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Reports/6. Superstats - Acute Discharge/25-26/2025.04 April Data/Published/"/>
    </mc:Choice>
  </mc:AlternateContent>
  <xr:revisionPtr revIDLastSave="11" documentId="8_{6DDFF1BD-803D-432A-AF91-221C6EA50C17}" xr6:coauthVersionLast="47" xr6:coauthVersionMax="47" xr10:uidLastSave="{A7D90C71-87F2-4A0F-8018-B6139BF3DBAE}"/>
  <bookViews>
    <workbookView xWindow="28845" yWindow="-120" windowWidth="29040" windowHeight="15720" tabRatio="901" firstSheet="8" activeTab="8" xr2:uid="{00000000-000D-0000-FFFF-FFFF00000000}"/>
  </bookViews>
  <sheets>
    <sheet name="Table 2 - Previous month" sheetId="76" state="hidden" r:id="rId1"/>
    <sheet name="Table 3 - Previous month" sheetId="77" state="hidden" r:id="rId2"/>
    <sheet name="Table 4 - Previous month" sheetId="78" state="hidden" r:id="rId3"/>
    <sheet name="Table 5 - Previous month" sheetId="79" state="hidden" r:id="rId4"/>
    <sheet name="Comparison - Table 2" sheetId="80" state="hidden" r:id="rId5"/>
    <sheet name="Comparison - Table 3" sheetId="81" state="hidden" r:id="rId6"/>
    <sheet name="Comparison - Table 4" sheetId="82" state="hidden" r:id="rId7"/>
    <sheet name="Comparison - Table 5" sheetId="83" state="hidden" r:id="rId8"/>
    <sheet name="Cover Sheet" sheetId="35" r:id="rId9"/>
    <sheet name="Contents" sheetId="36" r:id="rId10"/>
    <sheet name="Daily Series" sheetId="66" r:id="rId11"/>
    <sheet name="Weekly Series" sheetId="67" r:id="rId12"/>
    <sheet name="Text - Superstats Word document" sheetId="84" state="hidden" r:id="rId13"/>
    <sheet name="Charts - Board Report" sheetId="89" state="hidden" r:id="rId14"/>
  </sheets>
  <definedNames>
    <definedName name="All" localSheetId="0">#REF!</definedName>
    <definedName name="All" localSheetId="1">#REF!</definedName>
    <definedName name="All" localSheetId="11">#REF!</definedName>
    <definedName name="All">#REF!</definedName>
    <definedName name="Reg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8" i="80" l="1"/>
  <c r="K178" i="80"/>
  <c r="J178" i="80"/>
  <c r="L177" i="80"/>
  <c r="K177" i="80"/>
  <c r="J177" i="80"/>
  <c r="L176" i="80"/>
  <c r="K176" i="80"/>
  <c r="J176" i="80"/>
  <c r="L175" i="80"/>
  <c r="K175" i="80"/>
  <c r="J175" i="80"/>
  <c r="L174" i="80"/>
  <c r="K174" i="80"/>
  <c r="J174" i="80"/>
  <c r="L173" i="80"/>
  <c r="K173" i="80"/>
  <c r="J173" i="80"/>
  <c r="L172" i="80"/>
  <c r="K172" i="80"/>
  <c r="J172" i="80"/>
  <c r="L171" i="80"/>
  <c r="K171" i="80"/>
  <c r="J171" i="80"/>
  <c r="L170" i="80"/>
  <c r="K170" i="80"/>
  <c r="J170" i="80"/>
  <c r="L169" i="80"/>
  <c r="K169" i="80"/>
  <c r="J169" i="80"/>
  <c r="L168" i="80"/>
  <c r="K168" i="80"/>
  <c r="J168" i="80"/>
  <c r="L167" i="80"/>
  <c r="K167" i="80"/>
  <c r="J167" i="80"/>
  <c r="L166" i="80"/>
  <c r="K166" i="80"/>
  <c r="J166" i="80"/>
  <c r="L165" i="80"/>
  <c r="K165" i="80"/>
  <c r="J165" i="80"/>
  <c r="L164" i="80"/>
  <c r="K164" i="80"/>
  <c r="J164" i="80"/>
  <c r="L163" i="80"/>
  <c r="K163" i="80"/>
  <c r="J163" i="80"/>
  <c r="L162" i="80"/>
  <c r="K162" i="80"/>
  <c r="J162" i="80"/>
  <c r="L161" i="80"/>
  <c r="K161" i="80"/>
  <c r="J161" i="80"/>
  <c r="L160" i="80"/>
  <c r="K160" i="80"/>
  <c r="J160" i="80"/>
  <c r="L159" i="80"/>
  <c r="K159" i="80"/>
  <c r="J159" i="80"/>
  <c r="L158" i="80"/>
  <c r="K158" i="80"/>
  <c r="J158" i="80"/>
  <c r="L157" i="80"/>
  <c r="K157" i="80"/>
  <c r="J157" i="80"/>
  <c r="L156" i="80"/>
  <c r="K156" i="80"/>
  <c r="J156" i="80"/>
  <c r="L155" i="80"/>
  <c r="K155" i="80"/>
  <c r="J155" i="80"/>
  <c r="L154" i="80"/>
  <c r="K154" i="80"/>
  <c r="J154" i="80"/>
  <c r="L153" i="80"/>
  <c r="K153" i="80"/>
  <c r="J153" i="80"/>
  <c r="L152" i="80"/>
  <c r="K152" i="80"/>
  <c r="J152" i="80"/>
  <c r="L151" i="80"/>
  <c r="K151" i="80"/>
  <c r="J151" i="80"/>
  <c r="L150" i="80"/>
  <c r="K150" i="80"/>
  <c r="J150" i="80"/>
  <c r="L149" i="80"/>
  <c r="K149" i="80"/>
  <c r="J149" i="80"/>
  <c r="L148" i="80"/>
  <c r="K148" i="80"/>
  <c r="J148" i="80"/>
  <c r="L147" i="80"/>
  <c r="K147" i="80"/>
  <c r="J147" i="80"/>
  <c r="L146" i="80"/>
  <c r="K146" i="80"/>
  <c r="J146" i="80"/>
  <c r="L145" i="80"/>
  <c r="K145" i="80"/>
  <c r="J145" i="80"/>
  <c r="L144" i="80"/>
  <c r="K144" i="80"/>
  <c r="J144" i="80"/>
  <c r="L143" i="80"/>
  <c r="K143" i="80"/>
  <c r="J143" i="80"/>
  <c r="L142" i="80"/>
  <c r="K142" i="80"/>
  <c r="J142" i="80"/>
  <c r="L141" i="80"/>
  <c r="K141" i="80"/>
  <c r="J141" i="80"/>
  <c r="L140" i="80"/>
  <c r="K140" i="80"/>
  <c r="J140" i="80"/>
  <c r="L139" i="80"/>
  <c r="K139" i="80"/>
  <c r="J139" i="80"/>
  <c r="L138" i="80"/>
  <c r="K138" i="80"/>
  <c r="J138" i="80"/>
  <c r="L137" i="80"/>
  <c r="K137" i="80"/>
  <c r="J137" i="80"/>
  <c r="L136" i="80"/>
  <c r="K136" i="80"/>
  <c r="J136" i="80"/>
  <c r="L135" i="80"/>
  <c r="K135" i="80"/>
  <c r="J135" i="80"/>
  <c r="L134" i="80"/>
  <c r="K134" i="80"/>
  <c r="J134" i="80"/>
  <c r="L133" i="80"/>
  <c r="K133" i="80"/>
  <c r="J133" i="80"/>
  <c r="L132" i="80"/>
  <c r="K132" i="80"/>
  <c r="J132" i="80"/>
  <c r="L131" i="80"/>
  <c r="K131" i="80"/>
  <c r="J131" i="80"/>
  <c r="L130" i="80"/>
  <c r="K130" i="80"/>
  <c r="J130" i="80"/>
  <c r="L129" i="80"/>
  <c r="K129" i="80"/>
  <c r="J129" i="80"/>
  <c r="L128" i="80"/>
  <c r="K128" i="80"/>
  <c r="J128" i="80"/>
  <c r="L127" i="80"/>
  <c r="K127" i="80"/>
  <c r="J127" i="80"/>
  <c r="L126" i="80"/>
  <c r="K126" i="80"/>
  <c r="J126" i="80"/>
  <c r="L125" i="80"/>
  <c r="K125" i="80"/>
  <c r="J125" i="80"/>
  <c r="L124" i="80"/>
  <c r="K124" i="80"/>
  <c r="J124" i="80"/>
  <c r="L123" i="80"/>
  <c r="K123" i="80"/>
  <c r="J123" i="80"/>
  <c r="L122" i="80"/>
  <c r="K122" i="80"/>
  <c r="J122" i="80"/>
  <c r="L121" i="80"/>
  <c r="K121" i="80"/>
  <c r="J121" i="80"/>
  <c r="L120" i="80"/>
  <c r="K120" i="80"/>
  <c r="J120" i="80"/>
  <c r="L119" i="80"/>
  <c r="K119" i="80"/>
  <c r="J119" i="80"/>
  <c r="L118" i="80"/>
  <c r="K118" i="80"/>
  <c r="J118" i="80"/>
  <c r="L117" i="80"/>
  <c r="K117" i="80"/>
  <c r="J117" i="80"/>
  <c r="L116" i="80"/>
  <c r="K116" i="80"/>
  <c r="J116" i="80"/>
  <c r="L115" i="80"/>
  <c r="K115" i="80"/>
  <c r="J115" i="80"/>
  <c r="L114" i="80"/>
  <c r="K114" i="80"/>
  <c r="J114" i="80"/>
  <c r="L113" i="80"/>
  <c r="K113" i="80"/>
  <c r="J113" i="80"/>
  <c r="L112" i="80"/>
  <c r="K112" i="80"/>
  <c r="J112" i="80"/>
  <c r="L111" i="80"/>
  <c r="K111" i="80"/>
  <c r="J111" i="80"/>
  <c r="L110" i="80"/>
  <c r="K110" i="80"/>
  <c r="J110" i="80"/>
  <c r="L109" i="80"/>
  <c r="K109" i="80"/>
  <c r="J109" i="80"/>
  <c r="L108" i="80"/>
  <c r="K108" i="80"/>
  <c r="J108" i="80"/>
  <c r="L107" i="80"/>
  <c r="K107" i="80"/>
  <c r="J107" i="80"/>
  <c r="L106" i="80"/>
  <c r="K106" i="80"/>
  <c r="J106" i="80"/>
  <c r="L105" i="80"/>
  <c r="K105" i="80"/>
  <c r="J105" i="80"/>
  <c r="L104" i="80"/>
  <c r="K104" i="80"/>
  <c r="J104" i="80"/>
  <c r="L103" i="80"/>
  <c r="K103" i="80"/>
  <c r="J103" i="80"/>
  <c r="L102" i="80"/>
  <c r="K102" i="80"/>
  <c r="J102" i="80"/>
  <c r="L101" i="80"/>
  <c r="K101" i="80"/>
  <c r="J101" i="80"/>
  <c r="L100" i="80"/>
  <c r="K100" i="80"/>
  <c r="J100" i="80"/>
  <c r="L99" i="80"/>
  <c r="K99" i="80"/>
  <c r="J99" i="80"/>
  <c r="L98" i="80"/>
  <c r="K98" i="80"/>
  <c r="J98" i="80"/>
  <c r="L97" i="80"/>
  <c r="K97" i="80"/>
  <c r="J97" i="80"/>
  <c r="L96" i="80"/>
  <c r="K96" i="80"/>
  <c r="J96" i="80"/>
  <c r="L95" i="80"/>
  <c r="K95" i="80"/>
  <c r="J95" i="80"/>
  <c r="L94" i="80"/>
  <c r="K94" i="80"/>
  <c r="J94" i="80"/>
  <c r="L93" i="80"/>
  <c r="K93" i="80"/>
  <c r="J93" i="80"/>
  <c r="L92" i="80"/>
  <c r="K92" i="80"/>
  <c r="J92" i="80"/>
  <c r="L91" i="80"/>
  <c r="K91" i="80"/>
  <c r="J91" i="80"/>
  <c r="L90" i="80"/>
  <c r="K90" i="80"/>
  <c r="J90" i="80"/>
  <c r="L89" i="80"/>
  <c r="K89" i="80"/>
  <c r="J89" i="80"/>
  <c r="L88" i="80"/>
  <c r="K88" i="80"/>
  <c r="J88" i="80"/>
  <c r="L87" i="80"/>
  <c r="K87" i="80"/>
  <c r="J87" i="80"/>
  <c r="L86" i="80"/>
  <c r="K86" i="80"/>
  <c r="J86" i="80"/>
  <c r="L85" i="80"/>
  <c r="K85" i="80"/>
  <c r="J85" i="80"/>
  <c r="L84" i="80"/>
  <c r="K84" i="80"/>
  <c r="J84" i="80"/>
  <c r="L83" i="80"/>
  <c r="K83" i="80"/>
  <c r="J83" i="80"/>
  <c r="L82" i="80"/>
  <c r="K82" i="80"/>
  <c r="J82" i="80"/>
  <c r="L81" i="80"/>
  <c r="K81" i="80"/>
  <c r="J81" i="80"/>
  <c r="L80" i="80"/>
  <c r="K80" i="80"/>
  <c r="J80" i="80"/>
  <c r="L79" i="80"/>
  <c r="K79" i="80"/>
  <c r="J79" i="80"/>
  <c r="L78" i="80"/>
  <c r="K78" i="80"/>
  <c r="J78" i="80"/>
  <c r="L77" i="80"/>
  <c r="K77" i="80"/>
  <c r="J77" i="80"/>
  <c r="L76" i="80"/>
  <c r="K76" i="80"/>
  <c r="J76" i="80"/>
  <c r="L75" i="80"/>
  <c r="K75" i="80"/>
  <c r="J75" i="80"/>
  <c r="L74" i="80"/>
  <c r="K74" i="80"/>
  <c r="J74" i="80"/>
  <c r="L73" i="80"/>
  <c r="K73" i="80"/>
  <c r="J73" i="80"/>
  <c r="L72" i="80"/>
  <c r="K72" i="80"/>
  <c r="J72" i="80"/>
  <c r="L71" i="80"/>
  <c r="K71" i="80"/>
  <c r="J71" i="80"/>
  <c r="L70" i="80"/>
  <c r="K70" i="80"/>
  <c r="J70" i="80"/>
  <c r="L69" i="80"/>
  <c r="K69" i="80"/>
  <c r="J69" i="80"/>
  <c r="L68" i="80"/>
  <c r="K68" i="80"/>
  <c r="J68" i="80"/>
  <c r="L67" i="80"/>
  <c r="K67" i="80"/>
  <c r="J67" i="80"/>
  <c r="L66" i="80"/>
  <c r="K66" i="80"/>
  <c r="J66" i="80"/>
  <c r="L65" i="80"/>
  <c r="K65" i="80"/>
  <c r="J65" i="80"/>
  <c r="L64" i="80"/>
  <c r="K64" i="80"/>
  <c r="J64" i="80"/>
  <c r="L63" i="80"/>
  <c r="K63" i="80"/>
  <c r="J63" i="80"/>
  <c r="L62" i="80"/>
  <c r="K62" i="80"/>
  <c r="J62" i="80"/>
  <c r="L61" i="80"/>
  <c r="K61" i="80"/>
  <c r="J61" i="80"/>
  <c r="L60" i="80"/>
  <c r="K60" i="80"/>
  <c r="J60" i="80"/>
  <c r="L57" i="80"/>
  <c r="K57" i="80"/>
  <c r="J57" i="80"/>
  <c r="L56" i="80"/>
  <c r="K56" i="80"/>
  <c r="J56" i="80"/>
  <c r="L55" i="80"/>
  <c r="K55" i="80"/>
  <c r="J55" i="80"/>
  <c r="L54" i="80"/>
  <c r="K54" i="80"/>
  <c r="J54" i="80"/>
  <c r="L53" i="80"/>
  <c r="K53" i="80"/>
  <c r="J53" i="80"/>
  <c r="L52" i="80"/>
  <c r="K52" i="80"/>
  <c r="J52" i="80"/>
  <c r="L51" i="80"/>
  <c r="K51" i="80"/>
  <c r="J51" i="80"/>
  <c r="L50" i="80"/>
  <c r="K50" i="80"/>
  <c r="J50" i="80"/>
  <c r="L49" i="80"/>
  <c r="K49" i="80"/>
  <c r="J49" i="80"/>
  <c r="L48" i="80"/>
  <c r="K48" i="80"/>
  <c r="J48" i="80"/>
  <c r="L47" i="80"/>
  <c r="K47" i="80"/>
  <c r="J47" i="80"/>
  <c r="L46" i="80"/>
  <c r="K46" i="80"/>
  <c r="J46" i="80"/>
  <c r="L45" i="80"/>
  <c r="K45" i="80"/>
  <c r="J45" i="80"/>
  <c r="L44" i="80"/>
  <c r="K44" i="80"/>
  <c r="J44" i="80"/>
  <c r="L43" i="80"/>
  <c r="K43" i="80"/>
  <c r="J43" i="80"/>
  <c r="L42" i="80"/>
  <c r="K42" i="80"/>
  <c r="J42" i="80"/>
  <c r="L41" i="80"/>
  <c r="K41" i="80"/>
  <c r="J41" i="80"/>
  <c r="L40" i="80"/>
  <c r="K40" i="80"/>
  <c r="J40" i="80"/>
  <c r="L39" i="80"/>
  <c r="K39" i="80"/>
  <c r="J39" i="80"/>
  <c r="L38" i="80"/>
  <c r="K38" i="80"/>
  <c r="J38" i="80"/>
  <c r="L37" i="80"/>
  <c r="K37" i="80"/>
  <c r="J37" i="80"/>
  <c r="L36" i="80"/>
  <c r="K36" i="80"/>
  <c r="J36" i="80"/>
  <c r="L35" i="80"/>
  <c r="K35" i="80"/>
  <c r="J35" i="80"/>
  <c r="L34" i="80"/>
  <c r="K34" i="80"/>
  <c r="J34" i="80"/>
  <c r="L33" i="80"/>
  <c r="K33" i="80"/>
  <c r="J33" i="80"/>
  <c r="L32" i="80"/>
  <c r="K32" i="80"/>
  <c r="J32" i="80"/>
  <c r="L31" i="80"/>
  <c r="K31" i="80"/>
  <c r="J31" i="80"/>
  <c r="L30" i="80"/>
  <c r="K30" i="80"/>
  <c r="J30" i="80"/>
  <c r="L29" i="80"/>
  <c r="K29" i="80"/>
  <c r="J29" i="80"/>
  <c r="L28" i="80"/>
  <c r="K28" i="80"/>
  <c r="J28" i="80"/>
  <c r="L27" i="80"/>
  <c r="K27" i="80"/>
  <c r="J27" i="80"/>
  <c r="L26" i="80"/>
  <c r="K26" i="80"/>
  <c r="J26" i="80"/>
  <c r="L25" i="80"/>
  <c r="K25" i="80"/>
  <c r="J25" i="80"/>
  <c r="L24" i="80"/>
  <c r="K24" i="80"/>
  <c r="J24" i="80"/>
  <c r="L23" i="80"/>
  <c r="K23" i="80"/>
  <c r="J23" i="80"/>
  <c r="L22" i="80"/>
  <c r="K22" i="80"/>
  <c r="J22" i="80"/>
  <c r="L21" i="80"/>
  <c r="K21" i="80"/>
  <c r="J21" i="80"/>
  <c r="L20" i="80"/>
  <c r="K20" i="80"/>
  <c r="J20" i="80"/>
  <c r="L19" i="80"/>
  <c r="K19" i="80"/>
  <c r="J19" i="80"/>
  <c r="L18" i="80"/>
  <c r="K18" i="80"/>
  <c r="J18" i="80"/>
  <c r="L17" i="80"/>
  <c r="K17" i="80"/>
  <c r="J17" i="80"/>
  <c r="L16" i="80"/>
  <c r="K16" i="80"/>
  <c r="J16" i="80"/>
  <c r="L13" i="80"/>
  <c r="K13" i="80"/>
  <c r="J13" i="80"/>
  <c r="L12" i="80"/>
  <c r="K12" i="80"/>
  <c r="J12" i="80"/>
  <c r="L11" i="80"/>
  <c r="K11" i="80"/>
  <c r="J11" i="80"/>
  <c r="L10" i="80"/>
  <c r="K10" i="80"/>
  <c r="J10" i="80"/>
  <c r="L9" i="80"/>
  <c r="K9" i="80"/>
  <c r="J9" i="80"/>
  <c r="L8" i="80"/>
  <c r="K8" i="80"/>
  <c r="J8" i="80"/>
  <c r="L7" i="80"/>
  <c r="K7" i="80"/>
  <c r="J7" i="80"/>
  <c r="L6" i="80"/>
  <c r="K6" i="80"/>
  <c r="J6" i="80"/>
  <c r="H64" i="84" l="1"/>
  <c r="BF178" i="80"/>
  <c r="BE178" i="80"/>
  <c r="BD178" i="80"/>
  <c r="BC178" i="80"/>
  <c r="D76" i="80"/>
  <c r="C76" i="80"/>
  <c r="B76" i="80"/>
  <c r="L13" i="81"/>
  <c r="K13" i="81"/>
  <c r="J13" i="81"/>
  <c r="L12" i="81"/>
  <c r="K12" i="81"/>
  <c r="J12" i="81"/>
  <c r="L11" i="81"/>
  <c r="K11" i="81"/>
  <c r="J11" i="81"/>
  <c r="L10" i="81"/>
  <c r="K10" i="81"/>
  <c r="J10" i="81"/>
  <c r="L9" i="81"/>
  <c r="K9" i="81"/>
  <c r="J9" i="81"/>
  <c r="L8" i="81"/>
  <c r="K8" i="81"/>
  <c r="J8" i="81"/>
  <c r="L7" i="81"/>
  <c r="K7" i="81"/>
  <c r="J7" i="81"/>
  <c r="L6" i="81"/>
  <c r="K6" i="81"/>
  <c r="J6" i="81"/>
  <c r="E185" i="89" l="1"/>
  <c r="E186" i="89"/>
  <c r="E187" i="89"/>
  <c r="E188" i="89"/>
  <c r="E189" i="89"/>
  <c r="E190" i="89"/>
  <c r="E191" i="89"/>
  <c r="E192" i="89"/>
  <c r="E193" i="89"/>
  <c r="E194" i="89"/>
  <c r="E195" i="89"/>
  <c r="E196" i="89"/>
  <c r="E197" i="89"/>
  <c r="E198" i="89"/>
  <c r="J1559" i="89"/>
  <c r="A1497" i="89"/>
  <c r="B1497" i="89" s="1"/>
  <c r="A1498" i="89"/>
  <c r="B1498" i="89" s="1"/>
  <c r="A1499" i="89"/>
  <c r="L1499" i="89" s="1"/>
  <c r="A1500" i="89"/>
  <c r="J1500" i="89" s="1"/>
  <c r="A1501" i="89"/>
  <c r="J1501" i="89" s="1"/>
  <c r="A1502" i="89"/>
  <c r="J1502" i="89" s="1"/>
  <c r="A1503" i="89"/>
  <c r="L1503" i="89" s="1"/>
  <c r="A1504" i="89"/>
  <c r="J1504" i="89" s="1"/>
  <c r="A1505" i="89"/>
  <c r="J1505" i="89" s="1"/>
  <c r="A1506" i="89"/>
  <c r="J1506" i="89" s="1"/>
  <c r="A1507" i="89"/>
  <c r="L1507" i="89" s="1"/>
  <c r="A1508" i="89"/>
  <c r="J1508" i="89" s="1"/>
  <c r="A1509" i="89"/>
  <c r="B1509" i="89" s="1"/>
  <c r="A1510" i="89"/>
  <c r="B1510" i="89" s="1"/>
  <c r="A1511" i="89"/>
  <c r="L1511" i="89" s="1"/>
  <c r="A1512" i="89"/>
  <c r="J1512" i="89" s="1"/>
  <c r="A1513" i="89"/>
  <c r="J1513" i="89" s="1"/>
  <c r="A1514" i="89"/>
  <c r="J1514" i="89" s="1"/>
  <c r="A1515" i="89"/>
  <c r="L1515" i="89" s="1"/>
  <c r="A1516" i="89"/>
  <c r="J1516" i="89" s="1"/>
  <c r="A1517" i="89"/>
  <c r="J1517" i="89" s="1"/>
  <c r="A1518" i="89"/>
  <c r="J1518" i="89" s="1"/>
  <c r="A1519" i="89"/>
  <c r="L1519" i="89" s="1"/>
  <c r="A1520" i="89"/>
  <c r="J1520" i="89" s="1"/>
  <c r="A1521" i="89"/>
  <c r="B1521" i="89" s="1"/>
  <c r="A1522" i="89"/>
  <c r="B1522" i="89" s="1"/>
  <c r="A1523" i="89"/>
  <c r="L1523" i="89" s="1"/>
  <c r="A1524" i="89"/>
  <c r="J1524" i="89" s="1"/>
  <c r="A1525" i="89"/>
  <c r="J1525" i="89" s="1"/>
  <c r="A1526" i="89"/>
  <c r="J1526" i="89" s="1"/>
  <c r="A1527" i="89"/>
  <c r="L1527" i="89" s="1"/>
  <c r="A1528" i="89"/>
  <c r="J1528" i="89" s="1"/>
  <c r="A1529" i="89"/>
  <c r="J1529" i="89" s="1"/>
  <c r="A1530" i="89"/>
  <c r="J1530" i="89" s="1"/>
  <c r="A1531" i="89"/>
  <c r="L1531" i="89" s="1"/>
  <c r="A1532" i="89"/>
  <c r="J1532" i="89" s="1"/>
  <c r="A1533" i="89"/>
  <c r="B1533" i="89" s="1"/>
  <c r="A1534" i="89"/>
  <c r="B1534" i="89" s="1"/>
  <c r="A1535" i="89"/>
  <c r="L1535" i="89" s="1"/>
  <c r="A1536" i="89"/>
  <c r="J1536" i="89" s="1"/>
  <c r="A1537" i="89"/>
  <c r="J1537" i="89" s="1"/>
  <c r="A1538" i="89"/>
  <c r="J1538" i="89" s="1"/>
  <c r="A1539" i="89"/>
  <c r="L1539" i="89" s="1"/>
  <c r="A1540" i="89"/>
  <c r="J1540" i="89" s="1"/>
  <c r="A1541" i="89"/>
  <c r="J1541" i="89" s="1"/>
  <c r="A1542" i="89"/>
  <c r="J1542" i="89" s="1"/>
  <c r="A1543" i="89"/>
  <c r="L1543" i="89" s="1"/>
  <c r="A1544" i="89"/>
  <c r="J1544" i="89" s="1"/>
  <c r="A1545" i="89"/>
  <c r="B1545" i="89" s="1"/>
  <c r="A1546" i="89"/>
  <c r="B1546" i="89" s="1"/>
  <c r="A1547" i="89"/>
  <c r="L1547" i="89" s="1"/>
  <c r="A1548" i="89"/>
  <c r="J1548" i="89" s="1"/>
  <c r="A1549" i="89"/>
  <c r="J1549" i="89" s="1"/>
  <c r="A1550" i="89"/>
  <c r="J1550" i="89" s="1"/>
  <c r="A1551" i="89"/>
  <c r="L1551" i="89" s="1"/>
  <c r="A1552" i="89"/>
  <c r="J1552" i="89" s="1"/>
  <c r="A1553" i="89"/>
  <c r="J1553" i="89" s="1"/>
  <c r="A1554" i="89"/>
  <c r="J1554" i="89" s="1"/>
  <c r="A1555" i="89"/>
  <c r="L1555" i="89" s="1"/>
  <c r="A1556" i="89"/>
  <c r="J1556" i="89" s="1"/>
  <c r="A1557" i="89"/>
  <c r="B1557" i="89" s="1"/>
  <c r="A1558" i="89"/>
  <c r="B1558" i="89" s="1"/>
  <c r="A1559" i="89"/>
  <c r="L1559" i="89" s="1"/>
  <c r="A1560" i="89"/>
  <c r="J1560" i="89" s="1"/>
  <c r="A1561" i="89"/>
  <c r="J1561" i="89" s="1"/>
  <c r="A1562" i="89"/>
  <c r="J1562" i="89" s="1"/>
  <c r="A1563" i="89"/>
  <c r="L1563" i="89" s="1"/>
  <c r="A1564" i="89"/>
  <c r="J1564" i="89" s="1"/>
  <c r="A1565" i="89"/>
  <c r="J1565" i="89" s="1"/>
  <c r="A1566" i="89"/>
  <c r="J1566" i="89" s="1"/>
  <c r="A1567" i="89"/>
  <c r="L1567" i="89" s="1"/>
  <c r="A1568" i="89"/>
  <c r="J1568" i="89" s="1"/>
  <c r="A1569" i="89"/>
  <c r="B1569" i="89" s="1"/>
  <c r="A1570" i="89"/>
  <c r="B1570" i="89" s="1"/>
  <c r="A1571" i="89"/>
  <c r="L1571" i="89" s="1"/>
  <c r="A1572" i="89"/>
  <c r="J1572" i="89" s="1"/>
  <c r="A1573" i="89"/>
  <c r="J1573" i="89" s="1"/>
  <c r="A1574" i="89"/>
  <c r="J1574" i="89" s="1"/>
  <c r="A1575" i="89"/>
  <c r="L1575" i="89" s="1"/>
  <c r="A1576" i="89"/>
  <c r="J1576" i="89" s="1"/>
  <c r="A1577" i="89"/>
  <c r="J1577" i="89" s="1"/>
  <c r="A1578" i="89"/>
  <c r="J1578" i="89" s="1"/>
  <c r="A1579" i="89"/>
  <c r="L1579" i="89" s="1"/>
  <c r="A1580" i="89"/>
  <c r="J1580" i="89" s="1"/>
  <c r="A1581" i="89"/>
  <c r="B1581" i="89" s="1"/>
  <c r="A1582" i="89"/>
  <c r="B1582" i="89" s="1"/>
  <c r="A1583" i="89"/>
  <c r="L1583" i="89" s="1"/>
  <c r="A1584" i="89"/>
  <c r="J1584" i="89" s="1"/>
  <c r="A1585" i="89"/>
  <c r="J1585" i="89" s="1"/>
  <c r="A1586" i="89"/>
  <c r="J1586" i="89" s="1"/>
  <c r="A1587" i="89"/>
  <c r="L1587" i="89" s="1"/>
  <c r="A1588" i="89"/>
  <c r="J1588" i="89" s="1"/>
  <c r="A1589" i="89"/>
  <c r="J1589" i="89" s="1"/>
  <c r="A1590" i="89"/>
  <c r="J1590" i="89" s="1"/>
  <c r="A1591" i="89"/>
  <c r="L1591" i="89" s="1"/>
  <c r="A1592" i="89"/>
  <c r="J1592" i="89" s="1"/>
  <c r="A1593" i="89"/>
  <c r="B1593" i="89" s="1"/>
  <c r="A1594" i="89"/>
  <c r="B1594" i="89" s="1"/>
  <c r="A1595" i="89"/>
  <c r="L1595" i="89" s="1"/>
  <c r="A1596" i="89"/>
  <c r="J1596" i="89" s="1"/>
  <c r="A1597" i="89"/>
  <c r="J1597" i="89" s="1"/>
  <c r="A1598" i="89"/>
  <c r="J1598" i="89" s="1"/>
  <c r="A1599" i="89"/>
  <c r="L1599" i="89" s="1"/>
  <c r="A1600" i="89"/>
  <c r="J1600" i="89" s="1"/>
  <c r="A104" i="84"/>
  <c r="B1538" i="89" l="1"/>
  <c r="B1519" i="89"/>
  <c r="B1514" i="89"/>
  <c r="J1523" i="89"/>
  <c r="J1519" i="89"/>
  <c r="K1577" i="89"/>
  <c r="B1591" i="89"/>
  <c r="J1551" i="89"/>
  <c r="B1586" i="89"/>
  <c r="K1549" i="89"/>
  <c r="K1529" i="89"/>
  <c r="J1579" i="89"/>
  <c r="K1501" i="89"/>
  <c r="B1531" i="89"/>
  <c r="K1585" i="89"/>
  <c r="J1555" i="89"/>
  <c r="J1527" i="89"/>
  <c r="J1499" i="89"/>
  <c r="J1587" i="89"/>
  <c r="B1598" i="89"/>
  <c r="B1526" i="89"/>
  <c r="J1583" i="89"/>
  <c r="K1553" i="89"/>
  <c r="K1525" i="89"/>
  <c r="B1579" i="89"/>
  <c r="B1507" i="89"/>
  <c r="J1575" i="89"/>
  <c r="J1547" i="89"/>
  <c r="K1517" i="89"/>
  <c r="B1574" i="89"/>
  <c r="B1502" i="89"/>
  <c r="K1573" i="89"/>
  <c r="J1543" i="89"/>
  <c r="J1515" i="89"/>
  <c r="B1567" i="89"/>
  <c r="J1599" i="89"/>
  <c r="J1571" i="89"/>
  <c r="K1541" i="89"/>
  <c r="K1513" i="89"/>
  <c r="B1562" i="89"/>
  <c r="K1597" i="89"/>
  <c r="J1567" i="89"/>
  <c r="J1539" i="89"/>
  <c r="J1511" i="89"/>
  <c r="B1555" i="89"/>
  <c r="J1595" i="89"/>
  <c r="K1565" i="89"/>
  <c r="K1537" i="89"/>
  <c r="J1507" i="89"/>
  <c r="B1550" i="89"/>
  <c r="J1591" i="89"/>
  <c r="J1563" i="89"/>
  <c r="J1535" i="89"/>
  <c r="K1505" i="89"/>
  <c r="B1543" i="89"/>
  <c r="K1589" i="89"/>
  <c r="K1561" i="89"/>
  <c r="J1531" i="89"/>
  <c r="J1503" i="89"/>
  <c r="K1497" i="89"/>
  <c r="B1592" i="89"/>
  <c r="B1580" i="89"/>
  <c r="B1568" i="89"/>
  <c r="B1556" i="89"/>
  <c r="B1544" i="89"/>
  <c r="B1532" i="89"/>
  <c r="B1520" i="89"/>
  <c r="B1508" i="89"/>
  <c r="K1599" i="89"/>
  <c r="K1595" i="89"/>
  <c r="K1591" i="89"/>
  <c r="K1587" i="89"/>
  <c r="K1583" i="89"/>
  <c r="K1579" i="89"/>
  <c r="K1575" i="89"/>
  <c r="K1571" i="89"/>
  <c r="K1567" i="89"/>
  <c r="K1563" i="89"/>
  <c r="K1559" i="89"/>
  <c r="K1555" i="89"/>
  <c r="K1551" i="89"/>
  <c r="K1547" i="89"/>
  <c r="K1543" i="89"/>
  <c r="K1539" i="89"/>
  <c r="K1535" i="89"/>
  <c r="K1531" i="89"/>
  <c r="K1527" i="89"/>
  <c r="K1523" i="89"/>
  <c r="K1519" i="89"/>
  <c r="K1515" i="89"/>
  <c r="K1511" i="89"/>
  <c r="K1507" i="89"/>
  <c r="K1503" i="89"/>
  <c r="K1499" i="89"/>
  <c r="B1590" i="89"/>
  <c r="B1578" i="89"/>
  <c r="B1566" i="89"/>
  <c r="B1554" i="89"/>
  <c r="B1542" i="89"/>
  <c r="B1530" i="89"/>
  <c r="B1518" i="89"/>
  <c r="B1506" i="89"/>
  <c r="L1598" i="89"/>
  <c r="L1594" i="89"/>
  <c r="L1590" i="89"/>
  <c r="L1586" i="89"/>
  <c r="L1582" i="89"/>
  <c r="L1578" i="89"/>
  <c r="L1574" i="89"/>
  <c r="L1570" i="89"/>
  <c r="L1566" i="89"/>
  <c r="L1562" i="89"/>
  <c r="L1558" i="89"/>
  <c r="L1554" i="89"/>
  <c r="L1550" i="89"/>
  <c r="L1546" i="89"/>
  <c r="L1542" i="89"/>
  <c r="L1538" i="89"/>
  <c r="L1534" i="89"/>
  <c r="L1530" i="89"/>
  <c r="L1526" i="89"/>
  <c r="L1522" i="89"/>
  <c r="L1518" i="89"/>
  <c r="L1514" i="89"/>
  <c r="L1510" i="89"/>
  <c r="L1506" i="89"/>
  <c r="L1502" i="89"/>
  <c r="L1498" i="89"/>
  <c r="B1589" i="89"/>
  <c r="B1577" i="89"/>
  <c r="B1565" i="89"/>
  <c r="B1553" i="89"/>
  <c r="B1541" i="89"/>
  <c r="B1529" i="89"/>
  <c r="B1517" i="89"/>
  <c r="B1505" i="89"/>
  <c r="K1598" i="89"/>
  <c r="K1594" i="89"/>
  <c r="K1590" i="89"/>
  <c r="K1586" i="89"/>
  <c r="K1582" i="89"/>
  <c r="K1578" i="89"/>
  <c r="K1574" i="89"/>
  <c r="K1570" i="89"/>
  <c r="K1566" i="89"/>
  <c r="K1562" i="89"/>
  <c r="K1558" i="89"/>
  <c r="K1554" i="89"/>
  <c r="K1550" i="89"/>
  <c r="K1546" i="89"/>
  <c r="K1542" i="89"/>
  <c r="K1538" i="89"/>
  <c r="K1534" i="89"/>
  <c r="K1530" i="89"/>
  <c r="K1526" i="89"/>
  <c r="K1522" i="89"/>
  <c r="K1518" i="89"/>
  <c r="K1514" i="89"/>
  <c r="K1510" i="89"/>
  <c r="K1506" i="89"/>
  <c r="K1502" i="89"/>
  <c r="K1498" i="89"/>
  <c r="B1600" i="89"/>
  <c r="B1588" i="89"/>
  <c r="B1576" i="89"/>
  <c r="B1564" i="89"/>
  <c r="B1552" i="89"/>
  <c r="B1540" i="89"/>
  <c r="B1528" i="89"/>
  <c r="B1516" i="89"/>
  <c r="B1504" i="89"/>
  <c r="J1594" i="89"/>
  <c r="J1582" i="89"/>
  <c r="J1570" i="89"/>
  <c r="J1558" i="89"/>
  <c r="J1546" i="89"/>
  <c r="J1534" i="89"/>
  <c r="J1522" i="89"/>
  <c r="J1510" i="89"/>
  <c r="J1498" i="89"/>
  <c r="B1599" i="89"/>
  <c r="B1587" i="89"/>
  <c r="B1575" i="89"/>
  <c r="B1563" i="89"/>
  <c r="B1551" i="89"/>
  <c r="B1539" i="89"/>
  <c r="B1527" i="89"/>
  <c r="B1515" i="89"/>
  <c r="B1503" i="89"/>
  <c r="L1597" i="89"/>
  <c r="L1593" i="89"/>
  <c r="L1589" i="89"/>
  <c r="L1585" i="89"/>
  <c r="L1581" i="89"/>
  <c r="L1577" i="89"/>
  <c r="L1573" i="89"/>
  <c r="L1569" i="89"/>
  <c r="L1565" i="89"/>
  <c r="L1561" i="89"/>
  <c r="L1557" i="89"/>
  <c r="L1553" i="89"/>
  <c r="L1549" i="89"/>
  <c r="L1545" i="89"/>
  <c r="L1541" i="89"/>
  <c r="L1537" i="89"/>
  <c r="L1533" i="89"/>
  <c r="L1529" i="89"/>
  <c r="L1525" i="89"/>
  <c r="L1521" i="89"/>
  <c r="L1517" i="89"/>
  <c r="L1513" i="89"/>
  <c r="L1509" i="89"/>
  <c r="L1505" i="89"/>
  <c r="L1501" i="89"/>
  <c r="L1497" i="89"/>
  <c r="K1569" i="89"/>
  <c r="B1597" i="89"/>
  <c r="B1585" i="89"/>
  <c r="B1573" i="89"/>
  <c r="B1561" i="89"/>
  <c r="B1549" i="89"/>
  <c r="B1537" i="89"/>
  <c r="B1525" i="89"/>
  <c r="B1513" i="89"/>
  <c r="B1501" i="89"/>
  <c r="J1593" i="89"/>
  <c r="J1581" i="89"/>
  <c r="J1569" i="89"/>
  <c r="J1557" i="89"/>
  <c r="J1545" i="89"/>
  <c r="J1533" i="89"/>
  <c r="J1521" i="89"/>
  <c r="J1509" i="89"/>
  <c r="J1497" i="89"/>
  <c r="K1545" i="89"/>
  <c r="K1521" i="89"/>
  <c r="B1596" i="89"/>
  <c r="B1584" i="89"/>
  <c r="B1572" i="89"/>
  <c r="B1560" i="89"/>
  <c r="B1548" i="89"/>
  <c r="B1536" i="89"/>
  <c r="B1524" i="89"/>
  <c r="B1512" i="89"/>
  <c r="B1500" i="89"/>
  <c r="L1600" i="89"/>
  <c r="L1596" i="89"/>
  <c r="L1592" i="89"/>
  <c r="L1588" i="89"/>
  <c r="L1584" i="89"/>
  <c r="L1580" i="89"/>
  <c r="L1576" i="89"/>
  <c r="L1572" i="89"/>
  <c r="L1568" i="89"/>
  <c r="L1564" i="89"/>
  <c r="L1560" i="89"/>
  <c r="L1556" i="89"/>
  <c r="L1552" i="89"/>
  <c r="L1548" i="89"/>
  <c r="L1544" i="89"/>
  <c r="L1540" i="89"/>
  <c r="L1536" i="89"/>
  <c r="L1532" i="89"/>
  <c r="L1528" i="89"/>
  <c r="L1524" i="89"/>
  <c r="L1520" i="89"/>
  <c r="L1516" i="89"/>
  <c r="L1512" i="89"/>
  <c r="L1508" i="89"/>
  <c r="L1504" i="89"/>
  <c r="L1500" i="89"/>
  <c r="K1581" i="89"/>
  <c r="K1557" i="89"/>
  <c r="K1533" i="89"/>
  <c r="K1509" i="89"/>
  <c r="B1595" i="89"/>
  <c r="B1583" i="89"/>
  <c r="B1571" i="89"/>
  <c r="B1559" i="89"/>
  <c r="B1547" i="89"/>
  <c r="B1535" i="89"/>
  <c r="B1523" i="89"/>
  <c r="B1511" i="89"/>
  <c r="B1499" i="89"/>
  <c r="K1600" i="89"/>
  <c r="K1596" i="89"/>
  <c r="K1592" i="89"/>
  <c r="K1588" i="89"/>
  <c r="K1584" i="89"/>
  <c r="K1580" i="89"/>
  <c r="K1576" i="89"/>
  <c r="K1572" i="89"/>
  <c r="K1568" i="89"/>
  <c r="K1564" i="89"/>
  <c r="K1560" i="89"/>
  <c r="K1556" i="89"/>
  <c r="K1552" i="89"/>
  <c r="K1548" i="89"/>
  <c r="K1544" i="89"/>
  <c r="K1540" i="89"/>
  <c r="K1536" i="89"/>
  <c r="K1532" i="89"/>
  <c r="K1528" i="89"/>
  <c r="K1524" i="89"/>
  <c r="K1520" i="89"/>
  <c r="K1516" i="89"/>
  <c r="K1512" i="89"/>
  <c r="K1508" i="89"/>
  <c r="K1504" i="89"/>
  <c r="K1500" i="89"/>
  <c r="K1593" i="89"/>
  <c r="E199" i="89"/>
  <c r="E3" i="76"/>
  <c r="E200" i="89" l="1"/>
  <c r="O1162" i="89"/>
  <c r="N1162" i="89"/>
  <c r="M1162" i="89"/>
  <c r="O1163" i="89"/>
  <c r="N1163" i="89"/>
  <c r="M1163" i="89"/>
  <c r="O1164" i="89"/>
  <c r="N1164" i="89"/>
  <c r="M1164" i="89"/>
  <c r="O1161" i="89"/>
  <c r="N1161" i="89"/>
  <c r="M1161" i="89"/>
  <c r="O1160" i="89"/>
  <c r="N1160" i="89"/>
  <c r="M1160" i="89"/>
  <c r="O1159" i="89"/>
  <c r="N1159" i="89"/>
  <c r="M1159" i="89"/>
  <c r="M1154" i="89"/>
  <c r="O1158" i="89"/>
  <c r="N1158" i="89"/>
  <c r="M1158" i="89"/>
  <c r="O1157" i="89"/>
  <c r="N1157" i="89"/>
  <c r="M1157" i="89"/>
  <c r="O1156" i="89"/>
  <c r="N1156" i="89"/>
  <c r="M1156" i="89"/>
  <c r="O1155" i="89"/>
  <c r="N1155" i="89"/>
  <c r="M1155" i="89"/>
  <c r="O1154" i="89"/>
  <c r="N1154" i="89"/>
  <c r="O47" i="89"/>
  <c r="N47" i="89"/>
  <c r="M47" i="89"/>
  <c r="O46" i="89"/>
  <c r="N46" i="89"/>
  <c r="M46" i="89"/>
  <c r="O45" i="89"/>
  <c r="N45" i="89"/>
  <c r="M45" i="89"/>
  <c r="O44" i="89"/>
  <c r="N44" i="89"/>
  <c r="M44" i="89"/>
  <c r="O43" i="89"/>
  <c r="N43" i="89"/>
  <c r="M43" i="89"/>
  <c r="O42" i="89"/>
  <c r="N42" i="89"/>
  <c r="M42" i="89"/>
  <c r="O41" i="89"/>
  <c r="N41" i="89"/>
  <c r="M41" i="89"/>
  <c r="O40" i="89"/>
  <c r="N40" i="89"/>
  <c r="M40" i="89"/>
  <c r="O39" i="89"/>
  <c r="N39" i="89"/>
  <c r="M39" i="89"/>
  <c r="O38" i="89"/>
  <c r="N38" i="89"/>
  <c r="M38" i="89"/>
  <c r="O37" i="89"/>
  <c r="N37" i="89"/>
  <c r="M37" i="89"/>
  <c r="O36" i="89"/>
  <c r="N36" i="89"/>
  <c r="M36" i="89"/>
  <c r="O35" i="89"/>
  <c r="N35" i="89"/>
  <c r="M35" i="89"/>
  <c r="O34" i="89"/>
  <c r="N34" i="89"/>
  <c r="M34" i="89"/>
  <c r="O33" i="89"/>
  <c r="N33" i="89"/>
  <c r="M33" i="89"/>
  <c r="O32" i="89"/>
  <c r="N32" i="89"/>
  <c r="M32" i="89"/>
  <c r="O31" i="89"/>
  <c r="N31" i="89"/>
  <c r="M31" i="89"/>
  <c r="O30" i="89"/>
  <c r="N30" i="89"/>
  <c r="M30" i="89"/>
  <c r="O29" i="89"/>
  <c r="N29" i="89"/>
  <c r="M29" i="89"/>
  <c r="O28" i="89"/>
  <c r="N28" i="89"/>
  <c r="M28" i="89"/>
  <c r="O27" i="89"/>
  <c r="N27" i="89"/>
  <c r="M27" i="89"/>
  <c r="O26" i="89"/>
  <c r="N26" i="89"/>
  <c r="M26" i="89"/>
  <c r="O25" i="89"/>
  <c r="N25" i="89"/>
  <c r="M25" i="89"/>
  <c r="O24" i="89"/>
  <c r="N24" i="89"/>
  <c r="M24" i="89"/>
  <c r="O23" i="89"/>
  <c r="N23" i="89"/>
  <c r="M23" i="89"/>
  <c r="O22" i="89"/>
  <c r="N22" i="89"/>
  <c r="M22" i="89"/>
  <c r="O21" i="89"/>
  <c r="N21" i="89"/>
  <c r="M21" i="89"/>
  <c r="O20" i="89"/>
  <c r="N20" i="89"/>
  <c r="M20" i="89"/>
  <c r="O19" i="89"/>
  <c r="N19" i="89"/>
  <c r="M19" i="89"/>
  <c r="O18" i="89"/>
  <c r="N18" i="89"/>
  <c r="M18" i="89"/>
  <c r="O17" i="89"/>
  <c r="N17" i="89"/>
  <c r="M17" i="89"/>
  <c r="O16" i="89"/>
  <c r="N16" i="89"/>
  <c r="M16" i="89"/>
  <c r="O15" i="89"/>
  <c r="N15" i="89"/>
  <c r="M15" i="89"/>
  <c r="O14" i="89"/>
  <c r="N14" i="89"/>
  <c r="M14" i="89"/>
  <c r="O13" i="89"/>
  <c r="N13" i="89"/>
  <c r="M13" i="89"/>
  <c r="O12" i="89"/>
  <c r="N12" i="89"/>
  <c r="M12" i="89"/>
  <c r="O11" i="89"/>
  <c r="N11" i="89"/>
  <c r="M11" i="89"/>
  <c r="O10" i="89"/>
  <c r="N10" i="89"/>
  <c r="M10" i="89"/>
  <c r="O9" i="89"/>
  <c r="N9" i="89"/>
  <c r="M9" i="89"/>
  <c r="O8" i="89"/>
  <c r="N8" i="89"/>
  <c r="M8" i="89"/>
  <c r="O7" i="89"/>
  <c r="N7" i="89"/>
  <c r="M7" i="89"/>
  <c r="O6" i="89"/>
  <c r="N6" i="89"/>
  <c r="M6" i="89"/>
  <c r="O5" i="89"/>
  <c r="N5" i="89"/>
  <c r="M5" i="89"/>
  <c r="O4" i="89"/>
  <c r="N4" i="89"/>
  <c r="M4" i="89"/>
  <c r="N2" i="89"/>
  <c r="O2" i="89"/>
  <c r="N3" i="89"/>
  <c r="O3" i="89"/>
  <c r="M3" i="89"/>
  <c r="M2" i="89"/>
  <c r="Q13" i="84"/>
  <c r="Q12" i="84"/>
  <c r="Q11" i="84"/>
  <c r="Q10" i="84"/>
  <c r="N58" i="84"/>
  <c r="N57" i="84"/>
  <c r="N56" i="84"/>
  <c r="N55" i="84"/>
  <c r="N54" i="84"/>
  <c r="N53" i="84"/>
  <c r="N52" i="84"/>
  <c r="N51" i="84"/>
  <c r="N50" i="84"/>
  <c r="N49" i="84"/>
  <c r="N48" i="84"/>
  <c r="N47" i="84"/>
  <c r="N46" i="84"/>
  <c r="N45" i="84"/>
  <c r="N44" i="84"/>
  <c r="N43" i="84"/>
  <c r="N42" i="84"/>
  <c r="N41" i="84"/>
  <c r="N40" i="84"/>
  <c r="N39" i="84"/>
  <c r="N38" i="84"/>
  <c r="N37" i="84"/>
  <c r="N36" i="84"/>
  <c r="N35" i="84"/>
  <c r="N34" i="84"/>
  <c r="N33" i="84"/>
  <c r="N32" i="84"/>
  <c r="N31" i="84"/>
  <c r="N30" i="84"/>
  <c r="N29" i="84"/>
  <c r="N28" i="84"/>
  <c r="N27" i="84"/>
  <c r="N26" i="84"/>
  <c r="N25" i="84"/>
  <c r="N24" i="84"/>
  <c r="N23" i="84"/>
  <c r="N22" i="84"/>
  <c r="E201" i="89" l="1"/>
  <c r="T22" i="84"/>
  <c r="A1258" i="89" l="1"/>
  <c r="E83" i="89"/>
  <c r="E84" i="89"/>
  <c r="E85" i="89"/>
  <c r="H85" i="89" s="1"/>
  <c r="E86" i="89"/>
  <c r="G86" i="89" s="1"/>
  <c r="E87" i="89"/>
  <c r="E88" i="89"/>
  <c r="H88" i="89" s="1"/>
  <c r="E89" i="89"/>
  <c r="E90" i="89"/>
  <c r="E91" i="89"/>
  <c r="H91" i="89" s="1"/>
  <c r="E92" i="89"/>
  <c r="G92" i="89" s="1"/>
  <c r="E93" i="89"/>
  <c r="E94" i="89"/>
  <c r="H94" i="89" s="1"/>
  <c r="E95" i="89"/>
  <c r="E96" i="89"/>
  <c r="E97" i="89"/>
  <c r="H97" i="89" s="1"/>
  <c r="E98" i="89"/>
  <c r="G98" i="89" s="1"/>
  <c r="E99" i="89"/>
  <c r="E100" i="89"/>
  <c r="H100" i="89" s="1"/>
  <c r="E101" i="89"/>
  <c r="E102" i="89"/>
  <c r="E103" i="89"/>
  <c r="H103" i="89" s="1"/>
  <c r="E104" i="89"/>
  <c r="G104" i="89" s="1"/>
  <c r="E105" i="89"/>
  <c r="E106" i="89"/>
  <c r="H106" i="89" s="1"/>
  <c r="E107" i="89"/>
  <c r="E108" i="89"/>
  <c r="E109" i="89"/>
  <c r="H109" i="89" s="1"/>
  <c r="E110" i="89"/>
  <c r="G110" i="89" s="1"/>
  <c r="E111" i="89"/>
  <c r="E112" i="89"/>
  <c r="E113" i="89"/>
  <c r="E114" i="89"/>
  <c r="E115" i="89"/>
  <c r="H115" i="89" s="1"/>
  <c r="E116" i="89"/>
  <c r="G116" i="89" s="1"/>
  <c r="E117" i="89"/>
  <c r="E118" i="89"/>
  <c r="E119" i="89"/>
  <c r="E120" i="89"/>
  <c r="E121" i="89"/>
  <c r="H121" i="89" s="1"/>
  <c r="E122" i="89"/>
  <c r="G122" i="89" s="1"/>
  <c r="E123" i="89"/>
  <c r="E124" i="89"/>
  <c r="H124" i="89" s="1"/>
  <c r="E125" i="89"/>
  <c r="E126" i="89"/>
  <c r="E127" i="89"/>
  <c r="H127" i="89" s="1"/>
  <c r="E128" i="89"/>
  <c r="G128" i="89" s="1"/>
  <c r="E129" i="89"/>
  <c r="E130" i="89"/>
  <c r="H130" i="89" s="1"/>
  <c r="E131" i="89"/>
  <c r="E132" i="89"/>
  <c r="E133" i="89"/>
  <c r="H133" i="89" s="1"/>
  <c r="E134" i="89"/>
  <c r="G134" i="89" s="1"/>
  <c r="E135" i="89"/>
  <c r="E136" i="89"/>
  <c r="H136" i="89" s="1"/>
  <c r="E137" i="89"/>
  <c r="E138" i="89"/>
  <c r="E139" i="89"/>
  <c r="H139" i="89" s="1"/>
  <c r="E140" i="89"/>
  <c r="G140" i="89" s="1"/>
  <c r="E141" i="89"/>
  <c r="E142" i="89"/>
  <c r="H142" i="89" s="1"/>
  <c r="E143" i="89"/>
  <c r="E144" i="89"/>
  <c r="E145" i="89"/>
  <c r="H145" i="89" s="1"/>
  <c r="E146" i="89"/>
  <c r="G146" i="89" s="1"/>
  <c r="E147" i="89"/>
  <c r="E148" i="89"/>
  <c r="E149" i="89"/>
  <c r="E150" i="89"/>
  <c r="E151" i="89"/>
  <c r="H151" i="89" s="1"/>
  <c r="E152" i="89"/>
  <c r="G152" i="89" s="1"/>
  <c r="E153" i="89"/>
  <c r="E154" i="89"/>
  <c r="H154" i="89" s="1"/>
  <c r="E155" i="89"/>
  <c r="E156" i="89"/>
  <c r="E157" i="89"/>
  <c r="H157" i="89" s="1"/>
  <c r="E158" i="89"/>
  <c r="G158" i="89" s="1"/>
  <c r="E159" i="89"/>
  <c r="E160" i="89"/>
  <c r="H160" i="89" s="1"/>
  <c r="E161" i="89"/>
  <c r="E162" i="89"/>
  <c r="E202" i="89"/>
  <c r="E203" i="89"/>
  <c r="E204" i="89"/>
  <c r="E205" i="89"/>
  <c r="E206" i="89"/>
  <c r="E207" i="89"/>
  <c r="E208" i="89"/>
  <c r="E209" i="89"/>
  <c r="E214" i="89"/>
  <c r="H214" i="89" s="1"/>
  <c r="E215" i="89"/>
  <c r="E216" i="89"/>
  <c r="E217" i="89"/>
  <c r="E218" i="89"/>
  <c r="E219" i="89"/>
  <c r="E220" i="89"/>
  <c r="E221" i="89"/>
  <c r="E222" i="89"/>
  <c r="E223" i="89"/>
  <c r="H223" i="89" s="1"/>
  <c r="E224" i="89"/>
  <c r="G224" i="89" s="1"/>
  <c r="E225" i="89"/>
  <c r="E226" i="89"/>
  <c r="H226" i="89" s="1"/>
  <c r="E227" i="89"/>
  <c r="E228" i="89"/>
  <c r="E229" i="89"/>
  <c r="H229" i="89" s="1"/>
  <c r="E230" i="89"/>
  <c r="G230" i="89" s="1"/>
  <c r="E231" i="89"/>
  <c r="E232" i="89"/>
  <c r="H232" i="89" s="1"/>
  <c r="E233" i="89"/>
  <c r="E234" i="89"/>
  <c r="E235" i="89"/>
  <c r="H235" i="89" s="1"/>
  <c r="E236" i="89"/>
  <c r="G236" i="89" s="1"/>
  <c r="E237" i="89"/>
  <c r="E238" i="89"/>
  <c r="E239" i="89"/>
  <c r="E240" i="89"/>
  <c r="E241" i="89"/>
  <c r="H241" i="89" s="1"/>
  <c r="E242" i="89"/>
  <c r="G242" i="89" s="1"/>
  <c r="E243" i="89"/>
  <c r="E244" i="89"/>
  <c r="E245" i="89"/>
  <c r="E246" i="89"/>
  <c r="E247" i="89"/>
  <c r="H247" i="89" s="1"/>
  <c r="E248" i="89"/>
  <c r="G248" i="89" s="1"/>
  <c r="E249" i="89"/>
  <c r="E250" i="89"/>
  <c r="H250" i="89" s="1"/>
  <c r="E251" i="89"/>
  <c r="E252" i="89"/>
  <c r="H252" i="89" s="1"/>
  <c r="E253" i="89"/>
  <c r="H253" i="89" s="1"/>
  <c r="E254" i="89"/>
  <c r="G254" i="89" s="1"/>
  <c r="E255" i="89"/>
  <c r="H255" i="89" s="1"/>
  <c r="E256" i="89"/>
  <c r="E257" i="89"/>
  <c r="G257" i="89" s="1"/>
  <c r="E258" i="89"/>
  <c r="H258" i="89" s="1"/>
  <c r="E259" i="89"/>
  <c r="H259" i="89" s="1"/>
  <c r="E260" i="89"/>
  <c r="G260" i="89" s="1"/>
  <c r="E261" i="89"/>
  <c r="E262" i="89"/>
  <c r="H262" i="89" s="1"/>
  <c r="E263" i="89"/>
  <c r="G263" i="89" s="1"/>
  <c r="E264" i="89"/>
  <c r="H264" i="89" s="1"/>
  <c r="E265" i="89"/>
  <c r="E266" i="89"/>
  <c r="E267" i="89"/>
  <c r="H267" i="89" s="1"/>
  <c r="E268" i="89"/>
  <c r="H268" i="89" s="1"/>
  <c r="E269" i="89"/>
  <c r="G269" i="89" s="1"/>
  <c r="E270" i="89"/>
  <c r="H270" i="89" s="1"/>
  <c r="E271" i="89"/>
  <c r="F271" i="89" s="1"/>
  <c r="E272" i="89"/>
  <c r="G272" i="89" s="1"/>
  <c r="E273" i="89"/>
  <c r="H273" i="89" s="1"/>
  <c r="E274" i="89"/>
  <c r="H274" i="89" s="1"/>
  <c r="E275" i="89"/>
  <c r="G275" i="89" s="1"/>
  <c r="E276" i="89"/>
  <c r="H276" i="89" s="1"/>
  <c r="E277" i="89"/>
  <c r="H277" i="89" s="1"/>
  <c r="E278" i="89"/>
  <c r="G278" i="89" s="1"/>
  <c r="E279" i="89"/>
  <c r="H279" i="89" s="1"/>
  <c r="E280" i="89"/>
  <c r="H280" i="89" s="1"/>
  <c r="E281" i="89"/>
  <c r="G281" i="89" s="1"/>
  <c r="E282" i="89"/>
  <c r="E283" i="89"/>
  <c r="G283" i="89" s="1"/>
  <c r="E284" i="89"/>
  <c r="G284" i="89" s="1"/>
  <c r="E285" i="89"/>
  <c r="H285" i="89" s="1"/>
  <c r="E286" i="89"/>
  <c r="F286" i="89" s="1"/>
  <c r="E287" i="89"/>
  <c r="G287" i="89" s="1"/>
  <c r="E288" i="89"/>
  <c r="H288" i="89" s="1"/>
  <c r="E289" i="89"/>
  <c r="F289" i="89" s="1"/>
  <c r="E290" i="89"/>
  <c r="G290" i="89" s="1"/>
  <c r="E291" i="89"/>
  <c r="E292" i="89"/>
  <c r="E293" i="89"/>
  <c r="G293" i="89" s="1"/>
  <c r="E294" i="89"/>
  <c r="H294" i="89" s="1"/>
  <c r="E295" i="89"/>
  <c r="F295" i="89" s="1"/>
  <c r="E296" i="89"/>
  <c r="G296" i="89" s="1"/>
  <c r="E297" i="89"/>
  <c r="H297" i="89" s="1"/>
  <c r="E298" i="89"/>
  <c r="H298" i="89" s="1"/>
  <c r="E299" i="89"/>
  <c r="G299" i="89" s="1"/>
  <c r="E300" i="89"/>
  <c r="E301" i="89"/>
  <c r="G301" i="89" s="1"/>
  <c r="E302" i="89"/>
  <c r="G302" i="89" s="1"/>
  <c r="E303" i="89"/>
  <c r="H303" i="89" s="1"/>
  <c r="E304" i="89"/>
  <c r="F304" i="89" s="1"/>
  <c r="E305" i="89"/>
  <c r="G305" i="89" s="1"/>
  <c r="E306" i="89"/>
  <c r="H306" i="89" s="1"/>
  <c r="E307" i="89"/>
  <c r="E308" i="89"/>
  <c r="G308" i="89" s="1"/>
  <c r="E309" i="89"/>
  <c r="E310" i="89"/>
  <c r="G310" i="89" s="1"/>
  <c r="E311" i="89"/>
  <c r="G311" i="89" s="1"/>
  <c r="E312" i="89"/>
  <c r="H312" i="89" s="1"/>
  <c r="E313" i="89"/>
  <c r="F313" i="89" s="1"/>
  <c r="E314" i="89"/>
  <c r="G314" i="89" s="1"/>
  <c r="E315" i="89"/>
  <c r="H315" i="89" s="1"/>
  <c r="E316" i="89"/>
  <c r="F316" i="89" s="1"/>
  <c r="E317" i="89"/>
  <c r="G317" i="89" s="1"/>
  <c r="E318" i="89"/>
  <c r="E319" i="89"/>
  <c r="G319" i="89" s="1"/>
  <c r="E320" i="89"/>
  <c r="G320" i="89" s="1"/>
  <c r="E321" i="89"/>
  <c r="H321" i="89" s="1"/>
  <c r="E322" i="89"/>
  <c r="F322" i="89" s="1"/>
  <c r="E323" i="89"/>
  <c r="G323" i="89" s="1"/>
  <c r="E324" i="89"/>
  <c r="H324" i="89" s="1"/>
  <c r="E325" i="89"/>
  <c r="F325" i="89" s="1"/>
  <c r="E326" i="89"/>
  <c r="G326" i="89" s="1"/>
  <c r="E327" i="89"/>
  <c r="F327" i="89" s="1"/>
  <c r="E328" i="89"/>
  <c r="G328" i="89" s="1"/>
  <c r="E329" i="89"/>
  <c r="H329" i="89" s="1"/>
  <c r="E330" i="89"/>
  <c r="E331" i="89"/>
  <c r="F331" i="89" s="1"/>
  <c r="E332" i="89"/>
  <c r="E333" i="89"/>
  <c r="F333" i="89" s="1"/>
  <c r="E334" i="89"/>
  <c r="G334" i="89" s="1"/>
  <c r="E335" i="89"/>
  <c r="H335" i="89" s="1"/>
  <c r="E336" i="89"/>
  <c r="H336" i="89" s="1"/>
  <c r="E337" i="89"/>
  <c r="E338" i="89"/>
  <c r="F338" i="89" s="1"/>
  <c r="E339" i="89"/>
  <c r="E340" i="89"/>
  <c r="F340" i="89" s="1"/>
  <c r="E341" i="89"/>
  <c r="E342" i="89"/>
  <c r="G342" i="89" s="1"/>
  <c r="E343" i="89"/>
  <c r="E344" i="89"/>
  <c r="F344" i="89" s="1"/>
  <c r="E345" i="89"/>
  <c r="F345" i="89" s="1"/>
  <c r="E346" i="89"/>
  <c r="F346" i="89" s="1"/>
  <c r="E347" i="89"/>
  <c r="E348" i="89"/>
  <c r="H348" i="89" s="1"/>
  <c r="E349" i="89"/>
  <c r="F349" i="89" s="1"/>
  <c r="E350" i="89"/>
  <c r="F350" i="89" s="1"/>
  <c r="E351" i="89"/>
  <c r="H351" i="89" s="1"/>
  <c r="E352" i="89"/>
  <c r="E353" i="89"/>
  <c r="F353" i="89" s="1"/>
  <c r="E354" i="89"/>
  <c r="G354" i="89" s="1"/>
  <c r="E355" i="89"/>
  <c r="H355" i="89" s="1"/>
  <c r="E356" i="89"/>
  <c r="F356" i="89" s="1"/>
  <c r="E357" i="89"/>
  <c r="H357" i="89" s="1"/>
  <c r="E358" i="89"/>
  <c r="G358" i="89" s="1"/>
  <c r="E359" i="89"/>
  <c r="F359" i="89" s="1"/>
  <c r="E360" i="89"/>
  <c r="H360" i="89" s="1"/>
  <c r="E361" i="89"/>
  <c r="G361" i="89" s="1"/>
  <c r="E362" i="89"/>
  <c r="F362" i="89" s="1"/>
  <c r="E363" i="89"/>
  <c r="H363" i="89" s="1"/>
  <c r="E364" i="89"/>
  <c r="H364" i="89" s="1"/>
  <c r="E365" i="89"/>
  <c r="F365" i="89" s="1"/>
  <c r="E366" i="89"/>
  <c r="H366" i="89" s="1"/>
  <c r="E367" i="89"/>
  <c r="F367" i="89" s="1"/>
  <c r="E368" i="89"/>
  <c r="F368" i="89" s="1"/>
  <c r="E369" i="89"/>
  <c r="H369" i="89" s="1"/>
  <c r="E370" i="89"/>
  <c r="F370" i="89" s="1"/>
  <c r="E371" i="89"/>
  <c r="E372" i="89"/>
  <c r="H372" i="89" s="1"/>
  <c r="E373" i="89"/>
  <c r="E374" i="89"/>
  <c r="F374" i="89" s="1"/>
  <c r="E375" i="89"/>
  <c r="F375" i="89" s="1"/>
  <c r="E376" i="89"/>
  <c r="G376" i="89" s="1"/>
  <c r="E377" i="89"/>
  <c r="E378" i="89"/>
  <c r="H378" i="89" s="1"/>
  <c r="E379" i="89"/>
  <c r="E380" i="89"/>
  <c r="E381" i="89"/>
  <c r="H381" i="89" s="1"/>
  <c r="E382" i="89"/>
  <c r="H382" i="89" s="1"/>
  <c r="E383" i="89"/>
  <c r="F383" i="89" s="1"/>
  <c r="E384" i="89"/>
  <c r="G384" i="89" s="1"/>
  <c r="E385" i="89"/>
  <c r="H385" i="89" s="1"/>
  <c r="E386" i="89"/>
  <c r="E387" i="89"/>
  <c r="H387" i="89" s="1"/>
  <c r="E388" i="89"/>
  <c r="F388" i="89" s="1"/>
  <c r="E389" i="89"/>
  <c r="E390" i="89"/>
  <c r="F390" i="89" s="1"/>
  <c r="E391" i="89"/>
  <c r="H391" i="89" s="1"/>
  <c r="E392" i="89"/>
  <c r="F392" i="89" s="1"/>
  <c r="E393" i="89"/>
  <c r="G393" i="89" s="1"/>
  <c r="E394" i="89"/>
  <c r="H394" i="89" s="1"/>
  <c r="E395" i="89"/>
  <c r="E396" i="89"/>
  <c r="H396" i="89" s="1"/>
  <c r="E397" i="89"/>
  <c r="F397" i="89" s="1"/>
  <c r="E398" i="89"/>
  <c r="E399" i="89"/>
  <c r="E400" i="89"/>
  <c r="H400" i="89" s="1"/>
  <c r="E401" i="89"/>
  <c r="F401" i="89" s="1"/>
  <c r="E402" i="89"/>
  <c r="G402" i="89" s="1"/>
  <c r="E403" i="89"/>
  <c r="H403" i="89" s="1"/>
  <c r="E404" i="89"/>
  <c r="E405" i="89"/>
  <c r="H405" i="89" s="1"/>
  <c r="E406" i="89"/>
  <c r="E407" i="89"/>
  <c r="E408" i="89"/>
  <c r="E409" i="89"/>
  <c r="H409" i="89" s="1"/>
  <c r="E410" i="89"/>
  <c r="F410" i="89" s="1"/>
  <c r="E411" i="89"/>
  <c r="G411" i="89" s="1"/>
  <c r="E412" i="89"/>
  <c r="H412" i="89" s="1"/>
  <c r="E413" i="89"/>
  <c r="E414" i="89"/>
  <c r="H414" i="89" s="1"/>
  <c r="E415" i="89"/>
  <c r="F415" i="89" s="1"/>
  <c r="E416" i="89"/>
  <c r="E417" i="89"/>
  <c r="E418" i="89"/>
  <c r="H418" i="89" s="1"/>
  <c r="E419" i="89"/>
  <c r="F419" i="89" s="1"/>
  <c r="E420" i="89"/>
  <c r="G420" i="89" s="1"/>
  <c r="E421" i="89"/>
  <c r="H421" i="89" s="1"/>
  <c r="E422" i="89"/>
  <c r="E423" i="89"/>
  <c r="H423" i="89" s="1"/>
  <c r="E424" i="89"/>
  <c r="F424" i="89" s="1"/>
  <c r="E425" i="89"/>
  <c r="E426" i="89"/>
  <c r="H426" i="89" s="1"/>
  <c r="E427" i="89"/>
  <c r="H427" i="89" s="1"/>
  <c r="E428" i="89"/>
  <c r="F428" i="89" s="1"/>
  <c r="E429" i="89"/>
  <c r="E430" i="89"/>
  <c r="H430" i="89" s="1"/>
  <c r="E431" i="89"/>
  <c r="E432" i="89"/>
  <c r="H432" i="89" s="1"/>
  <c r="E433" i="89"/>
  <c r="F433" i="89" s="1"/>
  <c r="E434" i="89"/>
  <c r="E435" i="89"/>
  <c r="H435" i="89" s="1"/>
  <c r="E436" i="89"/>
  <c r="H436" i="89" s="1"/>
  <c r="E437" i="89"/>
  <c r="E438" i="89"/>
  <c r="E439" i="89"/>
  <c r="H439" i="89" s="1"/>
  <c r="E440" i="89"/>
  <c r="E441" i="89"/>
  <c r="H441" i="89" s="1"/>
  <c r="E442" i="89"/>
  <c r="E443" i="89"/>
  <c r="E444" i="89"/>
  <c r="F444" i="89" s="1"/>
  <c r="E445" i="89"/>
  <c r="H445" i="89" s="1"/>
  <c r="E446" i="89"/>
  <c r="F446" i="89" s="1"/>
  <c r="E447" i="89"/>
  <c r="G447" i="89" s="1"/>
  <c r="E448" i="89"/>
  <c r="H448" i="89" s="1"/>
  <c r="E449" i="89"/>
  <c r="E450" i="89"/>
  <c r="H450" i="89" s="1"/>
  <c r="E451" i="89"/>
  <c r="E452" i="89"/>
  <c r="E453" i="89"/>
  <c r="E454" i="89"/>
  <c r="H454" i="89" s="1"/>
  <c r="E455" i="89"/>
  <c r="F455" i="89" s="1"/>
  <c r="E456" i="89"/>
  <c r="G456" i="89" s="1"/>
  <c r="E457" i="89"/>
  <c r="H457" i="89" s="1"/>
  <c r="E458" i="89"/>
  <c r="H458" i="89" s="1"/>
  <c r="E459" i="89"/>
  <c r="H459" i="89" s="1"/>
  <c r="E460" i="89"/>
  <c r="F460" i="89" s="1"/>
  <c r="E461" i="89"/>
  <c r="E462" i="89"/>
  <c r="H462" i="89" s="1"/>
  <c r="E463" i="89"/>
  <c r="E464" i="89"/>
  <c r="H464" i="89" s="1"/>
  <c r="E465" i="89"/>
  <c r="H465" i="89" s="1"/>
  <c r="E466" i="89"/>
  <c r="E467" i="89"/>
  <c r="H467" i="89" s="1"/>
  <c r="E468" i="89"/>
  <c r="E469" i="89"/>
  <c r="H469" i="89" s="1"/>
  <c r="E470" i="89"/>
  <c r="E471" i="89"/>
  <c r="H471" i="89" s="1"/>
  <c r="E472" i="89"/>
  <c r="G472" i="89" s="1"/>
  <c r="E473" i="89"/>
  <c r="H473" i="89" s="1"/>
  <c r="E474" i="89"/>
  <c r="H474" i="89" s="1"/>
  <c r="E475" i="89"/>
  <c r="F475" i="89" s="1"/>
  <c r="E476" i="89"/>
  <c r="H476" i="89" s="1"/>
  <c r="E477" i="89"/>
  <c r="H477" i="89" s="1"/>
  <c r="E478" i="89"/>
  <c r="H478" i="89" s="1"/>
  <c r="E479" i="89"/>
  <c r="E480" i="89"/>
  <c r="F480" i="89" s="1"/>
  <c r="E481" i="89"/>
  <c r="G481" i="89" s="1"/>
  <c r="E482" i="89"/>
  <c r="H482" i="89" s="1"/>
  <c r="E483" i="89"/>
  <c r="E484" i="89"/>
  <c r="H484" i="89" s="1"/>
  <c r="E485" i="89"/>
  <c r="E486" i="89"/>
  <c r="H486" i="89" s="1"/>
  <c r="E487" i="89"/>
  <c r="F487" i="89" s="1"/>
  <c r="E488" i="89"/>
  <c r="E489" i="89"/>
  <c r="H489" i="89" s="1"/>
  <c r="E490" i="89"/>
  <c r="E491" i="89"/>
  <c r="H491" i="89" s="1"/>
  <c r="E492" i="89"/>
  <c r="H492" i="89" s="1"/>
  <c r="E493" i="89"/>
  <c r="E494" i="89"/>
  <c r="H494" i="89" s="1"/>
  <c r="E495" i="89"/>
  <c r="E496" i="89"/>
  <c r="G496" i="89" s="1"/>
  <c r="E497" i="89"/>
  <c r="E498" i="89"/>
  <c r="E499" i="89"/>
  <c r="H499" i="89" s="1"/>
  <c r="E500" i="89"/>
  <c r="H500" i="89" s="1"/>
  <c r="E501" i="89"/>
  <c r="H501" i="89" s="1"/>
  <c r="E502" i="89"/>
  <c r="H502" i="89" s="1"/>
  <c r="E503" i="89"/>
  <c r="H503" i="89" s="1"/>
  <c r="E504" i="89"/>
  <c r="H504" i="89" s="1"/>
  <c r="E505" i="89"/>
  <c r="F505" i="89" s="1"/>
  <c r="E506" i="89"/>
  <c r="E507" i="89"/>
  <c r="H507" i="89" s="1"/>
  <c r="F507" i="89"/>
  <c r="E508" i="89"/>
  <c r="E509" i="89"/>
  <c r="H509" i="89" s="1"/>
  <c r="E510" i="89"/>
  <c r="H510" i="89" s="1"/>
  <c r="E511" i="89"/>
  <c r="H511" i="89" s="1"/>
  <c r="E512" i="89"/>
  <c r="E513" i="89"/>
  <c r="E514" i="89"/>
  <c r="H514" i="89" s="1"/>
  <c r="E515" i="89"/>
  <c r="H515" i="89" s="1"/>
  <c r="E516" i="89"/>
  <c r="F516" i="89" s="1"/>
  <c r="E517" i="89"/>
  <c r="H517" i="89" s="1"/>
  <c r="E518" i="89"/>
  <c r="H518" i="89" s="1"/>
  <c r="E519" i="89"/>
  <c r="F519" i="89" s="1"/>
  <c r="E520" i="89"/>
  <c r="H520" i="89" s="1"/>
  <c r="E521" i="89"/>
  <c r="H521" i="89" s="1"/>
  <c r="E522" i="89"/>
  <c r="E523" i="89"/>
  <c r="H523" i="89" s="1"/>
  <c r="E524" i="89"/>
  <c r="E525" i="89"/>
  <c r="H525" i="89" s="1"/>
  <c r="E526" i="89"/>
  <c r="E527" i="89"/>
  <c r="H527" i="89" s="1"/>
  <c r="E528" i="89"/>
  <c r="F528" i="89" s="1"/>
  <c r="E529" i="89"/>
  <c r="F529" i="89" s="1"/>
  <c r="E530" i="89"/>
  <c r="H530" i="89" s="1"/>
  <c r="E531" i="89"/>
  <c r="H531" i="89" s="1"/>
  <c r="E532" i="89"/>
  <c r="H532" i="89" s="1"/>
  <c r="E533" i="89"/>
  <c r="H533" i="89" s="1"/>
  <c r="E534" i="89"/>
  <c r="G534" i="89" s="1"/>
  <c r="E535" i="89"/>
  <c r="H535" i="89" s="1"/>
  <c r="E536" i="89"/>
  <c r="E537" i="89"/>
  <c r="G537" i="89" s="1"/>
  <c r="E538" i="89"/>
  <c r="F538" i="89" s="1"/>
  <c r="E539" i="89"/>
  <c r="H539" i="89" s="1"/>
  <c r="E540" i="89"/>
  <c r="F540" i="89" s="1"/>
  <c r="E541" i="89"/>
  <c r="E542" i="89"/>
  <c r="H542" i="89" s="1"/>
  <c r="E543" i="89"/>
  <c r="G543" i="89" s="1"/>
  <c r="E544" i="89"/>
  <c r="H544" i="89" s="1"/>
  <c r="E545" i="89"/>
  <c r="H545" i="89" s="1"/>
  <c r="E546" i="89"/>
  <c r="H546" i="89" s="1"/>
  <c r="E547" i="89"/>
  <c r="H547" i="89" s="1"/>
  <c r="E548" i="89"/>
  <c r="E549" i="89"/>
  <c r="F549" i="89" s="1"/>
  <c r="E550" i="89"/>
  <c r="F550" i="89" s="1"/>
  <c r="E551" i="89"/>
  <c r="E552" i="89"/>
  <c r="G552" i="89" s="1"/>
  <c r="E553" i="89"/>
  <c r="H553" i="89" s="1"/>
  <c r="E554" i="89"/>
  <c r="H554" i="89" s="1"/>
  <c r="E555" i="89"/>
  <c r="F555" i="89" s="1"/>
  <c r="E556" i="89"/>
  <c r="F556" i="89" s="1"/>
  <c r="E557" i="89"/>
  <c r="G557" i="89" s="1"/>
  <c r="E558" i="89"/>
  <c r="H558" i="89" s="1"/>
  <c r="E559" i="89"/>
  <c r="E560" i="89"/>
  <c r="H560" i="89" s="1"/>
  <c r="E561" i="89"/>
  <c r="H561" i="89" s="1"/>
  <c r="E562" i="89"/>
  <c r="E563" i="89"/>
  <c r="G563" i="89" s="1"/>
  <c r="E564" i="89"/>
  <c r="G564" i="89" s="1"/>
  <c r="E565" i="89"/>
  <c r="H565" i="89" s="1"/>
  <c r="E566" i="89"/>
  <c r="E567" i="89"/>
  <c r="H567" i="89" s="1"/>
  <c r="E568" i="89"/>
  <c r="H568" i="89" s="1"/>
  <c r="E569" i="89"/>
  <c r="H569" i="89" s="1"/>
  <c r="E570" i="89"/>
  <c r="E571" i="89"/>
  <c r="H571" i="89" s="1"/>
  <c r="E572" i="89"/>
  <c r="H572" i="89" s="1"/>
  <c r="E573" i="89"/>
  <c r="E574" i="89"/>
  <c r="F574" i="89" s="1"/>
  <c r="E575" i="89"/>
  <c r="E576" i="89"/>
  <c r="F576" i="89" s="1"/>
  <c r="E577" i="89"/>
  <c r="H577" i="89" s="1"/>
  <c r="E578" i="89"/>
  <c r="F578" i="89" s="1"/>
  <c r="E579" i="89"/>
  <c r="H579" i="89" s="1"/>
  <c r="E580" i="89"/>
  <c r="H580" i="89" s="1"/>
  <c r="E581" i="89"/>
  <c r="E582" i="89"/>
  <c r="E583" i="89"/>
  <c r="E584" i="89"/>
  <c r="H584" i="89" s="1"/>
  <c r="E585" i="89"/>
  <c r="E586" i="89"/>
  <c r="E587" i="89"/>
  <c r="G587" i="89" s="1"/>
  <c r="E588" i="89"/>
  <c r="E589" i="89"/>
  <c r="G589" i="89" s="1"/>
  <c r="E590" i="89"/>
  <c r="H590" i="89" s="1"/>
  <c r="E591" i="89"/>
  <c r="E592" i="89"/>
  <c r="G592" i="89" s="1"/>
  <c r="E593" i="89"/>
  <c r="G593" i="89" s="1"/>
  <c r="E594" i="89"/>
  <c r="H594" i="89" s="1"/>
  <c r="E595" i="89"/>
  <c r="G595" i="89" s="1"/>
  <c r="E596" i="89"/>
  <c r="H596" i="89" s="1"/>
  <c r="E597" i="89"/>
  <c r="G597" i="89" s="1"/>
  <c r="E598" i="89"/>
  <c r="H598" i="89" s="1"/>
  <c r="E599" i="89"/>
  <c r="F599" i="89" s="1"/>
  <c r="E600" i="89"/>
  <c r="G600" i="89" s="1"/>
  <c r="E601" i="89"/>
  <c r="E602" i="89"/>
  <c r="F602" i="89" s="1"/>
  <c r="E603" i="89"/>
  <c r="H603" i="89" s="1"/>
  <c r="E604" i="89"/>
  <c r="F604" i="89" s="1"/>
  <c r="E605" i="89"/>
  <c r="F605" i="89" s="1"/>
  <c r="E606" i="89"/>
  <c r="E607" i="89"/>
  <c r="H607" i="89" s="1"/>
  <c r="E608" i="89"/>
  <c r="F608" i="89" s="1"/>
  <c r="E609" i="89"/>
  <c r="F609" i="89" s="1"/>
  <c r="E610" i="89"/>
  <c r="E611" i="89"/>
  <c r="E612" i="89"/>
  <c r="F612" i="89" s="1"/>
  <c r="E613" i="89"/>
  <c r="G613" i="89" s="1"/>
  <c r="E614" i="89"/>
  <c r="F614" i="89" s="1"/>
  <c r="E615" i="89"/>
  <c r="F615" i="89" s="1"/>
  <c r="E616" i="89"/>
  <c r="E617" i="89"/>
  <c r="E618" i="89"/>
  <c r="F618" i="89" s="1"/>
  <c r="E619" i="89"/>
  <c r="E620" i="89"/>
  <c r="E621" i="89"/>
  <c r="F621" i="89" s="1"/>
  <c r="E622" i="89"/>
  <c r="E623" i="89"/>
  <c r="G623" i="89" s="1"/>
  <c r="E624" i="89"/>
  <c r="E625" i="89"/>
  <c r="G625" i="89" s="1"/>
  <c r="E626" i="89"/>
  <c r="H626" i="89" s="1"/>
  <c r="E627" i="89"/>
  <c r="F627" i="89" s="1"/>
  <c r="E628" i="89"/>
  <c r="H628" i="89" s="1"/>
  <c r="E629" i="89"/>
  <c r="F629" i="89" s="1"/>
  <c r="E630" i="89"/>
  <c r="E631" i="89"/>
  <c r="G631" i="89" s="1"/>
  <c r="E632" i="89"/>
  <c r="H632" i="89" s="1"/>
  <c r="E633" i="89"/>
  <c r="G633" i="89" s="1"/>
  <c r="E634" i="89"/>
  <c r="H634" i="89" s="1"/>
  <c r="E635" i="89"/>
  <c r="H635" i="89" s="1"/>
  <c r="E636" i="89"/>
  <c r="E637" i="89"/>
  <c r="E638" i="89"/>
  <c r="F638" i="89" s="1"/>
  <c r="E639" i="89"/>
  <c r="G639" i="89" s="1"/>
  <c r="E640" i="89"/>
  <c r="F640" i="89" s="1"/>
  <c r="E641" i="89"/>
  <c r="H641" i="89" s="1"/>
  <c r="E642" i="89"/>
  <c r="E643" i="89"/>
  <c r="F643" i="89" s="1"/>
  <c r="E644" i="89"/>
  <c r="F644" i="89" s="1"/>
  <c r="E645" i="89"/>
  <c r="H645" i="89" s="1"/>
  <c r="E646" i="89"/>
  <c r="H646" i="89" s="1"/>
  <c r="E647" i="89"/>
  <c r="E648" i="89"/>
  <c r="F648" i="89" s="1"/>
  <c r="E649" i="89"/>
  <c r="E650" i="89"/>
  <c r="F650" i="89" s="1"/>
  <c r="E651" i="89"/>
  <c r="G651" i="89" s="1"/>
  <c r="E652" i="89"/>
  <c r="G652" i="89" s="1"/>
  <c r="E653" i="89"/>
  <c r="F653" i="89" s="1"/>
  <c r="E654" i="89"/>
  <c r="H654" i="89" s="1"/>
  <c r="E655" i="89"/>
  <c r="E656" i="89"/>
  <c r="H656" i="89" s="1"/>
  <c r="E657" i="89"/>
  <c r="H657" i="89" s="1"/>
  <c r="E658" i="89"/>
  <c r="H658" i="89" s="1"/>
  <c r="E659" i="89"/>
  <c r="F659" i="89" s="1"/>
  <c r="E660" i="89"/>
  <c r="H660" i="89" s="1"/>
  <c r="E661" i="89"/>
  <c r="E662" i="89"/>
  <c r="E663" i="89"/>
  <c r="H663" i="89" s="1"/>
  <c r="E664" i="89"/>
  <c r="E665" i="89"/>
  <c r="F665" i="89" s="1"/>
  <c r="E666" i="89"/>
  <c r="E667" i="89"/>
  <c r="G667" i="89" s="1"/>
  <c r="E668" i="89"/>
  <c r="F668" i="89" s="1"/>
  <c r="E669" i="89"/>
  <c r="H669" i="89" s="1"/>
  <c r="E670" i="89"/>
  <c r="F670" i="89" s="1"/>
  <c r="E671" i="89"/>
  <c r="G671" i="89" s="1"/>
  <c r="E672" i="89"/>
  <c r="H672" i="89" s="1"/>
  <c r="E673" i="89"/>
  <c r="E674" i="89"/>
  <c r="E675" i="89"/>
  <c r="H675" i="89" s="1"/>
  <c r="E676" i="89"/>
  <c r="F676" i="89" s="1"/>
  <c r="E677" i="89"/>
  <c r="G677" i="89" s="1"/>
  <c r="E678" i="89"/>
  <c r="H678" i="89" s="1"/>
  <c r="E679" i="89"/>
  <c r="H679" i="89" s="1"/>
  <c r="E680" i="89"/>
  <c r="G680" i="89" s="1"/>
  <c r="E681" i="89"/>
  <c r="H681" i="89" s="1"/>
  <c r="E682" i="89"/>
  <c r="H682" i="89" s="1"/>
  <c r="E683" i="89"/>
  <c r="E684" i="89"/>
  <c r="E685" i="89"/>
  <c r="F685" i="89" s="1"/>
  <c r="E686" i="89"/>
  <c r="G686" i="89" s="1"/>
  <c r="E687" i="89"/>
  <c r="H687" i="89" s="1"/>
  <c r="E688" i="89"/>
  <c r="E689" i="89"/>
  <c r="H689" i="89" s="1"/>
  <c r="E690" i="89"/>
  <c r="H690" i="89" s="1"/>
  <c r="E691" i="89"/>
  <c r="H691" i="89" s="1"/>
  <c r="E692" i="89"/>
  <c r="F692" i="89" s="1"/>
  <c r="E693" i="89"/>
  <c r="H693" i="89" s="1"/>
  <c r="E694" i="89"/>
  <c r="F694" i="89" s="1"/>
  <c r="E695" i="89"/>
  <c r="E696" i="89"/>
  <c r="H696" i="89" s="1"/>
  <c r="E697" i="89"/>
  <c r="F697" i="89" s="1"/>
  <c r="E698" i="89"/>
  <c r="F698" i="89" s="1"/>
  <c r="E699" i="89"/>
  <c r="F699" i="89" s="1"/>
  <c r="E700" i="89"/>
  <c r="F700" i="89" s="1"/>
  <c r="E701" i="89"/>
  <c r="F701" i="89" s="1"/>
  <c r="E702" i="89"/>
  <c r="H702" i="89" s="1"/>
  <c r="E703" i="89"/>
  <c r="G703" i="89" s="1"/>
  <c r="E704" i="89"/>
  <c r="G704" i="89" s="1"/>
  <c r="E705" i="89"/>
  <c r="E706" i="89"/>
  <c r="F706" i="89" s="1"/>
  <c r="E707" i="89"/>
  <c r="E708" i="89"/>
  <c r="E709" i="89"/>
  <c r="F709" i="89" s="1"/>
  <c r="E710" i="89"/>
  <c r="G710" i="89" s="1"/>
  <c r="E711" i="89"/>
  <c r="G711" i="89" s="1"/>
  <c r="E712" i="89"/>
  <c r="H712" i="89" s="1"/>
  <c r="E713" i="89"/>
  <c r="F713" i="89" s="1"/>
  <c r="E714" i="89"/>
  <c r="F714" i="89" s="1"/>
  <c r="E715" i="89"/>
  <c r="E716" i="89"/>
  <c r="F716" i="89" s="1"/>
  <c r="E717" i="89"/>
  <c r="E718" i="89"/>
  <c r="F718" i="89" s="1"/>
  <c r="E719" i="89"/>
  <c r="F719" i="89" s="1"/>
  <c r="E720" i="89"/>
  <c r="E721" i="89"/>
  <c r="F721" i="89" s="1"/>
  <c r="E722" i="89"/>
  <c r="F722" i="89" s="1"/>
  <c r="E723" i="89"/>
  <c r="G723" i="89" s="1"/>
  <c r="E724" i="89"/>
  <c r="H724" i="89" s="1"/>
  <c r="E725" i="89"/>
  <c r="H725" i="89" s="1"/>
  <c r="E726" i="89"/>
  <c r="F726" i="89" s="1"/>
  <c r="E727" i="89"/>
  <c r="G727" i="89" s="1"/>
  <c r="E728" i="89"/>
  <c r="E729" i="89"/>
  <c r="E730" i="89"/>
  <c r="E731" i="89"/>
  <c r="F731" i="89" s="1"/>
  <c r="E732" i="89"/>
  <c r="F732" i="89" s="1"/>
  <c r="E733" i="89"/>
  <c r="H733" i="89" s="1"/>
  <c r="E734" i="89"/>
  <c r="F734" i="89" s="1"/>
  <c r="E735" i="89"/>
  <c r="F735" i="89" s="1"/>
  <c r="E736" i="89"/>
  <c r="G736" i="89" s="1"/>
  <c r="E737" i="89"/>
  <c r="E738" i="89"/>
  <c r="E739" i="89"/>
  <c r="H739" i="89" s="1"/>
  <c r="E740" i="89"/>
  <c r="F740" i="89" s="1"/>
  <c r="E741" i="89"/>
  <c r="E742" i="89"/>
  <c r="F742" i="89" s="1"/>
  <c r="E743" i="89"/>
  <c r="E744" i="89"/>
  <c r="G744" i="89" s="1"/>
  <c r="E745" i="89"/>
  <c r="F745" i="89" s="1"/>
  <c r="E746" i="89"/>
  <c r="E747" i="89"/>
  <c r="F747" i="89" s="1"/>
  <c r="E748" i="89"/>
  <c r="E749" i="89"/>
  <c r="F749" i="89" s="1"/>
  <c r="E750" i="89"/>
  <c r="F750" i="89" s="1"/>
  <c r="E751" i="89"/>
  <c r="E752" i="89"/>
  <c r="G752" i="89" s="1"/>
  <c r="E753" i="89"/>
  <c r="E754" i="89"/>
  <c r="F754" i="89" s="1"/>
  <c r="E755" i="89"/>
  <c r="F755" i="89" s="1"/>
  <c r="E756" i="89"/>
  <c r="E757" i="89"/>
  <c r="F757" i="89" s="1"/>
  <c r="E758" i="89"/>
  <c r="F758" i="89" s="1"/>
  <c r="E759" i="89"/>
  <c r="F759" i="89" s="1"/>
  <c r="E760" i="89"/>
  <c r="G760" i="89" s="1"/>
  <c r="E761" i="89"/>
  <c r="H761" i="89" s="1"/>
  <c r="E762" i="89"/>
  <c r="E763" i="89"/>
  <c r="G763" i="89" s="1"/>
  <c r="E764" i="89"/>
  <c r="E765" i="89"/>
  <c r="H765" i="89" s="1"/>
  <c r="E766" i="89"/>
  <c r="E767" i="89"/>
  <c r="E768" i="89"/>
  <c r="F768" i="89" s="1"/>
  <c r="E769" i="89"/>
  <c r="H769" i="89" s="1"/>
  <c r="E770" i="89"/>
  <c r="E771" i="89"/>
  <c r="F771" i="89" s="1"/>
  <c r="E772" i="89"/>
  <c r="G772" i="89" s="1"/>
  <c r="E773" i="89"/>
  <c r="H773" i="89" s="1"/>
  <c r="E774" i="89"/>
  <c r="F774" i="89" s="1"/>
  <c r="E775" i="89"/>
  <c r="E776" i="89"/>
  <c r="E777" i="89"/>
  <c r="E778" i="89"/>
  <c r="F778" i="89" s="1"/>
  <c r="E779" i="89"/>
  <c r="E780" i="89"/>
  <c r="G780" i="89" s="1"/>
  <c r="E781" i="89"/>
  <c r="F781" i="89" s="1"/>
  <c r="E782" i="89"/>
  <c r="G782" i="89" s="1"/>
  <c r="E783" i="89"/>
  <c r="E784" i="89"/>
  <c r="G784" i="89" s="1"/>
  <c r="E785" i="89"/>
  <c r="E786" i="89"/>
  <c r="F786" i="89" s="1"/>
  <c r="E787" i="89"/>
  <c r="E788" i="89"/>
  <c r="E789" i="89"/>
  <c r="E790" i="89"/>
  <c r="F790" i="89" s="1"/>
  <c r="E791" i="89"/>
  <c r="F791" i="89" s="1"/>
  <c r="E792" i="89"/>
  <c r="E793" i="89"/>
  <c r="H793" i="89" s="1"/>
  <c r="E794" i="89"/>
  <c r="F794" i="89" s="1"/>
  <c r="E795" i="89"/>
  <c r="F795" i="89" s="1"/>
  <c r="E796" i="89"/>
  <c r="G796" i="89" s="1"/>
  <c r="E797" i="89"/>
  <c r="E798" i="89"/>
  <c r="G798" i="89" s="1"/>
  <c r="E799" i="89"/>
  <c r="E800" i="89"/>
  <c r="E801" i="89"/>
  <c r="G801" i="89" s="1"/>
  <c r="E802" i="89"/>
  <c r="E803" i="89"/>
  <c r="F803" i="89" s="1"/>
  <c r="E804" i="89"/>
  <c r="F804" i="89" s="1"/>
  <c r="E805" i="89"/>
  <c r="F805" i="89" s="1"/>
  <c r="E806" i="89"/>
  <c r="H806" i="89" s="1"/>
  <c r="E807" i="89"/>
  <c r="F807" i="89" s="1"/>
  <c r="E808" i="89"/>
  <c r="F808" i="89" s="1"/>
  <c r="E809" i="89"/>
  <c r="E810" i="89"/>
  <c r="H810" i="89" s="1"/>
  <c r="E811" i="89"/>
  <c r="E812" i="89"/>
  <c r="H812" i="89" s="1"/>
  <c r="E813" i="89"/>
  <c r="H813" i="89" s="1"/>
  <c r="E814" i="89"/>
  <c r="H814" i="89" s="1"/>
  <c r="E815" i="89"/>
  <c r="G815" i="89" s="1"/>
  <c r="E816" i="89"/>
  <c r="G816" i="89" s="1"/>
  <c r="E817" i="89"/>
  <c r="H817" i="89" s="1"/>
  <c r="E818" i="89"/>
  <c r="F818" i="89" s="1"/>
  <c r="E819" i="89"/>
  <c r="F819" i="89" s="1"/>
  <c r="E820" i="89"/>
  <c r="F820" i="89" s="1"/>
  <c r="E821" i="89"/>
  <c r="G821" i="89" s="1"/>
  <c r="E822" i="89"/>
  <c r="H822" i="89" s="1"/>
  <c r="E823" i="89"/>
  <c r="E824" i="89"/>
  <c r="H824" i="89" s="1"/>
  <c r="E825" i="89"/>
  <c r="E826" i="89"/>
  <c r="F826" i="89" s="1"/>
  <c r="E827" i="89"/>
  <c r="F827" i="89" s="1"/>
  <c r="E828" i="89"/>
  <c r="F828" i="89" s="1"/>
  <c r="E829" i="89"/>
  <c r="G829" i="89" s="1"/>
  <c r="E830" i="89"/>
  <c r="F830" i="89" s="1"/>
  <c r="E831" i="89"/>
  <c r="H831" i="89" s="1"/>
  <c r="E832" i="89"/>
  <c r="F832" i="89" s="1"/>
  <c r="E833" i="89"/>
  <c r="E834" i="89"/>
  <c r="G834" i="89" s="1"/>
  <c r="E835" i="89"/>
  <c r="E836" i="89"/>
  <c r="H836" i="89" s="1"/>
  <c r="E837" i="89"/>
  <c r="H837" i="89" s="1"/>
  <c r="E838" i="89"/>
  <c r="G838" i="89" s="1"/>
  <c r="E839" i="89"/>
  <c r="E840" i="89"/>
  <c r="F840" i="89" s="1"/>
  <c r="E841" i="89"/>
  <c r="H841" i="89" s="1"/>
  <c r="E842" i="89"/>
  <c r="G842" i="89" s="1"/>
  <c r="E843" i="89"/>
  <c r="H843" i="89" s="1"/>
  <c r="E844" i="89"/>
  <c r="E845" i="89"/>
  <c r="F845" i="89" s="1"/>
  <c r="E846" i="89"/>
  <c r="E847" i="89"/>
  <c r="E848" i="89"/>
  <c r="F848" i="89" s="1"/>
  <c r="E849" i="89"/>
  <c r="E850" i="89"/>
  <c r="F850" i="89" s="1"/>
  <c r="E851" i="89"/>
  <c r="E852" i="89"/>
  <c r="G852" i="89" s="1"/>
  <c r="E853" i="89"/>
  <c r="H853" i="89" s="1"/>
  <c r="E854" i="89"/>
  <c r="H854" i="89" s="1"/>
  <c r="E855" i="89"/>
  <c r="E856" i="89"/>
  <c r="H856" i="89" s="1"/>
  <c r="E857" i="89"/>
  <c r="F857" i="89" s="1"/>
  <c r="E858" i="89"/>
  <c r="H858" i="89" s="1"/>
  <c r="E859" i="89"/>
  <c r="E860" i="89"/>
  <c r="H860" i="89" s="1"/>
  <c r="E861" i="89"/>
  <c r="G861" i="89" s="1"/>
  <c r="E862" i="89"/>
  <c r="G862" i="89" s="1"/>
  <c r="E863" i="89"/>
  <c r="H863" i="89" s="1"/>
  <c r="E864" i="89"/>
  <c r="F864" i="89" s="1"/>
  <c r="E865" i="89"/>
  <c r="G865" i="89" s="1"/>
  <c r="E866" i="89"/>
  <c r="F866" i="89" s="1"/>
  <c r="E867" i="89"/>
  <c r="H867" i="89" s="1"/>
  <c r="E868" i="89"/>
  <c r="H868" i="89" s="1"/>
  <c r="E869" i="89"/>
  <c r="F869" i="89" s="1"/>
  <c r="E870" i="89"/>
  <c r="H870" i="89" s="1"/>
  <c r="E871" i="89"/>
  <c r="H871" i="89" s="1"/>
  <c r="E872" i="89"/>
  <c r="E873" i="89"/>
  <c r="F873" i="89" s="1"/>
  <c r="E874" i="89"/>
  <c r="E875" i="89"/>
  <c r="H875" i="89" s="1"/>
  <c r="E876" i="89"/>
  <c r="H876" i="89" s="1"/>
  <c r="E877" i="89"/>
  <c r="E878" i="89"/>
  <c r="F878" i="89" s="1"/>
  <c r="E879" i="89"/>
  <c r="E880" i="89"/>
  <c r="F880" i="89" s="1"/>
  <c r="E881" i="89"/>
  <c r="G881" i="89" s="1"/>
  <c r="E882" i="89"/>
  <c r="E883" i="89"/>
  <c r="H883" i="89" s="1"/>
  <c r="E884" i="89"/>
  <c r="H884" i="89" s="1"/>
  <c r="E885" i="89"/>
  <c r="F885" i="89" s="1"/>
  <c r="E886" i="89"/>
  <c r="H886" i="89" s="1"/>
  <c r="E887" i="89"/>
  <c r="F887" i="89" s="1"/>
  <c r="E888" i="89"/>
  <c r="H888" i="89" s="1"/>
  <c r="E889" i="89"/>
  <c r="F889" i="89" s="1"/>
  <c r="E890" i="89"/>
  <c r="E891" i="89"/>
  <c r="E892" i="89"/>
  <c r="H892" i="89" s="1"/>
  <c r="E893" i="89"/>
  <c r="F893" i="89" s="1"/>
  <c r="E894" i="89"/>
  <c r="H894" i="89" s="1"/>
  <c r="E895" i="89"/>
  <c r="F895" i="89" s="1"/>
  <c r="E896" i="89"/>
  <c r="H896" i="89" s="1"/>
  <c r="E897" i="89"/>
  <c r="H897" i="89" s="1"/>
  <c r="E898" i="89"/>
  <c r="H898" i="89" s="1"/>
  <c r="E899" i="89"/>
  <c r="E900" i="89"/>
  <c r="H900" i="89" s="1"/>
  <c r="E901" i="89"/>
  <c r="F901" i="89" s="1"/>
  <c r="E902" i="89"/>
  <c r="F902" i="89" s="1"/>
  <c r="E903" i="89"/>
  <c r="E904" i="89"/>
  <c r="G904" i="89" s="1"/>
  <c r="E905" i="89"/>
  <c r="H905" i="89" s="1"/>
  <c r="E906" i="89"/>
  <c r="F906" i="89" s="1"/>
  <c r="E907" i="89"/>
  <c r="F907" i="89" s="1"/>
  <c r="E908" i="89"/>
  <c r="E909" i="89"/>
  <c r="E910" i="89"/>
  <c r="F910" i="89" s="1"/>
  <c r="E911" i="89"/>
  <c r="H911" i="89" s="1"/>
  <c r="E912" i="89"/>
  <c r="H912" i="89" s="1"/>
  <c r="E913" i="89"/>
  <c r="E914" i="89"/>
  <c r="E915" i="89"/>
  <c r="H915" i="89" s="1"/>
  <c r="E916" i="89"/>
  <c r="F916" i="89" s="1"/>
  <c r="E917" i="89"/>
  <c r="G917" i="89" s="1"/>
  <c r="E918" i="89"/>
  <c r="E919" i="89"/>
  <c r="E920" i="89"/>
  <c r="F920" i="89" s="1"/>
  <c r="E921" i="89"/>
  <c r="F921" i="89" s="1"/>
  <c r="E922" i="89"/>
  <c r="G922" i="89" s="1"/>
  <c r="E923" i="89"/>
  <c r="E924" i="89"/>
  <c r="H924" i="89" s="1"/>
  <c r="E925" i="89"/>
  <c r="G925" i="89" s="1"/>
  <c r="E926" i="89"/>
  <c r="E927" i="89"/>
  <c r="G927" i="89" s="1"/>
  <c r="E928" i="89"/>
  <c r="E929" i="89"/>
  <c r="F929" i="89" s="1"/>
  <c r="E930" i="89"/>
  <c r="H930" i="89" s="1"/>
  <c r="E931" i="89"/>
  <c r="F931" i="89" s="1"/>
  <c r="E932" i="89"/>
  <c r="H932" i="89" s="1"/>
  <c r="E933" i="89"/>
  <c r="H933" i="89" s="1"/>
  <c r="E934" i="89"/>
  <c r="H934" i="89" s="1"/>
  <c r="E935" i="89"/>
  <c r="G935" i="89" s="1"/>
  <c r="E936" i="89"/>
  <c r="H936" i="89" s="1"/>
  <c r="E937" i="89"/>
  <c r="G937" i="89" s="1"/>
  <c r="E938" i="89"/>
  <c r="E939" i="89"/>
  <c r="E940" i="89"/>
  <c r="G940" i="89" s="1"/>
  <c r="E941" i="89"/>
  <c r="H941" i="89" s="1"/>
  <c r="E942" i="89"/>
  <c r="F942" i="89" s="1"/>
  <c r="E943" i="89"/>
  <c r="F943" i="89" s="1"/>
  <c r="E944" i="89"/>
  <c r="F944" i="89" s="1"/>
  <c r="E945" i="89"/>
  <c r="E946" i="89"/>
  <c r="F946" i="89" s="1"/>
  <c r="E947" i="89"/>
  <c r="H947" i="89" s="1"/>
  <c r="E948" i="89"/>
  <c r="H948" i="89" s="1"/>
  <c r="E949" i="89"/>
  <c r="E950" i="89"/>
  <c r="F950" i="89" s="1"/>
  <c r="E951" i="89"/>
  <c r="H951" i="89" s="1"/>
  <c r="E952" i="89"/>
  <c r="F952" i="89" s="1"/>
  <c r="E953" i="89"/>
  <c r="G953" i="89" s="1"/>
  <c r="E954" i="89"/>
  <c r="E955" i="89"/>
  <c r="H955" i="89" s="1"/>
  <c r="E956" i="89"/>
  <c r="H956" i="89" s="1"/>
  <c r="E957" i="89"/>
  <c r="F957" i="89" s="1"/>
  <c r="E958" i="89"/>
  <c r="F958" i="89" s="1"/>
  <c r="E959" i="89"/>
  <c r="F959" i="89" s="1"/>
  <c r="E960" i="89"/>
  <c r="H960" i="89" s="1"/>
  <c r="E961" i="89"/>
  <c r="F961" i="89" s="1"/>
  <c r="E962" i="89"/>
  <c r="E963" i="89"/>
  <c r="E964" i="89"/>
  <c r="H964" i="89" s="1"/>
  <c r="E965" i="89"/>
  <c r="F965" i="89" s="1"/>
  <c r="E966" i="89"/>
  <c r="H966" i="89" s="1"/>
  <c r="E967" i="89"/>
  <c r="F967" i="89" s="1"/>
  <c r="E968" i="89"/>
  <c r="F968" i="89" s="1"/>
  <c r="E969" i="89"/>
  <c r="H969" i="89" s="1"/>
  <c r="E970" i="89"/>
  <c r="H970" i="89" s="1"/>
  <c r="E971" i="89"/>
  <c r="G971" i="89" s="1"/>
  <c r="E972" i="89"/>
  <c r="E973" i="89"/>
  <c r="F973" i="89" s="1"/>
  <c r="E974" i="89"/>
  <c r="F974" i="89" s="1"/>
  <c r="E975" i="89"/>
  <c r="F975" i="89" s="1"/>
  <c r="E976" i="89"/>
  <c r="G976" i="89" s="1"/>
  <c r="E977" i="89"/>
  <c r="E978" i="89"/>
  <c r="H978" i="89" s="1"/>
  <c r="E979" i="89"/>
  <c r="F979" i="89" s="1"/>
  <c r="E980" i="89"/>
  <c r="F980" i="89" s="1"/>
  <c r="E981" i="89"/>
  <c r="H981" i="89" s="1"/>
  <c r="E982" i="89"/>
  <c r="H982" i="89" s="1"/>
  <c r="E983" i="89"/>
  <c r="H983" i="89" s="1"/>
  <c r="E984" i="89"/>
  <c r="H984" i="89" s="1"/>
  <c r="E985" i="89"/>
  <c r="F985" i="89" s="1"/>
  <c r="E986" i="89"/>
  <c r="E987" i="89"/>
  <c r="H987" i="89" s="1"/>
  <c r="E988" i="89"/>
  <c r="H988" i="89" s="1"/>
  <c r="E989" i="89"/>
  <c r="G989" i="89" s="1"/>
  <c r="E990" i="89"/>
  <c r="E991" i="89"/>
  <c r="F991" i="89" s="1"/>
  <c r="E992" i="89"/>
  <c r="H992" i="89" s="1"/>
  <c r="E993" i="89"/>
  <c r="F993" i="89" s="1"/>
  <c r="E994" i="89"/>
  <c r="F994" i="89" s="1"/>
  <c r="E995" i="89"/>
  <c r="E996" i="89"/>
  <c r="H996" i="89" s="1"/>
  <c r="E997" i="89"/>
  <c r="H997" i="89" s="1"/>
  <c r="E998" i="89"/>
  <c r="F998" i="89" s="1"/>
  <c r="E999" i="89"/>
  <c r="E1000" i="89"/>
  <c r="F1000" i="89" s="1"/>
  <c r="E1001" i="89"/>
  <c r="F1001" i="89" s="1"/>
  <c r="E1002" i="89"/>
  <c r="H1002" i="89" s="1"/>
  <c r="E1003" i="89"/>
  <c r="E1004" i="89"/>
  <c r="F1004" i="89" s="1"/>
  <c r="E1005" i="89"/>
  <c r="H1005" i="89" s="1"/>
  <c r="E1006" i="89"/>
  <c r="F1006" i="89" s="1"/>
  <c r="E1007" i="89"/>
  <c r="E1008" i="89"/>
  <c r="H1008" i="89" s="1"/>
  <c r="E1009" i="89"/>
  <c r="G1009" i="89" s="1"/>
  <c r="E1010" i="89"/>
  <c r="F1010" i="89" s="1"/>
  <c r="E1011" i="89"/>
  <c r="E1012" i="89"/>
  <c r="H1012" i="89" s="1"/>
  <c r="E1013" i="89"/>
  <c r="H1013" i="89" s="1"/>
  <c r="E1014" i="89"/>
  <c r="E1015" i="89"/>
  <c r="F1015" i="89" s="1"/>
  <c r="E1016" i="89"/>
  <c r="F1016" i="89" s="1"/>
  <c r="E1017" i="89"/>
  <c r="H1017" i="89" s="1"/>
  <c r="E1018" i="89"/>
  <c r="F1018" i="89" s="1"/>
  <c r="E1019" i="89"/>
  <c r="F1019" i="89" s="1"/>
  <c r="E1020" i="89"/>
  <c r="G1020" i="89" s="1"/>
  <c r="E1021" i="89"/>
  <c r="E1022" i="89"/>
  <c r="G1022" i="89" s="1"/>
  <c r="E1023" i="89"/>
  <c r="E1024" i="89"/>
  <c r="F1024" i="89" s="1"/>
  <c r="E1025" i="89"/>
  <c r="E1026" i="89"/>
  <c r="H1026" i="89" s="1"/>
  <c r="E1027" i="89"/>
  <c r="G1027" i="89" s="1"/>
  <c r="E1028" i="89"/>
  <c r="E1029" i="89"/>
  <c r="E1030" i="89"/>
  <c r="F1030" i="89" s="1"/>
  <c r="E1031" i="89"/>
  <c r="H1031" i="89" s="1"/>
  <c r="E1032" i="89"/>
  <c r="H1032" i="89" s="1"/>
  <c r="E1033" i="89"/>
  <c r="E1034" i="89"/>
  <c r="F1034" i="89" s="1"/>
  <c r="E1035" i="89"/>
  <c r="H1035" i="89" s="1"/>
  <c r="E1036" i="89"/>
  <c r="F1036" i="89" s="1"/>
  <c r="E1037" i="89"/>
  <c r="F1037" i="89" s="1"/>
  <c r="E1038" i="89"/>
  <c r="H1038" i="89" s="1"/>
  <c r="E1039" i="89"/>
  <c r="G1039" i="89" s="1"/>
  <c r="E1040" i="89"/>
  <c r="F1040" i="89" s="1"/>
  <c r="E1041" i="89"/>
  <c r="E1042" i="89"/>
  <c r="F1042" i="89" s="1"/>
  <c r="E1043" i="89"/>
  <c r="E1044" i="89"/>
  <c r="H1044" i="89" s="1"/>
  <c r="E1045" i="89"/>
  <c r="G1045" i="89" s="1"/>
  <c r="E1046" i="89"/>
  <c r="F1046" i="89" s="1"/>
  <c r="E1047" i="89"/>
  <c r="F1047" i="89" s="1"/>
  <c r="E1048" i="89"/>
  <c r="E1049" i="89"/>
  <c r="F1049" i="89" s="1"/>
  <c r="E1050" i="89"/>
  <c r="E1051" i="89"/>
  <c r="H1051" i="89" s="1"/>
  <c r="E1052" i="89"/>
  <c r="F1052" i="89" s="1"/>
  <c r="E1053" i="89"/>
  <c r="E1054" i="89"/>
  <c r="F1054" i="89" s="1"/>
  <c r="E1055" i="89"/>
  <c r="F1055" i="89" s="1"/>
  <c r="E1056" i="89"/>
  <c r="H1056" i="89" s="1"/>
  <c r="E1057" i="89"/>
  <c r="G1057" i="89" s="1"/>
  <c r="E1058" i="89"/>
  <c r="F1058" i="89" s="1"/>
  <c r="E1059" i="89"/>
  <c r="G1059" i="89" s="1"/>
  <c r="E1060" i="89"/>
  <c r="E1061" i="89"/>
  <c r="E1062" i="89"/>
  <c r="H1062" i="89" s="1"/>
  <c r="E1063" i="89"/>
  <c r="F1063" i="89" s="1"/>
  <c r="E1064" i="89"/>
  <c r="G1064" i="89" s="1"/>
  <c r="E1065" i="89"/>
  <c r="F1065" i="89" s="1"/>
  <c r="E1066" i="89"/>
  <c r="F1066" i="89" s="1"/>
  <c r="E1067" i="89"/>
  <c r="G1067" i="89" s="1"/>
  <c r="E1068" i="89"/>
  <c r="G1068" i="89" s="1"/>
  <c r="E1069" i="89"/>
  <c r="E1070" i="89"/>
  <c r="E1071" i="89"/>
  <c r="G1071" i="89" s="1"/>
  <c r="E1072" i="89"/>
  <c r="F1072" i="89" s="1"/>
  <c r="E1073" i="89"/>
  <c r="F1073" i="89" s="1"/>
  <c r="E1074" i="89"/>
  <c r="F1074" i="89" s="1"/>
  <c r="E1075" i="89"/>
  <c r="F1075" i="89" s="1"/>
  <c r="E1076" i="89"/>
  <c r="E1077" i="89"/>
  <c r="E1078" i="89"/>
  <c r="G1078" i="89" s="1"/>
  <c r="E1079" i="89"/>
  <c r="F1079" i="89" s="1"/>
  <c r="E1080" i="89"/>
  <c r="E1081" i="89"/>
  <c r="F1081" i="89" s="1"/>
  <c r="E1082" i="89"/>
  <c r="E1083" i="89"/>
  <c r="F1083" i="89" s="1"/>
  <c r="E1084" i="89"/>
  <c r="H1084" i="89" s="1"/>
  <c r="E1085" i="89"/>
  <c r="E1086" i="89"/>
  <c r="E1087" i="89"/>
  <c r="G1087" i="89" s="1"/>
  <c r="E1088" i="89"/>
  <c r="H1088" i="89" s="1"/>
  <c r="E1089" i="89"/>
  <c r="H1089" i="89" s="1"/>
  <c r="E1090" i="89"/>
  <c r="E1091" i="89"/>
  <c r="F1091" i="89" s="1"/>
  <c r="E1092" i="89"/>
  <c r="H1092" i="89" s="1"/>
  <c r="E1093" i="89"/>
  <c r="F1093" i="89" s="1"/>
  <c r="E1094" i="89"/>
  <c r="F1094" i="89" s="1"/>
  <c r="E1095" i="89"/>
  <c r="E1096" i="89"/>
  <c r="H1096" i="89" s="1"/>
  <c r="E1097" i="89"/>
  <c r="E1098" i="89"/>
  <c r="H1098" i="89" s="1"/>
  <c r="E1099" i="89"/>
  <c r="E1100" i="89"/>
  <c r="F1100" i="89" s="1"/>
  <c r="E1101" i="89"/>
  <c r="E1102" i="89"/>
  <c r="F1102" i="89" s="1"/>
  <c r="E1103" i="89"/>
  <c r="E1104" i="89"/>
  <c r="H1104" i="89" s="1"/>
  <c r="E1105" i="89"/>
  <c r="E1106" i="89"/>
  <c r="F1106" i="89" s="1"/>
  <c r="E1107" i="89"/>
  <c r="E1108" i="89"/>
  <c r="E1109" i="89"/>
  <c r="G1109" i="89" s="1"/>
  <c r="E1110" i="89"/>
  <c r="E1111" i="89"/>
  <c r="E1112" i="89"/>
  <c r="G1112" i="89" s="1"/>
  <c r="E1113" i="89"/>
  <c r="F1113" i="89" s="1"/>
  <c r="E1114" i="89"/>
  <c r="F1114" i="89" s="1"/>
  <c r="E1115" i="89"/>
  <c r="F1115" i="89" s="1"/>
  <c r="E1116" i="89"/>
  <c r="E1117" i="89"/>
  <c r="F1117" i="89" s="1"/>
  <c r="E1118" i="89"/>
  <c r="E1119" i="89"/>
  <c r="F1119" i="89" s="1"/>
  <c r="E1120" i="89"/>
  <c r="E1121" i="89"/>
  <c r="E1122" i="89"/>
  <c r="G1122" i="89" s="1"/>
  <c r="E1123" i="89"/>
  <c r="E1124" i="89"/>
  <c r="E1125" i="89"/>
  <c r="G1125" i="89" s="1"/>
  <c r="E1126" i="89"/>
  <c r="E1127" i="89"/>
  <c r="G1127" i="89" s="1"/>
  <c r="E1128" i="89"/>
  <c r="H1128" i="89" s="1"/>
  <c r="E1129" i="89"/>
  <c r="F1129" i="89" s="1"/>
  <c r="E1130" i="89"/>
  <c r="F1130" i="89" s="1"/>
  <c r="E1131" i="89"/>
  <c r="E1132" i="89"/>
  <c r="H1132" i="89" s="1"/>
  <c r="E1133" i="89"/>
  <c r="F1133" i="89" s="1"/>
  <c r="E1134" i="89"/>
  <c r="H1134" i="89" s="1"/>
  <c r="E1135" i="89"/>
  <c r="E1136" i="89"/>
  <c r="G1136" i="89" s="1"/>
  <c r="E1137" i="89"/>
  <c r="H1137" i="89" s="1"/>
  <c r="E1138" i="89"/>
  <c r="F1138" i="89" s="1"/>
  <c r="E1139" i="89"/>
  <c r="E1140" i="89"/>
  <c r="E1141" i="89"/>
  <c r="E1142" i="89"/>
  <c r="F1142" i="89" s="1"/>
  <c r="E1143" i="89"/>
  <c r="H1143" i="89" s="1"/>
  <c r="E1144" i="89"/>
  <c r="G1144" i="89" s="1"/>
  <c r="E1145" i="89"/>
  <c r="H1145" i="89" s="1"/>
  <c r="E1146" i="89"/>
  <c r="G1146" i="89" s="1"/>
  <c r="E1147" i="89"/>
  <c r="H1147" i="89" s="1"/>
  <c r="E1148" i="89"/>
  <c r="G1148" i="89" s="1"/>
  <c r="E1149" i="89"/>
  <c r="H1149" i="89" s="1"/>
  <c r="E1150" i="89"/>
  <c r="G1150" i="89" s="1"/>
  <c r="E1151" i="89"/>
  <c r="F1151" i="89" s="1"/>
  <c r="E1152" i="89"/>
  <c r="E1153" i="89"/>
  <c r="F1153" i="89" s="1"/>
  <c r="E1154" i="89"/>
  <c r="E1155" i="89"/>
  <c r="F1155" i="89" s="1"/>
  <c r="E1156" i="89"/>
  <c r="H1156" i="89" s="1"/>
  <c r="E1157" i="89"/>
  <c r="G1157" i="89" s="1"/>
  <c r="E1158" i="89"/>
  <c r="H1158" i="89" s="1"/>
  <c r="E1159" i="89"/>
  <c r="F1159" i="89" s="1"/>
  <c r="E1160" i="89"/>
  <c r="H1160" i="89" s="1"/>
  <c r="E1161" i="89"/>
  <c r="H1161" i="89" s="1"/>
  <c r="E1162" i="89"/>
  <c r="E1163" i="89"/>
  <c r="H1163" i="89" s="1"/>
  <c r="E1164" i="89"/>
  <c r="H1164" i="89" s="1"/>
  <c r="E1165" i="89"/>
  <c r="F1165" i="89" s="1"/>
  <c r="E1166" i="89"/>
  <c r="E1167" i="89"/>
  <c r="E1168" i="89"/>
  <c r="H1168" i="89" s="1"/>
  <c r="E1169" i="89"/>
  <c r="E1170" i="89"/>
  <c r="E1171" i="89"/>
  <c r="F1171" i="89" s="1"/>
  <c r="E1172" i="89"/>
  <c r="F1172" i="89" s="1"/>
  <c r="E1173" i="89"/>
  <c r="H1173" i="89" s="1"/>
  <c r="E1174" i="89"/>
  <c r="F1174" i="89" s="1"/>
  <c r="E1175" i="89"/>
  <c r="E1176" i="89"/>
  <c r="E1177" i="89"/>
  <c r="E1178" i="89"/>
  <c r="F1178" i="89" s="1"/>
  <c r="E1179" i="89"/>
  <c r="E1180" i="89"/>
  <c r="E1181" i="89"/>
  <c r="H1181" i="89" s="1"/>
  <c r="E1182" i="89"/>
  <c r="H1182" i="89" s="1"/>
  <c r="E1183" i="89"/>
  <c r="F1183" i="89" s="1"/>
  <c r="E1184" i="89"/>
  <c r="E1185" i="89"/>
  <c r="G1185" i="89" s="1"/>
  <c r="E1186" i="89"/>
  <c r="E1187" i="89"/>
  <c r="F1187" i="89" s="1"/>
  <c r="E1188" i="89"/>
  <c r="E1189" i="89"/>
  <c r="G1189" i="89" s="1"/>
  <c r="E1190" i="89"/>
  <c r="E1191" i="89"/>
  <c r="F1191" i="89" s="1"/>
  <c r="E1192" i="89"/>
  <c r="F1192" i="89" s="1"/>
  <c r="E1193" i="89"/>
  <c r="E1194" i="89"/>
  <c r="H1194" i="89" s="1"/>
  <c r="E1195" i="89"/>
  <c r="G1195" i="89" s="1"/>
  <c r="E1196" i="89"/>
  <c r="H1196" i="89" s="1"/>
  <c r="E1197" i="89"/>
  <c r="H1197" i="89" s="1"/>
  <c r="E1198" i="89"/>
  <c r="E1199" i="89"/>
  <c r="F1199" i="89" s="1"/>
  <c r="E1200" i="89"/>
  <c r="H1200" i="89" s="1"/>
  <c r="E1201" i="89"/>
  <c r="E1202" i="89"/>
  <c r="F1202" i="89" s="1"/>
  <c r="E1203" i="89"/>
  <c r="E1204" i="89"/>
  <c r="E1205" i="89"/>
  <c r="F1205" i="89" s="1"/>
  <c r="E1206" i="89"/>
  <c r="H1206" i="89" s="1"/>
  <c r="E1207" i="89"/>
  <c r="E1208" i="89"/>
  <c r="G1208" i="89" s="1"/>
  <c r="E1209" i="89"/>
  <c r="F1209" i="89" s="1"/>
  <c r="E1210" i="89"/>
  <c r="F1210" i="89" s="1"/>
  <c r="E1211" i="89"/>
  <c r="E1212" i="89"/>
  <c r="H1212" i="89" s="1"/>
  <c r="E1213" i="89"/>
  <c r="E1214" i="89"/>
  <c r="F1214" i="89" s="1"/>
  <c r="E1215" i="89"/>
  <c r="H1215" i="89" s="1"/>
  <c r="G1215" i="89"/>
  <c r="E1216" i="89"/>
  <c r="G1216" i="89" s="1"/>
  <c r="E1217" i="89"/>
  <c r="E1218" i="89"/>
  <c r="E1219" i="89"/>
  <c r="G1219" i="89" s="1"/>
  <c r="E1220" i="89"/>
  <c r="E1221" i="89"/>
  <c r="H1221" i="89" s="1"/>
  <c r="E1222" i="89"/>
  <c r="F1222" i="89" s="1"/>
  <c r="E1223" i="89"/>
  <c r="E1224" i="89"/>
  <c r="H1224" i="89" s="1"/>
  <c r="E1225" i="89"/>
  <c r="F1225" i="89" s="1"/>
  <c r="E1226" i="89"/>
  <c r="F1226" i="89" s="1"/>
  <c r="E1227" i="89"/>
  <c r="F1227" i="89" s="1"/>
  <c r="E1228" i="89"/>
  <c r="H1228" i="89" s="1"/>
  <c r="E1229" i="89"/>
  <c r="F1229" i="89" s="1"/>
  <c r="E1230" i="89"/>
  <c r="F1230" i="89" s="1"/>
  <c r="E1231" i="89"/>
  <c r="F1231" i="89" s="1"/>
  <c r="E1232" i="89"/>
  <c r="F1232" i="89" s="1"/>
  <c r="E1233" i="89"/>
  <c r="E1234" i="89"/>
  <c r="F1234" i="89" s="1"/>
  <c r="E1235" i="89"/>
  <c r="F1235" i="89" s="1"/>
  <c r="E1236" i="89"/>
  <c r="F1236" i="89" s="1"/>
  <c r="E1237" i="89"/>
  <c r="H1237" i="89" s="1"/>
  <c r="E1238" i="89"/>
  <c r="F1238" i="89" s="1"/>
  <c r="E1239" i="89"/>
  <c r="E1240" i="89"/>
  <c r="F1240" i="89" s="1"/>
  <c r="E1241" i="89"/>
  <c r="F1241" i="89" s="1"/>
  <c r="E1242" i="89"/>
  <c r="E1243" i="89"/>
  <c r="F1243" i="89" s="1"/>
  <c r="E1244" i="89"/>
  <c r="F1244" i="89" s="1"/>
  <c r="E1245" i="89"/>
  <c r="F1245" i="89" s="1"/>
  <c r="E1246" i="89"/>
  <c r="F1246" i="89" s="1"/>
  <c r="E1247" i="89"/>
  <c r="F1247" i="89" s="1"/>
  <c r="E1248" i="89"/>
  <c r="E1249" i="89"/>
  <c r="F1249" i="89" s="1"/>
  <c r="E1250" i="89"/>
  <c r="F1250" i="89" s="1"/>
  <c r="E1251" i="89"/>
  <c r="F1251" i="89" s="1"/>
  <c r="E1252" i="89"/>
  <c r="F1252" i="89" s="1"/>
  <c r="E1253" i="89"/>
  <c r="F1253" i="89" s="1"/>
  <c r="E1254" i="89"/>
  <c r="F1254" i="89" s="1"/>
  <c r="E1255" i="89"/>
  <c r="E1256" i="89"/>
  <c r="F1256" i="89" s="1"/>
  <c r="E1257" i="89"/>
  <c r="E1258" i="89"/>
  <c r="F1258" i="89" s="1"/>
  <c r="E1259" i="89"/>
  <c r="F1259" i="89" s="1"/>
  <c r="E1260" i="89"/>
  <c r="E1261" i="89"/>
  <c r="F1261" i="89" s="1"/>
  <c r="E1262" i="89"/>
  <c r="F1262" i="89" s="1"/>
  <c r="E1263" i="89"/>
  <c r="F1263" i="89" s="1"/>
  <c r="E1264" i="89"/>
  <c r="H1264" i="89" s="1"/>
  <c r="E1265" i="89"/>
  <c r="F1265" i="89" s="1"/>
  <c r="E1266" i="89"/>
  <c r="F1266" i="89" s="1"/>
  <c r="E1267" i="89"/>
  <c r="F1267" i="89" s="1"/>
  <c r="E1268" i="89"/>
  <c r="F1268" i="89" s="1"/>
  <c r="E1269" i="89"/>
  <c r="E1270" i="89"/>
  <c r="F1270" i="89" s="1"/>
  <c r="E1271" i="89"/>
  <c r="F1271" i="89" s="1"/>
  <c r="E1272" i="89"/>
  <c r="F1272" i="89" s="1"/>
  <c r="E1273" i="89"/>
  <c r="H1273" i="89" s="1"/>
  <c r="E1274" i="89"/>
  <c r="F1274" i="89" s="1"/>
  <c r="E1275" i="89"/>
  <c r="E1276" i="89"/>
  <c r="F1276" i="89" s="1"/>
  <c r="E1277" i="89"/>
  <c r="F1277" i="89" s="1"/>
  <c r="E1278" i="89"/>
  <c r="F1278" i="89" s="1"/>
  <c r="E1279" i="89"/>
  <c r="F1279" i="89" s="1"/>
  <c r="E1280" i="89"/>
  <c r="F1280" i="89" s="1"/>
  <c r="E1281" i="89"/>
  <c r="F1281" i="89" s="1"/>
  <c r="E1282" i="89"/>
  <c r="F1282" i="89" s="1"/>
  <c r="E1283" i="89"/>
  <c r="F1283" i="89" s="1"/>
  <c r="E1284" i="89"/>
  <c r="E1285" i="89"/>
  <c r="F1285" i="89" s="1"/>
  <c r="E1286" i="89"/>
  <c r="F1286" i="89" s="1"/>
  <c r="E1287" i="89"/>
  <c r="F1287" i="89" s="1"/>
  <c r="E1288" i="89"/>
  <c r="F1288" i="89" s="1"/>
  <c r="E1289" i="89"/>
  <c r="F1289" i="89" s="1"/>
  <c r="E1290" i="89"/>
  <c r="F1290" i="89" s="1"/>
  <c r="E1291" i="89"/>
  <c r="H1291" i="89" s="1"/>
  <c r="E1292" i="89"/>
  <c r="F1292" i="89" s="1"/>
  <c r="E1293" i="89"/>
  <c r="F1293" i="89" s="1"/>
  <c r="E1294" i="89"/>
  <c r="F1294" i="89" s="1"/>
  <c r="E1295" i="89"/>
  <c r="F1295" i="89" s="1"/>
  <c r="E1296" i="89"/>
  <c r="F1296" i="89" s="1"/>
  <c r="G1296" i="89"/>
  <c r="E1297" i="89"/>
  <c r="H1297" i="89" s="1"/>
  <c r="E1298" i="89"/>
  <c r="F1298" i="89" s="1"/>
  <c r="E1299" i="89"/>
  <c r="F1299" i="89" s="1"/>
  <c r="E1300" i="89"/>
  <c r="F1300" i="89" s="1"/>
  <c r="E1301" i="89"/>
  <c r="F1301" i="89" s="1"/>
  <c r="E1302" i="89"/>
  <c r="F1302" i="89" s="1"/>
  <c r="E1303" i="89"/>
  <c r="F1303" i="89" s="1"/>
  <c r="E1304" i="89"/>
  <c r="F1304" i="89" s="1"/>
  <c r="E1305" i="89"/>
  <c r="F1305" i="89" s="1"/>
  <c r="E1306" i="89"/>
  <c r="F1306" i="89" s="1"/>
  <c r="E1307" i="89"/>
  <c r="F1307" i="89" s="1"/>
  <c r="E1308" i="89"/>
  <c r="F1308" i="89" s="1"/>
  <c r="E1309" i="89"/>
  <c r="H1309" i="89" s="1"/>
  <c r="E1310" i="89"/>
  <c r="F1310" i="89" s="1"/>
  <c r="E1311" i="89"/>
  <c r="F1311" i="89" s="1"/>
  <c r="E1312" i="89"/>
  <c r="F1312" i="89" s="1"/>
  <c r="E1313" i="89"/>
  <c r="F1313" i="89" s="1"/>
  <c r="E1314" i="89"/>
  <c r="F1314" i="89" s="1"/>
  <c r="E1315" i="89"/>
  <c r="F1315" i="89" s="1"/>
  <c r="E1316" i="89"/>
  <c r="F1316" i="89" s="1"/>
  <c r="E1317" i="89"/>
  <c r="F1317" i="89" s="1"/>
  <c r="E1318" i="89"/>
  <c r="H1318" i="89" s="1"/>
  <c r="E1319" i="89"/>
  <c r="F1319" i="89" s="1"/>
  <c r="E1320" i="89"/>
  <c r="F1320" i="89" s="1"/>
  <c r="E1321" i="89"/>
  <c r="F1321" i="89" s="1"/>
  <c r="E1322" i="89"/>
  <c r="F1322" i="89" s="1"/>
  <c r="E1323" i="89"/>
  <c r="F1323" i="89" s="1"/>
  <c r="E1324" i="89"/>
  <c r="F1324" i="89" s="1"/>
  <c r="E1325" i="89"/>
  <c r="F1325" i="89" s="1"/>
  <c r="E1326" i="89"/>
  <c r="F1326" i="89" s="1"/>
  <c r="E1327" i="89"/>
  <c r="H1327" i="89" s="1"/>
  <c r="E1328" i="89"/>
  <c r="F1328" i="89" s="1"/>
  <c r="E1329" i="89"/>
  <c r="F1329" i="89" s="1"/>
  <c r="E1330" i="89"/>
  <c r="F1330" i="89" s="1"/>
  <c r="E1331" i="89"/>
  <c r="F1331" i="89" s="1"/>
  <c r="E1332" i="89"/>
  <c r="F1332" i="89" s="1"/>
  <c r="E1333" i="89"/>
  <c r="F1333" i="89" s="1"/>
  <c r="E1334" i="89"/>
  <c r="F1334" i="89" s="1"/>
  <c r="E1335" i="89"/>
  <c r="F1335" i="89" s="1"/>
  <c r="E1336" i="89"/>
  <c r="H1336" i="89" s="1"/>
  <c r="E1337" i="89"/>
  <c r="F1337" i="89" s="1"/>
  <c r="E1338" i="89"/>
  <c r="F1338" i="89" s="1"/>
  <c r="E1339" i="89"/>
  <c r="F1339" i="89" s="1"/>
  <c r="E1340" i="89"/>
  <c r="F1340" i="89" s="1"/>
  <c r="E1341" i="89"/>
  <c r="G1341" i="89" s="1"/>
  <c r="E1342" i="89"/>
  <c r="F1342" i="89" s="1"/>
  <c r="E1343" i="89"/>
  <c r="F1343" i="89" s="1"/>
  <c r="E1344" i="89"/>
  <c r="G1344" i="89" s="1"/>
  <c r="E1345" i="89"/>
  <c r="H1345" i="89" s="1"/>
  <c r="E1346" i="89"/>
  <c r="F1346" i="89" s="1"/>
  <c r="E1347" i="89"/>
  <c r="G1347" i="89" s="1"/>
  <c r="E1348" i="89"/>
  <c r="F1348" i="89" s="1"/>
  <c r="E1349" i="89"/>
  <c r="F1349" i="89" s="1"/>
  <c r="E1350" i="89"/>
  <c r="G1350" i="89" s="1"/>
  <c r="E1351" i="89"/>
  <c r="F1351" i="89" s="1"/>
  <c r="E1352" i="89"/>
  <c r="F1352" i="89" s="1"/>
  <c r="E1353" i="89"/>
  <c r="E1354" i="89"/>
  <c r="F1354" i="89" s="1"/>
  <c r="E1355" i="89"/>
  <c r="F1355" i="89" s="1"/>
  <c r="E1356" i="89"/>
  <c r="G1356" i="89" s="1"/>
  <c r="E1357" i="89"/>
  <c r="G1357" i="89" s="1"/>
  <c r="E1358" i="89"/>
  <c r="F1358" i="89" s="1"/>
  <c r="E1359" i="89"/>
  <c r="G1359" i="89" s="1"/>
  <c r="E1360" i="89"/>
  <c r="F1360" i="89" s="1"/>
  <c r="E1361" i="89"/>
  <c r="F1361" i="89" s="1"/>
  <c r="E1362" i="89"/>
  <c r="G1362" i="89" s="1"/>
  <c r="E1363" i="89"/>
  <c r="H1363" i="89" s="1"/>
  <c r="E1364" i="89"/>
  <c r="G1364" i="89" s="1"/>
  <c r="E1365" i="89"/>
  <c r="G1365" i="89" s="1"/>
  <c r="E1366" i="89"/>
  <c r="H1366" i="89" s="1"/>
  <c r="E1367" i="89"/>
  <c r="H1367" i="89" s="1"/>
  <c r="E1368" i="89"/>
  <c r="H1368" i="89" s="1"/>
  <c r="E1369" i="89"/>
  <c r="G1369" i="89" s="1"/>
  <c r="E1370" i="89"/>
  <c r="H1370" i="89" s="1"/>
  <c r="E1371" i="89"/>
  <c r="H1371" i="89" s="1"/>
  <c r="E1372" i="89"/>
  <c r="H1372" i="89" s="1"/>
  <c r="E1373" i="89"/>
  <c r="G1373" i="89" s="1"/>
  <c r="E1374" i="89"/>
  <c r="F1374" i="89" s="1"/>
  <c r="E1375" i="89"/>
  <c r="G1375" i="89" s="1"/>
  <c r="E1376" i="89"/>
  <c r="F1376" i="89" s="1"/>
  <c r="E1377" i="89"/>
  <c r="G1377" i="89" s="1"/>
  <c r="E1378" i="89"/>
  <c r="F1378" i="89" s="1"/>
  <c r="E1379" i="89"/>
  <c r="F1379" i="89" s="1"/>
  <c r="E1380" i="89"/>
  <c r="H1380" i="89" s="1"/>
  <c r="E1381" i="89"/>
  <c r="H1381" i="89" s="1"/>
  <c r="E1382" i="89"/>
  <c r="G1382" i="89" s="1"/>
  <c r="E1383" i="89"/>
  <c r="F1383" i="89" s="1"/>
  <c r="E1384" i="89"/>
  <c r="H1384" i="89" s="1"/>
  <c r="E1385" i="89"/>
  <c r="E1386" i="89"/>
  <c r="F1386" i="89" s="1"/>
  <c r="E1387" i="89"/>
  <c r="G1387" i="89" s="1"/>
  <c r="E1388" i="89"/>
  <c r="G1388" i="89" s="1"/>
  <c r="E1389" i="89"/>
  <c r="H1389" i="89" s="1"/>
  <c r="E1390" i="89"/>
  <c r="F1390" i="89" s="1"/>
  <c r="E1391" i="89"/>
  <c r="H1391" i="89" s="1"/>
  <c r="E1392" i="89"/>
  <c r="F1392" i="89" s="1"/>
  <c r="E1393" i="89"/>
  <c r="H1393" i="89" s="1"/>
  <c r="E1394" i="89"/>
  <c r="F1394" i="89" s="1"/>
  <c r="E1395" i="89"/>
  <c r="G1395" i="89" s="1"/>
  <c r="E1396" i="89"/>
  <c r="H1396" i="89" s="1"/>
  <c r="E1397" i="89"/>
  <c r="F1397" i="89" s="1"/>
  <c r="E1398" i="89"/>
  <c r="G1398" i="89" s="1"/>
  <c r="E1399" i="89"/>
  <c r="H1399" i="89" s="1"/>
  <c r="E1400" i="89"/>
  <c r="G1400" i="89" s="1"/>
  <c r="E1401" i="89"/>
  <c r="G1401" i="89" s="1"/>
  <c r="E1402" i="89"/>
  <c r="H1402" i="89" s="1"/>
  <c r="E1403" i="89"/>
  <c r="H1403" i="89" s="1"/>
  <c r="E1404" i="89"/>
  <c r="H1404" i="89" s="1"/>
  <c r="E1405" i="89"/>
  <c r="G1405" i="89" s="1"/>
  <c r="E1406" i="89"/>
  <c r="G1406" i="89" s="1"/>
  <c r="E1407" i="89"/>
  <c r="G1407" i="89" s="1"/>
  <c r="E1408" i="89"/>
  <c r="F1408" i="89" s="1"/>
  <c r="E1409" i="89"/>
  <c r="G1409" i="89" s="1"/>
  <c r="E1410" i="89"/>
  <c r="F1410" i="89" s="1"/>
  <c r="E1411" i="89"/>
  <c r="H1411" i="89" s="1"/>
  <c r="E1412" i="89"/>
  <c r="G1412" i="89" s="1"/>
  <c r="E1413" i="89"/>
  <c r="G1413" i="89" s="1"/>
  <c r="E1414" i="89"/>
  <c r="H1414" i="89" s="1"/>
  <c r="E1415" i="89"/>
  <c r="F1415" i="89" s="1"/>
  <c r="E1416" i="89"/>
  <c r="H1416" i="89" s="1"/>
  <c r="E1417" i="89"/>
  <c r="H1417" i="89" s="1"/>
  <c r="E1418" i="89"/>
  <c r="G1418" i="89" s="1"/>
  <c r="E1419" i="89"/>
  <c r="F1419" i="89" s="1"/>
  <c r="E1420" i="89"/>
  <c r="H1420" i="89" s="1"/>
  <c r="E1421" i="89"/>
  <c r="F1421" i="89" s="1"/>
  <c r="E1422" i="89"/>
  <c r="G1422" i="89" s="1"/>
  <c r="E1423" i="89"/>
  <c r="H1423" i="89" s="1"/>
  <c r="E1424" i="89"/>
  <c r="G1424" i="89" s="1"/>
  <c r="E1425" i="89"/>
  <c r="F1425" i="89" s="1"/>
  <c r="E1426" i="89"/>
  <c r="H1426" i="89" s="1"/>
  <c r="E1427" i="89"/>
  <c r="F1427" i="89" s="1"/>
  <c r="E1428" i="89"/>
  <c r="G1428" i="89" s="1"/>
  <c r="E1429" i="89"/>
  <c r="H1429" i="89" s="1"/>
  <c r="E1430" i="89"/>
  <c r="G1430" i="89" s="1"/>
  <c r="E1431" i="89"/>
  <c r="F1431" i="89" s="1"/>
  <c r="E1432" i="89"/>
  <c r="H1432" i="89" s="1"/>
  <c r="E1433" i="89"/>
  <c r="H1433" i="89" s="1"/>
  <c r="E1434" i="89"/>
  <c r="F1434" i="89" s="1"/>
  <c r="E1435" i="89"/>
  <c r="H1435" i="89" s="1"/>
  <c r="E1436" i="89"/>
  <c r="F1436" i="89" s="1"/>
  <c r="E1437" i="89"/>
  <c r="F1437" i="89" s="1"/>
  <c r="E1438" i="89"/>
  <c r="H1438" i="89" s="1"/>
  <c r="E1439" i="89"/>
  <c r="H1439" i="89" s="1"/>
  <c r="E1440" i="89"/>
  <c r="F1440" i="89" s="1"/>
  <c r="E1441" i="89"/>
  <c r="H1441" i="89" s="1"/>
  <c r="E1442" i="89"/>
  <c r="F1442" i="89" s="1"/>
  <c r="E1443" i="89"/>
  <c r="G1443" i="89" s="1"/>
  <c r="E1444" i="89"/>
  <c r="H1444" i="89" s="1"/>
  <c r="E1445" i="89"/>
  <c r="G1445" i="89" s="1"/>
  <c r="E1446" i="89"/>
  <c r="H1446" i="89" s="1"/>
  <c r="E1447" i="89"/>
  <c r="H1447" i="89" s="1"/>
  <c r="E1448" i="89"/>
  <c r="F1448" i="89" s="1"/>
  <c r="E1449" i="89"/>
  <c r="F1449" i="89" s="1"/>
  <c r="E1450" i="89"/>
  <c r="H1450" i="89" s="1"/>
  <c r="E1451" i="89"/>
  <c r="F1451" i="89" s="1"/>
  <c r="E1452" i="89"/>
  <c r="G1452" i="89" s="1"/>
  <c r="E1453" i="89"/>
  <c r="H1453" i="89" s="1"/>
  <c r="E1454" i="89"/>
  <c r="F1454" i="89" s="1"/>
  <c r="E1455" i="89"/>
  <c r="F1455" i="89" s="1"/>
  <c r="E1456" i="89"/>
  <c r="H1456" i="89" s="1"/>
  <c r="E1457" i="89"/>
  <c r="F1457" i="89" s="1"/>
  <c r="E1458" i="89"/>
  <c r="H1458" i="89" s="1"/>
  <c r="E1459" i="89"/>
  <c r="H1459" i="89" s="1"/>
  <c r="E1460" i="89"/>
  <c r="F1460" i="89" s="1"/>
  <c r="E1461" i="89"/>
  <c r="F1461" i="89" s="1"/>
  <c r="E1462" i="89"/>
  <c r="H1462" i="89" s="1"/>
  <c r="E1463" i="89"/>
  <c r="F1463" i="89" s="1"/>
  <c r="E1464" i="89"/>
  <c r="H1464" i="89" s="1"/>
  <c r="E1465" i="89"/>
  <c r="H1465" i="89" s="1"/>
  <c r="E1466" i="89"/>
  <c r="F1466" i="89" s="1"/>
  <c r="E1467" i="89"/>
  <c r="H1467" i="89" s="1"/>
  <c r="E1468" i="89"/>
  <c r="H1468" i="89" s="1"/>
  <c r="E1469" i="89"/>
  <c r="G1469" i="89" s="1"/>
  <c r="E1470" i="89"/>
  <c r="G1470" i="89" s="1"/>
  <c r="E1471" i="89"/>
  <c r="H1471" i="89" s="1"/>
  <c r="E1472" i="89"/>
  <c r="F1472" i="89" s="1"/>
  <c r="E1473" i="89"/>
  <c r="F1473" i="89" s="1"/>
  <c r="E1474" i="89"/>
  <c r="H1474" i="89" s="1"/>
  <c r="E1475" i="89"/>
  <c r="F1475" i="89" s="1"/>
  <c r="E1476" i="89"/>
  <c r="F1476" i="89" s="1"/>
  <c r="E1477" i="89"/>
  <c r="H1477" i="89" s="1"/>
  <c r="E1478" i="89"/>
  <c r="G1478" i="89" s="1"/>
  <c r="E1479" i="89"/>
  <c r="F1479" i="89" s="1"/>
  <c r="E1480" i="89"/>
  <c r="H1480" i="89" s="1"/>
  <c r="E1481" i="89"/>
  <c r="H1481" i="89" s="1"/>
  <c r="E1482" i="89"/>
  <c r="F1482" i="89" s="1"/>
  <c r="E1483" i="89"/>
  <c r="H1483" i="89" s="1"/>
  <c r="E1484" i="89"/>
  <c r="F1484" i="89" s="1"/>
  <c r="E1485" i="89"/>
  <c r="F1485" i="89" s="1"/>
  <c r="E1486" i="89"/>
  <c r="H1486" i="89" s="1"/>
  <c r="E1487" i="89"/>
  <c r="H1487" i="89" s="1"/>
  <c r="E1488" i="89"/>
  <c r="F1488" i="89" s="1"/>
  <c r="E1489" i="89"/>
  <c r="H1489" i="89" s="1"/>
  <c r="E1490" i="89"/>
  <c r="F1490" i="89" s="1"/>
  <c r="E1491" i="89"/>
  <c r="F1491" i="89" s="1"/>
  <c r="E1492" i="89"/>
  <c r="H1492" i="89" s="1"/>
  <c r="E1493" i="89"/>
  <c r="F1493" i="89" s="1"/>
  <c r="E1494" i="89"/>
  <c r="G1494" i="89" s="1"/>
  <c r="E1495" i="89"/>
  <c r="H1495" i="89" s="1"/>
  <c r="E1496" i="89"/>
  <c r="F1496" i="89" s="1"/>
  <c r="E1497" i="89"/>
  <c r="F1497" i="89" s="1"/>
  <c r="E1498" i="89"/>
  <c r="H1498" i="89" s="1"/>
  <c r="E1499" i="89"/>
  <c r="F1499" i="89" s="1"/>
  <c r="E1500" i="89"/>
  <c r="G1500" i="89" s="1"/>
  <c r="E1501" i="89"/>
  <c r="H1501" i="89" s="1"/>
  <c r="E1502" i="89"/>
  <c r="F1502" i="89" s="1"/>
  <c r="E1503" i="89"/>
  <c r="F1503" i="89" s="1"/>
  <c r="E1504" i="89"/>
  <c r="H1504" i="89" s="1"/>
  <c r="E1505" i="89"/>
  <c r="F1505" i="89" s="1"/>
  <c r="E1506" i="89"/>
  <c r="F1506" i="89" s="1"/>
  <c r="E1507" i="89"/>
  <c r="H1507" i="89" s="1"/>
  <c r="E1508" i="89"/>
  <c r="F1508" i="89" s="1"/>
  <c r="E1509" i="89"/>
  <c r="H1509" i="89" s="1"/>
  <c r="E1510" i="89"/>
  <c r="H1510" i="89" s="1"/>
  <c r="E1511" i="89"/>
  <c r="F1511" i="89" s="1"/>
  <c r="E1512" i="89"/>
  <c r="F1512" i="89" s="1"/>
  <c r="E1513" i="89"/>
  <c r="H1513" i="89" s="1"/>
  <c r="E1514" i="89"/>
  <c r="G1514" i="89" s="1"/>
  <c r="E1515" i="89"/>
  <c r="G1515" i="89" s="1"/>
  <c r="E1516" i="89"/>
  <c r="H1516" i="89" s="1"/>
  <c r="E1517" i="89"/>
  <c r="H1517" i="89" s="1"/>
  <c r="E1518" i="89"/>
  <c r="F1518" i="89" s="1"/>
  <c r="E1519" i="89"/>
  <c r="G1519" i="89" s="1"/>
  <c r="E1520" i="89"/>
  <c r="H1520" i="89" s="1"/>
  <c r="E1521" i="89"/>
  <c r="H1521" i="89" s="1"/>
  <c r="E1522" i="89"/>
  <c r="F1522" i="89" s="1"/>
  <c r="E1523" i="89"/>
  <c r="H1523" i="89" s="1"/>
  <c r="E1524" i="89"/>
  <c r="F1524" i="89" s="1"/>
  <c r="E1525" i="89"/>
  <c r="F1525" i="89" s="1"/>
  <c r="E1526" i="89"/>
  <c r="H1526" i="89" s="1"/>
  <c r="E1527" i="89"/>
  <c r="G1527" i="89" s="1"/>
  <c r="E1528" i="89"/>
  <c r="F1528" i="89" s="1"/>
  <c r="E1529" i="89"/>
  <c r="H1529" i="89" s="1"/>
  <c r="E1530" i="89"/>
  <c r="H1530" i="89" s="1"/>
  <c r="E1531" i="89"/>
  <c r="F1531" i="89" s="1"/>
  <c r="E1532" i="89"/>
  <c r="H1532" i="89" s="1"/>
  <c r="E1533" i="89"/>
  <c r="F1533" i="89" s="1"/>
  <c r="E1534" i="89"/>
  <c r="H1534" i="89" s="1"/>
  <c r="E1535" i="89"/>
  <c r="H1535" i="89" s="1"/>
  <c r="E1536" i="89"/>
  <c r="H1536" i="89" s="1"/>
  <c r="E1537" i="89"/>
  <c r="F1537" i="89" s="1"/>
  <c r="E1538" i="89"/>
  <c r="H1538" i="89" s="1"/>
  <c r="E1539" i="89"/>
  <c r="F1539" i="89" s="1"/>
  <c r="E1540" i="89"/>
  <c r="G1540" i="89" s="1"/>
  <c r="E1541" i="89"/>
  <c r="H1541" i="89" s="1"/>
  <c r="E1542" i="89"/>
  <c r="H1542" i="89" s="1"/>
  <c r="E1543" i="89"/>
  <c r="H1543" i="89" s="1"/>
  <c r="E1544" i="89"/>
  <c r="H1544" i="89" s="1"/>
  <c r="E1545" i="89"/>
  <c r="F1545" i="89" s="1"/>
  <c r="E1546" i="89"/>
  <c r="F1546" i="89" s="1"/>
  <c r="E1547" i="89"/>
  <c r="H1547" i="89" s="1"/>
  <c r="E1548" i="89"/>
  <c r="F1548" i="89" s="1"/>
  <c r="E1549" i="89"/>
  <c r="G1549" i="89" s="1"/>
  <c r="E1550" i="89"/>
  <c r="H1550" i="89" s="1"/>
  <c r="E1551" i="89"/>
  <c r="F1551" i="89" s="1"/>
  <c r="E1552" i="89"/>
  <c r="H1552" i="89" s="1"/>
  <c r="E1553" i="89"/>
  <c r="H1553" i="89" s="1"/>
  <c r="E1554" i="89"/>
  <c r="G1554" i="89" s="1"/>
  <c r="E1555" i="89"/>
  <c r="F1555" i="89" s="1"/>
  <c r="E1556" i="89"/>
  <c r="H1556" i="89" s="1"/>
  <c r="E1557" i="89"/>
  <c r="H1557" i="89" s="1"/>
  <c r="E1558" i="89"/>
  <c r="F1558" i="89" s="1"/>
  <c r="E1559" i="89"/>
  <c r="H1559" i="89" s="1"/>
  <c r="E1560" i="89"/>
  <c r="F1560" i="89" s="1"/>
  <c r="E1561" i="89"/>
  <c r="F1561" i="89" s="1"/>
  <c r="E1562" i="89"/>
  <c r="H1562" i="89" s="1"/>
  <c r="E1563" i="89"/>
  <c r="G1563" i="89" s="1"/>
  <c r="E1564" i="89"/>
  <c r="F1564" i="89" s="1"/>
  <c r="E1565" i="89"/>
  <c r="H1565" i="89" s="1"/>
  <c r="E1566" i="89"/>
  <c r="H1566" i="89" s="1"/>
  <c r="E1567" i="89"/>
  <c r="G1567" i="89" s="1"/>
  <c r="E1568" i="89"/>
  <c r="H1568" i="89" s="1"/>
  <c r="E1569" i="89"/>
  <c r="F1569" i="89" s="1"/>
  <c r="E1570" i="89"/>
  <c r="H1570" i="89" s="1"/>
  <c r="E1571" i="89"/>
  <c r="H1571" i="89" s="1"/>
  <c r="E1572" i="89"/>
  <c r="G1572" i="89" s="1"/>
  <c r="E1573" i="89"/>
  <c r="F1573" i="89" s="1"/>
  <c r="E1574" i="89"/>
  <c r="H1574" i="89" s="1"/>
  <c r="E1575" i="89"/>
  <c r="F1575" i="89" s="1"/>
  <c r="E1576" i="89"/>
  <c r="G1576" i="89" s="1"/>
  <c r="E1577" i="89"/>
  <c r="H1577" i="89" s="1"/>
  <c r="E1578" i="89"/>
  <c r="G1578" i="89" s="1"/>
  <c r="E1579" i="89"/>
  <c r="H1579" i="89" s="1"/>
  <c r="E1580" i="89"/>
  <c r="H1580" i="89" s="1"/>
  <c r="E1581" i="89"/>
  <c r="F1581" i="89" s="1"/>
  <c r="E1582" i="89"/>
  <c r="F1582" i="89" s="1"/>
  <c r="E1583" i="89"/>
  <c r="H1583" i="89" s="1"/>
  <c r="E1584" i="89"/>
  <c r="F1584" i="89" s="1"/>
  <c r="E1585" i="89"/>
  <c r="H1585" i="89" s="1"/>
  <c r="E1586" i="89"/>
  <c r="H1586" i="89" s="1"/>
  <c r="E1587" i="89"/>
  <c r="F1587" i="89" s="1"/>
  <c r="E1588" i="89"/>
  <c r="F1588" i="89" s="1"/>
  <c r="E1589" i="89"/>
  <c r="H1589" i="89" s="1"/>
  <c r="E1590" i="89"/>
  <c r="G1590" i="89" s="1"/>
  <c r="E1591" i="89"/>
  <c r="G1591" i="89" s="1"/>
  <c r="E1592" i="89"/>
  <c r="H1592" i="89" s="1"/>
  <c r="E1593" i="89"/>
  <c r="H1593" i="89" s="1"/>
  <c r="E1594" i="89"/>
  <c r="F1594" i="89" s="1"/>
  <c r="E1595" i="89"/>
  <c r="H1595" i="89" s="1"/>
  <c r="E1596" i="89"/>
  <c r="F1596" i="89" s="1"/>
  <c r="E1597" i="89"/>
  <c r="F1597" i="89" s="1"/>
  <c r="E1598" i="89"/>
  <c r="H1598" i="89" s="1"/>
  <c r="E1599" i="89"/>
  <c r="G1599" i="89" s="1"/>
  <c r="E1600" i="89"/>
  <c r="F1600" i="89" s="1"/>
  <c r="A1220" i="89"/>
  <c r="A1221" i="89"/>
  <c r="A1222" i="89"/>
  <c r="A1223" i="89"/>
  <c r="A1224" i="89"/>
  <c r="A1225" i="89"/>
  <c r="A1226" i="89"/>
  <c r="A1251" i="89"/>
  <c r="A1252" i="89"/>
  <c r="A1253" i="89"/>
  <c r="A1254" i="89"/>
  <c r="A1255" i="89"/>
  <c r="A1256" i="89"/>
  <c r="A1257" i="89"/>
  <c r="C1541" i="89"/>
  <c r="C1546" i="89"/>
  <c r="C1555" i="89"/>
  <c r="C1568" i="89"/>
  <c r="C1585" i="89"/>
  <c r="A1162" i="89"/>
  <c r="A1163" i="89"/>
  <c r="A1164" i="89"/>
  <c r="A1165" i="89"/>
  <c r="A1166" i="89"/>
  <c r="A1167" i="89"/>
  <c r="A1168" i="89"/>
  <c r="A1169" i="89"/>
  <c r="A1170" i="89"/>
  <c r="A1171" i="89"/>
  <c r="A1172" i="89"/>
  <c r="A1173" i="89"/>
  <c r="A1174" i="89"/>
  <c r="A1175" i="89"/>
  <c r="A1176" i="89"/>
  <c r="A1177" i="89"/>
  <c r="A1178" i="89"/>
  <c r="A1179" i="89"/>
  <c r="A1180" i="89"/>
  <c r="A1181" i="89"/>
  <c r="A1182" i="89"/>
  <c r="A1183" i="89"/>
  <c r="A1184" i="89"/>
  <c r="A1185" i="89"/>
  <c r="A1186" i="89"/>
  <c r="A1187" i="89"/>
  <c r="A1188" i="89"/>
  <c r="A1189" i="89"/>
  <c r="A1190" i="89"/>
  <c r="A1191" i="89"/>
  <c r="A1192" i="89"/>
  <c r="A1193" i="89"/>
  <c r="A1194" i="89"/>
  <c r="A1195" i="89"/>
  <c r="A1196" i="89"/>
  <c r="A1074" i="89"/>
  <c r="A1075" i="89"/>
  <c r="A1076" i="89"/>
  <c r="A1077" i="89"/>
  <c r="A1078" i="89"/>
  <c r="A1079" i="89"/>
  <c r="A1080" i="89"/>
  <c r="A1081" i="89"/>
  <c r="B1081" i="89" s="1"/>
  <c r="A1082" i="89"/>
  <c r="A1083" i="89"/>
  <c r="A1084" i="89"/>
  <c r="A1085" i="89"/>
  <c r="A1086" i="89"/>
  <c r="A1087" i="89"/>
  <c r="A1088" i="89"/>
  <c r="A1089" i="89"/>
  <c r="A1090" i="89"/>
  <c r="A1091" i="89"/>
  <c r="A1092" i="89"/>
  <c r="A1093" i="89"/>
  <c r="B1093" i="89" s="1"/>
  <c r="A1094" i="89"/>
  <c r="A1095" i="89"/>
  <c r="A1096" i="89"/>
  <c r="A1097" i="89"/>
  <c r="A1098" i="89"/>
  <c r="A1099" i="89"/>
  <c r="A1100" i="89"/>
  <c r="A1101" i="89"/>
  <c r="A1102" i="89"/>
  <c r="A1103" i="89"/>
  <c r="A1104" i="89"/>
  <c r="A1105" i="89"/>
  <c r="A1106" i="89"/>
  <c r="A1107" i="89"/>
  <c r="A1108" i="89"/>
  <c r="A1109" i="89"/>
  <c r="A1110" i="89"/>
  <c r="A1111" i="89"/>
  <c r="A1112" i="89"/>
  <c r="A1113" i="89"/>
  <c r="A1114" i="89"/>
  <c r="A1115" i="89"/>
  <c r="A1116" i="89"/>
  <c r="A1117" i="89"/>
  <c r="A1118" i="89"/>
  <c r="A1119" i="89"/>
  <c r="A1120" i="89"/>
  <c r="A1121" i="89"/>
  <c r="A1122" i="89"/>
  <c r="A1123" i="89"/>
  <c r="A1124" i="89"/>
  <c r="A1125" i="89"/>
  <c r="A1126" i="89"/>
  <c r="A1127" i="89"/>
  <c r="A1128" i="89"/>
  <c r="A1129" i="89"/>
  <c r="A1130" i="89"/>
  <c r="B1130" i="89" s="1"/>
  <c r="A1131" i="89"/>
  <c r="A1132" i="89"/>
  <c r="A1133" i="89"/>
  <c r="A1134" i="89"/>
  <c r="A1135" i="89"/>
  <c r="A1136" i="89"/>
  <c r="A1137" i="89"/>
  <c r="A1138" i="89"/>
  <c r="A1139" i="89"/>
  <c r="A1140" i="89"/>
  <c r="A1141" i="89"/>
  <c r="A1142" i="89"/>
  <c r="A1143" i="89"/>
  <c r="A1144" i="89"/>
  <c r="A1145" i="89"/>
  <c r="A1146" i="89"/>
  <c r="B1146" i="89" s="1"/>
  <c r="A1147" i="89"/>
  <c r="A1148" i="89"/>
  <c r="A1149" i="89"/>
  <c r="A1150" i="89"/>
  <c r="A1151" i="89"/>
  <c r="A1152" i="89"/>
  <c r="A1153" i="89"/>
  <c r="A1154" i="89"/>
  <c r="A1155" i="89"/>
  <c r="A1156" i="89"/>
  <c r="A1157" i="89"/>
  <c r="A1158" i="89"/>
  <c r="A1159" i="89"/>
  <c r="A1160" i="89"/>
  <c r="A1161" i="89"/>
  <c r="A1067" i="89"/>
  <c r="A1068" i="89"/>
  <c r="A1069" i="89"/>
  <c r="A1070" i="89"/>
  <c r="A1071" i="89"/>
  <c r="A1072" i="89"/>
  <c r="A1073" i="89"/>
  <c r="B1073" i="89" s="1"/>
  <c r="F863" i="89" l="1"/>
  <c r="G226" i="89"/>
  <c r="H428" i="89"/>
  <c r="H319" i="89"/>
  <c r="F226" i="89"/>
  <c r="F1423" i="89"/>
  <c r="F1529" i="89"/>
  <c r="H1383" i="89"/>
  <c r="G1571" i="89"/>
  <c r="G1252" i="89"/>
  <c r="H979" i="89"/>
  <c r="F1547" i="89"/>
  <c r="H1537" i="89"/>
  <c r="F1458" i="89"/>
  <c r="H1413" i="89"/>
  <c r="G363" i="89"/>
  <c r="H907" i="89"/>
  <c r="F837" i="89"/>
  <c r="G694" i="89"/>
  <c r="F1542" i="89"/>
  <c r="F1532" i="89"/>
  <c r="G1463" i="89"/>
  <c r="G1453" i="89"/>
  <c r="G1396" i="89"/>
  <c r="H1497" i="89"/>
  <c r="F1197" i="89"/>
  <c r="F925" i="89"/>
  <c r="H1252" i="89"/>
  <c r="A1259" i="89"/>
  <c r="H1548" i="89"/>
  <c r="H1355" i="89"/>
  <c r="G813" i="89"/>
  <c r="F298" i="89"/>
  <c r="G1285" i="89"/>
  <c r="G1153" i="89"/>
  <c r="F1557" i="89"/>
  <c r="G1537" i="89"/>
  <c r="H1473" i="89"/>
  <c r="G1161" i="89"/>
  <c r="H455" i="89"/>
  <c r="F363" i="89"/>
  <c r="G1293" i="89"/>
  <c r="F1161" i="89"/>
  <c r="H750" i="89"/>
  <c r="G739" i="89"/>
  <c r="F1494" i="89"/>
  <c r="H1282" i="89"/>
  <c r="G1091" i="89"/>
  <c r="F969" i="89"/>
  <c r="H350" i="89"/>
  <c r="H1503" i="89"/>
  <c r="F1372" i="89"/>
  <c r="H1046" i="89"/>
  <c r="H338" i="89"/>
  <c r="G1524" i="89"/>
  <c r="F1513" i="89"/>
  <c r="H1382" i="89"/>
  <c r="F1067" i="89"/>
  <c r="H1010" i="89"/>
  <c r="H1596" i="89"/>
  <c r="G1585" i="89"/>
  <c r="F966" i="89"/>
  <c r="G1389" i="89"/>
  <c r="G1266" i="89"/>
  <c r="G1245" i="89"/>
  <c r="H1234" i="89"/>
  <c r="H974" i="89"/>
  <c r="G974" i="89"/>
  <c r="A1227" i="89"/>
  <c r="B1070" i="89"/>
  <c r="K1070" i="89"/>
  <c r="L1070" i="89"/>
  <c r="J1070" i="89"/>
  <c r="B1101" i="89"/>
  <c r="J1101" i="89"/>
  <c r="K1101" i="89"/>
  <c r="L1101" i="89"/>
  <c r="L1166" i="89"/>
  <c r="J1166" i="89"/>
  <c r="K1166" i="89"/>
  <c r="C1565" i="89"/>
  <c r="M1565" i="89"/>
  <c r="N1565" i="89"/>
  <c r="O1565" i="89"/>
  <c r="C1508" i="89"/>
  <c r="M1508" i="89"/>
  <c r="N1508" i="89"/>
  <c r="O1508" i="89"/>
  <c r="J1073" i="89"/>
  <c r="K1073" i="89"/>
  <c r="L1073" i="89"/>
  <c r="B1156" i="89"/>
  <c r="B1145" i="89"/>
  <c r="K1145" i="89"/>
  <c r="L1145" i="89"/>
  <c r="J1145" i="89"/>
  <c r="B1133" i="89"/>
  <c r="K1133" i="89"/>
  <c r="J1133" i="89"/>
  <c r="L1133" i="89"/>
  <c r="B1122" i="89"/>
  <c r="K1122" i="89"/>
  <c r="J1122" i="89"/>
  <c r="L1122" i="89"/>
  <c r="B1110" i="89"/>
  <c r="K1110" i="89"/>
  <c r="J1110" i="89"/>
  <c r="L1110" i="89"/>
  <c r="B1098" i="89"/>
  <c r="K1098" i="89"/>
  <c r="J1098" i="89"/>
  <c r="L1098" i="89"/>
  <c r="B1087" i="89"/>
  <c r="J1087" i="89"/>
  <c r="K1087" i="89"/>
  <c r="L1087" i="89"/>
  <c r="B1076" i="89"/>
  <c r="L1076" i="89"/>
  <c r="K1076" i="89"/>
  <c r="J1076" i="89"/>
  <c r="J1187" i="89"/>
  <c r="K1187" i="89"/>
  <c r="L1187" i="89"/>
  <c r="L1175" i="89"/>
  <c r="K1175" i="89"/>
  <c r="J1175" i="89"/>
  <c r="J1163" i="89"/>
  <c r="K1163" i="89"/>
  <c r="L1163" i="89"/>
  <c r="C1596" i="89"/>
  <c r="M1596" i="89"/>
  <c r="N1596" i="89"/>
  <c r="O1596" i="89"/>
  <c r="M1585" i="89"/>
  <c r="N1585" i="89"/>
  <c r="O1585" i="89"/>
  <c r="C1573" i="89"/>
  <c r="M1573" i="89"/>
  <c r="N1573" i="89"/>
  <c r="O1573" i="89"/>
  <c r="C1562" i="89"/>
  <c r="N1562" i="89"/>
  <c r="O1562" i="89"/>
  <c r="M1562" i="89"/>
  <c r="C1551" i="89"/>
  <c r="M1551" i="89"/>
  <c r="N1551" i="89"/>
  <c r="O1551" i="89"/>
  <c r="M1541" i="89"/>
  <c r="N1541" i="89"/>
  <c r="O1541" i="89"/>
  <c r="C1529" i="89"/>
  <c r="M1529" i="89"/>
  <c r="N1529" i="89"/>
  <c r="O1529" i="89"/>
  <c r="C1517" i="89"/>
  <c r="M1517" i="89"/>
  <c r="N1517" i="89"/>
  <c r="O1517" i="89"/>
  <c r="C1505" i="89"/>
  <c r="M1505" i="89"/>
  <c r="O1505" i="89"/>
  <c r="N1505" i="89"/>
  <c r="G1503" i="89"/>
  <c r="H958" i="89"/>
  <c r="G947" i="89"/>
  <c r="H869" i="89"/>
  <c r="B1125" i="89"/>
  <c r="K1125" i="89"/>
  <c r="J1125" i="89"/>
  <c r="L1125" i="89"/>
  <c r="B1079" i="89"/>
  <c r="L1079" i="89"/>
  <c r="J1079" i="89"/>
  <c r="K1079" i="89"/>
  <c r="C1599" i="89"/>
  <c r="M1599" i="89"/>
  <c r="N1599" i="89"/>
  <c r="O1599" i="89"/>
  <c r="C1543" i="89"/>
  <c r="M1543" i="89"/>
  <c r="N1543" i="89"/>
  <c r="O1543" i="89"/>
  <c r="B1072" i="89"/>
  <c r="L1072" i="89"/>
  <c r="K1072" i="89"/>
  <c r="J1072" i="89"/>
  <c r="B1155" i="89"/>
  <c r="B1144" i="89"/>
  <c r="L1144" i="89"/>
  <c r="J1144" i="89"/>
  <c r="K1144" i="89"/>
  <c r="B1132" i="89"/>
  <c r="L1132" i="89"/>
  <c r="K1132" i="89"/>
  <c r="J1132" i="89"/>
  <c r="B1121" i="89"/>
  <c r="K1121" i="89"/>
  <c r="J1121" i="89"/>
  <c r="L1121" i="89"/>
  <c r="B1109" i="89"/>
  <c r="J1109" i="89"/>
  <c r="K1109" i="89"/>
  <c r="L1109" i="89"/>
  <c r="B1097" i="89"/>
  <c r="J1097" i="89"/>
  <c r="K1097" i="89"/>
  <c r="L1097" i="89"/>
  <c r="B1086" i="89"/>
  <c r="K1086" i="89"/>
  <c r="J1086" i="89"/>
  <c r="L1086" i="89"/>
  <c r="B1075" i="89"/>
  <c r="J1075" i="89"/>
  <c r="K1075" i="89"/>
  <c r="L1075" i="89"/>
  <c r="L1186" i="89"/>
  <c r="J1186" i="89"/>
  <c r="K1186" i="89"/>
  <c r="J1174" i="89"/>
  <c r="K1174" i="89"/>
  <c r="L1174" i="89"/>
  <c r="L1162" i="89"/>
  <c r="J1162" i="89"/>
  <c r="K1162" i="89"/>
  <c r="C1595" i="89"/>
  <c r="M1595" i="89"/>
  <c r="N1595" i="89"/>
  <c r="O1595" i="89"/>
  <c r="C1584" i="89"/>
  <c r="M1584" i="89"/>
  <c r="N1584" i="89"/>
  <c r="O1584" i="89"/>
  <c r="C1572" i="89"/>
  <c r="M1572" i="89"/>
  <c r="N1572" i="89"/>
  <c r="O1572" i="89"/>
  <c r="C1561" i="89"/>
  <c r="M1561" i="89"/>
  <c r="N1561" i="89"/>
  <c r="O1561" i="89"/>
  <c r="C1550" i="89"/>
  <c r="N1550" i="89"/>
  <c r="O1550" i="89"/>
  <c r="M1550" i="89"/>
  <c r="C1540" i="89"/>
  <c r="M1540" i="89"/>
  <c r="N1540" i="89"/>
  <c r="O1540" i="89"/>
  <c r="C1528" i="89"/>
  <c r="M1528" i="89"/>
  <c r="N1528" i="89"/>
  <c r="O1528" i="89"/>
  <c r="C1516" i="89"/>
  <c r="M1516" i="89"/>
  <c r="N1516" i="89"/>
  <c r="O1516" i="89"/>
  <c r="C1504" i="89"/>
  <c r="M1504" i="89"/>
  <c r="N1504" i="89"/>
  <c r="O1504" i="89"/>
  <c r="F1590" i="89"/>
  <c r="G1512" i="89"/>
  <c r="G1482" i="89"/>
  <c r="H1452" i="89"/>
  <c r="G1222" i="89"/>
  <c r="L1184" i="89"/>
  <c r="K1184" i="89"/>
  <c r="J1184" i="89"/>
  <c r="B1136" i="89"/>
  <c r="L1136" i="89"/>
  <c r="J1136" i="89"/>
  <c r="K1136" i="89"/>
  <c r="C1576" i="89"/>
  <c r="M1576" i="89"/>
  <c r="N1576" i="89"/>
  <c r="O1576" i="89"/>
  <c r="C1532" i="89"/>
  <c r="M1532" i="89"/>
  <c r="N1532" i="89"/>
  <c r="O1532" i="89"/>
  <c r="B1071" i="89"/>
  <c r="J1071" i="89"/>
  <c r="K1071" i="89"/>
  <c r="L1071" i="89"/>
  <c r="B1154" i="89"/>
  <c r="B1143" i="89"/>
  <c r="J1143" i="89"/>
  <c r="K1143" i="89"/>
  <c r="L1143" i="89"/>
  <c r="B1131" i="89"/>
  <c r="J1131" i="89"/>
  <c r="K1131" i="89"/>
  <c r="L1131" i="89"/>
  <c r="B1120" i="89"/>
  <c r="L1120" i="89"/>
  <c r="J1120" i="89"/>
  <c r="K1120" i="89"/>
  <c r="B1108" i="89"/>
  <c r="L1108" i="89"/>
  <c r="J1108" i="89"/>
  <c r="K1108" i="89"/>
  <c r="B1096" i="89"/>
  <c r="L1096" i="89"/>
  <c r="J1096" i="89"/>
  <c r="K1096" i="89"/>
  <c r="B1085" i="89"/>
  <c r="J1085" i="89"/>
  <c r="K1085" i="89"/>
  <c r="L1085" i="89"/>
  <c r="B1074" i="89"/>
  <c r="K1074" i="89"/>
  <c r="L1074" i="89"/>
  <c r="J1074" i="89"/>
  <c r="J1185" i="89"/>
  <c r="K1185" i="89"/>
  <c r="L1185" i="89"/>
  <c r="L1173" i="89"/>
  <c r="J1173" i="89"/>
  <c r="K1173" i="89"/>
  <c r="C1594" i="89"/>
  <c r="N1594" i="89"/>
  <c r="O1594" i="89"/>
  <c r="M1594" i="89"/>
  <c r="C1583" i="89"/>
  <c r="M1583" i="89"/>
  <c r="N1583" i="89"/>
  <c r="O1583" i="89"/>
  <c r="C1571" i="89"/>
  <c r="M1571" i="89"/>
  <c r="N1571" i="89"/>
  <c r="O1571" i="89"/>
  <c r="C1560" i="89"/>
  <c r="M1560" i="89"/>
  <c r="N1560" i="89"/>
  <c r="O1560" i="89"/>
  <c r="C1549" i="89"/>
  <c r="M1549" i="89"/>
  <c r="N1549" i="89"/>
  <c r="O1549" i="89"/>
  <c r="C1539" i="89"/>
  <c r="M1539" i="89"/>
  <c r="N1539" i="89"/>
  <c r="O1539" i="89"/>
  <c r="C1527" i="89"/>
  <c r="M1527" i="89"/>
  <c r="N1527" i="89"/>
  <c r="O1527" i="89"/>
  <c r="C1515" i="89"/>
  <c r="M1515" i="89"/>
  <c r="N1515" i="89"/>
  <c r="O1515" i="89"/>
  <c r="C1503" i="89"/>
  <c r="M1503" i="89"/>
  <c r="N1503" i="89"/>
  <c r="O1503" i="89"/>
  <c r="F1538" i="89"/>
  <c r="F1452" i="89"/>
  <c r="F1411" i="89"/>
  <c r="G1371" i="89"/>
  <c r="G1337" i="89"/>
  <c r="H1189" i="89"/>
  <c r="F1157" i="89"/>
  <c r="H1016" i="89"/>
  <c r="G519" i="89"/>
  <c r="H362" i="89"/>
  <c r="G160" i="89"/>
  <c r="B1107" i="89"/>
  <c r="L1107" i="89"/>
  <c r="K1107" i="89"/>
  <c r="J1107" i="89"/>
  <c r="C1582" i="89"/>
  <c r="N1582" i="89"/>
  <c r="O1582" i="89"/>
  <c r="M1582" i="89"/>
  <c r="C1514" i="89"/>
  <c r="N1514" i="89"/>
  <c r="O1514" i="89"/>
  <c r="M1514" i="89"/>
  <c r="B1069" i="89"/>
  <c r="J1069" i="89"/>
  <c r="K1069" i="89"/>
  <c r="L1069" i="89"/>
  <c r="B1152" i="89"/>
  <c r="L1152" i="89"/>
  <c r="J1152" i="89"/>
  <c r="K1152" i="89"/>
  <c r="B1141" i="89"/>
  <c r="K1141" i="89"/>
  <c r="J1141" i="89"/>
  <c r="L1141" i="89"/>
  <c r="K1130" i="89"/>
  <c r="L1130" i="89"/>
  <c r="J1130" i="89"/>
  <c r="B1118" i="89"/>
  <c r="K1118" i="89"/>
  <c r="J1118" i="89"/>
  <c r="L1118" i="89"/>
  <c r="B1106" i="89"/>
  <c r="K1106" i="89"/>
  <c r="J1106" i="89"/>
  <c r="L1106" i="89"/>
  <c r="B1094" i="89"/>
  <c r="K1094" i="89"/>
  <c r="L1094" i="89"/>
  <c r="J1094" i="89"/>
  <c r="B1083" i="89"/>
  <c r="L1083" i="89"/>
  <c r="K1083" i="89"/>
  <c r="J1083" i="89"/>
  <c r="J1183" i="89"/>
  <c r="K1183" i="89"/>
  <c r="L1183" i="89"/>
  <c r="L1171" i="89"/>
  <c r="K1171" i="89"/>
  <c r="J1171" i="89"/>
  <c r="C1592" i="89"/>
  <c r="M1592" i="89"/>
  <c r="N1592" i="89"/>
  <c r="O1592" i="89"/>
  <c r="C1581" i="89"/>
  <c r="M1581" i="89"/>
  <c r="N1581" i="89"/>
  <c r="O1581" i="89"/>
  <c r="C1569" i="89"/>
  <c r="M1569" i="89"/>
  <c r="N1569" i="89"/>
  <c r="O1569" i="89"/>
  <c r="C1558" i="89"/>
  <c r="N1558" i="89"/>
  <c r="O1558" i="89"/>
  <c r="M1558" i="89"/>
  <c r="C1547" i="89"/>
  <c r="M1547" i="89"/>
  <c r="N1547" i="89"/>
  <c r="O1547" i="89"/>
  <c r="C1537" i="89"/>
  <c r="M1537" i="89"/>
  <c r="N1537" i="89"/>
  <c r="O1537" i="89"/>
  <c r="C1525" i="89"/>
  <c r="M1525" i="89"/>
  <c r="N1525" i="89"/>
  <c r="O1525" i="89"/>
  <c r="C1513" i="89"/>
  <c r="M1513" i="89"/>
  <c r="N1513" i="89"/>
  <c r="O1513" i="89"/>
  <c r="G1451" i="89"/>
  <c r="G1441" i="89"/>
  <c r="F1389" i="89"/>
  <c r="G1302" i="89"/>
  <c r="G1145" i="89"/>
  <c r="G983" i="89"/>
  <c r="F932" i="89"/>
  <c r="G733" i="89"/>
  <c r="G632" i="89"/>
  <c r="B1095" i="89"/>
  <c r="L1095" i="89"/>
  <c r="K1095" i="89"/>
  <c r="J1095" i="89"/>
  <c r="C1548" i="89"/>
  <c r="M1548" i="89"/>
  <c r="N1548" i="89"/>
  <c r="O1548" i="89"/>
  <c r="B1068" i="89"/>
  <c r="L1068" i="89"/>
  <c r="K1068" i="89"/>
  <c r="J1068" i="89"/>
  <c r="B1151" i="89"/>
  <c r="L1151" i="89"/>
  <c r="J1151" i="89"/>
  <c r="K1151" i="89"/>
  <c r="B1140" i="89"/>
  <c r="L1140" i="89"/>
  <c r="K1140" i="89"/>
  <c r="J1140" i="89"/>
  <c r="B1129" i="89"/>
  <c r="K1129" i="89"/>
  <c r="L1129" i="89"/>
  <c r="J1129" i="89"/>
  <c r="B1117" i="89"/>
  <c r="K1117" i="89"/>
  <c r="J1117" i="89"/>
  <c r="L1117" i="89"/>
  <c r="B1105" i="89"/>
  <c r="J1105" i="89"/>
  <c r="K1105" i="89"/>
  <c r="L1105" i="89"/>
  <c r="B1082" i="89"/>
  <c r="K1082" i="89"/>
  <c r="J1082" i="89"/>
  <c r="L1082" i="89"/>
  <c r="K1182" i="89"/>
  <c r="L1182" i="89"/>
  <c r="J1182" i="89"/>
  <c r="J1170" i="89"/>
  <c r="K1170" i="89"/>
  <c r="L1170" i="89"/>
  <c r="C1591" i="89"/>
  <c r="M1591" i="89"/>
  <c r="N1591" i="89"/>
  <c r="O1591" i="89"/>
  <c r="C1580" i="89"/>
  <c r="M1580" i="89"/>
  <c r="N1580" i="89"/>
  <c r="O1580" i="89"/>
  <c r="C1557" i="89"/>
  <c r="M1557" i="89"/>
  <c r="N1557" i="89"/>
  <c r="O1557" i="89"/>
  <c r="C1536" i="89"/>
  <c r="M1536" i="89"/>
  <c r="N1536" i="89"/>
  <c r="O1536" i="89"/>
  <c r="C1524" i="89"/>
  <c r="M1524" i="89"/>
  <c r="N1524" i="89"/>
  <c r="O1524" i="89"/>
  <c r="C1512" i="89"/>
  <c r="M1512" i="89"/>
  <c r="N1512" i="89"/>
  <c r="O1512" i="89"/>
  <c r="G1100" i="89"/>
  <c r="G992" i="89"/>
  <c r="G832" i="89"/>
  <c r="H821" i="89"/>
  <c r="F403" i="89"/>
  <c r="L1172" i="89"/>
  <c r="J1172" i="89"/>
  <c r="K1172" i="89"/>
  <c r="C1559" i="89"/>
  <c r="M1559" i="89"/>
  <c r="N1559" i="89"/>
  <c r="O1559" i="89"/>
  <c r="B1150" i="89"/>
  <c r="J1150" i="89"/>
  <c r="K1150" i="89"/>
  <c r="L1150" i="89"/>
  <c r="B1139" i="89"/>
  <c r="L1139" i="89"/>
  <c r="J1139" i="89"/>
  <c r="K1139" i="89"/>
  <c r="B1128" i="89"/>
  <c r="L1128" i="89"/>
  <c r="J1128" i="89"/>
  <c r="K1128" i="89"/>
  <c r="B1116" i="89"/>
  <c r="L1116" i="89"/>
  <c r="K1116" i="89"/>
  <c r="J1116" i="89"/>
  <c r="B1104" i="89"/>
  <c r="L1104" i="89"/>
  <c r="K1104" i="89"/>
  <c r="J1104" i="89"/>
  <c r="J1093" i="89"/>
  <c r="K1093" i="89"/>
  <c r="L1093" i="89"/>
  <c r="J1181" i="89"/>
  <c r="K1181" i="89"/>
  <c r="L1181" i="89"/>
  <c r="K1169" i="89"/>
  <c r="L1169" i="89"/>
  <c r="J1169" i="89"/>
  <c r="C1590" i="89"/>
  <c r="N1590" i="89"/>
  <c r="O1590" i="89"/>
  <c r="M1590" i="89"/>
  <c r="C1579" i="89"/>
  <c r="M1579" i="89"/>
  <c r="N1579" i="89"/>
  <c r="O1579" i="89"/>
  <c r="M1568" i="89"/>
  <c r="N1568" i="89"/>
  <c r="O1568" i="89"/>
  <c r="C1556" i="89"/>
  <c r="M1556" i="89"/>
  <c r="N1556" i="89"/>
  <c r="O1556" i="89"/>
  <c r="N1546" i="89"/>
  <c r="O1546" i="89"/>
  <c r="M1546" i="89"/>
  <c r="C1535" i="89"/>
  <c r="M1535" i="89"/>
  <c r="N1535" i="89"/>
  <c r="O1535" i="89"/>
  <c r="C1523" i="89"/>
  <c r="M1523" i="89"/>
  <c r="N1523" i="89"/>
  <c r="O1523" i="89"/>
  <c r="C1511" i="89"/>
  <c r="M1511" i="89"/>
  <c r="N1511" i="89"/>
  <c r="O1511" i="89"/>
  <c r="F1565" i="89"/>
  <c r="F1450" i="89"/>
  <c r="F1291" i="89"/>
  <c r="G1282" i="89"/>
  <c r="F1144" i="89"/>
  <c r="G1058" i="89"/>
  <c r="F992" i="89"/>
  <c r="F841" i="89"/>
  <c r="F821" i="89"/>
  <c r="G697" i="89"/>
  <c r="G560" i="89"/>
  <c r="F457" i="89"/>
  <c r="G367" i="89"/>
  <c r="G280" i="89"/>
  <c r="B1084" i="89"/>
  <c r="L1084" i="89"/>
  <c r="K1084" i="89"/>
  <c r="J1084" i="89"/>
  <c r="C1570" i="89"/>
  <c r="N1570" i="89"/>
  <c r="O1570" i="89"/>
  <c r="M1570" i="89"/>
  <c r="C1526" i="89"/>
  <c r="N1526" i="89"/>
  <c r="O1526" i="89"/>
  <c r="M1526" i="89"/>
  <c r="B1067" i="89"/>
  <c r="L1067" i="89"/>
  <c r="J1067" i="89"/>
  <c r="K1067" i="89"/>
  <c r="J1161" i="89"/>
  <c r="K1161" i="89"/>
  <c r="L1161" i="89"/>
  <c r="B1149" i="89"/>
  <c r="L1149" i="89"/>
  <c r="K1149" i="89"/>
  <c r="J1149" i="89"/>
  <c r="B1138" i="89"/>
  <c r="J1138" i="89"/>
  <c r="K1138" i="89"/>
  <c r="L1138" i="89"/>
  <c r="B1127" i="89"/>
  <c r="K1127" i="89"/>
  <c r="L1127" i="89"/>
  <c r="J1127" i="89"/>
  <c r="B1115" i="89"/>
  <c r="J1115" i="89"/>
  <c r="K1115" i="89"/>
  <c r="L1115" i="89"/>
  <c r="B1103" i="89"/>
  <c r="J1103" i="89"/>
  <c r="K1103" i="89"/>
  <c r="L1103" i="89"/>
  <c r="B1092" i="89"/>
  <c r="L1092" i="89"/>
  <c r="K1092" i="89"/>
  <c r="J1092" i="89"/>
  <c r="J1081" i="89"/>
  <c r="K1081" i="89"/>
  <c r="L1081" i="89"/>
  <c r="L1180" i="89"/>
  <c r="K1180" i="89"/>
  <c r="J1180" i="89"/>
  <c r="L1168" i="89"/>
  <c r="J1168" i="89"/>
  <c r="K1168" i="89"/>
  <c r="C1589" i="89"/>
  <c r="M1589" i="89"/>
  <c r="N1589" i="89"/>
  <c r="O1589" i="89"/>
  <c r="C1578" i="89"/>
  <c r="N1578" i="89"/>
  <c r="O1578" i="89"/>
  <c r="M1578" i="89"/>
  <c r="C1567" i="89"/>
  <c r="M1567" i="89"/>
  <c r="N1567" i="89"/>
  <c r="O1567" i="89"/>
  <c r="C1545" i="89"/>
  <c r="M1545" i="89"/>
  <c r="N1545" i="89"/>
  <c r="O1545" i="89"/>
  <c r="C1534" i="89"/>
  <c r="N1534" i="89"/>
  <c r="O1534" i="89"/>
  <c r="M1534" i="89"/>
  <c r="C1522" i="89"/>
  <c r="N1522" i="89"/>
  <c r="O1522" i="89"/>
  <c r="M1522" i="89"/>
  <c r="C1510" i="89"/>
  <c r="N1510" i="89"/>
  <c r="O1510" i="89"/>
  <c r="M1510" i="89"/>
  <c r="H1515" i="89"/>
  <c r="F1407" i="89"/>
  <c r="B1142" i="89"/>
  <c r="L1142" i="89"/>
  <c r="J1142" i="89"/>
  <c r="K1142" i="89"/>
  <c r="C1593" i="89"/>
  <c r="M1593" i="89"/>
  <c r="N1593" i="89"/>
  <c r="O1593" i="89"/>
  <c r="C1538" i="89"/>
  <c r="N1538" i="89"/>
  <c r="O1538" i="89"/>
  <c r="M1538" i="89"/>
  <c r="L1160" i="89"/>
  <c r="K1160" i="89"/>
  <c r="J1160" i="89"/>
  <c r="B1148" i="89"/>
  <c r="L1148" i="89"/>
  <c r="J1148" i="89"/>
  <c r="K1148" i="89"/>
  <c r="B1137" i="89"/>
  <c r="K1137" i="89"/>
  <c r="J1137" i="89"/>
  <c r="L1137" i="89"/>
  <c r="B1126" i="89"/>
  <c r="K1126" i="89"/>
  <c r="J1126" i="89"/>
  <c r="L1126" i="89"/>
  <c r="B1114" i="89"/>
  <c r="K1114" i="89"/>
  <c r="L1114" i="89"/>
  <c r="J1114" i="89"/>
  <c r="B1102" i="89"/>
  <c r="K1102" i="89"/>
  <c r="L1102" i="89"/>
  <c r="J1102" i="89"/>
  <c r="B1091" i="89"/>
  <c r="J1091" i="89"/>
  <c r="K1091" i="89"/>
  <c r="L1091" i="89"/>
  <c r="B1080" i="89"/>
  <c r="L1080" i="89"/>
  <c r="K1080" i="89"/>
  <c r="J1080" i="89"/>
  <c r="J1179" i="89"/>
  <c r="K1179" i="89"/>
  <c r="L1179" i="89"/>
  <c r="K1167" i="89"/>
  <c r="L1167" i="89"/>
  <c r="J1167" i="89"/>
  <c r="C1600" i="89"/>
  <c r="M1600" i="89"/>
  <c r="N1600" i="89"/>
  <c r="O1600" i="89"/>
  <c r="C1588" i="89"/>
  <c r="M1588" i="89"/>
  <c r="N1588" i="89"/>
  <c r="O1588" i="89"/>
  <c r="C1577" i="89"/>
  <c r="M1577" i="89"/>
  <c r="N1577" i="89"/>
  <c r="O1577" i="89"/>
  <c r="C1566" i="89"/>
  <c r="N1566" i="89"/>
  <c r="O1566" i="89"/>
  <c r="M1566" i="89"/>
  <c r="M1555" i="89"/>
  <c r="N1555" i="89"/>
  <c r="O1555" i="89"/>
  <c r="C1544" i="89"/>
  <c r="M1544" i="89"/>
  <c r="N1544" i="89"/>
  <c r="O1544" i="89"/>
  <c r="C1533" i="89"/>
  <c r="M1533" i="89"/>
  <c r="N1533" i="89"/>
  <c r="O1533" i="89"/>
  <c r="C1521" i="89"/>
  <c r="M1521" i="89"/>
  <c r="N1521" i="89"/>
  <c r="O1521" i="89"/>
  <c r="C1509" i="89"/>
  <c r="M1509" i="89"/>
  <c r="N1509" i="89"/>
  <c r="O1509" i="89"/>
  <c r="H1594" i="89"/>
  <c r="G1573" i="89"/>
  <c r="F1515" i="89"/>
  <c r="G1476" i="89"/>
  <c r="G1332" i="89"/>
  <c r="G1321" i="89"/>
  <c r="F1098" i="89"/>
  <c r="F971" i="89"/>
  <c r="F569" i="89"/>
  <c r="F445" i="89"/>
  <c r="F232" i="89"/>
  <c r="B1147" i="89"/>
  <c r="K1147" i="89"/>
  <c r="L1147" i="89"/>
  <c r="J1147" i="89"/>
  <c r="B1090" i="89"/>
  <c r="K1090" i="89"/>
  <c r="L1090" i="89"/>
  <c r="J1090" i="89"/>
  <c r="C1587" i="89"/>
  <c r="M1587" i="89"/>
  <c r="N1587" i="89"/>
  <c r="O1587" i="89"/>
  <c r="C1520" i="89"/>
  <c r="M1520" i="89"/>
  <c r="N1520" i="89"/>
  <c r="O1520" i="89"/>
  <c r="B1158" i="89"/>
  <c r="B1135" i="89"/>
  <c r="L1135" i="89"/>
  <c r="K1135" i="89"/>
  <c r="J1135" i="89"/>
  <c r="B1124" i="89"/>
  <c r="L1124" i="89"/>
  <c r="K1124" i="89"/>
  <c r="J1124" i="89"/>
  <c r="B1112" i="89"/>
  <c r="L1112" i="89"/>
  <c r="J1112" i="89"/>
  <c r="K1112" i="89"/>
  <c r="B1100" i="89"/>
  <c r="L1100" i="89"/>
  <c r="J1100" i="89"/>
  <c r="K1100" i="89"/>
  <c r="B1089" i="89"/>
  <c r="J1089" i="89"/>
  <c r="K1089" i="89"/>
  <c r="L1089" i="89"/>
  <c r="B1078" i="89"/>
  <c r="K1078" i="89"/>
  <c r="J1078" i="89"/>
  <c r="L1078" i="89"/>
  <c r="J1177" i="89"/>
  <c r="K1177" i="89"/>
  <c r="L1177" i="89"/>
  <c r="J1165" i="89"/>
  <c r="K1165" i="89"/>
  <c r="L1165" i="89"/>
  <c r="C1598" i="89"/>
  <c r="N1598" i="89"/>
  <c r="O1598" i="89"/>
  <c r="M1598" i="89"/>
  <c r="C1586" i="89"/>
  <c r="N1586" i="89"/>
  <c r="O1586" i="89"/>
  <c r="M1586" i="89"/>
  <c r="C1575" i="89"/>
  <c r="M1575" i="89"/>
  <c r="N1575" i="89"/>
  <c r="O1575" i="89"/>
  <c r="C1564" i="89"/>
  <c r="M1564" i="89"/>
  <c r="N1564" i="89"/>
  <c r="O1564" i="89"/>
  <c r="C1553" i="89"/>
  <c r="M1553" i="89"/>
  <c r="N1553" i="89"/>
  <c r="O1553" i="89"/>
  <c r="C1542" i="89"/>
  <c r="N1542" i="89"/>
  <c r="O1542" i="89"/>
  <c r="M1542" i="89"/>
  <c r="C1531" i="89"/>
  <c r="M1531" i="89"/>
  <c r="N1531" i="89"/>
  <c r="O1531" i="89"/>
  <c r="C1519" i="89"/>
  <c r="M1519" i="89"/>
  <c r="N1519" i="89"/>
  <c r="O1519" i="89"/>
  <c r="C1507" i="89"/>
  <c r="M1507" i="89"/>
  <c r="N1507" i="89"/>
  <c r="O1507" i="89"/>
  <c r="G1484" i="89"/>
  <c r="F1424" i="89"/>
  <c r="G716" i="89"/>
  <c r="H557" i="89"/>
  <c r="B1153" i="89"/>
  <c r="J1153" i="89"/>
  <c r="K1153" i="89"/>
  <c r="L1153" i="89"/>
  <c r="B1119" i="89"/>
  <c r="L1119" i="89"/>
  <c r="K1119" i="89"/>
  <c r="J1119" i="89"/>
  <c r="J1159" i="89"/>
  <c r="K1159" i="89"/>
  <c r="L1159" i="89"/>
  <c r="B1113" i="89"/>
  <c r="J1113" i="89"/>
  <c r="K1113" i="89"/>
  <c r="L1113" i="89"/>
  <c r="J1178" i="89"/>
  <c r="K1178" i="89"/>
  <c r="L1178" i="89"/>
  <c r="C1554" i="89"/>
  <c r="N1554" i="89"/>
  <c r="O1554" i="89"/>
  <c r="M1554" i="89"/>
  <c r="B1157" i="89"/>
  <c r="J1146" i="89"/>
  <c r="K1146" i="89"/>
  <c r="L1146" i="89"/>
  <c r="B1134" i="89"/>
  <c r="K1134" i="89"/>
  <c r="J1134" i="89"/>
  <c r="L1134" i="89"/>
  <c r="B1123" i="89"/>
  <c r="J1123" i="89"/>
  <c r="K1123" i="89"/>
  <c r="L1123" i="89"/>
  <c r="B1111" i="89"/>
  <c r="J1111" i="89"/>
  <c r="K1111" i="89"/>
  <c r="L1111" i="89"/>
  <c r="B1099" i="89"/>
  <c r="J1099" i="89"/>
  <c r="K1099" i="89"/>
  <c r="L1099" i="89"/>
  <c r="B1088" i="89"/>
  <c r="L1088" i="89"/>
  <c r="J1088" i="89"/>
  <c r="K1088" i="89"/>
  <c r="B1077" i="89"/>
  <c r="J1077" i="89"/>
  <c r="K1077" i="89"/>
  <c r="L1077" i="89"/>
  <c r="L1188" i="89"/>
  <c r="J1188" i="89"/>
  <c r="K1188" i="89"/>
  <c r="L1176" i="89"/>
  <c r="J1176" i="89"/>
  <c r="K1176" i="89"/>
  <c r="L1164" i="89"/>
  <c r="J1164" i="89"/>
  <c r="K1164" i="89"/>
  <c r="C1597" i="89"/>
  <c r="M1597" i="89"/>
  <c r="N1597" i="89"/>
  <c r="O1597" i="89"/>
  <c r="C1574" i="89"/>
  <c r="N1574" i="89"/>
  <c r="O1574" i="89"/>
  <c r="M1574" i="89"/>
  <c r="C1563" i="89"/>
  <c r="M1563" i="89"/>
  <c r="N1563" i="89"/>
  <c r="O1563" i="89"/>
  <c r="C1552" i="89"/>
  <c r="M1552" i="89"/>
  <c r="N1552" i="89"/>
  <c r="O1552" i="89"/>
  <c r="C1530" i="89"/>
  <c r="N1530" i="89"/>
  <c r="O1530" i="89"/>
  <c r="M1530" i="89"/>
  <c r="C1518" i="89"/>
  <c r="N1518" i="89"/>
  <c r="O1518" i="89"/>
  <c r="M1518" i="89"/>
  <c r="C1506" i="89"/>
  <c r="M1506" i="89"/>
  <c r="N1506" i="89"/>
  <c r="O1506" i="89"/>
  <c r="G897" i="89"/>
  <c r="F520" i="89"/>
  <c r="G457" i="89"/>
  <c r="H356" i="89"/>
  <c r="G1596" i="89"/>
  <c r="F1552" i="89"/>
  <c r="H1545" i="89"/>
  <c r="F1519" i="89"/>
  <c r="H1502" i="89"/>
  <c r="F1388" i="89"/>
  <c r="F1380" i="89"/>
  <c r="H1246" i="89"/>
  <c r="G1236" i="89"/>
  <c r="G1197" i="89"/>
  <c r="F1168" i="89"/>
  <c r="F1160" i="89"/>
  <c r="G1132" i="89"/>
  <c r="F1038" i="89"/>
  <c r="G1016" i="89"/>
  <c r="G997" i="89"/>
  <c r="F947" i="89"/>
  <c r="F793" i="89"/>
  <c r="H782" i="89"/>
  <c r="G759" i="89"/>
  <c r="G569" i="89"/>
  <c r="G507" i="89"/>
  <c r="F499" i="89"/>
  <c r="F427" i="89"/>
  <c r="F381" i="89"/>
  <c r="F280" i="89"/>
  <c r="F1492" i="89"/>
  <c r="H1412" i="89"/>
  <c r="F1404" i="89"/>
  <c r="H1394" i="89"/>
  <c r="F1371" i="89"/>
  <c r="F1578" i="89"/>
  <c r="G1526" i="89"/>
  <c r="F1474" i="89"/>
  <c r="G1448" i="89"/>
  <c r="F1439" i="89"/>
  <c r="F1428" i="89"/>
  <c r="F1412" i="89"/>
  <c r="G1394" i="89"/>
  <c r="H1379" i="89"/>
  <c r="G1330" i="89"/>
  <c r="G1310" i="89"/>
  <c r="G1300" i="89"/>
  <c r="G996" i="89"/>
  <c r="G577" i="89"/>
  <c r="F537" i="89"/>
  <c r="F310" i="89"/>
  <c r="G1491" i="89"/>
  <c r="G725" i="89"/>
  <c r="G608" i="89"/>
  <c r="G598" i="89"/>
  <c r="F577" i="89"/>
  <c r="H367" i="89"/>
  <c r="F361" i="89"/>
  <c r="H340" i="89"/>
  <c r="G145" i="89"/>
  <c r="F1549" i="89"/>
  <c r="H1174" i="89"/>
  <c r="H1148" i="89"/>
  <c r="F970" i="89"/>
  <c r="H961" i="89"/>
  <c r="G1593" i="89"/>
  <c r="F1585" i="89"/>
  <c r="F1567" i="89"/>
  <c r="F1446" i="89"/>
  <c r="F1418" i="89"/>
  <c r="F1384" i="89"/>
  <c r="F1345" i="89"/>
  <c r="F1336" i="89"/>
  <c r="G1002" i="89"/>
  <c r="H994" i="89"/>
  <c r="G961" i="89"/>
  <c r="F911" i="89"/>
  <c r="G869" i="89"/>
  <c r="F829" i="89"/>
  <c r="G820" i="89"/>
  <c r="G724" i="89"/>
  <c r="G607" i="89"/>
  <c r="G484" i="89"/>
  <c r="F328" i="89"/>
  <c r="H1288" i="89"/>
  <c r="G1281" i="89"/>
  <c r="G1270" i="89"/>
  <c r="H1222" i="89"/>
  <c r="H1202" i="89"/>
  <c r="H1054" i="89"/>
  <c r="G994" i="89"/>
  <c r="G430" i="89"/>
  <c r="F366" i="89"/>
  <c r="F1592" i="89"/>
  <c r="H1584" i="89"/>
  <c r="F1574" i="89"/>
  <c r="G1479" i="89"/>
  <c r="H1424" i="89"/>
  <c r="G1326" i="89"/>
  <c r="G1316" i="89"/>
  <c r="G1231" i="89"/>
  <c r="G1062" i="89"/>
  <c r="H950" i="89"/>
  <c r="G868" i="89"/>
  <c r="G712" i="89"/>
  <c r="H615" i="89"/>
  <c r="F543" i="89"/>
  <c r="G502" i="89"/>
  <c r="F430" i="89"/>
  <c r="F1598" i="89"/>
  <c r="G1565" i="89"/>
  <c r="G1547" i="89"/>
  <c r="H1522" i="89"/>
  <c r="F1487" i="89"/>
  <c r="H1451" i="89"/>
  <c r="G1343" i="89"/>
  <c r="G1334" i="89"/>
  <c r="G1287" i="89"/>
  <c r="G1258" i="89"/>
  <c r="G1249" i="89"/>
  <c r="G1171" i="89"/>
  <c r="G984" i="89"/>
  <c r="H959" i="89"/>
  <c r="G887" i="89"/>
  <c r="G876" i="89"/>
  <c r="F836" i="89"/>
  <c r="F658" i="89"/>
  <c r="F502" i="89"/>
  <c r="F492" i="89"/>
  <c r="G250" i="89"/>
  <c r="F1591" i="89"/>
  <c r="F1572" i="89"/>
  <c r="H1558" i="89"/>
  <c r="G1552" i="89"/>
  <c r="G1533" i="89"/>
  <c r="H1525" i="89"/>
  <c r="H1519" i="89"/>
  <c r="H1428" i="89"/>
  <c r="G1411" i="89"/>
  <c r="H1388" i="89"/>
  <c r="F1366" i="89"/>
  <c r="H1315" i="89"/>
  <c r="G1307" i="89"/>
  <c r="G1299" i="89"/>
  <c r="G1280" i="89"/>
  <c r="G1272" i="89"/>
  <c r="G1265" i="89"/>
  <c r="G1244" i="89"/>
  <c r="F1189" i="89"/>
  <c r="G1094" i="89"/>
  <c r="H1058" i="89"/>
  <c r="G1034" i="89"/>
  <c r="H1015" i="89"/>
  <c r="F1008" i="89"/>
  <c r="G1000" i="89"/>
  <c r="G970" i="89"/>
  <c r="G955" i="89"/>
  <c r="F930" i="89"/>
  <c r="F886" i="89"/>
  <c r="F853" i="89"/>
  <c r="F843" i="89"/>
  <c r="G836" i="89"/>
  <c r="H820" i="89"/>
  <c r="F752" i="89"/>
  <c r="H716" i="89"/>
  <c r="F691" i="89"/>
  <c r="F654" i="89"/>
  <c r="F634" i="89"/>
  <c r="G599" i="89"/>
  <c r="F580" i="89"/>
  <c r="G547" i="89"/>
  <c r="G492" i="89"/>
  <c r="F454" i="89"/>
  <c r="F435" i="89"/>
  <c r="H368" i="89"/>
  <c r="G298" i="89"/>
  <c r="G133" i="89"/>
  <c r="G1298" i="89"/>
  <c r="G1279" i="89"/>
  <c r="G1243" i="89"/>
  <c r="G1234" i="89"/>
  <c r="G1168" i="89"/>
  <c r="F1137" i="89"/>
  <c r="F1064" i="89"/>
  <c r="F934" i="89"/>
  <c r="F922" i="89"/>
  <c r="G907" i="89"/>
  <c r="F876" i="89"/>
  <c r="F868" i="89"/>
  <c r="F860" i="89"/>
  <c r="F842" i="89"/>
  <c r="F733" i="89"/>
  <c r="F471" i="89"/>
  <c r="H325" i="89"/>
  <c r="H1575" i="89"/>
  <c r="G1545" i="89"/>
  <c r="G1486" i="89"/>
  <c r="G1449" i="89"/>
  <c r="H1442" i="89"/>
  <c r="F1435" i="89"/>
  <c r="H1427" i="89"/>
  <c r="F1422" i="89"/>
  <c r="G1415" i="89"/>
  <c r="G1305" i="89"/>
  <c r="G1290" i="89"/>
  <c r="H1270" i="89"/>
  <c r="G1263" i="89"/>
  <c r="G1227" i="89"/>
  <c r="G1595" i="89"/>
  <c r="G1575" i="89"/>
  <c r="G1570" i="89"/>
  <c r="F1556" i="89"/>
  <c r="G1550" i="89"/>
  <c r="G1523" i="89"/>
  <c r="G1471" i="89"/>
  <c r="G1442" i="89"/>
  <c r="G1427" i="89"/>
  <c r="H1400" i="89"/>
  <c r="F1370" i="89"/>
  <c r="F1363" i="89"/>
  <c r="G1283" i="89"/>
  <c r="G1278" i="89"/>
  <c r="G1253" i="89"/>
  <c r="G1247" i="89"/>
  <c r="G1202" i="89"/>
  <c r="H1117" i="89"/>
  <c r="G1063" i="89"/>
  <c r="H943" i="89"/>
  <c r="G933" i="89"/>
  <c r="F912" i="89"/>
  <c r="F897" i="89"/>
  <c r="H889" i="89"/>
  <c r="F884" i="89"/>
  <c r="F867" i="89"/>
  <c r="F623" i="89"/>
  <c r="G544" i="89"/>
  <c r="G394" i="89"/>
  <c r="G385" i="89"/>
  <c r="F160" i="89"/>
  <c r="G1581" i="89"/>
  <c r="F1570" i="89"/>
  <c r="G1509" i="89"/>
  <c r="G1492" i="89"/>
  <c r="H1485" i="89"/>
  <c r="F1478" i="89"/>
  <c r="H1461" i="89"/>
  <c r="H1448" i="89"/>
  <c r="G1414" i="89"/>
  <c r="F1400" i="89"/>
  <c r="F1327" i="89"/>
  <c r="G1289" i="89"/>
  <c r="G1262" i="89"/>
  <c r="G1232" i="89"/>
  <c r="G1226" i="89"/>
  <c r="G1117" i="89"/>
  <c r="H1004" i="89"/>
  <c r="G991" i="89"/>
  <c r="H973" i="89"/>
  <c r="H968" i="89"/>
  <c r="F933" i="89"/>
  <c r="G889" i="89"/>
  <c r="H749" i="89"/>
  <c r="H714" i="89"/>
  <c r="H677" i="89"/>
  <c r="F544" i="89"/>
  <c r="F478" i="89"/>
  <c r="G403" i="89"/>
  <c r="F394" i="89"/>
  <c r="H1555" i="89"/>
  <c r="G1536" i="89"/>
  <c r="G1351" i="89"/>
  <c r="F1318" i="89"/>
  <c r="H1210" i="89"/>
  <c r="G412" i="89"/>
  <c r="G253" i="89"/>
  <c r="G106" i="89"/>
  <c r="G97" i="89"/>
  <c r="G1586" i="89"/>
  <c r="F1580" i="89"/>
  <c r="G1574" i="89"/>
  <c r="G1569" i="89"/>
  <c r="H1561" i="89"/>
  <c r="G1555" i="89"/>
  <c r="G1542" i="89"/>
  <c r="F1536" i="89"/>
  <c r="G1522" i="89"/>
  <c r="H1484" i="89"/>
  <c r="F1469" i="89"/>
  <c r="G1432" i="89"/>
  <c r="G1425" i="89"/>
  <c r="H1419" i="89"/>
  <c r="F1368" i="89"/>
  <c r="G1246" i="89"/>
  <c r="G1149" i="89"/>
  <c r="H1133" i="89"/>
  <c r="G1096" i="89"/>
  <c r="G1089" i="89"/>
  <c r="G1046" i="89"/>
  <c r="G1036" i="89"/>
  <c r="G1010" i="89"/>
  <c r="G932" i="89"/>
  <c r="H904" i="89"/>
  <c r="F888" i="89"/>
  <c r="H676" i="89"/>
  <c r="H668" i="89"/>
  <c r="H621" i="89"/>
  <c r="H602" i="89"/>
  <c r="H543" i="89"/>
  <c r="F514" i="89"/>
  <c r="G448" i="89"/>
  <c r="F412" i="89"/>
  <c r="G262" i="89"/>
  <c r="F253" i="89"/>
  <c r="G1419" i="89"/>
  <c r="F1406" i="89"/>
  <c r="G1342" i="89"/>
  <c r="G1317" i="89"/>
  <c r="G1309" i="89"/>
  <c r="G1288" i="89"/>
  <c r="G1267" i="89"/>
  <c r="G1224" i="89"/>
  <c r="H1199" i="89"/>
  <c r="F1149" i="89"/>
  <c r="G1133" i="89"/>
  <c r="G1104" i="89"/>
  <c r="F1096" i="89"/>
  <c r="F1089" i="89"/>
  <c r="H971" i="89"/>
  <c r="H925" i="89"/>
  <c r="H917" i="89"/>
  <c r="H910" i="89"/>
  <c r="H736" i="89"/>
  <c r="G676" i="89"/>
  <c r="G635" i="89"/>
  <c r="H576" i="89"/>
  <c r="G568" i="89"/>
  <c r="G357" i="89"/>
  <c r="H349" i="89"/>
  <c r="G115" i="89"/>
  <c r="F1579" i="89"/>
  <c r="G1560" i="89"/>
  <c r="F1554" i="89"/>
  <c r="F1535" i="89"/>
  <c r="F1521" i="89"/>
  <c r="G1506" i="89"/>
  <c r="G1458" i="89"/>
  <c r="G1439" i="89"/>
  <c r="G1367" i="89"/>
  <c r="G1349" i="89"/>
  <c r="G1325" i="89"/>
  <c r="F1309" i="89"/>
  <c r="G1274" i="89"/>
  <c r="G1251" i="89"/>
  <c r="G1230" i="89"/>
  <c r="F1224" i="89"/>
  <c r="G1199" i="89"/>
  <c r="G1035" i="89"/>
  <c r="G1026" i="89"/>
  <c r="F917" i="89"/>
  <c r="G910" i="89"/>
  <c r="F894" i="89"/>
  <c r="H887" i="89"/>
  <c r="G854" i="89"/>
  <c r="G837" i="89"/>
  <c r="H830" i="89"/>
  <c r="G805" i="89"/>
  <c r="F796" i="89"/>
  <c r="G786" i="89"/>
  <c r="F736" i="89"/>
  <c r="F635" i="89"/>
  <c r="G576" i="89"/>
  <c r="F568" i="89"/>
  <c r="G549" i="89"/>
  <c r="F436" i="89"/>
  <c r="F391" i="89"/>
  <c r="G381" i="89"/>
  <c r="F357" i="89"/>
  <c r="G349" i="89"/>
  <c r="H310" i="89"/>
  <c r="G1366" i="89"/>
  <c r="G1250" i="89"/>
  <c r="G1229" i="89"/>
  <c r="F1215" i="89"/>
  <c r="F1148" i="89"/>
  <c r="F1132" i="89"/>
  <c r="H1094" i="89"/>
  <c r="H1052" i="89"/>
  <c r="H1034" i="89"/>
  <c r="G853" i="89"/>
  <c r="G691" i="89"/>
  <c r="G654" i="89"/>
  <c r="G634" i="89"/>
  <c r="H599" i="89"/>
  <c r="G580" i="89"/>
  <c r="G435" i="89"/>
  <c r="F1242" i="89"/>
  <c r="G1242" i="89"/>
  <c r="G1582" i="89"/>
  <c r="G1558" i="89"/>
  <c r="F1543" i="89"/>
  <c r="G1538" i="89"/>
  <c r="G1529" i="89"/>
  <c r="G1513" i="89"/>
  <c r="G1507" i="89"/>
  <c r="H1482" i="89"/>
  <c r="F1470" i="89"/>
  <c r="G1459" i="89"/>
  <c r="F1445" i="89"/>
  <c r="G1440" i="89"/>
  <c r="G1436" i="89"/>
  <c r="H1425" i="89"/>
  <c r="F1416" i="89"/>
  <c r="F1402" i="89"/>
  <c r="G1391" i="89"/>
  <c r="G1380" i="89"/>
  <c r="F1364" i="89"/>
  <c r="H1351" i="89"/>
  <c r="G1345" i="89"/>
  <c r="G1339" i="89"/>
  <c r="G1328" i="89"/>
  <c r="G1323" i="89"/>
  <c r="G1312" i="89"/>
  <c r="G1301" i="89"/>
  <c r="F1284" i="89"/>
  <c r="G1284" i="89"/>
  <c r="F762" i="89"/>
  <c r="G762" i="89"/>
  <c r="H762" i="89"/>
  <c r="H408" i="89"/>
  <c r="F408" i="89"/>
  <c r="F1186" i="89"/>
  <c r="G1186" i="89"/>
  <c r="H1186" i="89"/>
  <c r="H1591" i="89"/>
  <c r="H1572" i="89"/>
  <c r="G1568" i="89"/>
  <c r="G1562" i="89"/>
  <c r="G1534" i="89"/>
  <c r="H1493" i="89"/>
  <c r="G1464" i="89"/>
  <c r="G1429" i="89"/>
  <c r="H1406" i="89"/>
  <c r="H1395" i="89"/>
  <c r="H1333" i="89"/>
  <c r="H1306" i="89"/>
  <c r="F1264" i="89"/>
  <c r="G1264" i="89"/>
  <c r="F1255" i="89"/>
  <c r="G1255" i="89"/>
  <c r="H1255" i="89"/>
  <c r="H1204" i="89"/>
  <c r="F1204" i="89"/>
  <c r="G1204" i="89"/>
  <c r="H1023" i="89"/>
  <c r="F1023" i="89"/>
  <c r="G1023" i="89"/>
  <c r="F923" i="89"/>
  <c r="G923" i="89"/>
  <c r="H923" i="89"/>
  <c r="F899" i="89"/>
  <c r="G899" i="89"/>
  <c r="H899" i="89"/>
  <c r="H1581" i="89"/>
  <c r="F1568" i="89"/>
  <c r="F1562" i="89"/>
  <c r="G1557" i="89"/>
  <c r="F1534" i="89"/>
  <c r="H1506" i="89"/>
  <c r="G1493" i="89"/>
  <c r="G1474" i="89"/>
  <c r="H1469" i="89"/>
  <c r="F1464" i="89"/>
  <c r="G1435" i="89"/>
  <c r="F1429" i="89"/>
  <c r="H1415" i="89"/>
  <c r="F1395" i="89"/>
  <c r="G1384" i="89"/>
  <c r="G1368" i="89"/>
  <c r="G1363" i="89"/>
  <c r="G1338" i="89"/>
  <c r="G1333" i="89"/>
  <c r="G1327" i="89"/>
  <c r="G1322" i="89"/>
  <c r="G1311" i="89"/>
  <c r="G1306" i="89"/>
  <c r="H1300" i="89"/>
  <c r="G1294" i="89"/>
  <c r="F1248" i="89"/>
  <c r="G1248" i="89"/>
  <c r="F1228" i="89"/>
  <c r="G1228" i="89"/>
  <c r="F1033" i="89"/>
  <c r="H1033" i="89"/>
  <c r="F914" i="89"/>
  <c r="G914" i="89"/>
  <c r="H914" i="89"/>
  <c r="H662" i="89"/>
  <c r="F662" i="89"/>
  <c r="G662" i="89"/>
  <c r="H453" i="89"/>
  <c r="F453" i="89"/>
  <c r="H307" i="89"/>
  <c r="F307" i="89"/>
  <c r="G307" i="89"/>
  <c r="F1275" i="89"/>
  <c r="G1275" i="89"/>
  <c r="F1220" i="89"/>
  <c r="G1220" i="89"/>
  <c r="H1107" i="89"/>
  <c r="G1107" i="89"/>
  <c r="G874" i="89"/>
  <c r="F874" i="89"/>
  <c r="H874" i="89"/>
  <c r="F809" i="89"/>
  <c r="G809" i="89"/>
  <c r="H809" i="89"/>
  <c r="G1598" i="89"/>
  <c r="G1594" i="89"/>
  <c r="F1571" i="89"/>
  <c r="F1566" i="89"/>
  <c r="H1560" i="89"/>
  <c r="G1546" i="89"/>
  <c r="G1532" i="89"/>
  <c r="F1526" i="89"/>
  <c r="G1521" i="89"/>
  <c r="G1510" i="89"/>
  <c r="F1467" i="89"/>
  <c r="G1438" i="89"/>
  <c r="F1433" i="89"/>
  <c r="F1414" i="89"/>
  <c r="G1404" i="89"/>
  <c r="G1399" i="89"/>
  <c r="G1383" i="89"/>
  <c r="H1377" i="89"/>
  <c r="H1361" i="89"/>
  <c r="G1355" i="89"/>
  <c r="G1348" i="89"/>
  <c r="H1342" i="89"/>
  <c r="G1336" i="89"/>
  <c r="G1331" i="89"/>
  <c r="G1320" i="89"/>
  <c r="G1315" i="89"/>
  <c r="G1304" i="89"/>
  <c r="G1292" i="89"/>
  <c r="F1239" i="89"/>
  <c r="G1239" i="89"/>
  <c r="H919" i="89"/>
  <c r="F919" i="89"/>
  <c r="G919" i="89"/>
  <c r="H849" i="89"/>
  <c r="F849" i="89"/>
  <c r="G849" i="89"/>
  <c r="F823" i="89"/>
  <c r="G823" i="89"/>
  <c r="H823" i="89"/>
  <c r="H649" i="89"/>
  <c r="F649" i="89"/>
  <c r="G649" i="89"/>
  <c r="H1099" i="89"/>
  <c r="F1099" i="89"/>
  <c r="F859" i="89"/>
  <c r="G859" i="89"/>
  <c r="H859" i="89"/>
  <c r="F1260" i="89"/>
  <c r="G1260" i="89"/>
  <c r="H1218" i="89"/>
  <c r="F1218" i="89"/>
  <c r="F1070" i="89"/>
  <c r="G1070" i="89"/>
  <c r="H1070" i="89"/>
  <c r="G1028" i="89"/>
  <c r="F1028" i="89"/>
  <c r="H1028" i="89"/>
  <c r="F839" i="89"/>
  <c r="G839" i="89"/>
  <c r="H839" i="89"/>
  <c r="G636" i="89"/>
  <c r="F636" i="89"/>
  <c r="H636" i="89"/>
  <c r="F1269" i="89"/>
  <c r="G1269" i="89"/>
  <c r="H1588" i="89"/>
  <c r="H1539" i="89"/>
  <c r="H1466" i="89"/>
  <c r="H1455" i="89"/>
  <c r="H1437" i="89"/>
  <c r="H1376" i="89"/>
  <c r="H1360" i="89"/>
  <c r="G1319" i="89"/>
  <c r="G1314" i="89"/>
  <c r="G1303" i="89"/>
  <c r="G1291" i="89"/>
  <c r="G1286" i="89"/>
  <c r="H797" i="89"/>
  <c r="F797" i="89"/>
  <c r="G797" i="89"/>
  <c r="H466" i="89"/>
  <c r="F466" i="89"/>
  <c r="G466" i="89"/>
  <c r="F437" i="89"/>
  <c r="H437" i="89"/>
  <c r="H770" i="89"/>
  <c r="F770" i="89"/>
  <c r="G770" i="89"/>
  <c r="H1597" i="89"/>
  <c r="F1593" i="89"/>
  <c r="G1588" i="89"/>
  <c r="G1583" i="89"/>
  <c r="H1578" i="89"/>
  <c r="G1559" i="89"/>
  <c r="H1549" i="89"/>
  <c r="G1539" i="89"/>
  <c r="F1520" i="89"/>
  <c r="F1509" i="89"/>
  <c r="H1494" i="89"/>
  <c r="H1490" i="89"/>
  <c r="G1466" i="89"/>
  <c r="H1460" i="89"/>
  <c r="G1455" i="89"/>
  <c r="F1441" i="89"/>
  <c r="G1437" i="89"/>
  <c r="F1432" i="89"/>
  <c r="H1422" i="89"/>
  <c r="G1417" i="89"/>
  <c r="F1413" i="89"/>
  <c r="H1407" i="89"/>
  <c r="G1403" i="89"/>
  <c r="H1397" i="89"/>
  <c r="H1392" i="89"/>
  <c r="F1382" i="89"/>
  <c r="G1376" i="89"/>
  <c r="G1360" i="89"/>
  <c r="G1335" i="89"/>
  <c r="H1324" i="89"/>
  <c r="G1308" i="89"/>
  <c r="F1273" i="89"/>
  <c r="G1273" i="89"/>
  <c r="F1237" i="89"/>
  <c r="G1237" i="89"/>
  <c r="G746" i="89"/>
  <c r="F746" i="89"/>
  <c r="H746" i="89"/>
  <c r="F582" i="89"/>
  <c r="G582" i="89"/>
  <c r="H582" i="89"/>
  <c r="F1233" i="89"/>
  <c r="G1233" i="89"/>
  <c r="H265" i="89"/>
  <c r="F265" i="89"/>
  <c r="G265" i="89"/>
  <c r="G1597" i="89"/>
  <c r="F1583" i="89"/>
  <c r="H1573" i="89"/>
  <c r="G1535" i="89"/>
  <c r="F1530" i="89"/>
  <c r="H1524" i="89"/>
  <c r="F1514" i="89"/>
  <c r="G1483" i="89"/>
  <c r="H1476" i="89"/>
  <c r="H1470" i="89"/>
  <c r="G1460" i="89"/>
  <c r="G1450" i="89"/>
  <c r="H1445" i="89"/>
  <c r="G1426" i="89"/>
  <c r="F1417" i="89"/>
  <c r="G1392" i="89"/>
  <c r="G1370" i="89"/>
  <c r="H1352" i="89"/>
  <c r="G1346" i="89"/>
  <c r="G1340" i="89"/>
  <c r="G1329" i="89"/>
  <c r="G1324" i="89"/>
  <c r="G1318" i="89"/>
  <c r="G1313" i="89"/>
  <c r="F1297" i="89"/>
  <c r="G1297" i="89"/>
  <c r="F938" i="89"/>
  <c r="G938" i="89"/>
  <c r="H938" i="89"/>
  <c r="H879" i="89"/>
  <c r="F879" i="89"/>
  <c r="G879" i="89"/>
  <c r="H1440" i="89"/>
  <c r="G1402" i="89"/>
  <c r="H1364" i="89"/>
  <c r="F1257" i="89"/>
  <c r="G1257" i="89"/>
  <c r="F1223" i="89"/>
  <c r="G1223" i="89"/>
  <c r="H1140" i="89"/>
  <c r="G1140" i="89"/>
  <c r="H909" i="89"/>
  <c r="G909" i="89"/>
  <c r="F775" i="89"/>
  <c r="G775" i="89"/>
  <c r="H775" i="89"/>
  <c r="F717" i="89"/>
  <c r="H717" i="89"/>
  <c r="G1276" i="89"/>
  <c r="G1271" i="89"/>
  <c r="G1261" i="89"/>
  <c r="G1240" i="89"/>
  <c r="G1235" i="89"/>
  <c r="G1225" i="89"/>
  <c r="F1221" i="89"/>
  <c r="F1206" i="89"/>
  <c r="F1195" i="89"/>
  <c r="F1182" i="89"/>
  <c r="G1160" i="89"/>
  <c r="H1153" i="89"/>
  <c r="F1143" i="89"/>
  <c r="H1102" i="89"/>
  <c r="G1066" i="89"/>
  <c r="F1056" i="89"/>
  <c r="G1042" i="89"/>
  <c r="F1035" i="89"/>
  <c r="H1030" i="89"/>
  <c r="G968" i="89"/>
  <c r="G960" i="89"/>
  <c r="G956" i="89"/>
  <c r="G951" i="89"/>
  <c r="H940" i="89"/>
  <c r="F935" i="89"/>
  <c r="H920" i="89"/>
  <c r="G886" i="89"/>
  <c r="F881" i="89"/>
  <c r="G870" i="89"/>
  <c r="H865" i="89"/>
  <c r="G860" i="89"/>
  <c r="F856" i="89"/>
  <c r="H850" i="89"/>
  <c r="H845" i="89"/>
  <c r="G831" i="89"/>
  <c r="G810" i="89"/>
  <c r="F806" i="89"/>
  <c r="G795" i="89"/>
  <c r="H772" i="89"/>
  <c r="F760" i="89"/>
  <c r="H740" i="89"/>
  <c r="H726" i="89"/>
  <c r="F686" i="89"/>
  <c r="F677" i="89"/>
  <c r="H670" i="89"/>
  <c r="G665" i="89"/>
  <c r="H638" i="89"/>
  <c r="H552" i="89"/>
  <c r="F546" i="89"/>
  <c r="F531" i="89"/>
  <c r="F486" i="89"/>
  <c r="G469" i="89"/>
  <c r="G462" i="89"/>
  <c r="F448" i="89"/>
  <c r="H419" i="89"/>
  <c r="H370" i="89"/>
  <c r="G366" i="89"/>
  <c r="G355" i="89"/>
  <c r="G1173" i="89"/>
  <c r="G1030" i="89"/>
  <c r="H1024" i="89"/>
  <c r="H1018" i="89"/>
  <c r="F996" i="89"/>
  <c r="G987" i="89"/>
  <c r="G981" i="89"/>
  <c r="H976" i="89"/>
  <c r="F960" i="89"/>
  <c r="F956" i="89"/>
  <c r="F951" i="89"/>
  <c r="H946" i="89"/>
  <c r="F940" i="89"/>
  <c r="G924" i="89"/>
  <c r="G920" i="89"/>
  <c r="G915" i="89"/>
  <c r="G900" i="89"/>
  <c r="G896" i="89"/>
  <c r="G875" i="89"/>
  <c r="F865" i="89"/>
  <c r="G850" i="89"/>
  <c r="G845" i="89"/>
  <c r="F831" i="89"/>
  <c r="H815" i="89"/>
  <c r="F810" i="89"/>
  <c r="F772" i="89"/>
  <c r="H752" i="89"/>
  <c r="H747" i="89"/>
  <c r="G740" i="89"/>
  <c r="G726" i="89"/>
  <c r="G670" i="89"/>
  <c r="G657" i="89"/>
  <c r="H644" i="89"/>
  <c r="G638" i="89"/>
  <c r="G572" i="89"/>
  <c r="F552" i="89"/>
  <c r="G501" i="89"/>
  <c r="F462" i="89"/>
  <c r="G439" i="89"/>
  <c r="G370" i="89"/>
  <c r="F355" i="89"/>
  <c r="H316" i="89"/>
  <c r="H301" i="89"/>
  <c r="G259" i="89"/>
  <c r="G214" i="89"/>
  <c r="G1205" i="89"/>
  <c r="G1194" i="89"/>
  <c r="H1187" i="89"/>
  <c r="G1181" i="89"/>
  <c r="F1173" i="89"/>
  <c r="H1079" i="89"/>
  <c r="G1024" i="89"/>
  <c r="G1018" i="89"/>
  <c r="G1006" i="89"/>
  <c r="H1000" i="89"/>
  <c r="H991" i="89"/>
  <c r="F987" i="89"/>
  <c r="F981" i="89"/>
  <c r="F976" i="89"/>
  <c r="G946" i="89"/>
  <c r="G934" i="89"/>
  <c r="F924" i="89"/>
  <c r="F915" i="89"/>
  <c r="F896" i="89"/>
  <c r="F875" i="89"/>
  <c r="F815" i="89"/>
  <c r="H805" i="89"/>
  <c r="H759" i="89"/>
  <c r="G747" i="89"/>
  <c r="H697" i="89"/>
  <c r="F657" i="89"/>
  <c r="G644" i="89"/>
  <c r="H618" i="89"/>
  <c r="F572" i="89"/>
  <c r="G520" i="89"/>
  <c r="G514" i="89"/>
  <c r="F501" i="89"/>
  <c r="F439" i="89"/>
  <c r="F418" i="89"/>
  <c r="H410" i="89"/>
  <c r="H359" i="89"/>
  <c r="G329" i="89"/>
  <c r="G316" i="89"/>
  <c r="F301" i="89"/>
  <c r="F259" i="89"/>
  <c r="F214" i="89"/>
  <c r="F136" i="89"/>
  <c r="G88" i="89"/>
  <c r="G1295" i="89"/>
  <c r="G1259" i="89"/>
  <c r="G1254" i="89"/>
  <c r="G1238" i="89"/>
  <c r="H1172" i="89"/>
  <c r="F1158" i="89"/>
  <c r="H1151" i="89"/>
  <c r="H1064" i="89"/>
  <c r="G1017" i="89"/>
  <c r="G1005" i="89"/>
  <c r="G959" i="89"/>
  <c r="F955" i="89"/>
  <c r="G950" i="89"/>
  <c r="F904" i="89"/>
  <c r="F854" i="89"/>
  <c r="F814" i="89"/>
  <c r="F739" i="89"/>
  <c r="F725" i="89"/>
  <c r="F703" i="89"/>
  <c r="F656" i="89"/>
  <c r="F632" i="89"/>
  <c r="F598" i="89"/>
  <c r="F571" i="89"/>
  <c r="F565" i="89"/>
  <c r="F557" i="89"/>
  <c r="H446" i="89"/>
  <c r="H401" i="89"/>
  <c r="H392" i="89"/>
  <c r="F385" i="89"/>
  <c r="F369" i="89"/>
  <c r="F364" i="89"/>
  <c r="H353" i="89"/>
  <c r="H328" i="89"/>
  <c r="H1279" i="89"/>
  <c r="H1243" i="89"/>
  <c r="G1038" i="89"/>
  <c r="G888" i="89"/>
  <c r="G884" i="89"/>
  <c r="G863" i="89"/>
  <c r="G843" i="89"/>
  <c r="H829" i="89"/>
  <c r="H608" i="89"/>
  <c r="H519" i="89"/>
  <c r="G499" i="89"/>
  <c r="G1268" i="89"/>
  <c r="F1145" i="89"/>
  <c r="G1044" i="89"/>
  <c r="G1032" i="89"/>
  <c r="F1022" i="89"/>
  <c r="H989" i="89"/>
  <c r="F984" i="89"/>
  <c r="G979" i="89"/>
  <c r="G958" i="89"/>
  <c r="H953" i="89"/>
  <c r="G948" i="89"/>
  <c r="G943" i="89"/>
  <c r="H922" i="89"/>
  <c r="H902" i="89"/>
  <c r="G898" i="89"/>
  <c r="G878" i="89"/>
  <c r="G858" i="89"/>
  <c r="H848" i="89"/>
  <c r="H838" i="89"/>
  <c r="G822" i="89"/>
  <c r="F813" i="89"/>
  <c r="H808" i="89"/>
  <c r="H796" i="89"/>
  <c r="F782" i="89"/>
  <c r="H774" i="89"/>
  <c r="G761" i="89"/>
  <c r="G750" i="89"/>
  <c r="F724" i="89"/>
  <c r="F710" i="89"/>
  <c r="G668" i="89"/>
  <c r="F641" i="89"/>
  <c r="G602" i="89"/>
  <c r="F563" i="89"/>
  <c r="G511" i="89"/>
  <c r="G465" i="89"/>
  <c r="G421" i="89"/>
  <c r="H383" i="89"/>
  <c r="H374" i="89"/>
  <c r="G351" i="89"/>
  <c r="F1216" i="89"/>
  <c r="G1114" i="89"/>
  <c r="H1091" i="89"/>
  <c r="G1075" i="89"/>
  <c r="H1063" i="89"/>
  <c r="F1044" i="89"/>
  <c r="F1032" i="89"/>
  <c r="F989" i="89"/>
  <c r="G969" i="89"/>
  <c r="F953" i="89"/>
  <c r="F948" i="89"/>
  <c r="G936" i="89"/>
  <c r="G912" i="89"/>
  <c r="G902" i="89"/>
  <c r="F898" i="89"/>
  <c r="F883" i="89"/>
  <c r="F858" i="89"/>
  <c r="G848" i="89"/>
  <c r="H842" i="89"/>
  <c r="F838" i="89"/>
  <c r="H832" i="89"/>
  <c r="F822" i="89"/>
  <c r="G808" i="89"/>
  <c r="G774" i="89"/>
  <c r="F761" i="89"/>
  <c r="H701" i="89"/>
  <c r="F587" i="89"/>
  <c r="F511" i="89"/>
  <c r="G471" i="89"/>
  <c r="F465" i="89"/>
  <c r="F421" i="89"/>
  <c r="F351" i="89"/>
  <c r="H334" i="89"/>
  <c r="H327" i="89"/>
  <c r="F94" i="89"/>
  <c r="G1277" i="89"/>
  <c r="G1256" i="89"/>
  <c r="G1241" i="89"/>
  <c r="H1195" i="89"/>
  <c r="G1130" i="89"/>
  <c r="F1026" i="89"/>
  <c r="G1015" i="89"/>
  <c r="F1002" i="89"/>
  <c r="F997" i="89"/>
  <c r="G988" i="89"/>
  <c r="F983" i="89"/>
  <c r="G978" i="89"/>
  <c r="G973" i="89"/>
  <c r="H935" i="89"/>
  <c r="H901" i="89"/>
  <c r="H760" i="89"/>
  <c r="G749" i="89"/>
  <c r="H700" i="89"/>
  <c r="H686" i="89"/>
  <c r="F671" i="89"/>
  <c r="F646" i="89"/>
  <c r="G628" i="89"/>
  <c r="G621" i="89"/>
  <c r="F607" i="89"/>
  <c r="F547" i="89"/>
  <c r="G510" i="89"/>
  <c r="H289" i="89"/>
  <c r="G121" i="89"/>
  <c r="H1261" i="89"/>
  <c r="H1225" i="89"/>
  <c r="G1221" i="89"/>
  <c r="G1182" i="89"/>
  <c r="G1143" i="89"/>
  <c r="H1066" i="89"/>
  <c r="G1056" i="89"/>
  <c r="H1042" i="89"/>
  <c r="F988" i="89"/>
  <c r="G911" i="89"/>
  <c r="G901" i="89"/>
  <c r="H881" i="89"/>
  <c r="G856" i="89"/>
  <c r="G841" i="89"/>
  <c r="G806" i="89"/>
  <c r="H795" i="89"/>
  <c r="H665" i="89"/>
  <c r="G531" i="89"/>
  <c r="F510" i="89"/>
  <c r="G486" i="89"/>
  <c r="H1599" i="89"/>
  <c r="H1576" i="89"/>
  <c r="H1527" i="89"/>
  <c r="H1443" i="89"/>
  <c r="H1373" i="89"/>
  <c r="H1219" i="89"/>
  <c r="H1176" i="89"/>
  <c r="G1176" i="89"/>
  <c r="H1170" i="89"/>
  <c r="F1170" i="89"/>
  <c r="F1135" i="89"/>
  <c r="H1135" i="89"/>
  <c r="F1120" i="89"/>
  <c r="G1120" i="89"/>
  <c r="H1120" i="89"/>
  <c r="F1599" i="89"/>
  <c r="G1592" i="89"/>
  <c r="F1589" i="89"/>
  <c r="H1582" i="89"/>
  <c r="G1579" i="89"/>
  <c r="F1576" i="89"/>
  <c r="H1569" i="89"/>
  <c r="G1566" i="89"/>
  <c r="F1563" i="89"/>
  <c r="G1556" i="89"/>
  <c r="F1553" i="89"/>
  <c r="H1546" i="89"/>
  <c r="G1543" i="89"/>
  <c r="F1540" i="89"/>
  <c r="H1533" i="89"/>
  <c r="G1530" i="89"/>
  <c r="F1527" i="89"/>
  <c r="G1520" i="89"/>
  <c r="F1517" i="89"/>
  <c r="H1512" i="89"/>
  <c r="F1500" i="89"/>
  <c r="H1491" i="89"/>
  <c r="G1487" i="89"/>
  <c r="H1479" i="89"/>
  <c r="G1467" i="89"/>
  <c r="H1463" i="89"/>
  <c r="F1456" i="89"/>
  <c r="H1449" i="89"/>
  <c r="G1446" i="89"/>
  <c r="F1443" i="89"/>
  <c r="H1436" i="89"/>
  <c r="G1433" i="89"/>
  <c r="F1430" i="89"/>
  <c r="G1423" i="89"/>
  <c r="F1420" i="89"/>
  <c r="G1416" i="89"/>
  <c r="F1409" i="89"/>
  <c r="F1401" i="89"/>
  <c r="F1393" i="89"/>
  <c r="F1385" i="89"/>
  <c r="H1385" i="89"/>
  <c r="F1381" i="89"/>
  <c r="F1373" i="89"/>
  <c r="F1365" i="89"/>
  <c r="F1357" i="89"/>
  <c r="F1353" i="89"/>
  <c r="H1353" i="89"/>
  <c r="H1348" i="89"/>
  <c r="H1339" i="89"/>
  <c r="H1330" i="89"/>
  <c r="H1321" i="89"/>
  <c r="H1312" i="89"/>
  <c r="H1303" i="89"/>
  <c r="H1294" i="89"/>
  <c r="H1285" i="89"/>
  <c r="H1276" i="89"/>
  <c r="H1267" i="89"/>
  <c r="H1258" i="89"/>
  <c r="H1249" i="89"/>
  <c r="H1240" i="89"/>
  <c r="H1231" i="89"/>
  <c r="F1219" i="89"/>
  <c r="H1205" i="89"/>
  <c r="G1169" i="89"/>
  <c r="H1169" i="89"/>
  <c r="H1097" i="89"/>
  <c r="F1097" i="89"/>
  <c r="H945" i="89"/>
  <c r="F945" i="89"/>
  <c r="G945" i="89"/>
  <c r="F890" i="89"/>
  <c r="G890" i="89"/>
  <c r="H890" i="89"/>
  <c r="H1405" i="89"/>
  <c r="F1405" i="89"/>
  <c r="F1112" i="89"/>
  <c r="H1112" i="89"/>
  <c r="H1068" i="89"/>
  <c r="F1068" i="89"/>
  <c r="H999" i="89"/>
  <c r="F999" i="89"/>
  <c r="G999" i="89"/>
  <c r="H990" i="89"/>
  <c r="F990" i="89"/>
  <c r="G990" i="89"/>
  <c r="G965" i="89"/>
  <c r="H965" i="89"/>
  <c r="F905" i="89"/>
  <c r="G905" i="89"/>
  <c r="F776" i="89"/>
  <c r="H776" i="89"/>
  <c r="G776" i="89"/>
  <c r="F1595" i="89"/>
  <c r="F1559" i="89"/>
  <c r="F1523" i="89"/>
  <c r="F1507" i="89"/>
  <c r="H1499" i="89"/>
  <c r="F1483" i="89"/>
  <c r="F1426" i="89"/>
  <c r="F1396" i="89"/>
  <c r="G1352" i="89"/>
  <c r="F1150" i="89"/>
  <c r="H1150" i="89"/>
  <c r="F1111" i="89"/>
  <c r="G1111" i="89"/>
  <c r="H1111" i="89"/>
  <c r="H1050" i="89"/>
  <c r="F1050" i="89"/>
  <c r="G1050" i="89"/>
  <c r="H954" i="89"/>
  <c r="F954" i="89"/>
  <c r="G954" i="89"/>
  <c r="F949" i="89"/>
  <c r="G949" i="89"/>
  <c r="H949" i="89"/>
  <c r="F566" i="89"/>
  <c r="G566" i="89"/>
  <c r="H566" i="89"/>
  <c r="H1110" i="89"/>
  <c r="F1110" i="89"/>
  <c r="G1110" i="89"/>
  <c r="H1217" i="89"/>
  <c r="F1217" i="89"/>
  <c r="G1217" i="89"/>
  <c r="G1193" i="89"/>
  <c r="F1193" i="89"/>
  <c r="H1125" i="89"/>
  <c r="F1125" i="89"/>
  <c r="H1101" i="89"/>
  <c r="F1101" i="89"/>
  <c r="G1101" i="89"/>
  <c r="G1081" i="89"/>
  <c r="H1081" i="89"/>
  <c r="F835" i="89"/>
  <c r="G835" i="89"/>
  <c r="H835" i="89"/>
  <c r="H417" i="89"/>
  <c r="F417" i="89"/>
  <c r="G417" i="89"/>
  <c r="F683" i="89"/>
  <c r="G683" i="89"/>
  <c r="H683" i="89"/>
  <c r="F1347" i="89"/>
  <c r="H1347" i="89"/>
  <c r="G1180" i="89"/>
  <c r="F1180" i="89"/>
  <c r="F1166" i="89"/>
  <c r="G1166" i="89"/>
  <c r="H1166" i="89"/>
  <c r="F1124" i="89"/>
  <c r="G1124" i="89"/>
  <c r="H1124" i="89"/>
  <c r="H1109" i="89"/>
  <c r="F1109" i="89"/>
  <c r="F1048" i="89"/>
  <c r="G1048" i="89"/>
  <c r="H1048" i="89"/>
  <c r="H1020" i="89"/>
  <c r="F1020" i="89"/>
  <c r="F937" i="89"/>
  <c r="H937" i="89"/>
  <c r="G908" i="89"/>
  <c r="H908" i="89"/>
  <c r="F908" i="89"/>
  <c r="H903" i="89"/>
  <c r="F903" i="89"/>
  <c r="G903" i="89"/>
  <c r="F711" i="89"/>
  <c r="H711" i="89"/>
  <c r="G642" i="89"/>
  <c r="H642" i="89"/>
  <c r="H483" i="89"/>
  <c r="F483" i="89"/>
  <c r="G483" i="89"/>
  <c r="F1127" i="89"/>
  <c r="H1127" i="89"/>
  <c r="F1156" i="89"/>
  <c r="G1156" i="89"/>
  <c r="G1003" i="89"/>
  <c r="H1003" i="89"/>
  <c r="F1003" i="89"/>
  <c r="F928" i="89"/>
  <c r="G928" i="89"/>
  <c r="H928" i="89"/>
  <c r="G844" i="89"/>
  <c r="H844" i="89"/>
  <c r="F844" i="89"/>
  <c r="H1600" i="89"/>
  <c r="H1587" i="89"/>
  <c r="G1584" i="89"/>
  <c r="H1564" i="89"/>
  <c r="G1561" i="89"/>
  <c r="H1551" i="89"/>
  <c r="G1548" i="89"/>
  <c r="H1528" i="89"/>
  <c r="G1525" i="89"/>
  <c r="F1510" i="89"/>
  <c r="G1502" i="89"/>
  <c r="G1497" i="89"/>
  <c r="G1485" i="89"/>
  <c r="G1477" i="89"/>
  <c r="G1473" i="89"/>
  <c r="G1461" i="89"/>
  <c r="H1454" i="89"/>
  <c r="F1438" i="89"/>
  <c r="H1431" i="89"/>
  <c r="H1418" i="89"/>
  <c r="F1403" i="89"/>
  <c r="F1399" i="89"/>
  <c r="F1391" i="89"/>
  <c r="H1387" i="89"/>
  <c r="F1387" i="89"/>
  <c r="G1379" i="89"/>
  <c r="H1375" i="89"/>
  <c r="F1375" i="89"/>
  <c r="F1367" i="89"/>
  <c r="F1359" i="89"/>
  <c r="H1359" i="89"/>
  <c r="H1209" i="89"/>
  <c r="G1209" i="89"/>
  <c r="G1192" i="89"/>
  <c r="H1192" i="89"/>
  <c r="H1179" i="89"/>
  <c r="F1179" i="89"/>
  <c r="G1179" i="89"/>
  <c r="G1172" i="89"/>
  <c r="F1123" i="89"/>
  <c r="G1123" i="89"/>
  <c r="H1123" i="89"/>
  <c r="F737" i="89"/>
  <c r="G737" i="89"/>
  <c r="H737" i="89"/>
  <c r="G661" i="89"/>
  <c r="H661" i="89"/>
  <c r="F661" i="89"/>
  <c r="H1369" i="89"/>
  <c r="F1369" i="89"/>
  <c r="F1344" i="89"/>
  <c r="H1344" i="89"/>
  <c r="H1408" i="89"/>
  <c r="G1408" i="89"/>
  <c r="F1356" i="89"/>
  <c r="H1356" i="89"/>
  <c r="H963" i="89"/>
  <c r="F963" i="89"/>
  <c r="G963" i="89"/>
  <c r="G1600" i="89"/>
  <c r="H1590" i="89"/>
  <c r="G1587" i="89"/>
  <c r="G1577" i="89"/>
  <c r="H1567" i="89"/>
  <c r="G1564" i="89"/>
  <c r="H1554" i="89"/>
  <c r="G1551" i="89"/>
  <c r="G1541" i="89"/>
  <c r="H1531" i="89"/>
  <c r="G1528" i="89"/>
  <c r="H1518" i="89"/>
  <c r="H1488" i="89"/>
  <c r="F1477" i="89"/>
  <c r="H1457" i="89"/>
  <c r="G1454" i="89"/>
  <c r="G1444" i="89"/>
  <c r="H1434" i="89"/>
  <c r="G1431" i="89"/>
  <c r="H1421" i="89"/>
  <c r="H1410" i="89"/>
  <c r="H1386" i="89"/>
  <c r="H1374" i="89"/>
  <c r="H1358" i="89"/>
  <c r="H1354" i="89"/>
  <c r="H1159" i="89"/>
  <c r="F1060" i="89"/>
  <c r="G1060" i="89"/>
  <c r="H1060" i="89"/>
  <c r="H1014" i="89"/>
  <c r="F1014" i="89"/>
  <c r="G1014" i="89"/>
  <c r="F977" i="89"/>
  <c r="G977" i="89"/>
  <c r="H977" i="89"/>
  <c r="H972" i="89"/>
  <c r="F972" i="89"/>
  <c r="G972" i="89"/>
  <c r="H942" i="89"/>
  <c r="G942" i="89"/>
  <c r="F729" i="89"/>
  <c r="G729" i="89"/>
  <c r="H729" i="89"/>
  <c r="F673" i="89"/>
  <c r="G673" i="89"/>
  <c r="H673" i="89"/>
  <c r="H490" i="89"/>
  <c r="G490" i="89"/>
  <c r="F490" i="89"/>
  <c r="G1580" i="89"/>
  <c r="F1577" i="89"/>
  <c r="G1544" i="89"/>
  <c r="F1541" i="89"/>
  <c r="G1531" i="89"/>
  <c r="G1518" i="89"/>
  <c r="H1505" i="89"/>
  <c r="G1488" i="89"/>
  <c r="G1481" i="89"/>
  <c r="G1457" i="89"/>
  <c r="G1447" i="89"/>
  <c r="F1444" i="89"/>
  <c r="G1434" i="89"/>
  <c r="G1421" i="89"/>
  <c r="G1410" i="89"/>
  <c r="G1386" i="89"/>
  <c r="G1374" i="89"/>
  <c r="G1358" i="89"/>
  <c r="G1354" i="89"/>
  <c r="F1208" i="89"/>
  <c r="H1208" i="89"/>
  <c r="H1185" i="89"/>
  <c r="F1185" i="89"/>
  <c r="G1159" i="89"/>
  <c r="F1136" i="89"/>
  <c r="H1136" i="89"/>
  <c r="H1122" i="89"/>
  <c r="F1122" i="89"/>
  <c r="F872" i="89"/>
  <c r="G872" i="89"/>
  <c r="H872" i="89"/>
  <c r="F862" i="89"/>
  <c r="H862" i="89"/>
  <c r="H534" i="89"/>
  <c r="F534" i="89"/>
  <c r="H526" i="89"/>
  <c r="F526" i="89"/>
  <c r="G526" i="89"/>
  <c r="F1544" i="89"/>
  <c r="G1505" i="89"/>
  <c r="G1496" i="89"/>
  <c r="F1481" i="89"/>
  <c r="F1468" i="89"/>
  <c r="F1447" i="89"/>
  <c r="F1398" i="89"/>
  <c r="H1398" i="89"/>
  <c r="H1390" i="89"/>
  <c r="G1390" i="89"/>
  <c r="H1378" i="89"/>
  <c r="G1378" i="89"/>
  <c r="F1362" i="89"/>
  <c r="H1362" i="89"/>
  <c r="F1350" i="89"/>
  <c r="H1350" i="89"/>
  <c r="F1341" i="89"/>
  <c r="H1341" i="89"/>
  <c r="F1207" i="89"/>
  <c r="G1207" i="89"/>
  <c r="H1207" i="89"/>
  <c r="F1196" i="89"/>
  <c r="G1196" i="89"/>
  <c r="F1184" i="89"/>
  <c r="G1184" i="89"/>
  <c r="H1184" i="89"/>
  <c r="G1135" i="89"/>
  <c r="G1121" i="89"/>
  <c r="F1121" i="89"/>
  <c r="F1087" i="89"/>
  <c r="H1087" i="89"/>
  <c r="G1040" i="89"/>
  <c r="H1040" i="89"/>
  <c r="H847" i="89"/>
  <c r="F847" i="89"/>
  <c r="G847" i="89"/>
  <c r="G788" i="89"/>
  <c r="F788" i="89"/>
  <c r="H788" i="89"/>
  <c r="H1086" i="89"/>
  <c r="F1086" i="89"/>
  <c r="G1086" i="89"/>
  <c r="H1077" i="89"/>
  <c r="F1077" i="89"/>
  <c r="G1077" i="89"/>
  <c r="F811" i="89"/>
  <c r="G811" i="89"/>
  <c r="H811" i="89"/>
  <c r="F801" i="89"/>
  <c r="H801" i="89"/>
  <c r="F585" i="89"/>
  <c r="G585" i="89"/>
  <c r="H585" i="89"/>
  <c r="F561" i="89"/>
  <c r="G561" i="89"/>
  <c r="H1146" i="89"/>
  <c r="F1146" i="89"/>
  <c r="H1563" i="89"/>
  <c r="H1540" i="89"/>
  <c r="H1500" i="89"/>
  <c r="H1430" i="89"/>
  <c r="H1409" i="89"/>
  <c r="H1357" i="89"/>
  <c r="F1163" i="89"/>
  <c r="G1163" i="89"/>
  <c r="G1589" i="89"/>
  <c r="F1586" i="89"/>
  <c r="G1553" i="89"/>
  <c r="F1550" i="89"/>
  <c r="G1517" i="89"/>
  <c r="F1504" i="89"/>
  <c r="G1495" i="89"/>
  <c r="F1471" i="89"/>
  <c r="G1456" i="89"/>
  <c r="F1453" i="89"/>
  <c r="G1420" i="89"/>
  <c r="H1401" i="89"/>
  <c r="G1397" i="89"/>
  <c r="G1393" i="89"/>
  <c r="G1385" i="89"/>
  <c r="G1381" i="89"/>
  <c r="F1377" i="89"/>
  <c r="H1365" i="89"/>
  <c r="G1361" i="89"/>
  <c r="G1353" i="89"/>
  <c r="G1183" i="89"/>
  <c r="H1183" i="89"/>
  <c r="F1169" i="89"/>
  <c r="F1147" i="89"/>
  <c r="G1147" i="89"/>
  <c r="H1113" i="89"/>
  <c r="G1113" i="89"/>
  <c r="G1097" i="89"/>
  <c r="G1085" i="89"/>
  <c r="F1085" i="89"/>
  <c r="H1076" i="89"/>
  <c r="F1076" i="89"/>
  <c r="G1076" i="89"/>
  <c r="F1069" i="89"/>
  <c r="G1069" i="89"/>
  <c r="H1069" i="89"/>
  <c r="F1045" i="89"/>
  <c r="H1045" i="89"/>
  <c r="F986" i="89"/>
  <c r="G986" i="89"/>
  <c r="H986" i="89"/>
  <c r="H891" i="89"/>
  <c r="F891" i="89"/>
  <c r="G891" i="89"/>
  <c r="H825" i="89"/>
  <c r="F825" i="89"/>
  <c r="G825" i="89"/>
  <c r="H748" i="89"/>
  <c r="G748" i="89"/>
  <c r="F748" i="89"/>
  <c r="F620" i="89"/>
  <c r="G620" i="89"/>
  <c r="H620" i="89"/>
  <c r="H573" i="89"/>
  <c r="G573" i="89"/>
  <c r="F573" i="89"/>
  <c r="H1059" i="89"/>
  <c r="F1059" i="89"/>
  <c r="G1054" i="89"/>
  <c r="G1049" i="89"/>
  <c r="H1049" i="89"/>
  <c r="G1004" i="89"/>
  <c r="F978" i="89"/>
  <c r="H927" i="89"/>
  <c r="F927" i="89"/>
  <c r="F909" i="89"/>
  <c r="F871" i="89"/>
  <c r="G871" i="89"/>
  <c r="F824" i="89"/>
  <c r="G824" i="89"/>
  <c r="F773" i="89"/>
  <c r="G773" i="89"/>
  <c r="F702" i="89"/>
  <c r="G702" i="89"/>
  <c r="H610" i="89"/>
  <c r="F610" i="89"/>
  <c r="G610" i="89"/>
  <c r="H605" i="89"/>
  <c r="G605" i="89"/>
  <c r="H592" i="89"/>
  <c r="F592" i="89"/>
  <c r="F416" i="89"/>
  <c r="H416" i="89"/>
  <c r="F1039" i="89"/>
  <c r="H1039" i="89"/>
  <c r="H1029" i="89"/>
  <c r="F1029" i="89"/>
  <c r="G1029" i="89"/>
  <c r="F982" i="89"/>
  <c r="G982" i="89"/>
  <c r="F964" i="89"/>
  <c r="G964" i="89"/>
  <c r="F941" i="89"/>
  <c r="G941" i="89"/>
  <c r="F926" i="89"/>
  <c r="G926" i="89"/>
  <c r="H926" i="89"/>
  <c r="H918" i="89"/>
  <c r="F918" i="89"/>
  <c r="G918" i="89"/>
  <c r="F913" i="89"/>
  <c r="G913" i="89"/>
  <c r="H913" i="89"/>
  <c r="G866" i="89"/>
  <c r="H866" i="89"/>
  <c r="G857" i="89"/>
  <c r="H857" i="89"/>
  <c r="H834" i="89"/>
  <c r="F834" i="89"/>
  <c r="F799" i="89"/>
  <c r="H799" i="89"/>
  <c r="G799" i="89"/>
  <c r="F723" i="89"/>
  <c r="H723" i="89"/>
  <c r="H674" i="89"/>
  <c r="F674" i="89"/>
  <c r="G674" i="89"/>
  <c r="F525" i="89"/>
  <c r="G525" i="89"/>
  <c r="H472" i="89"/>
  <c r="F472" i="89"/>
  <c r="F422" i="89"/>
  <c r="H422" i="89"/>
  <c r="F376" i="89"/>
  <c r="H376" i="89"/>
  <c r="G1372" i="89"/>
  <c r="H1338" i="89"/>
  <c r="H1335" i="89"/>
  <c r="H1332" i="89"/>
  <c r="H1329" i="89"/>
  <c r="H1326" i="89"/>
  <c r="H1323" i="89"/>
  <c r="H1320" i="89"/>
  <c r="H1317" i="89"/>
  <c r="H1314" i="89"/>
  <c r="H1311" i="89"/>
  <c r="H1308" i="89"/>
  <c r="H1305" i="89"/>
  <c r="H1302" i="89"/>
  <c r="H1299" i="89"/>
  <c r="H1296" i="89"/>
  <c r="H1293" i="89"/>
  <c r="H1290" i="89"/>
  <c r="H1287" i="89"/>
  <c r="H1284" i="89"/>
  <c r="H1281" i="89"/>
  <c r="H1278" i="89"/>
  <c r="H1275" i="89"/>
  <c r="H1272" i="89"/>
  <c r="H1269" i="89"/>
  <c r="H1266" i="89"/>
  <c r="H1263" i="89"/>
  <c r="H1260" i="89"/>
  <c r="H1257" i="89"/>
  <c r="H1254" i="89"/>
  <c r="H1251" i="89"/>
  <c r="H1248" i="89"/>
  <c r="H1245" i="89"/>
  <c r="H1242" i="89"/>
  <c r="H1239" i="89"/>
  <c r="H1236" i="89"/>
  <c r="H1233" i="89"/>
  <c r="H1230" i="89"/>
  <c r="H1227" i="89"/>
  <c r="G1218" i="89"/>
  <c r="H1171" i="89"/>
  <c r="G1158" i="89"/>
  <c r="H1130" i="89"/>
  <c r="G1108" i="89"/>
  <c r="F1108" i="89"/>
  <c r="H1100" i="89"/>
  <c r="H1074" i="89"/>
  <c r="G1074" i="89"/>
  <c r="H1067" i="89"/>
  <c r="H1053" i="89"/>
  <c r="F1053" i="89"/>
  <c r="G1053" i="89"/>
  <c r="F1009" i="89"/>
  <c r="H1009" i="89"/>
  <c r="G895" i="89"/>
  <c r="H895" i="89"/>
  <c r="H885" i="89"/>
  <c r="G885" i="89"/>
  <c r="G880" i="89"/>
  <c r="H880" i="89"/>
  <c r="G851" i="89"/>
  <c r="F851" i="89"/>
  <c r="H851" i="89"/>
  <c r="F833" i="89"/>
  <c r="G833" i="89"/>
  <c r="H833" i="89"/>
  <c r="G814" i="89"/>
  <c r="F785" i="89"/>
  <c r="G785" i="89"/>
  <c r="H785" i="89"/>
  <c r="F727" i="89"/>
  <c r="H727" i="89"/>
  <c r="H680" i="89"/>
  <c r="F680" i="89"/>
  <c r="H480" i="89"/>
  <c r="G480" i="89"/>
  <c r="H399" i="89"/>
  <c r="G399" i="89"/>
  <c r="F399" i="89"/>
  <c r="G337" i="89"/>
  <c r="F337" i="89"/>
  <c r="H337" i="89"/>
  <c r="H487" i="89"/>
  <c r="G487" i="89"/>
  <c r="H444" i="89"/>
  <c r="G444" i="89"/>
  <c r="H429" i="89"/>
  <c r="F429" i="89"/>
  <c r="G429" i="89"/>
  <c r="F398" i="89"/>
  <c r="H398" i="89"/>
  <c r="H345" i="89"/>
  <c r="G345" i="89"/>
  <c r="G1212" i="89"/>
  <c r="F1194" i="89"/>
  <c r="F1181" i="89"/>
  <c r="H1138" i="89"/>
  <c r="F1134" i="89"/>
  <c r="H1115" i="89"/>
  <c r="F1107" i="89"/>
  <c r="F1078" i="89"/>
  <c r="H1078" i="89"/>
  <c r="G1052" i="89"/>
  <c r="F962" i="89"/>
  <c r="G962" i="89"/>
  <c r="H962" i="89"/>
  <c r="G931" i="89"/>
  <c r="H931" i="89"/>
  <c r="H846" i="89"/>
  <c r="F846" i="89"/>
  <c r="G846" i="89"/>
  <c r="H784" i="89"/>
  <c r="F784" i="89"/>
  <c r="H734" i="89"/>
  <c r="G734" i="89"/>
  <c r="H495" i="89"/>
  <c r="G495" i="89"/>
  <c r="F495" i="89"/>
  <c r="F449" i="89"/>
  <c r="H449" i="89"/>
  <c r="H390" i="89"/>
  <c r="G390" i="89"/>
  <c r="F1084" i="89"/>
  <c r="G1084" i="89"/>
  <c r="H1047" i="89"/>
  <c r="G1047" i="89"/>
  <c r="H1022" i="89"/>
  <c r="F1013" i="89"/>
  <c r="G1013" i="89"/>
  <c r="G985" i="89"/>
  <c r="H985" i="89"/>
  <c r="G944" i="89"/>
  <c r="H944" i="89"/>
  <c r="H939" i="89"/>
  <c r="F939" i="89"/>
  <c r="G939" i="89"/>
  <c r="H921" i="89"/>
  <c r="G921" i="89"/>
  <c r="H855" i="89"/>
  <c r="G855" i="89"/>
  <c r="F855" i="89"/>
  <c r="H827" i="89"/>
  <c r="F783" i="89"/>
  <c r="G783" i="89"/>
  <c r="H783" i="89"/>
  <c r="F763" i="89"/>
  <c r="H763" i="89"/>
  <c r="G648" i="89"/>
  <c r="H648" i="89"/>
  <c r="H622" i="89"/>
  <c r="G622" i="89"/>
  <c r="F622" i="89"/>
  <c r="G570" i="89"/>
  <c r="F570" i="89"/>
  <c r="H538" i="89"/>
  <c r="G538" i="89"/>
  <c r="H463" i="89"/>
  <c r="F463" i="89"/>
  <c r="G463" i="89"/>
  <c r="H442" i="89"/>
  <c r="G442" i="89"/>
  <c r="F442" i="89"/>
  <c r="F404" i="89"/>
  <c r="H404" i="89"/>
  <c r="G343" i="89"/>
  <c r="H343" i="89"/>
  <c r="F343" i="89"/>
  <c r="G292" i="89"/>
  <c r="F292" i="89"/>
  <c r="H292" i="89"/>
  <c r="H1349" i="89"/>
  <c r="H1346" i="89"/>
  <c r="H1343" i="89"/>
  <c r="H1340" i="89"/>
  <c r="H1337" i="89"/>
  <c r="H1334" i="89"/>
  <c r="H1331" i="89"/>
  <c r="H1328" i="89"/>
  <c r="H1325" i="89"/>
  <c r="H1322" i="89"/>
  <c r="H1319" i="89"/>
  <c r="H1316" i="89"/>
  <c r="H1313" i="89"/>
  <c r="H1310" i="89"/>
  <c r="H1307" i="89"/>
  <c r="H1304" i="89"/>
  <c r="H1301" i="89"/>
  <c r="H1298" i="89"/>
  <c r="H1295" i="89"/>
  <c r="H1292" i="89"/>
  <c r="H1289" i="89"/>
  <c r="H1286" i="89"/>
  <c r="H1283" i="89"/>
  <c r="H1280" i="89"/>
  <c r="H1277" i="89"/>
  <c r="H1274" i="89"/>
  <c r="H1271" i="89"/>
  <c r="H1268" i="89"/>
  <c r="H1265" i="89"/>
  <c r="H1262" i="89"/>
  <c r="H1259" i="89"/>
  <c r="H1256" i="89"/>
  <c r="H1253" i="89"/>
  <c r="H1250" i="89"/>
  <c r="H1247" i="89"/>
  <c r="H1244" i="89"/>
  <c r="H1241" i="89"/>
  <c r="H1238" i="89"/>
  <c r="H1235" i="89"/>
  <c r="H1232" i="89"/>
  <c r="H1229" i="89"/>
  <c r="H1226" i="89"/>
  <c r="H1223" i="89"/>
  <c r="H1220" i="89"/>
  <c r="G1137" i="89"/>
  <c r="H1114" i="89"/>
  <c r="G1099" i="89"/>
  <c r="H1071" i="89"/>
  <c r="F1071" i="89"/>
  <c r="F1057" i="89"/>
  <c r="H1057" i="89"/>
  <c r="H1036" i="89"/>
  <c r="F1027" i="89"/>
  <c r="H1027" i="89"/>
  <c r="H1006" i="89"/>
  <c r="H993" i="89"/>
  <c r="G993" i="89"/>
  <c r="G980" i="89"/>
  <c r="H980" i="89"/>
  <c r="G916" i="89"/>
  <c r="H916" i="89"/>
  <c r="G893" i="89"/>
  <c r="H893" i="89"/>
  <c r="G883" i="89"/>
  <c r="H878" i="89"/>
  <c r="H864" i="89"/>
  <c r="G864" i="89"/>
  <c r="G827" i="89"/>
  <c r="H818" i="89"/>
  <c r="G818" i="89"/>
  <c r="H550" i="89"/>
  <c r="G550" i="89"/>
  <c r="H508" i="89"/>
  <c r="F508" i="89"/>
  <c r="G508" i="89"/>
  <c r="H456" i="89"/>
  <c r="F456" i="89"/>
  <c r="F395" i="89"/>
  <c r="H395" i="89"/>
  <c r="F1051" i="89"/>
  <c r="G1051" i="89"/>
  <c r="H1041" i="89"/>
  <c r="F1041" i="89"/>
  <c r="G1041" i="89"/>
  <c r="F1012" i="89"/>
  <c r="G1012" i="89"/>
  <c r="G967" i="89"/>
  <c r="H967" i="89"/>
  <c r="H957" i="89"/>
  <c r="G957" i="89"/>
  <c r="G713" i="89"/>
  <c r="H713" i="89"/>
  <c r="G659" i="89"/>
  <c r="H659" i="89"/>
  <c r="F371" i="89"/>
  <c r="H371" i="89"/>
  <c r="F1088" i="89"/>
  <c r="G1088" i="89"/>
  <c r="H1011" i="89"/>
  <c r="F1011" i="89"/>
  <c r="G1011" i="89"/>
  <c r="H1001" i="89"/>
  <c r="G1001" i="89"/>
  <c r="H975" i="89"/>
  <c r="G975" i="89"/>
  <c r="G952" i="89"/>
  <c r="H952" i="89"/>
  <c r="G929" i="89"/>
  <c r="H929" i="89"/>
  <c r="F892" i="89"/>
  <c r="G892" i="89"/>
  <c r="H873" i="89"/>
  <c r="G873" i="89"/>
  <c r="F817" i="89"/>
  <c r="G817" i="89"/>
  <c r="H595" i="89"/>
  <c r="F595" i="89"/>
  <c r="H586" i="89"/>
  <c r="F586" i="89"/>
  <c r="G586" i="89"/>
  <c r="H556" i="89"/>
  <c r="G556" i="89"/>
  <c r="H332" i="89"/>
  <c r="G332" i="89"/>
  <c r="F332" i="89"/>
  <c r="H1065" i="89"/>
  <c r="G1065" i="89"/>
  <c r="F1031" i="89"/>
  <c r="G1031" i="89"/>
  <c r="F1021" i="89"/>
  <c r="G1021" i="89"/>
  <c r="H1021" i="89"/>
  <c r="H906" i="89"/>
  <c r="G906" i="89"/>
  <c r="H882" i="89"/>
  <c r="F882" i="89"/>
  <c r="G882" i="89"/>
  <c r="F877" i="89"/>
  <c r="G877" i="89"/>
  <c r="H877" i="89"/>
  <c r="H840" i="89"/>
  <c r="G840" i="89"/>
  <c r="F812" i="89"/>
  <c r="G812" i="89"/>
  <c r="F789" i="89"/>
  <c r="H789" i="89"/>
  <c r="F769" i="89"/>
  <c r="G769" i="89"/>
  <c r="H757" i="89"/>
  <c r="G757" i="89"/>
  <c r="F738" i="89"/>
  <c r="H738" i="89"/>
  <c r="G738" i="89"/>
  <c r="F664" i="89"/>
  <c r="G664" i="89"/>
  <c r="H664" i="89"/>
  <c r="H613" i="89"/>
  <c r="F613" i="89"/>
  <c r="H562" i="89"/>
  <c r="F562" i="89"/>
  <c r="G562" i="89"/>
  <c r="G513" i="89"/>
  <c r="H513" i="89"/>
  <c r="F513" i="89"/>
  <c r="F425" i="89"/>
  <c r="H425" i="89"/>
  <c r="H379" i="89"/>
  <c r="G379" i="89"/>
  <c r="F379" i="89"/>
  <c r="H583" i="89"/>
  <c r="G583" i="89"/>
  <c r="H559" i="89"/>
  <c r="F559" i="89"/>
  <c r="H541" i="89"/>
  <c r="F541" i="89"/>
  <c r="G541" i="89"/>
  <c r="H522" i="89"/>
  <c r="G522" i="89"/>
  <c r="H498" i="89"/>
  <c r="F498" i="89"/>
  <c r="G498" i="89"/>
  <c r="H451" i="89"/>
  <c r="G451" i="89"/>
  <c r="H438" i="89"/>
  <c r="F438" i="89"/>
  <c r="F431" i="89"/>
  <c r="H431" i="89"/>
  <c r="H406" i="89"/>
  <c r="G406" i="89"/>
  <c r="G373" i="89"/>
  <c r="H373" i="89"/>
  <c r="H339" i="89"/>
  <c r="G339" i="89"/>
  <c r="F1062" i="89"/>
  <c r="G1033" i="89"/>
  <c r="F1017" i="89"/>
  <c r="F1005" i="89"/>
  <c r="H861" i="89"/>
  <c r="F861" i="89"/>
  <c r="F712" i="89"/>
  <c r="F704" i="89"/>
  <c r="H704" i="89"/>
  <c r="H609" i="89"/>
  <c r="G609" i="89"/>
  <c r="H496" i="89"/>
  <c r="F496" i="89"/>
  <c r="H475" i="89"/>
  <c r="G475" i="89"/>
  <c r="H468" i="89"/>
  <c r="F468" i="89"/>
  <c r="G468" i="89"/>
  <c r="F443" i="89"/>
  <c r="H443" i="89"/>
  <c r="H424" i="89"/>
  <c r="G424" i="89"/>
  <c r="H411" i="89"/>
  <c r="F411" i="89"/>
  <c r="F377" i="89"/>
  <c r="H377" i="89"/>
  <c r="H828" i="89"/>
  <c r="G828" i="89"/>
  <c r="H698" i="89"/>
  <c r="G698" i="89"/>
  <c r="F679" i="89"/>
  <c r="G679" i="89"/>
  <c r="F633" i="89"/>
  <c r="H633" i="89"/>
  <c r="G551" i="89"/>
  <c r="F551" i="89"/>
  <c r="H551" i="89"/>
  <c r="H481" i="89"/>
  <c r="F481" i="89"/>
  <c r="H397" i="89"/>
  <c r="G397" i="89"/>
  <c r="H384" i="89"/>
  <c r="F384" i="89"/>
  <c r="H238" i="89"/>
  <c r="G238" i="89"/>
  <c r="G1008" i="89"/>
  <c r="G966" i="89"/>
  <c r="G930" i="89"/>
  <c r="G894" i="89"/>
  <c r="G867" i="89"/>
  <c r="H816" i="89"/>
  <c r="F816" i="89"/>
  <c r="F798" i="89"/>
  <c r="H798" i="89"/>
  <c r="G793" i="89"/>
  <c r="H786" i="89"/>
  <c r="G658" i="89"/>
  <c r="G641" i="89"/>
  <c r="H625" i="89"/>
  <c r="F625" i="89"/>
  <c r="H619" i="89"/>
  <c r="F619" i="89"/>
  <c r="G565" i="89"/>
  <c r="H549" i="89"/>
  <c r="H493" i="89"/>
  <c r="F493" i="89"/>
  <c r="G493" i="89"/>
  <c r="H460" i="89"/>
  <c r="G460" i="89"/>
  <c r="G453" i="89"/>
  <c r="H447" i="89"/>
  <c r="F447" i="89"/>
  <c r="F440" i="89"/>
  <c r="H440" i="89"/>
  <c r="G408" i="89"/>
  <c r="H402" i="89"/>
  <c r="F402" i="89"/>
  <c r="F389" i="89"/>
  <c r="H389" i="89"/>
  <c r="G364" i="89"/>
  <c r="H342" i="89"/>
  <c r="F342" i="89"/>
  <c r="F434" i="89"/>
  <c r="H434" i="89"/>
  <c r="H415" i="89"/>
  <c r="G415" i="89"/>
  <c r="H375" i="89"/>
  <c r="G375" i="89"/>
  <c r="H354" i="89"/>
  <c r="F354" i="89"/>
  <c r="F341" i="89"/>
  <c r="H341" i="89"/>
  <c r="H852" i="89"/>
  <c r="F852" i="89"/>
  <c r="G830" i="89"/>
  <c r="H826" i="89"/>
  <c r="H721" i="89"/>
  <c r="G721" i="89"/>
  <c r="G682" i="89"/>
  <c r="H667" i="89"/>
  <c r="H653" i="89"/>
  <c r="G653" i="89"/>
  <c r="H631" i="89"/>
  <c r="F631" i="89"/>
  <c r="G618" i="89"/>
  <c r="H612" i="89"/>
  <c r="F597" i="89"/>
  <c r="H597" i="89"/>
  <c r="G554" i="89"/>
  <c r="F554" i="89"/>
  <c r="H388" i="89"/>
  <c r="G388" i="89"/>
  <c r="H358" i="89"/>
  <c r="F358" i="89"/>
  <c r="F347" i="89"/>
  <c r="H347" i="89"/>
  <c r="F334" i="89"/>
  <c r="F936" i="89"/>
  <c r="F900" i="89"/>
  <c r="F870" i="89"/>
  <c r="G826" i="89"/>
  <c r="H819" i="89"/>
  <c r="G819" i="89"/>
  <c r="F765" i="89"/>
  <c r="G765" i="89"/>
  <c r="G701" i="89"/>
  <c r="F689" i="89"/>
  <c r="G689" i="89"/>
  <c r="F682" i="89"/>
  <c r="F667" i="89"/>
  <c r="G645" i="89"/>
  <c r="G612" i="89"/>
  <c r="H600" i="89"/>
  <c r="G596" i="89"/>
  <c r="F584" i="89"/>
  <c r="G584" i="89"/>
  <c r="F579" i="89"/>
  <c r="G579" i="89"/>
  <c r="H574" i="89"/>
  <c r="G574" i="89"/>
  <c r="H564" i="89"/>
  <c r="G553" i="89"/>
  <c r="G535" i="89"/>
  <c r="G517" i="89"/>
  <c r="G477" i="89"/>
  <c r="F452" i="89"/>
  <c r="H452" i="89"/>
  <c r="H433" i="89"/>
  <c r="G433" i="89"/>
  <c r="G426" i="89"/>
  <c r="H420" i="89"/>
  <c r="F420" i="89"/>
  <c r="F413" i="89"/>
  <c r="H413" i="89"/>
  <c r="F407" i="89"/>
  <c r="H407" i="89"/>
  <c r="H346" i="89"/>
  <c r="F753" i="89"/>
  <c r="H753" i="89"/>
  <c r="F645" i="89"/>
  <c r="G606" i="89"/>
  <c r="F606" i="89"/>
  <c r="F600" i="89"/>
  <c r="F596" i="89"/>
  <c r="H589" i="89"/>
  <c r="F589" i="89"/>
  <c r="F583" i="89"/>
  <c r="F564" i="89"/>
  <c r="G559" i="89"/>
  <c r="F553" i="89"/>
  <c r="F535" i="89"/>
  <c r="H529" i="89"/>
  <c r="G529" i="89"/>
  <c r="F522" i="89"/>
  <c r="F517" i="89"/>
  <c r="H505" i="89"/>
  <c r="G505" i="89"/>
  <c r="F477" i="89"/>
  <c r="F451" i="89"/>
  <c r="G438" i="89"/>
  <c r="F426" i="89"/>
  <c r="F406" i="89"/>
  <c r="H393" i="89"/>
  <c r="F393" i="89"/>
  <c r="F386" i="89"/>
  <c r="H386" i="89"/>
  <c r="F380" i="89"/>
  <c r="H380" i="89"/>
  <c r="F373" i="89"/>
  <c r="F352" i="89"/>
  <c r="G352" i="89"/>
  <c r="H352" i="89"/>
  <c r="G346" i="89"/>
  <c r="F339" i="89"/>
  <c r="G136" i="89"/>
  <c r="G714" i="89"/>
  <c r="H710" i="89"/>
  <c r="H703" i="89"/>
  <c r="G700" i="89"/>
  <c r="H671" i="89"/>
  <c r="H623" i="89"/>
  <c r="G615" i="89"/>
  <c r="F593" i="89"/>
  <c r="H587" i="89"/>
  <c r="H563" i="89"/>
  <c r="F560" i="89"/>
  <c r="H537" i="89"/>
  <c r="G532" i="89"/>
  <c r="G523" i="89"/>
  <c r="G504" i="89"/>
  <c r="G489" i="89"/>
  <c r="F484" i="89"/>
  <c r="G474" i="89"/>
  <c r="F469" i="89"/>
  <c r="G459" i="89"/>
  <c r="G450" i="89"/>
  <c r="G441" i="89"/>
  <c r="G432" i="89"/>
  <c r="G423" i="89"/>
  <c r="G414" i="89"/>
  <c r="G405" i="89"/>
  <c r="G396" i="89"/>
  <c r="G387" i="89"/>
  <c r="G378" i="89"/>
  <c r="H361" i="89"/>
  <c r="H344" i="89"/>
  <c r="G340" i="89"/>
  <c r="G325" i="89"/>
  <c r="F319" i="89"/>
  <c r="G289" i="89"/>
  <c r="H283" i="89"/>
  <c r="F262" i="89"/>
  <c r="F250" i="89"/>
  <c r="G151" i="89"/>
  <c r="F142" i="89"/>
  <c r="G127" i="89"/>
  <c r="G103" i="89"/>
  <c r="F88" i="89"/>
  <c r="H694" i="89"/>
  <c r="G656" i="89"/>
  <c r="G646" i="89"/>
  <c r="G571" i="89"/>
  <c r="G546" i="89"/>
  <c r="F532" i="89"/>
  <c r="F523" i="89"/>
  <c r="F504" i="89"/>
  <c r="F489" i="89"/>
  <c r="G478" i="89"/>
  <c r="F474" i="89"/>
  <c r="F459" i="89"/>
  <c r="G454" i="89"/>
  <c r="F450" i="89"/>
  <c r="G445" i="89"/>
  <c r="F441" i="89"/>
  <c r="G436" i="89"/>
  <c r="F432" i="89"/>
  <c r="G427" i="89"/>
  <c r="F423" i="89"/>
  <c r="G418" i="89"/>
  <c r="F414" i="89"/>
  <c r="G409" i="89"/>
  <c r="F405" i="89"/>
  <c r="G400" i="89"/>
  <c r="F396" i="89"/>
  <c r="G391" i="89"/>
  <c r="F387" i="89"/>
  <c r="G382" i="89"/>
  <c r="F378" i="89"/>
  <c r="G369" i="89"/>
  <c r="H365" i="89"/>
  <c r="G335" i="89"/>
  <c r="F283" i="89"/>
  <c r="F409" i="89"/>
  <c r="F400" i="89"/>
  <c r="F382" i="89"/>
  <c r="F335" i="89"/>
  <c r="G109" i="89"/>
  <c r="G157" i="89"/>
  <c r="G124" i="89"/>
  <c r="G100" i="89"/>
  <c r="G139" i="89"/>
  <c r="F124" i="89"/>
  <c r="F100" i="89"/>
  <c r="G85" i="89"/>
  <c r="F130" i="89"/>
  <c r="F106" i="89"/>
  <c r="G91" i="89"/>
  <c r="F647" i="89"/>
  <c r="G647" i="89"/>
  <c r="H647" i="89"/>
  <c r="F1126" i="89"/>
  <c r="G1126" i="89"/>
  <c r="H1126" i="89"/>
  <c r="G1516" i="89"/>
  <c r="G1490" i="89"/>
  <c r="G1480" i="89"/>
  <c r="G1214" i="89"/>
  <c r="H1214" i="89"/>
  <c r="H1191" i="89"/>
  <c r="G1191" i="89"/>
  <c r="F1177" i="89"/>
  <c r="G1177" i="89"/>
  <c r="H1177" i="89"/>
  <c r="F1154" i="89"/>
  <c r="G1154" i="89"/>
  <c r="H1154" i="89"/>
  <c r="H1131" i="89"/>
  <c r="F1131" i="89"/>
  <c r="G1131" i="89"/>
  <c r="H1080" i="89"/>
  <c r="F1080" i="89"/>
  <c r="G1080" i="89"/>
  <c r="F995" i="89"/>
  <c r="G995" i="89"/>
  <c r="H995" i="89"/>
  <c r="F777" i="89"/>
  <c r="G777" i="89"/>
  <c r="H777" i="89"/>
  <c r="F744" i="89"/>
  <c r="H744" i="89"/>
  <c r="F695" i="89"/>
  <c r="G695" i="89"/>
  <c r="H695" i="89"/>
  <c r="G1178" i="89"/>
  <c r="H1178" i="89"/>
  <c r="H1155" i="89"/>
  <c r="G1155" i="89"/>
  <c r="F1141" i="89"/>
  <c r="G1141" i="89"/>
  <c r="H1141" i="89"/>
  <c r="F1103" i="89"/>
  <c r="G1103" i="89"/>
  <c r="H1103" i="89"/>
  <c r="G1055" i="89"/>
  <c r="H1055" i="89"/>
  <c r="F1043" i="89"/>
  <c r="G1043" i="89"/>
  <c r="H1043" i="89"/>
  <c r="G1019" i="89"/>
  <c r="H1019" i="89"/>
  <c r="F1007" i="89"/>
  <c r="G1007" i="89"/>
  <c r="H1007" i="89"/>
  <c r="F1516" i="89"/>
  <c r="H1496" i="89"/>
  <c r="F1480" i="89"/>
  <c r="F1213" i="89"/>
  <c r="G1213" i="89"/>
  <c r="H1213" i="89"/>
  <c r="F1190" i="89"/>
  <c r="G1190" i="89"/>
  <c r="H1190" i="89"/>
  <c r="F1162" i="89"/>
  <c r="G1162" i="89"/>
  <c r="H1162" i="89"/>
  <c r="G803" i="89"/>
  <c r="H803" i="89"/>
  <c r="F787" i="89"/>
  <c r="G787" i="89"/>
  <c r="H787" i="89"/>
  <c r="F1118" i="89"/>
  <c r="G1118" i="89"/>
  <c r="H1118" i="89"/>
  <c r="H643" i="89"/>
  <c r="G643" i="89"/>
  <c r="F1198" i="89"/>
  <c r="G1198" i="89"/>
  <c r="H1198" i="89"/>
  <c r="H655" i="89"/>
  <c r="G655" i="89"/>
  <c r="F655" i="89"/>
  <c r="G1499" i="89"/>
  <c r="G1489" i="89"/>
  <c r="F1486" i="89"/>
  <c r="H1203" i="89"/>
  <c r="F1203" i="89"/>
  <c r="G1203" i="89"/>
  <c r="F1175" i="89"/>
  <c r="G1175" i="89"/>
  <c r="H1175" i="89"/>
  <c r="F708" i="89"/>
  <c r="H708" i="89"/>
  <c r="G708" i="89"/>
  <c r="F624" i="89"/>
  <c r="G624" i="89"/>
  <c r="H624" i="89"/>
  <c r="H1095" i="89"/>
  <c r="F1095" i="89"/>
  <c r="G1095" i="89"/>
  <c r="F1489" i="89"/>
  <c r="F1211" i="89"/>
  <c r="G1211" i="89"/>
  <c r="H1211" i="89"/>
  <c r="G1093" i="89"/>
  <c r="H1093" i="89"/>
  <c r="G998" i="89"/>
  <c r="H998" i="89"/>
  <c r="G767" i="89"/>
  <c r="H767" i="89"/>
  <c r="F767" i="89"/>
  <c r="F751" i="89"/>
  <c r="G751" i="89"/>
  <c r="H751" i="89"/>
  <c r="G1201" i="89"/>
  <c r="H1201" i="89"/>
  <c r="F1090" i="89"/>
  <c r="G1090" i="89"/>
  <c r="H1090" i="89"/>
  <c r="H1508" i="89"/>
  <c r="H1472" i="89"/>
  <c r="H1152" i="89"/>
  <c r="F1152" i="89"/>
  <c r="G1152" i="89"/>
  <c r="F1061" i="89"/>
  <c r="G1061" i="89"/>
  <c r="H1061" i="89"/>
  <c r="G1037" i="89"/>
  <c r="H1037" i="89"/>
  <c r="F1025" i="89"/>
  <c r="G1025" i="89"/>
  <c r="H1025" i="89"/>
  <c r="H630" i="89"/>
  <c r="F630" i="89"/>
  <c r="G630" i="89"/>
  <c r="G1142" i="89"/>
  <c r="H1142" i="89"/>
  <c r="H1167" i="89"/>
  <c r="F1167" i="89"/>
  <c r="G1167" i="89"/>
  <c r="H1116" i="89"/>
  <c r="F1116" i="89"/>
  <c r="G1116" i="89"/>
  <c r="H1511" i="89"/>
  <c r="G1508" i="89"/>
  <c r="G1498" i="89"/>
  <c r="F1495" i="89"/>
  <c r="H1475" i="89"/>
  <c r="G1472" i="89"/>
  <c r="G1462" i="89"/>
  <c r="F1459" i="89"/>
  <c r="H1188" i="89"/>
  <c r="F1188" i="89"/>
  <c r="G1188" i="89"/>
  <c r="G1129" i="89"/>
  <c r="H1129" i="89"/>
  <c r="H1083" i="89"/>
  <c r="G1083" i="89"/>
  <c r="H112" i="89"/>
  <c r="F112" i="89"/>
  <c r="G112" i="89"/>
  <c r="F1139" i="89"/>
  <c r="G1139" i="89"/>
  <c r="H1139" i="89"/>
  <c r="H118" i="89"/>
  <c r="F118" i="89"/>
  <c r="G118" i="89"/>
  <c r="H1514" i="89"/>
  <c r="G1511" i="89"/>
  <c r="G1501" i="89"/>
  <c r="F1498" i="89"/>
  <c r="H1478" i="89"/>
  <c r="G1475" i="89"/>
  <c r="G1465" i="89"/>
  <c r="F1462" i="89"/>
  <c r="G1106" i="89"/>
  <c r="H1106" i="89"/>
  <c r="F1082" i="89"/>
  <c r="G1082" i="89"/>
  <c r="H1082" i="89"/>
  <c r="G1073" i="89"/>
  <c r="H1073" i="89"/>
  <c r="G1504" i="89"/>
  <c r="F1501" i="89"/>
  <c r="G1468" i="89"/>
  <c r="F1465" i="89"/>
  <c r="F1201" i="89"/>
  <c r="G1165" i="89"/>
  <c r="H1165" i="89"/>
  <c r="H1119" i="89"/>
  <c r="G1119" i="89"/>
  <c r="F1105" i="89"/>
  <c r="G1105" i="89"/>
  <c r="H1105" i="89"/>
  <c r="G1210" i="89"/>
  <c r="G1200" i="89"/>
  <c r="G1187" i="89"/>
  <c r="G1174" i="89"/>
  <c r="G1164" i="89"/>
  <c r="G1151" i="89"/>
  <c r="G1138" i="89"/>
  <c r="G1128" i="89"/>
  <c r="G1115" i="89"/>
  <c r="G1102" i="89"/>
  <c r="G1092" i="89"/>
  <c r="G1079" i="89"/>
  <c r="H1072" i="89"/>
  <c r="F802" i="89"/>
  <c r="G802" i="89"/>
  <c r="H802" i="89"/>
  <c r="F743" i="89"/>
  <c r="G743" i="89"/>
  <c r="H743" i="89"/>
  <c r="F728" i="89"/>
  <c r="G728" i="89"/>
  <c r="H728" i="89"/>
  <c r="G718" i="89"/>
  <c r="H718" i="89"/>
  <c r="H637" i="89"/>
  <c r="F637" i="89"/>
  <c r="G637" i="89"/>
  <c r="H1216" i="89"/>
  <c r="F1200" i="89"/>
  <c r="H1193" i="89"/>
  <c r="H1180" i="89"/>
  <c r="F1164" i="89"/>
  <c r="H1157" i="89"/>
  <c r="H1144" i="89"/>
  <c r="F1128" i="89"/>
  <c r="H1121" i="89"/>
  <c r="H1108" i="89"/>
  <c r="F1092" i="89"/>
  <c r="H1085" i="89"/>
  <c r="G1072" i="89"/>
  <c r="F792" i="89"/>
  <c r="G792" i="89"/>
  <c r="H792" i="89"/>
  <c r="F688" i="89"/>
  <c r="G688" i="89"/>
  <c r="H688" i="89"/>
  <c r="F651" i="89"/>
  <c r="H651" i="89"/>
  <c r="G1206" i="89"/>
  <c r="G1170" i="89"/>
  <c r="G1134" i="89"/>
  <c r="G1098" i="89"/>
  <c r="H1075" i="89"/>
  <c r="F741" i="89"/>
  <c r="G741" i="89"/>
  <c r="H741" i="89"/>
  <c r="F800" i="89"/>
  <c r="G800" i="89"/>
  <c r="H800" i="89"/>
  <c r="G790" i="89"/>
  <c r="H790" i="89"/>
  <c r="F766" i="89"/>
  <c r="G766" i="89"/>
  <c r="H766" i="89"/>
  <c r="F707" i="89"/>
  <c r="G707" i="89"/>
  <c r="H707" i="89"/>
  <c r="F666" i="89"/>
  <c r="G666" i="89"/>
  <c r="H666" i="89"/>
  <c r="G591" i="89"/>
  <c r="H591" i="89"/>
  <c r="F591" i="89"/>
  <c r="F1212" i="89"/>
  <c r="F1176" i="89"/>
  <c r="F1140" i="89"/>
  <c r="F1104" i="89"/>
  <c r="F756" i="89"/>
  <c r="G756" i="89"/>
  <c r="H756" i="89"/>
  <c r="F467" i="89"/>
  <c r="G467" i="89"/>
  <c r="H148" i="89"/>
  <c r="F148" i="89"/>
  <c r="G148" i="89"/>
  <c r="F705" i="89"/>
  <c r="G705" i="89"/>
  <c r="H705" i="89"/>
  <c r="F626" i="89"/>
  <c r="G626" i="89"/>
  <c r="F780" i="89"/>
  <c r="H780" i="89"/>
  <c r="G731" i="89"/>
  <c r="H731" i="89"/>
  <c r="F715" i="89"/>
  <c r="G715" i="89"/>
  <c r="H715" i="89"/>
  <c r="G516" i="89"/>
  <c r="H516" i="89"/>
  <c r="F506" i="89"/>
  <c r="G506" i="89"/>
  <c r="H506" i="89"/>
  <c r="F779" i="89"/>
  <c r="G779" i="89"/>
  <c r="H779" i="89"/>
  <c r="F764" i="89"/>
  <c r="G764" i="89"/>
  <c r="H764" i="89"/>
  <c r="G754" i="89"/>
  <c r="H754" i="89"/>
  <c r="F730" i="89"/>
  <c r="G730" i="89"/>
  <c r="H730" i="89"/>
  <c r="F639" i="89"/>
  <c r="H639" i="89"/>
  <c r="H617" i="89"/>
  <c r="F617" i="89"/>
  <c r="G617" i="89"/>
  <c r="F720" i="89"/>
  <c r="G720" i="89"/>
  <c r="H720" i="89"/>
  <c r="F684" i="89"/>
  <c r="G684" i="89"/>
  <c r="H684" i="89"/>
  <c r="H581" i="89"/>
  <c r="F581" i="89"/>
  <c r="G581" i="89"/>
  <c r="F485" i="89"/>
  <c r="G485" i="89"/>
  <c r="H485" i="89"/>
  <c r="F470" i="89"/>
  <c r="G470" i="89"/>
  <c r="H470" i="89"/>
  <c r="F687" i="89"/>
  <c r="G687" i="89"/>
  <c r="F669" i="89"/>
  <c r="G669" i="89"/>
  <c r="G548" i="89"/>
  <c r="F548" i="89"/>
  <c r="H548" i="89"/>
  <c r="H322" i="89"/>
  <c r="G322" i="89"/>
  <c r="F111" i="89"/>
  <c r="G111" i="89"/>
  <c r="H111" i="89"/>
  <c r="G789" i="89"/>
  <c r="G753" i="89"/>
  <c r="G717" i="89"/>
  <c r="G650" i="89"/>
  <c r="H650" i="89"/>
  <c r="F642" i="89"/>
  <c r="F476" i="89"/>
  <c r="G476" i="89"/>
  <c r="F461" i="89"/>
  <c r="G461" i="89"/>
  <c r="H461" i="89"/>
  <c r="H333" i="89"/>
  <c r="G333" i="89"/>
  <c r="H244" i="89"/>
  <c r="F244" i="89"/>
  <c r="G244" i="89"/>
  <c r="F690" i="89"/>
  <c r="G690" i="89"/>
  <c r="F672" i="89"/>
  <c r="G672" i="89"/>
  <c r="H604" i="89"/>
  <c r="G604" i="89"/>
  <c r="F575" i="89"/>
  <c r="G575" i="89"/>
  <c r="H575" i="89"/>
  <c r="F567" i="89"/>
  <c r="G567" i="89"/>
  <c r="F524" i="89"/>
  <c r="G524" i="89"/>
  <c r="H524" i="89"/>
  <c r="F243" i="89"/>
  <c r="G243" i="89"/>
  <c r="H243" i="89"/>
  <c r="H791" i="89"/>
  <c r="H778" i="89"/>
  <c r="H755" i="89"/>
  <c r="H742" i="89"/>
  <c r="H719" i="89"/>
  <c r="H706" i="89"/>
  <c r="F693" i="89"/>
  <c r="G693" i="89"/>
  <c r="F675" i="89"/>
  <c r="G675" i="89"/>
  <c r="H616" i="89"/>
  <c r="F616" i="89"/>
  <c r="G616" i="89"/>
  <c r="F603" i="89"/>
  <c r="G603" i="89"/>
  <c r="G555" i="89"/>
  <c r="H555" i="89"/>
  <c r="G528" i="89"/>
  <c r="H528" i="89"/>
  <c r="F147" i="89"/>
  <c r="G147" i="89"/>
  <c r="H147" i="89"/>
  <c r="H804" i="89"/>
  <c r="H794" i="89"/>
  <c r="G791" i="89"/>
  <c r="H781" i="89"/>
  <c r="G778" i="89"/>
  <c r="H768" i="89"/>
  <c r="H758" i="89"/>
  <c r="G755" i="89"/>
  <c r="H745" i="89"/>
  <c r="G742" i="89"/>
  <c r="H732" i="89"/>
  <c r="H722" i="89"/>
  <c r="G719" i="89"/>
  <c r="H709" i="89"/>
  <c r="G706" i="89"/>
  <c r="H692" i="89"/>
  <c r="H685" i="89"/>
  <c r="G629" i="89"/>
  <c r="H629" i="89"/>
  <c r="F611" i="89"/>
  <c r="G611" i="89"/>
  <c r="H611" i="89"/>
  <c r="F590" i="89"/>
  <c r="G590" i="89"/>
  <c r="F494" i="89"/>
  <c r="G494" i="89"/>
  <c r="F479" i="89"/>
  <c r="G479" i="89"/>
  <c r="H479" i="89"/>
  <c r="F276" i="89"/>
  <c r="G276" i="89"/>
  <c r="H256" i="89"/>
  <c r="G256" i="89"/>
  <c r="F256" i="89"/>
  <c r="G154" i="89"/>
  <c r="H807" i="89"/>
  <c r="G804" i="89"/>
  <c r="G794" i="89"/>
  <c r="G781" i="89"/>
  <c r="H771" i="89"/>
  <c r="G768" i="89"/>
  <c r="G758" i="89"/>
  <c r="G745" i="89"/>
  <c r="H735" i="89"/>
  <c r="G732" i="89"/>
  <c r="G722" i="89"/>
  <c r="G709" i="89"/>
  <c r="H699" i="89"/>
  <c r="F696" i="89"/>
  <c r="G696" i="89"/>
  <c r="G692" i="89"/>
  <c r="G685" i="89"/>
  <c r="F678" i="89"/>
  <c r="G678" i="89"/>
  <c r="F660" i="89"/>
  <c r="G660" i="89"/>
  <c r="G594" i="89"/>
  <c r="G578" i="89"/>
  <c r="H578" i="89"/>
  <c r="G558" i="89"/>
  <c r="F154" i="89"/>
  <c r="G807" i="89"/>
  <c r="G771" i="89"/>
  <c r="G735" i="89"/>
  <c r="G699" i="89"/>
  <c r="F594" i="89"/>
  <c r="F558" i="89"/>
  <c r="F536" i="89"/>
  <c r="G536" i="89"/>
  <c r="H536" i="89"/>
  <c r="F503" i="89"/>
  <c r="G503" i="89"/>
  <c r="F488" i="89"/>
  <c r="G488" i="89"/>
  <c r="H488" i="89"/>
  <c r="F681" i="89"/>
  <c r="G681" i="89"/>
  <c r="F663" i="89"/>
  <c r="G663" i="89"/>
  <c r="H652" i="89"/>
  <c r="F652" i="89"/>
  <c r="H640" i="89"/>
  <c r="G640" i="89"/>
  <c r="H601" i="89"/>
  <c r="F601" i="89"/>
  <c r="G601" i="89"/>
  <c r="F299" i="89"/>
  <c r="H299" i="89"/>
  <c r="F294" i="89"/>
  <c r="G294" i="89"/>
  <c r="G627" i="89"/>
  <c r="H627" i="89"/>
  <c r="G614" i="89"/>
  <c r="H614" i="89"/>
  <c r="F588" i="89"/>
  <c r="G588" i="89"/>
  <c r="H588" i="89"/>
  <c r="G540" i="89"/>
  <c r="H540" i="89"/>
  <c r="F512" i="89"/>
  <c r="G512" i="89"/>
  <c r="H512" i="89"/>
  <c r="F497" i="89"/>
  <c r="G497" i="89"/>
  <c r="H497" i="89"/>
  <c r="F458" i="89"/>
  <c r="G458" i="89"/>
  <c r="H606" i="89"/>
  <c r="H593" i="89"/>
  <c r="H570" i="89"/>
  <c r="F539" i="89"/>
  <c r="G539" i="89"/>
  <c r="F527" i="89"/>
  <c r="G527" i="89"/>
  <c r="F515" i="89"/>
  <c r="G515" i="89"/>
  <c r="G372" i="89"/>
  <c r="G360" i="89"/>
  <c r="G348" i="89"/>
  <c r="G336" i="89"/>
  <c r="H304" i="89"/>
  <c r="G304" i="89"/>
  <c r="F275" i="89"/>
  <c r="H275" i="89"/>
  <c r="F153" i="89"/>
  <c r="G153" i="89"/>
  <c r="H153" i="89"/>
  <c r="F117" i="89"/>
  <c r="G117" i="89"/>
  <c r="H117" i="89"/>
  <c r="G619" i="89"/>
  <c r="F372" i="89"/>
  <c r="F360" i="89"/>
  <c r="F348" i="89"/>
  <c r="F336" i="89"/>
  <c r="F321" i="89"/>
  <c r="G321" i="89"/>
  <c r="F261" i="89"/>
  <c r="G261" i="89"/>
  <c r="H261" i="89"/>
  <c r="F255" i="89"/>
  <c r="G255" i="89"/>
  <c r="F249" i="89"/>
  <c r="G249" i="89"/>
  <c r="H249" i="89"/>
  <c r="G232" i="89"/>
  <c r="F225" i="89"/>
  <c r="G225" i="89"/>
  <c r="H225" i="89"/>
  <c r="G130" i="89"/>
  <c r="G94" i="89"/>
  <c r="F326" i="89"/>
  <c r="H326" i="89"/>
  <c r="F308" i="89"/>
  <c r="H308" i="89"/>
  <c r="F303" i="89"/>
  <c r="G303" i="89"/>
  <c r="F281" i="89"/>
  <c r="H281" i="89"/>
  <c r="F266" i="89"/>
  <c r="H266" i="89"/>
  <c r="G266" i="89"/>
  <c r="F159" i="89"/>
  <c r="G159" i="89"/>
  <c r="H159" i="89"/>
  <c r="F123" i="89"/>
  <c r="G123" i="89"/>
  <c r="H123" i="89"/>
  <c r="F87" i="89"/>
  <c r="G87" i="89"/>
  <c r="H87" i="89"/>
  <c r="F542" i="89"/>
  <c r="G542" i="89"/>
  <c r="F530" i="89"/>
  <c r="G530" i="89"/>
  <c r="F518" i="89"/>
  <c r="G518" i="89"/>
  <c r="G330" i="89"/>
  <c r="H330" i="89"/>
  <c r="F330" i="89"/>
  <c r="F260" i="89"/>
  <c r="H260" i="89"/>
  <c r="H286" i="89"/>
  <c r="G286" i="89"/>
  <c r="F231" i="89"/>
  <c r="G231" i="89"/>
  <c r="H231" i="89"/>
  <c r="F129" i="89"/>
  <c r="G129" i="89"/>
  <c r="H129" i="89"/>
  <c r="F93" i="89"/>
  <c r="G93" i="89"/>
  <c r="H93" i="89"/>
  <c r="F628" i="89"/>
  <c r="F329" i="89"/>
  <c r="H313" i="89"/>
  <c r="G313" i="89"/>
  <c r="F238" i="89"/>
  <c r="G142" i="89"/>
  <c r="F545" i="89"/>
  <c r="G545" i="89"/>
  <c r="F533" i="89"/>
  <c r="G533" i="89"/>
  <c r="F521" i="89"/>
  <c r="G521" i="89"/>
  <c r="F509" i="89"/>
  <c r="G509" i="89"/>
  <c r="F500" i="89"/>
  <c r="G500" i="89"/>
  <c r="F491" i="89"/>
  <c r="G491" i="89"/>
  <c r="F482" i="89"/>
  <c r="G482" i="89"/>
  <c r="F473" i="89"/>
  <c r="G473" i="89"/>
  <c r="F464" i="89"/>
  <c r="G464" i="89"/>
  <c r="F290" i="89"/>
  <c r="H290" i="89"/>
  <c r="F285" i="89"/>
  <c r="G285" i="89"/>
  <c r="H271" i="89"/>
  <c r="G271" i="89"/>
  <c r="F135" i="89"/>
  <c r="G135" i="89"/>
  <c r="H135" i="89"/>
  <c r="F99" i="89"/>
  <c r="G99" i="89"/>
  <c r="H99" i="89"/>
  <c r="F312" i="89"/>
  <c r="G312" i="89"/>
  <c r="F237" i="89"/>
  <c r="G237" i="89"/>
  <c r="H237" i="89"/>
  <c r="F317" i="89"/>
  <c r="H317" i="89"/>
  <c r="H295" i="89"/>
  <c r="G295" i="89"/>
  <c r="F270" i="89"/>
  <c r="G270" i="89"/>
  <c r="F141" i="89"/>
  <c r="G141" i="89"/>
  <c r="H141" i="89"/>
  <c r="F105" i="89"/>
  <c r="G105" i="89"/>
  <c r="H105" i="89"/>
  <c r="F318" i="89"/>
  <c r="G318" i="89"/>
  <c r="F309" i="89"/>
  <c r="G309" i="89"/>
  <c r="F300" i="89"/>
  <c r="G300" i="89"/>
  <c r="F291" i="89"/>
  <c r="G291" i="89"/>
  <c r="F282" i="89"/>
  <c r="G282" i="89"/>
  <c r="F251" i="89"/>
  <c r="H251" i="89"/>
  <c r="F245" i="89"/>
  <c r="H245" i="89"/>
  <c r="F239" i="89"/>
  <c r="H239" i="89"/>
  <c r="F233" i="89"/>
  <c r="H233" i="89"/>
  <c r="F227" i="89"/>
  <c r="H227" i="89"/>
  <c r="F215" i="89"/>
  <c r="H215" i="89"/>
  <c r="F161" i="89"/>
  <c r="H161" i="89"/>
  <c r="F155" i="89"/>
  <c r="H155" i="89"/>
  <c r="F149" i="89"/>
  <c r="H149" i="89"/>
  <c r="F143" i="89"/>
  <c r="H143" i="89"/>
  <c r="F137" i="89"/>
  <c r="H137" i="89"/>
  <c r="F131" i="89"/>
  <c r="H131" i="89"/>
  <c r="F125" i="89"/>
  <c r="H125" i="89"/>
  <c r="F119" i="89"/>
  <c r="H119" i="89"/>
  <c r="F113" i="89"/>
  <c r="H113" i="89"/>
  <c r="F107" i="89"/>
  <c r="H107" i="89"/>
  <c r="F101" i="89"/>
  <c r="H101" i="89"/>
  <c r="F95" i="89"/>
  <c r="H95" i="89"/>
  <c r="F89" i="89"/>
  <c r="H89" i="89"/>
  <c r="G455" i="89"/>
  <c r="G452" i="89"/>
  <c r="G449" i="89"/>
  <c r="G446" i="89"/>
  <c r="G443" i="89"/>
  <c r="G440" i="89"/>
  <c r="G437" i="89"/>
  <c r="G434" i="89"/>
  <c r="G431" i="89"/>
  <c r="G428" i="89"/>
  <c r="G425" i="89"/>
  <c r="G422" i="89"/>
  <c r="G419" i="89"/>
  <c r="G416" i="89"/>
  <c r="G413" i="89"/>
  <c r="G410" i="89"/>
  <c r="G407" i="89"/>
  <c r="G404" i="89"/>
  <c r="G401" i="89"/>
  <c r="G398" i="89"/>
  <c r="G395" i="89"/>
  <c r="G392" i="89"/>
  <c r="G389" i="89"/>
  <c r="G386" i="89"/>
  <c r="G383" i="89"/>
  <c r="G380" i="89"/>
  <c r="G377" i="89"/>
  <c r="G374" i="89"/>
  <c r="G371" i="89"/>
  <c r="G368" i="89"/>
  <c r="G365" i="89"/>
  <c r="G362" i="89"/>
  <c r="G359" i="89"/>
  <c r="G356" i="89"/>
  <c r="G353" i="89"/>
  <c r="G350" i="89"/>
  <c r="G347" i="89"/>
  <c r="G344" i="89"/>
  <c r="G341" i="89"/>
  <c r="G338" i="89"/>
  <c r="G274" i="89"/>
  <c r="F254" i="89"/>
  <c r="H254" i="89"/>
  <c r="H331" i="89"/>
  <c r="F320" i="89"/>
  <c r="H320" i="89"/>
  <c r="F311" i="89"/>
  <c r="H311" i="89"/>
  <c r="F302" i="89"/>
  <c r="H302" i="89"/>
  <c r="F293" i="89"/>
  <c r="H293" i="89"/>
  <c r="F284" i="89"/>
  <c r="H284" i="89"/>
  <c r="F274" i="89"/>
  <c r="F269" i="89"/>
  <c r="H269" i="89"/>
  <c r="F264" i="89"/>
  <c r="G264" i="89"/>
  <c r="F248" i="89"/>
  <c r="H248" i="89"/>
  <c r="F242" i="89"/>
  <c r="H242" i="89"/>
  <c r="F236" i="89"/>
  <c r="H236" i="89"/>
  <c r="F230" i="89"/>
  <c r="H230" i="89"/>
  <c r="F224" i="89"/>
  <c r="H224" i="89"/>
  <c r="F158" i="89"/>
  <c r="H158" i="89"/>
  <c r="F152" i="89"/>
  <c r="H152" i="89"/>
  <c r="F146" i="89"/>
  <c r="H146" i="89"/>
  <c r="F140" i="89"/>
  <c r="H140" i="89"/>
  <c r="F134" i="89"/>
  <c r="H134" i="89"/>
  <c r="F128" i="89"/>
  <c r="H128" i="89"/>
  <c r="F122" i="89"/>
  <c r="H122" i="89"/>
  <c r="F116" i="89"/>
  <c r="H116" i="89"/>
  <c r="F110" i="89"/>
  <c r="H110" i="89"/>
  <c r="F104" i="89"/>
  <c r="H104" i="89"/>
  <c r="F98" i="89"/>
  <c r="H98" i="89"/>
  <c r="F92" i="89"/>
  <c r="H92" i="89"/>
  <c r="F86" i="89"/>
  <c r="H86" i="89"/>
  <c r="G331" i="89"/>
  <c r="F279" i="89"/>
  <c r="G279" i="89"/>
  <c r="G268" i="89"/>
  <c r="G247" i="89"/>
  <c r="G241" i="89"/>
  <c r="G235" i="89"/>
  <c r="G229" i="89"/>
  <c r="G223" i="89"/>
  <c r="F324" i="89"/>
  <c r="G324" i="89"/>
  <c r="F315" i="89"/>
  <c r="G315" i="89"/>
  <c r="F306" i="89"/>
  <c r="G306" i="89"/>
  <c r="F297" i="89"/>
  <c r="G297" i="89"/>
  <c r="F288" i="89"/>
  <c r="G288" i="89"/>
  <c r="F268" i="89"/>
  <c r="F263" i="89"/>
  <c r="H263" i="89"/>
  <c r="F258" i="89"/>
  <c r="G258" i="89"/>
  <c r="F247" i="89"/>
  <c r="F241" i="89"/>
  <c r="F235" i="89"/>
  <c r="F229" i="89"/>
  <c r="F223" i="89"/>
  <c r="F157" i="89"/>
  <c r="F151" i="89"/>
  <c r="F145" i="89"/>
  <c r="F139" i="89"/>
  <c r="F133" i="89"/>
  <c r="F127" i="89"/>
  <c r="F121" i="89"/>
  <c r="F115" i="89"/>
  <c r="F109" i="89"/>
  <c r="F103" i="89"/>
  <c r="F97" i="89"/>
  <c r="F91" i="89"/>
  <c r="F85" i="89"/>
  <c r="F278" i="89"/>
  <c r="H278" i="89"/>
  <c r="F273" i="89"/>
  <c r="G273" i="89"/>
  <c r="G327" i="89"/>
  <c r="F323" i="89"/>
  <c r="H323" i="89"/>
  <c r="F314" i="89"/>
  <c r="H314" i="89"/>
  <c r="F305" i="89"/>
  <c r="H305" i="89"/>
  <c r="F296" i="89"/>
  <c r="H296" i="89"/>
  <c r="F287" i="89"/>
  <c r="H287" i="89"/>
  <c r="G277" i="89"/>
  <c r="F257" i="89"/>
  <c r="H257" i="89"/>
  <c r="F252" i="89"/>
  <c r="G252" i="89"/>
  <c r="F246" i="89"/>
  <c r="G246" i="89"/>
  <c r="H246" i="89"/>
  <c r="F240" i="89"/>
  <c r="G240" i="89"/>
  <c r="H240" i="89"/>
  <c r="F234" i="89"/>
  <c r="G234" i="89"/>
  <c r="H234" i="89"/>
  <c r="F228" i="89"/>
  <c r="G228" i="89"/>
  <c r="H228" i="89"/>
  <c r="F222" i="89"/>
  <c r="G222" i="89"/>
  <c r="H222" i="89"/>
  <c r="F216" i="89"/>
  <c r="G216" i="89"/>
  <c r="H216" i="89"/>
  <c r="F162" i="89"/>
  <c r="G162" i="89"/>
  <c r="H162" i="89"/>
  <c r="F156" i="89"/>
  <c r="G156" i="89"/>
  <c r="H156" i="89"/>
  <c r="F150" i="89"/>
  <c r="G150" i="89"/>
  <c r="H150" i="89"/>
  <c r="F144" i="89"/>
  <c r="G144" i="89"/>
  <c r="H144" i="89"/>
  <c r="F138" i="89"/>
  <c r="G138" i="89"/>
  <c r="H138" i="89"/>
  <c r="F132" i="89"/>
  <c r="G132" i="89"/>
  <c r="H132" i="89"/>
  <c r="F126" i="89"/>
  <c r="G126" i="89"/>
  <c r="H126" i="89"/>
  <c r="F120" i="89"/>
  <c r="G120" i="89"/>
  <c r="H120" i="89"/>
  <c r="F114" i="89"/>
  <c r="G114" i="89"/>
  <c r="H114" i="89"/>
  <c r="F108" i="89"/>
  <c r="G108" i="89"/>
  <c r="H108" i="89"/>
  <c r="F102" i="89"/>
  <c r="G102" i="89"/>
  <c r="H102" i="89"/>
  <c r="F96" i="89"/>
  <c r="G96" i="89"/>
  <c r="H96" i="89"/>
  <c r="F90" i="89"/>
  <c r="G90" i="89"/>
  <c r="H90" i="89"/>
  <c r="F84" i="89"/>
  <c r="G84" i="89"/>
  <c r="H84" i="89"/>
  <c r="H318" i="89"/>
  <c r="H309" i="89"/>
  <c r="H300" i="89"/>
  <c r="H291" i="89"/>
  <c r="H282" i="89"/>
  <c r="F277" i="89"/>
  <c r="F272" i="89"/>
  <c r="H272" i="89"/>
  <c r="F267" i="89"/>
  <c r="G267" i="89"/>
  <c r="G251" i="89"/>
  <c r="G245" i="89"/>
  <c r="G239" i="89"/>
  <c r="G233" i="89"/>
  <c r="G227" i="89"/>
  <c r="G215" i="89"/>
  <c r="G161" i="89"/>
  <c r="G155" i="89"/>
  <c r="G149" i="89"/>
  <c r="G143" i="89"/>
  <c r="G137" i="89"/>
  <c r="G131" i="89"/>
  <c r="G125" i="89"/>
  <c r="G119" i="89"/>
  <c r="G113" i="89"/>
  <c r="G107" i="89"/>
  <c r="G101" i="89"/>
  <c r="G95" i="89"/>
  <c r="G89" i="89"/>
  <c r="F83" i="89"/>
  <c r="G83" i="89"/>
  <c r="H83" i="89"/>
  <c r="U26" i="84"/>
  <c r="C1084" i="89" l="1"/>
  <c r="M1133" i="89"/>
  <c r="M1098" i="89"/>
  <c r="M1143" i="89"/>
  <c r="C1102" i="89"/>
  <c r="C1135" i="89"/>
  <c r="C1086" i="89"/>
  <c r="C1127" i="89"/>
  <c r="O1173" i="89"/>
  <c r="N1182" i="89"/>
  <c r="O1108" i="89"/>
  <c r="O1084" i="89"/>
  <c r="O1174" i="89"/>
  <c r="O1097" i="89"/>
  <c r="O1096" i="89"/>
  <c r="C1083" i="89"/>
  <c r="N1132" i="89"/>
  <c r="O1141" i="89"/>
  <c r="M1087" i="89"/>
  <c r="O1140" i="89"/>
  <c r="N1084" i="89"/>
  <c r="N1073" i="89"/>
  <c r="O1073" i="89"/>
  <c r="N1083" i="89"/>
  <c r="O1119" i="89"/>
  <c r="O1167" i="89"/>
  <c r="O1123" i="89"/>
  <c r="M1141" i="89"/>
  <c r="N1167" i="89"/>
  <c r="O1110" i="89"/>
  <c r="M1123" i="89"/>
  <c r="M1085" i="89"/>
  <c r="N1104" i="89"/>
  <c r="N1139" i="89"/>
  <c r="M1106" i="89"/>
  <c r="N1141" i="89"/>
  <c r="O1098" i="89"/>
  <c r="O1075" i="89"/>
  <c r="O1085" i="89"/>
  <c r="O1094" i="89"/>
  <c r="N1086" i="89"/>
  <c r="O1175" i="89"/>
  <c r="N1075" i="89"/>
  <c r="M1182" i="89"/>
  <c r="C1091" i="89"/>
  <c r="C1128" i="89"/>
  <c r="M1183" i="89"/>
  <c r="C1105" i="89"/>
  <c r="C1138" i="89"/>
  <c r="O1086" i="89"/>
  <c r="O1109" i="89"/>
  <c r="M1073" i="89"/>
  <c r="N1175" i="89"/>
  <c r="N1122" i="89"/>
  <c r="O1182" i="89"/>
  <c r="O1105" i="89"/>
  <c r="C1149" i="89"/>
  <c r="O1187" i="89"/>
  <c r="N1074" i="89"/>
  <c r="M1103" i="89"/>
  <c r="O1138" i="89"/>
  <c r="N1105" i="89"/>
  <c r="M1140" i="89"/>
  <c r="O1074" i="89"/>
  <c r="M1105" i="89"/>
  <c r="N1140" i="89"/>
  <c r="M1173" i="89"/>
  <c r="M1097" i="89"/>
  <c r="O1166" i="89"/>
  <c r="M1101" i="89"/>
  <c r="O1095" i="89"/>
  <c r="C1130" i="89"/>
  <c r="O1087" i="89"/>
  <c r="N1112" i="89"/>
  <c r="C1101" i="89"/>
  <c r="C1133" i="89"/>
  <c r="O1172" i="89"/>
  <c r="C1074" i="89"/>
  <c r="N1087" i="89"/>
  <c r="C1108" i="89"/>
  <c r="M1113" i="89"/>
  <c r="O1149" i="89"/>
  <c r="O1107" i="89"/>
  <c r="A1260" i="89"/>
  <c r="N1101" i="89"/>
  <c r="C1094" i="89"/>
  <c r="C1093" i="89"/>
  <c r="O1170" i="89"/>
  <c r="M1094" i="89"/>
  <c r="N1129" i="89"/>
  <c r="N1184" i="89"/>
  <c r="O1183" i="89"/>
  <c r="M1153" i="89"/>
  <c r="O1132" i="89"/>
  <c r="M1166" i="89"/>
  <c r="M1121" i="89"/>
  <c r="M1175" i="89"/>
  <c r="C1109" i="89"/>
  <c r="C1145" i="89"/>
  <c r="O1176" i="89"/>
  <c r="M1111" i="89"/>
  <c r="O1146" i="89"/>
  <c r="O1177" i="89"/>
  <c r="O1112" i="89"/>
  <c r="M1147" i="89"/>
  <c r="M1102" i="89"/>
  <c r="N1137" i="89"/>
  <c r="M1180" i="89"/>
  <c r="O1103" i="89"/>
  <c r="M1138" i="89"/>
  <c r="O1181" i="89"/>
  <c r="O1104" i="89"/>
  <c r="O1139" i="89"/>
  <c r="N1172" i="89"/>
  <c r="O1076" i="89"/>
  <c r="N1118" i="89"/>
  <c r="C1129" i="89"/>
  <c r="C1092" i="89"/>
  <c r="M1129" i="89"/>
  <c r="M1184" i="89"/>
  <c r="N1183" i="89"/>
  <c r="O1106" i="89"/>
  <c r="O1153" i="89"/>
  <c r="N1097" i="89"/>
  <c r="M1132" i="89"/>
  <c r="N1166" i="89"/>
  <c r="M1122" i="89"/>
  <c r="N1176" i="89"/>
  <c r="M1112" i="89"/>
  <c r="N1147" i="89"/>
  <c r="O1102" i="89"/>
  <c r="M1137" i="89"/>
  <c r="N1103" i="89"/>
  <c r="N1138" i="89"/>
  <c r="N1085" i="89"/>
  <c r="M1104" i="89"/>
  <c r="M1139" i="89"/>
  <c r="M1172" i="89"/>
  <c r="N1076" i="89"/>
  <c r="N1153" i="89"/>
  <c r="C1132" i="89"/>
  <c r="O1133" i="89"/>
  <c r="C1136" i="89"/>
  <c r="M1119" i="89"/>
  <c r="M1084" i="89"/>
  <c r="M1118" i="89"/>
  <c r="N1173" i="89"/>
  <c r="M1108" i="89"/>
  <c r="O1143" i="89"/>
  <c r="M1148" i="89"/>
  <c r="N1133" i="89"/>
  <c r="M1167" i="89"/>
  <c r="N1187" i="89"/>
  <c r="O1188" i="89"/>
  <c r="N1123" i="89"/>
  <c r="O1101" i="89"/>
  <c r="M1089" i="89"/>
  <c r="O1124" i="89"/>
  <c r="N1113" i="89"/>
  <c r="O1080" i="89"/>
  <c r="M1114" i="89"/>
  <c r="N1149" i="89"/>
  <c r="N1142" i="89"/>
  <c r="O1081" i="89"/>
  <c r="O1115" i="89"/>
  <c r="N1150" i="89"/>
  <c r="M1082" i="89"/>
  <c r="O1116" i="89"/>
  <c r="M1151" i="89"/>
  <c r="N1107" i="89"/>
  <c r="O1118" i="89"/>
  <c r="O1185" i="89"/>
  <c r="O1148" i="89"/>
  <c r="N1174" i="89"/>
  <c r="M1187" i="89"/>
  <c r="N1134" i="89"/>
  <c r="N1178" i="89"/>
  <c r="N1188" i="89"/>
  <c r="C1118" i="89"/>
  <c r="C1153" i="89"/>
  <c r="C1097" i="89"/>
  <c r="N1089" i="89"/>
  <c r="M1124" i="89"/>
  <c r="O1113" i="89"/>
  <c r="N1080" i="89"/>
  <c r="O1114" i="89"/>
  <c r="M1149" i="89"/>
  <c r="M1142" i="89"/>
  <c r="N1081" i="89"/>
  <c r="N1115" i="89"/>
  <c r="M1150" i="89"/>
  <c r="O1131" i="89"/>
  <c r="N1082" i="89"/>
  <c r="M1116" i="89"/>
  <c r="O1151" i="89"/>
  <c r="M1107" i="89"/>
  <c r="N1148" i="89"/>
  <c r="O1122" i="89"/>
  <c r="O1165" i="89"/>
  <c r="N1185" i="89"/>
  <c r="N1108" i="89"/>
  <c r="N1143" i="89"/>
  <c r="M1174" i="89"/>
  <c r="O1144" i="89"/>
  <c r="O1099" i="89"/>
  <c r="M1134" i="89"/>
  <c r="M1178" i="89"/>
  <c r="O1088" i="89"/>
  <c r="M1135" i="89"/>
  <c r="M1074" i="89"/>
  <c r="O1089" i="89"/>
  <c r="N1124" i="89"/>
  <c r="C1158" i="89"/>
  <c r="C1112" i="89"/>
  <c r="O1142" i="89"/>
  <c r="M1081" i="89"/>
  <c r="M1115" i="89"/>
  <c r="O1150" i="89"/>
  <c r="M1131" i="89"/>
  <c r="O1082" i="89"/>
  <c r="N1116" i="89"/>
  <c r="N1151" i="89"/>
  <c r="C1107" i="89"/>
  <c r="M1188" i="89"/>
  <c r="O1083" i="89"/>
  <c r="O1117" i="89"/>
  <c r="O1152" i="89"/>
  <c r="N1165" i="89"/>
  <c r="M1130" i="89"/>
  <c r="M1185" i="89"/>
  <c r="N1109" i="89"/>
  <c r="N1144" i="89"/>
  <c r="N1099" i="89"/>
  <c r="O1134" i="89"/>
  <c r="O1178" i="89"/>
  <c r="M1088" i="89"/>
  <c r="O1135" i="89"/>
  <c r="O1091" i="89"/>
  <c r="N1126" i="89"/>
  <c r="N1168" i="89"/>
  <c r="C1080" i="89"/>
  <c r="C1114" i="89"/>
  <c r="C1147" i="89"/>
  <c r="N1131" i="89"/>
  <c r="O1169" i="89"/>
  <c r="M1176" i="89"/>
  <c r="C1137" i="89"/>
  <c r="N1117" i="89"/>
  <c r="N1152" i="89"/>
  <c r="M1165" i="89"/>
  <c r="N1095" i="89"/>
  <c r="N1130" i="89"/>
  <c r="M1096" i="89"/>
  <c r="M1086" i="89"/>
  <c r="M1120" i="89"/>
  <c r="M1186" i="89"/>
  <c r="M1109" i="89"/>
  <c r="M1144" i="89"/>
  <c r="C1073" i="89"/>
  <c r="M1099" i="89"/>
  <c r="N1088" i="89"/>
  <c r="N1135" i="89"/>
  <c r="M1100" i="89"/>
  <c r="M1136" i="89"/>
  <c r="N1091" i="89"/>
  <c r="M1126" i="89"/>
  <c r="O1077" i="89"/>
  <c r="M1168" i="89"/>
  <c r="O1092" i="89"/>
  <c r="O1127" i="89"/>
  <c r="N1169" i="89"/>
  <c r="O1093" i="89"/>
  <c r="O1128" i="89"/>
  <c r="N1119" i="89"/>
  <c r="N1098" i="89"/>
  <c r="C1131" i="89"/>
  <c r="M1083" i="89"/>
  <c r="M1117" i="89"/>
  <c r="M1152" i="89"/>
  <c r="M1125" i="89"/>
  <c r="O1171" i="89"/>
  <c r="M1095" i="89"/>
  <c r="O1130" i="89"/>
  <c r="O1120" i="89"/>
  <c r="N1186" i="89"/>
  <c r="M1090" i="89"/>
  <c r="M1110" i="89"/>
  <c r="N1145" i="89"/>
  <c r="O1100" i="89"/>
  <c r="O1136" i="89"/>
  <c r="M1075" i="89"/>
  <c r="N1179" i="89"/>
  <c r="M1091" i="89"/>
  <c r="O1126" i="89"/>
  <c r="N1077" i="89"/>
  <c r="O1168" i="89"/>
  <c r="M1092" i="89"/>
  <c r="M1127" i="89"/>
  <c r="M1078" i="89"/>
  <c r="M1169" i="89"/>
  <c r="N1093" i="89"/>
  <c r="M1128" i="89"/>
  <c r="O1079" i="89"/>
  <c r="M1080" i="89"/>
  <c r="C1134" i="89"/>
  <c r="N1170" i="89"/>
  <c r="C1116" i="89"/>
  <c r="N1125" i="89"/>
  <c r="N1171" i="89"/>
  <c r="N1096" i="89"/>
  <c r="N1120" i="89"/>
  <c r="O1186" i="89"/>
  <c r="O1121" i="89"/>
  <c r="N1090" i="89"/>
  <c r="N1110" i="89"/>
  <c r="M1145" i="89"/>
  <c r="O1111" i="89"/>
  <c r="M1146" i="89"/>
  <c r="M1177" i="89"/>
  <c r="N1100" i="89"/>
  <c r="N1136" i="89"/>
  <c r="M1179" i="89"/>
  <c r="C1089" i="89"/>
  <c r="C1124" i="89"/>
  <c r="M1077" i="89"/>
  <c r="O1180" i="89"/>
  <c r="N1092" i="89"/>
  <c r="N1127" i="89"/>
  <c r="N1078" i="89"/>
  <c r="M1181" i="89"/>
  <c r="M1093" i="89"/>
  <c r="N1128" i="89"/>
  <c r="N1079" i="89"/>
  <c r="N1114" i="89"/>
  <c r="M1170" i="89"/>
  <c r="N1094" i="89"/>
  <c r="O1129" i="89"/>
  <c r="O1184" i="89"/>
  <c r="O1125" i="89"/>
  <c r="M1171" i="89"/>
  <c r="N1106" i="89"/>
  <c r="N1121" i="89"/>
  <c r="O1090" i="89"/>
  <c r="O1145" i="89"/>
  <c r="N1111" i="89"/>
  <c r="N1146" i="89"/>
  <c r="N1177" i="89"/>
  <c r="O1147" i="89"/>
  <c r="O1179" i="89"/>
  <c r="N1102" i="89"/>
  <c r="O1137" i="89"/>
  <c r="N1180" i="89"/>
  <c r="O1078" i="89"/>
  <c r="N1181" i="89"/>
  <c r="M1079" i="89"/>
  <c r="M1076" i="89"/>
  <c r="A1228" i="89"/>
  <c r="C1087" i="89"/>
  <c r="C1079" i="89"/>
  <c r="C1151" i="89"/>
  <c r="C1100" i="89"/>
  <c r="C1110" i="89"/>
  <c r="C1123" i="89"/>
  <c r="C1075" i="89"/>
  <c r="C1106" i="89"/>
  <c r="C1115" i="89"/>
  <c r="C1148" i="89"/>
  <c r="C1121" i="89"/>
  <c r="C1098" i="89"/>
  <c r="C1090" i="89"/>
  <c r="C1076" i="89"/>
  <c r="C1104" i="89"/>
  <c r="C1082" i="89"/>
  <c r="C1152" i="89"/>
  <c r="C1146" i="89"/>
  <c r="C1126" i="89"/>
  <c r="C1139" i="89"/>
  <c r="C1096" i="89"/>
  <c r="C1103" i="89"/>
  <c r="C1154" i="89"/>
  <c r="C1125" i="89"/>
  <c r="C1157" i="89"/>
  <c r="C1081" i="89"/>
  <c r="C1141" i="89"/>
  <c r="C1095" i="89"/>
  <c r="C1150" i="89"/>
  <c r="C1088" i="89"/>
  <c r="C1122" i="89"/>
  <c r="C1143" i="89"/>
  <c r="C1140" i="89"/>
  <c r="C1117" i="89"/>
  <c r="C1144" i="89"/>
  <c r="C1120" i="89"/>
  <c r="C1156" i="89"/>
  <c r="C1111" i="89"/>
  <c r="C1078" i="89"/>
  <c r="C1155" i="89"/>
  <c r="C1119" i="89"/>
  <c r="C1085" i="89"/>
  <c r="C1099" i="89"/>
  <c r="C1077" i="89"/>
  <c r="C1142" i="89"/>
  <c r="C1113" i="89"/>
  <c r="A1197" i="89"/>
  <c r="U49" i="84"/>
  <c r="U37" i="84"/>
  <c r="U25" i="84"/>
  <c r="U24" i="84"/>
  <c r="U23" i="84"/>
  <c r="U58" i="84"/>
  <c r="U46" i="84"/>
  <c r="U34" i="84"/>
  <c r="U35" i="84"/>
  <c r="U57" i="84"/>
  <c r="U45" i="84"/>
  <c r="U33" i="84"/>
  <c r="U36" i="84"/>
  <c r="U47" i="84"/>
  <c r="U56" i="84"/>
  <c r="U44" i="84"/>
  <c r="U32" i="84"/>
  <c r="U55" i="84"/>
  <c r="U43" i="84"/>
  <c r="U31" i="84"/>
  <c r="U48" i="84"/>
  <c r="U22" i="84"/>
  <c r="U54" i="84"/>
  <c r="U42" i="84"/>
  <c r="U30" i="84"/>
  <c r="U53" i="84"/>
  <c r="U41" i="84"/>
  <c r="U29" i="84"/>
  <c r="U52" i="84"/>
  <c r="U40" i="84"/>
  <c r="U28" i="84"/>
  <c r="U51" i="84"/>
  <c r="U39" i="84"/>
  <c r="U27" i="84"/>
  <c r="U50" i="84"/>
  <c r="U38" i="84"/>
  <c r="Q14" i="84"/>
  <c r="A1261" i="89" l="1"/>
  <c r="A1229" i="89"/>
  <c r="R11" i="84"/>
  <c r="R10" i="84"/>
  <c r="A1198" i="89"/>
  <c r="R13" i="84"/>
  <c r="R12" i="84"/>
  <c r="E2" i="89"/>
  <c r="H2" i="89" s="1"/>
  <c r="E3" i="89"/>
  <c r="F3" i="89" s="1"/>
  <c r="E4" i="89"/>
  <c r="F4" i="89" s="1"/>
  <c r="E5" i="89"/>
  <c r="E6" i="89"/>
  <c r="F6" i="89" s="1"/>
  <c r="E7" i="89"/>
  <c r="H7" i="89" s="1"/>
  <c r="E8" i="89"/>
  <c r="H8" i="89" s="1"/>
  <c r="E9" i="89"/>
  <c r="H9" i="89" s="1"/>
  <c r="E10" i="89"/>
  <c r="F10" i="89" s="1"/>
  <c r="E11" i="89"/>
  <c r="G11" i="89" s="1"/>
  <c r="E12" i="89"/>
  <c r="G12" i="89" s="1"/>
  <c r="E13" i="89"/>
  <c r="F13" i="89" s="1"/>
  <c r="E14" i="89"/>
  <c r="F14" i="89" s="1"/>
  <c r="E15" i="89"/>
  <c r="F15" i="89" s="1"/>
  <c r="E16" i="89"/>
  <c r="F16" i="89" s="1"/>
  <c r="E17" i="89"/>
  <c r="H17" i="89" s="1"/>
  <c r="E18" i="89"/>
  <c r="G18" i="89" s="1"/>
  <c r="E19" i="89"/>
  <c r="H19" i="89" s="1"/>
  <c r="E20" i="89"/>
  <c r="H20" i="89" s="1"/>
  <c r="E21" i="89"/>
  <c r="E22" i="89"/>
  <c r="F22" i="89" s="1"/>
  <c r="E23" i="89"/>
  <c r="G23" i="89" s="1"/>
  <c r="E24" i="89"/>
  <c r="F24" i="89" s="1"/>
  <c r="E25" i="89"/>
  <c r="H25" i="89" s="1"/>
  <c r="E26" i="89"/>
  <c r="H26" i="89" s="1"/>
  <c r="E27" i="89"/>
  <c r="F27" i="89" s="1"/>
  <c r="E28" i="89"/>
  <c r="G28" i="89" s="1"/>
  <c r="E29" i="89"/>
  <c r="G29" i="89" s="1"/>
  <c r="E30" i="89"/>
  <c r="E31" i="89"/>
  <c r="G31" i="89" s="1"/>
  <c r="E32" i="89"/>
  <c r="H32" i="89" s="1"/>
  <c r="E33" i="89"/>
  <c r="F33" i="89" s="1"/>
  <c r="E34" i="89"/>
  <c r="F34" i="89" s="1"/>
  <c r="E35" i="89"/>
  <c r="G35" i="89" s="1"/>
  <c r="E36" i="89"/>
  <c r="G36" i="89" s="1"/>
  <c r="E37" i="89"/>
  <c r="H37" i="89" s="1"/>
  <c r="E38" i="89"/>
  <c r="H38" i="89" s="1"/>
  <c r="E39" i="89"/>
  <c r="F39" i="89" s="1"/>
  <c r="E40" i="89"/>
  <c r="E41" i="89"/>
  <c r="G41" i="89" s="1"/>
  <c r="E42" i="89"/>
  <c r="E43" i="89"/>
  <c r="H43" i="89" s="1"/>
  <c r="E44" i="89"/>
  <c r="H44" i="89" s="1"/>
  <c r="E45" i="89"/>
  <c r="G45" i="89" s="1"/>
  <c r="E46" i="89"/>
  <c r="G46" i="89" s="1"/>
  <c r="E47" i="89"/>
  <c r="G47" i="89" s="1"/>
  <c r="E48" i="89"/>
  <c r="G48" i="89" s="1"/>
  <c r="E49" i="89"/>
  <c r="F49" i="89" s="1"/>
  <c r="E50" i="89"/>
  <c r="H50" i="89" s="1"/>
  <c r="E51" i="89"/>
  <c r="E52" i="89"/>
  <c r="F52" i="89" s="1"/>
  <c r="E53" i="89"/>
  <c r="H53" i="89" s="1"/>
  <c r="E54" i="89"/>
  <c r="G54" i="89" s="1"/>
  <c r="E55" i="89"/>
  <c r="H55" i="89" s="1"/>
  <c r="E56" i="89"/>
  <c r="H56" i="89" s="1"/>
  <c r="E57" i="89"/>
  <c r="F57" i="89" s="1"/>
  <c r="E58" i="89"/>
  <c r="F58" i="89" s="1"/>
  <c r="E59" i="89"/>
  <c r="E60" i="89"/>
  <c r="F60" i="89" s="1"/>
  <c r="E61" i="89"/>
  <c r="E62" i="89"/>
  <c r="H62" i="89" s="1"/>
  <c r="E63" i="89"/>
  <c r="F63" i="89" s="1"/>
  <c r="E64" i="89"/>
  <c r="F64" i="89" s="1"/>
  <c r="E65" i="89"/>
  <c r="G65" i="89" s="1"/>
  <c r="E66" i="89"/>
  <c r="G66" i="89" s="1"/>
  <c r="E67" i="89"/>
  <c r="G67" i="89" s="1"/>
  <c r="E68" i="89"/>
  <c r="H68" i="89" s="1"/>
  <c r="E69" i="89"/>
  <c r="F69" i="89" s="1"/>
  <c r="E70" i="89"/>
  <c r="E71" i="89"/>
  <c r="E72" i="89"/>
  <c r="G72" i="89" s="1"/>
  <c r="E73" i="89"/>
  <c r="H73" i="89" s="1"/>
  <c r="E74" i="89"/>
  <c r="E75" i="89"/>
  <c r="F75" i="89" s="1"/>
  <c r="E76" i="89"/>
  <c r="E77" i="89"/>
  <c r="G77" i="89" s="1"/>
  <c r="E78" i="89"/>
  <c r="F78" i="89" s="1"/>
  <c r="E79" i="89"/>
  <c r="H79" i="89" s="1"/>
  <c r="E80" i="89"/>
  <c r="H80" i="89" s="1"/>
  <c r="E81" i="89"/>
  <c r="F81" i="89" s="1"/>
  <c r="E82" i="89"/>
  <c r="G82" i="89" s="1"/>
  <c r="C3" i="89"/>
  <c r="C4" i="89"/>
  <c r="C5" i="89"/>
  <c r="C6" i="89"/>
  <c r="C7" i="89"/>
  <c r="C2" i="89"/>
  <c r="A1066" i="89"/>
  <c r="A1065" i="89"/>
  <c r="A1064" i="89"/>
  <c r="A1063" i="89"/>
  <c r="A1062" i="89"/>
  <c r="A1061" i="89"/>
  <c r="A1060" i="89"/>
  <c r="A1059" i="89"/>
  <c r="A1058" i="89"/>
  <c r="A1057" i="89"/>
  <c r="A1056" i="89"/>
  <c r="A1055" i="89"/>
  <c r="A1054" i="89"/>
  <c r="A1053" i="89"/>
  <c r="A1052" i="89"/>
  <c r="A1051" i="89"/>
  <c r="A1050" i="89"/>
  <c r="A1049" i="89"/>
  <c r="A1048" i="89"/>
  <c r="A1047" i="89"/>
  <c r="A1046" i="89"/>
  <c r="A1045" i="89"/>
  <c r="A1044" i="89"/>
  <c r="A1043" i="89"/>
  <c r="A1042" i="89"/>
  <c r="A1041" i="89"/>
  <c r="A1040" i="89"/>
  <c r="A1039" i="89"/>
  <c r="A1038" i="89"/>
  <c r="A1037" i="89"/>
  <c r="A1036" i="89"/>
  <c r="A1035" i="89"/>
  <c r="A1034" i="89"/>
  <c r="A1033" i="89"/>
  <c r="A1032" i="89"/>
  <c r="A1031" i="89"/>
  <c r="A1030" i="89"/>
  <c r="A1029" i="89"/>
  <c r="A1028" i="89"/>
  <c r="A1027" i="89"/>
  <c r="A1026" i="89"/>
  <c r="A1025" i="89"/>
  <c r="A1024" i="89"/>
  <c r="A1023" i="89"/>
  <c r="A1022" i="89"/>
  <c r="A1021" i="89"/>
  <c r="A1020" i="89"/>
  <c r="A1019" i="89"/>
  <c r="A1018" i="89"/>
  <c r="A1017" i="89"/>
  <c r="A1016" i="89"/>
  <c r="A1015" i="89"/>
  <c r="A1014" i="89"/>
  <c r="A1013" i="89"/>
  <c r="A1012" i="89"/>
  <c r="A1011" i="89"/>
  <c r="A1010" i="89"/>
  <c r="A1009" i="89"/>
  <c r="A1008" i="89"/>
  <c r="A1007" i="89"/>
  <c r="A1006" i="89"/>
  <c r="A1005" i="89"/>
  <c r="A1004" i="89"/>
  <c r="A1003" i="89"/>
  <c r="A1002" i="89"/>
  <c r="A1001" i="89"/>
  <c r="A1000" i="89"/>
  <c r="A999" i="89"/>
  <c r="A998" i="89"/>
  <c r="A997" i="89"/>
  <c r="A996" i="89"/>
  <c r="A995" i="89"/>
  <c r="A994" i="89"/>
  <c r="A993" i="89"/>
  <c r="A992" i="89"/>
  <c r="A991" i="89"/>
  <c r="A990" i="89"/>
  <c r="A989" i="89"/>
  <c r="A988" i="89"/>
  <c r="A987" i="89"/>
  <c r="A986" i="89"/>
  <c r="A985" i="89"/>
  <c r="A984" i="89"/>
  <c r="A983" i="89"/>
  <c r="A982" i="89"/>
  <c r="A981" i="89"/>
  <c r="A980" i="89"/>
  <c r="A979" i="89"/>
  <c r="A978" i="89"/>
  <c r="A977" i="89"/>
  <c r="A976" i="89"/>
  <c r="A975" i="89"/>
  <c r="A974" i="89"/>
  <c r="A973" i="89"/>
  <c r="A972" i="89"/>
  <c r="A971" i="89"/>
  <c r="A970" i="89"/>
  <c r="A969" i="89"/>
  <c r="A968" i="89"/>
  <c r="A967" i="89"/>
  <c r="A966" i="89"/>
  <c r="A965" i="89"/>
  <c r="A964" i="89"/>
  <c r="A963" i="89"/>
  <c r="A962" i="89"/>
  <c r="A961" i="89"/>
  <c r="A960" i="89"/>
  <c r="A959" i="89"/>
  <c r="A958" i="89"/>
  <c r="A957" i="89"/>
  <c r="A956" i="89"/>
  <c r="A955" i="89"/>
  <c r="A954" i="89"/>
  <c r="A953" i="89"/>
  <c r="A952" i="89"/>
  <c r="A951" i="89"/>
  <c r="A950" i="89"/>
  <c r="A949" i="89"/>
  <c r="A948" i="89"/>
  <c r="A947" i="89"/>
  <c r="A946" i="89"/>
  <c r="A945" i="89"/>
  <c r="A944" i="89"/>
  <c r="A943" i="89"/>
  <c r="A942" i="89"/>
  <c r="A941" i="89"/>
  <c r="A940" i="89"/>
  <c r="A939" i="89"/>
  <c r="A938" i="89"/>
  <c r="A937" i="89"/>
  <c r="A936" i="89"/>
  <c r="A935" i="89"/>
  <c r="A934" i="89"/>
  <c r="A933" i="89"/>
  <c r="A932" i="89"/>
  <c r="A931" i="89"/>
  <c r="A930" i="89"/>
  <c r="A929" i="89"/>
  <c r="A928" i="89"/>
  <c r="A927" i="89"/>
  <c r="A926" i="89"/>
  <c r="A925" i="89"/>
  <c r="A924" i="89"/>
  <c r="A923" i="89"/>
  <c r="A922" i="89"/>
  <c r="A921" i="89"/>
  <c r="A920" i="89"/>
  <c r="A919" i="89"/>
  <c r="A918" i="89"/>
  <c r="A917" i="89"/>
  <c r="A916" i="89"/>
  <c r="A915" i="89"/>
  <c r="A914" i="89"/>
  <c r="A913" i="89"/>
  <c r="A912" i="89"/>
  <c r="A911" i="89"/>
  <c r="A910" i="89"/>
  <c r="A909" i="89"/>
  <c r="A908" i="89"/>
  <c r="A907" i="89"/>
  <c r="A906" i="89"/>
  <c r="A905" i="89"/>
  <c r="A904" i="89"/>
  <c r="A903" i="89"/>
  <c r="A902" i="89"/>
  <c r="A901" i="89"/>
  <c r="A900" i="89"/>
  <c r="A899" i="89"/>
  <c r="A898" i="89"/>
  <c r="A897" i="89"/>
  <c r="A896" i="89"/>
  <c r="A895" i="89"/>
  <c r="A894" i="89"/>
  <c r="A893" i="89"/>
  <c r="A892" i="89"/>
  <c r="A891" i="89"/>
  <c r="A890" i="89"/>
  <c r="A889" i="89"/>
  <c r="A888" i="89"/>
  <c r="A887" i="89"/>
  <c r="A886" i="89"/>
  <c r="A885" i="89"/>
  <c r="A884" i="89"/>
  <c r="A883" i="89"/>
  <c r="A882" i="89"/>
  <c r="A881" i="89"/>
  <c r="A880" i="89"/>
  <c r="A879" i="89"/>
  <c r="A878" i="89"/>
  <c r="A877" i="89"/>
  <c r="A876" i="89"/>
  <c r="A875" i="89"/>
  <c r="A874" i="89"/>
  <c r="A873" i="89"/>
  <c r="A872" i="89"/>
  <c r="A871" i="89"/>
  <c r="A870" i="89"/>
  <c r="A869" i="89"/>
  <c r="A868" i="89"/>
  <c r="A867" i="89"/>
  <c r="A866" i="89"/>
  <c r="A865" i="89"/>
  <c r="A864" i="89"/>
  <c r="A863" i="89"/>
  <c r="A862" i="89"/>
  <c r="A861" i="89"/>
  <c r="A860" i="89"/>
  <c r="A859" i="89"/>
  <c r="A858" i="89"/>
  <c r="A857" i="89"/>
  <c r="A856" i="89"/>
  <c r="A855" i="89"/>
  <c r="A854" i="89"/>
  <c r="A853" i="89"/>
  <c r="A852" i="89"/>
  <c r="A851" i="89"/>
  <c r="A850" i="89"/>
  <c r="A849" i="89"/>
  <c r="A848" i="89"/>
  <c r="A847" i="89"/>
  <c r="A846" i="89"/>
  <c r="A845" i="89"/>
  <c r="A844" i="89"/>
  <c r="A843" i="89"/>
  <c r="A842" i="89"/>
  <c r="A841" i="89"/>
  <c r="A840" i="89"/>
  <c r="A839" i="89"/>
  <c r="A838" i="89"/>
  <c r="A837" i="89"/>
  <c r="A836" i="89"/>
  <c r="A835" i="89"/>
  <c r="A834" i="89"/>
  <c r="A833" i="89"/>
  <c r="A832" i="89"/>
  <c r="A831" i="89"/>
  <c r="A830" i="89"/>
  <c r="A829" i="89"/>
  <c r="A828" i="89"/>
  <c r="A827" i="89"/>
  <c r="A826" i="89"/>
  <c r="A825" i="89"/>
  <c r="A824" i="89"/>
  <c r="A823" i="89"/>
  <c r="A822" i="89"/>
  <c r="A821" i="89"/>
  <c r="A820" i="89"/>
  <c r="A819" i="89"/>
  <c r="A818" i="89"/>
  <c r="A817" i="89"/>
  <c r="A816" i="89"/>
  <c r="A815" i="89"/>
  <c r="A814" i="89"/>
  <c r="A813" i="89"/>
  <c r="A812" i="89"/>
  <c r="A811" i="89"/>
  <c r="A810" i="89"/>
  <c r="A809" i="89"/>
  <c r="A808" i="89"/>
  <c r="A807" i="89"/>
  <c r="A806" i="89"/>
  <c r="A805" i="89"/>
  <c r="A804" i="89"/>
  <c r="A803" i="89"/>
  <c r="A802" i="89"/>
  <c r="A801" i="89"/>
  <c r="A800" i="89"/>
  <c r="A799" i="89"/>
  <c r="A798" i="89"/>
  <c r="A797" i="89"/>
  <c r="A796" i="89"/>
  <c r="A795" i="89"/>
  <c r="A794" i="89"/>
  <c r="A793" i="89"/>
  <c r="A792" i="89"/>
  <c r="A791" i="89"/>
  <c r="A790" i="89"/>
  <c r="A789" i="89"/>
  <c r="A788" i="89"/>
  <c r="A787" i="89"/>
  <c r="A786" i="89"/>
  <c r="A785" i="89"/>
  <c r="A784" i="89"/>
  <c r="A783" i="89"/>
  <c r="A782" i="89"/>
  <c r="A781" i="89"/>
  <c r="A780" i="89"/>
  <c r="A779" i="89"/>
  <c r="A778" i="89"/>
  <c r="A777" i="89"/>
  <c r="A776" i="89"/>
  <c r="A775" i="89"/>
  <c r="A774" i="89"/>
  <c r="A773" i="89"/>
  <c r="A772" i="89"/>
  <c r="A771" i="89"/>
  <c r="A770" i="89"/>
  <c r="A769" i="89"/>
  <c r="A768" i="89"/>
  <c r="A767" i="89"/>
  <c r="A766" i="89"/>
  <c r="A765" i="89"/>
  <c r="A764" i="89"/>
  <c r="A763" i="89"/>
  <c r="A762" i="89"/>
  <c r="A761" i="89"/>
  <c r="A760" i="89"/>
  <c r="A759" i="89"/>
  <c r="A758" i="89"/>
  <c r="A757" i="89"/>
  <c r="A756" i="89"/>
  <c r="A755" i="89"/>
  <c r="A754" i="89"/>
  <c r="A753" i="89"/>
  <c r="A752" i="89"/>
  <c r="A751" i="89"/>
  <c r="A750" i="89"/>
  <c r="A749" i="89"/>
  <c r="A748" i="89"/>
  <c r="A747" i="89"/>
  <c r="A746" i="89"/>
  <c r="A745" i="89"/>
  <c r="A744" i="89"/>
  <c r="A743" i="89"/>
  <c r="A742" i="89"/>
  <c r="A741" i="89"/>
  <c r="A740" i="89"/>
  <c r="A739" i="89"/>
  <c r="A738" i="89"/>
  <c r="A737" i="89"/>
  <c r="A736" i="89"/>
  <c r="A735" i="89"/>
  <c r="A734" i="89"/>
  <c r="A733" i="89"/>
  <c r="A732" i="89"/>
  <c r="A731" i="89"/>
  <c r="A730" i="89"/>
  <c r="A729" i="89"/>
  <c r="A728" i="89"/>
  <c r="A727" i="89"/>
  <c r="A726" i="89"/>
  <c r="A725" i="89"/>
  <c r="A724" i="89"/>
  <c r="A723" i="89"/>
  <c r="A722" i="89"/>
  <c r="A721" i="89"/>
  <c r="A720" i="89"/>
  <c r="A719" i="89"/>
  <c r="A718" i="89"/>
  <c r="A717" i="89"/>
  <c r="A716" i="89"/>
  <c r="A715" i="89"/>
  <c r="A714" i="89"/>
  <c r="A713" i="89"/>
  <c r="A712" i="89"/>
  <c r="A711" i="89"/>
  <c r="A710" i="89"/>
  <c r="A709" i="89"/>
  <c r="A708" i="89"/>
  <c r="A707" i="89"/>
  <c r="A706" i="89"/>
  <c r="A705" i="89"/>
  <c r="A704" i="89"/>
  <c r="A703" i="89"/>
  <c r="A702" i="89"/>
  <c r="A701" i="89"/>
  <c r="A700" i="89"/>
  <c r="A699" i="89"/>
  <c r="A698" i="89"/>
  <c r="A697" i="89"/>
  <c r="A696" i="89"/>
  <c r="A695" i="89"/>
  <c r="A694" i="89"/>
  <c r="A693" i="89"/>
  <c r="A692" i="89"/>
  <c r="A691" i="89"/>
  <c r="A690" i="89"/>
  <c r="A689" i="89"/>
  <c r="A688" i="89"/>
  <c r="A687" i="89"/>
  <c r="A686" i="89"/>
  <c r="A685" i="89"/>
  <c r="A684" i="89"/>
  <c r="A683" i="89"/>
  <c r="A682" i="89"/>
  <c r="A681" i="89"/>
  <c r="A680" i="89"/>
  <c r="A679" i="89"/>
  <c r="A678" i="89"/>
  <c r="A677" i="89"/>
  <c r="A676" i="89"/>
  <c r="A675" i="89"/>
  <c r="A674" i="89"/>
  <c r="A673" i="89"/>
  <c r="A672" i="89"/>
  <c r="A671" i="89"/>
  <c r="A670" i="89"/>
  <c r="A669" i="89"/>
  <c r="A668" i="89"/>
  <c r="A667" i="89"/>
  <c r="A666" i="89"/>
  <c r="A665" i="89"/>
  <c r="A664" i="89"/>
  <c r="A663" i="89"/>
  <c r="A662" i="89"/>
  <c r="A661" i="89"/>
  <c r="A660" i="89"/>
  <c r="A659" i="89"/>
  <c r="A658" i="89"/>
  <c r="A657" i="89"/>
  <c r="A656" i="89"/>
  <c r="A655" i="89"/>
  <c r="A654" i="89"/>
  <c r="A653" i="89"/>
  <c r="A652" i="89"/>
  <c r="A651" i="89"/>
  <c r="A650" i="89"/>
  <c r="A649" i="89"/>
  <c r="A648" i="89"/>
  <c r="A647" i="89"/>
  <c r="A646" i="89"/>
  <c r="A645" i="89"/>
  <c r="A644" i="89"/>
  <c r="A643" i="89"/>
  <c r="A642" i="89"/>
  <c r="A641" i="89"/>
  <c r="A640" i="89"/>
  <c r="A639" i="89"/>
  <c r="A638" i="89"/>
  <c r="A637" i="89"/>
  <c r="A636" i="89"/>
  <c r="A635" i="89"/>
  <c r="A634" i="89"/>
  <c r="A633" i="89"/>
  <c r="A632" i="89"/>
  <c r="A631" i="89"/>
  <c r="A630" i="89"/>
  <c r="A629" i="89"/>
  <c r="A628" i="89"/>
  <c r="A627" i="89"/>
  <c r="A626" i="89"/>
  <c r="A625" i="89"/>
  <c r="A624" i="89"/>
  <c r="A623" i="89"/>
  <c r="A622" i="89"/>
  <c r="A621" i="89"/>
  <c r="A620" i="89"/>
  <c r="A619" i="89"/>
  <c r="A618" i="89"/>
  <c r="A617" i="89"/>
  <c r="A616" i="89"/>
  <c r="A615" i="89"/>
  <c r="A614" i="89"/>
  <c r="A613" i="89"/>
  <c r="A612" i="89"/>
  <c r="A611" i="89"/>
  <c r="A610" i="89"/>
  <c r="A609" i="89"/>
  <c r="A608" i="89"/>
  <c r="A607" i="89"/>
  <c r="A606" i="89"/>
  <c r="A605" i="89"/>
  <c r="A604" i="89"/>
  <c r="A603" i="89"/>
  <c r="A602" i="89"/>
  <c r="A601" i="89"/>
  <c r="A600" i="89"/>
  <c r="A599" i="89"/>
  <c r="A598" i="89"/>
  <c r="A597" i="89"/>
  <c r="A596" i="89"/>
  <c r="A595" i="89"/>
  <c r="A594" i="89"/>
  <c r="A593" i="89"/>
  <c r="A592" i="89"/>
  <c r="A591" i="89"/>
  <c r="A590" i="89"/>
  <c r="A589" i="89"/>
  <c r="A588" i="89"/>
  <c r="A587" i="89"/>
  <c r="A586" i="89"/>
  <c r="A585" i="89"/>
  <c r="A584" i="89"/>
  <c r="A583" i="89"/>
  <c r="A582" i="89"/>
  <c r="A581" i="89"/>
  <c r="A580" i="89"/>
  <c r="A579" i="89"/>
  <c r="A578" i="89"/>
  <c r="A577" i="89"/>
  <c r="A576" i="89"/>
  <c r="A575" i="89"/>
  <c r="A574" i="89"/>
  <c r="A573" i="89"/>
  <c r="A572" i="89"/>
  <c r="A571" i="89"/>
  <c r="A570" i="89"/>
  <c r="A569" i="89"/>
  <c r="A568" i="89"/>
  <c r="A567" i="89"/>
  <c r="A566" i="89"/>
  <c r="A565" i="89"/>
  <c r="A564" i="89"/>
  <c r="A563" i="89"/>
  <c r="A562" i="89"/>
  <c r="A561" i="89"/>
  <c r="A560" i="89"/>
  <c r="A559" i="89"/>
  <c r="A558" i="89"/>
  <c r="A557" i="89"/>
  <c r="A556" i="89"/>
  <c r="A555" i="89"/>
  <c r="A554" i="89"/>
  <c r="A553" i="89"/>
  <c r="A552" i="89"/>
  <c r="A551" i="89"/>
  <c r="A550" i="89"/>
  <c r="A549" i="89"/>
  <c r="A548" i="89"/>
  <c r="A547" i="89"/>
  <c r="A546" i="89"/>
  <c r="A545" i="89"/>
  <c r="A544" i="89"/>
  <c r="A543" i="89"/>
  <c r="A542" i="89"/>
  <c r="A541" i="89"/>
  <c r="A540" i="89"/>
  <c r="A539" i="89"/>
  <c r="A538" i="89"/>
  <c r="A537" i="89"/>
  <c r="A536" i="89"/>
  <c r="A535" i="89"/>
  <c r="A534" i="89"/>
  <c r="A533" i="89"/>
  <c r="A532" i="89"/>
  <c r="A531" i="89"/>
  <c r="A530" i="89"/>
  <c r="A529" i="89"/>
  <c r="A528" i="89"/>
  <c r="A527" i="89"/>
  <c r="A526" i="89"/>
  <c r="A525" i="89"/>
  <c r="A524" i="89"/>
  <c r="A523" i="89"/>
  <c r="A522" i="89"/>
  <c r="A521" i="89"/>
  <c r="A520" i="89"/>
  <c r="A519" i="89"/>
  <c r="A518" i="89"/>
  <c r="A517" i="89"/>
  <c r="A516" i="89"/>
  <c r="A515" i="89"/>
  <c r="A514" i="89"/>
  <c r="A513" i="89"/>
  <c r="A512" i="89"/>
  <c r="A511" i="89"/>
  <c r="A510" i="89"/>
  <c r="A509" i="89"/>
  <c r="A508" i="89"/>
  <c r="A507" i="89"/>
  <c r="A506" i="89"/>
  <c r="A505" i="89"/>
  <c r="A504" i="89"/>
  <c r="A503" i="89"/>
  <c r="A502" i="89"/>
  <c r="A501" i="89"/>
  <c r="A500" i="89"/>
  <c r="A499" i="89"/>
  <c r="A498" i="89"/>
  <c r="A497" i="89"/>
  <c r="A496" i="89"/>
  <c r="A495" i="89"/>
  <c r="A494" i="89"/>
  <c r="A493" i="89"/>
  <c r="A492" i="89"/>
  <c r="A491" i="89"/>
  <c r="A490" i="89"/>
  <c r="A489" i="89"/>
  <c r="A488" i="89"/>
  <c r="A487" i="89"/>
  <c r="A486" i="89"/>
  <c r="A485" i="89"/>
  <c r="A484" i="89"/>
  <c r="A483" i="89"/>
  <c r="A482" i="89"/>
  <c r="A481" i="89"/>
  <c r="A480" i="89"/>
  <c r="A479" i="89"/>
  <c r="A478" i="89"/>
  <c r="A477" i="89"/>
  <c r="A476" i="89"/>
  <c r="A475" i="89"/>
  <c r="A474" i="89"/>
  <c r="A473" i="89"/>
  <c r="A472" i="89"/>
  <c r="A471" i="89"/>
  <c r="A470" i="89"/>
  <c r="A469" i="89"/>
  <c r="A468" i="89"/>
  <c r="A467" i="89"/>
  <c r="A466" i="89"/>
  <c r="A465" i="89"/>
  <c r="A464" i="89"/>
  <c r="A463" i="89"/>
  <c r="A462" i="89"/>
  <c r="A461" i="89"/>
  <c r="A460" i="89"/>
  <c r="A459" i="89"/>
  <c r="A458" i="89"/>
  <c r="A457" i="89"/>
  <c r="A456" i="89"/>
  <c r="A455" i="89"/>
  <c r="A454" i="89"/>
  <c r="A453" i="89"/>
  <c r="A452" i="89"/>
  <c r="A451" i="89"/>
  <c r="A450" i="89"/>
  <c r="A449" i="89"/>
  <c r="A448" i="89"/>
  <c r="A447" i="89"/>
  <c r="A446" i="89"/>
  <c r="A445" i="89"/>
  <c r="A444" i="89"/>
  <c r="A443" i="89"/>
  <c r="A442" i="89"/>
  <c r="A441" i="89"/>
  <c r="A440" i="89"/>
  <c r="A439" i="89"/>
  <c r="A438" i="89"/>
  <c r="A437" i="89"/>
  <c r="A436" i="89"/>
  <c r="A435" i="89"/>
  <c r="A434" i="89"/>
  <c r="A433" i="89"/>
  <c r="A432" i="89"/>
  <c r="A431" i="89"/>
  <c r="A430" i="89"/>
  <c r="A429" i="89"/>
  <c r="A428" i="89"/>
  <c r="A427" i="89"/>
  <c r="A426" i="89"/>
  <c r="A425" i="89"/>
  <c r="A424" i="89"/>
  <c r="A423" i="89"/>
  <c r="A422" i="89"/>
  <c r="A421" i="89"/>
  <c r="A420" i="89"/>
  <c r="A419" i="89"/>
  <c r="A418" i="89"/>
  <c r="A417" i="89"/>
  <c r="A416" i="89"/>
  <c r="A415" i="89"/>
  <c r="A414" i="89"/>
  <c r="A413" i="89"/>
  <c r="A412" i="89"/>
  <c r="A411" i="89"/>
  <c r="A410" i="89"/>
  <c r="A409" i="89"/>
  <c r="A408" i="89"/>
  <c r="A407" i="89"/>
  <c r="A406" i="89"/>
  <c r="A405" i="89"/>
  <c r="A404" i="89"/>
  <c r="A403" i="89"/>
  <c r="A402" i="89"/>
  <c r="A401" i="89"/>
  <c r="A400" i="89"/>
  <c r="A399" i="89"/>
  <c r="A398" i="89"/>
  <c r="A397" i="89"/>
  <c r="A396" i="89"/>
  <c r="A395" i="89"/>
  <c r="A394" i="89"/>
  <c r="A393" i="89"/>
  <c r="A392" i="89"/>
  <c r="A391" i="89"/>
  <c r="A390" i="89"/>
  <c r="A389" i="89"/>
  <c r="A388" i="89"/>
  <c r="A387" i="89"/>
  <c r="A386" i="89"/>
  <c r="A385" i="89"/>
  <c r="A384" i="89"/>
  <c r="A383" i="89"/>
  <c r="A382" i="89"/>
  <c r="A381" i="89"/>
  <c r="A380" i="89"/>
  <c r="A379" i="89"/>
  <c r="A378" i="89"/>
  <c r="A377" i="89"/>
  <c r="A376" i="89"/>
  <c r="A375" i="89"/>
  <c r="A374" i="89"/>
  <c r="A373" i="89"/>
  <c r="A372" i="89"/>
  <c r="A371" i="89"/>
  <c r="A370" i="89"/>
  <c r="A369" i="89"/>
  <c r="A368" i="89"/>
  <c r="A367" i="89"/>
  <c r="A366" i="89"/>
  <c r="A365" i="89"/>
  <c r="A364" i="89"/>
  <c r="A363" i="89"/>
  <c r="A362" i="89"/>
  <c r="A361" i="89"/>
  <c r="A360" i="89"/>
  <c r="A359" i="89"/>
  <c r="A358" i="89"/>
  <c r="A357" i="89"/>
  <c r="A356" i="89"/>
  <c r="A355" i="89"/>
  <c r="A354" i="89"/>
  <c r="A353" i="89"/>
  <c r="A352" i="89"/>
  <c r="A351" i="89"/>
  <c r="A350" i="89"/>
  <c r="A349" i="89"/>
  <c r="A348" i="89"/>
  <c r="A347" i="89"/>
  <c r="A346" i="89"/>
  <c r="A345" i="89"/>
  <c r="A344" i="89"/>
  <c r="A343" i="89"/>
  <c r="A342" i="89"/>
  <c r="A341" i="89"/>
  <c r="A340" i="89"/>
  <c r="A339" i="89"/>
  <c r="A338" i="89"/>
  <c r="A337" i="89"/>
  <c r="A336" i="89"/>
  <c r="A335" i="89"/>
  <c r="A334" i="89"/>
  <c r="A333" i="89"/>
  <c r="A332" i="89"/>
  <c r="A331" i="89"/>
  <c r="A330" i="89"/>
  <c r="A329" i="89"/>
  <c r="A328" i="89"/>
  <c r="A327" i="89"/>
  <c r="A326" i="89"/>
  <c r="A325" i="89"/>
  <c r="A324" i="89"/>
  <c r="A323" i="89"/>
  <c r="A322" i="89"/>
  <c r="A321" i="89"/>
  <c r="A320" i="89"/>
  <c r="A319" i="89"/>
  <c r="A318" i="89"/>
  <c r="A317" i="89"/>
  <c r="A316" i="89"/>
  <c r="A315" i="89"/>
  <c r="A314" i="89"/>
  <c r="A313" i="89"/>
  <c r="A312" i="89"/>
  <c r="A311" i="89"/>
  <c r="A310" i="89"/>
  <c r="A309" i="89"/>
  <c r="A308" i="89"/>
  <c r="A307" i="89"/>
  <c r="A306" i="89"/>
  <c r="A305" i="89"/>
  <c r="A304" i="89"/>
  <c r="A303" i="89"/>
  <c r="A302" i="89"/>
  <c r="A301" i="89"/>
  <c r="A300" i="89"/>
  <c r="A299" i="89"/>
  <c r="A298" i="89"/>
  <c r="A297" i="89"/>
  <c r="A296" i="89"/>
  <c r="A295" i="89"/>
  <c r="A294" i="89"/>
  <c r="A293" i="89"/>
  <c r="A292" i="89"/>
  <c r="A291" i="89"/>
  <c r="A290" i="89"/>
  <c r="A289" i="89"/>
  <c r="A288" i="89"/>
  <c r="A287" i="89"/>
  <c r="A286" i="89"/>
  <c r="A285" i="89"/>
  <c r="A284" i="89"/>
  <c r="A283" i="89"/>
  <c r="A282" i="89"/>
  <c r="A281" i="89"/>
  <c r="A280" i="89"/>
  <c r="A279" i="89"/>
  <c r="A278" i="89"/>
  <c r="A277" i="89"/>
  <c r="A276" i="89"/>
  <c r="A275" i="89"/>
  <c r="A274" i="89"/>
  <c r="A273" i="89"/>
  <c r="A272" i="89"/>
  <c r="A271" i="89"/>
  <c r="A270" i="89"/>
  <c r="A269" i="89"/>
  <c r="A268" i="89"/>
  <c r="A267" i="89"/>
  <c r="A266" i="89"/>
  <c r="A265" i="89"/>
  <c r="A264" i="89"/>
  <c r="A263" i="89"/>
  <c r="A262" i="89"/>
  <c r="A261" i="89"/>
  <c r="A260" i="89"/>
  <c r="A259" i="89"/>
  <c r="A258" i="89"/>
  <c r="A257" i="89"/>
  <c r="A256" i="89"/>
  <c r="A255" i="89"/>
  <c r="A254" i="89"/>
  <c r="A253" i="89"/>
  <c r="A252" i="89"/>
  <c r="A251" i="89"/>
  <c r="A250" i="89"/>
  <c r="A249" i="89"/>
  <c r="A248" i="89"/>
  <c r="A247" i="89"/>
  <c r="A246" i="89"/>
  <c r="A245" i="89"/>
  <c r="A244" i="89"/>
  <c r="A243" i="89"/>
  <c r="A242" i="89"/>
  <c r="A241" i="89"/>
  <c r="A240" i="89"/>
  <c r="A239" i="89"/>
  <c r="A238" i="89"/>
  <c r="A237" i="89"/>
  <c r="A236" i="89"/>
  <c r="A235" i="89"/>
  <c r="A234" i="89"/>
  <c r="A233" i="89"/>
  <c r="A232" i="89"/>
  <c r="A231" i="89"/>
  <c r="A230" i="89"/>
  <c r="A229" i="89"/>
  <c r="A228" i="89"/>
  <c r="A227" i="89"/>
  <c r="A226" i="89"/>
  <c r="A225" i="89"/>
  <c r="A224" i="89"/>
  <c r="A223" i="89"/>
  <c r="A222" i="89"/>
  <c r="A221" i="89"/>
  <c r="A220" i="89"/>
  <c r="A219" i="89"/>
  <c r="A218" i="89"/>
  <c r="A217" i="89"/>
  <c r="A216" i="89"/>
  <c r="A215" i="89"/>
  <c r="A214" i="89"/>
  <c r="A213" i="89"/>
  <c r="A212" i="89"/>
  <c r="A211" i="89"/>
  <c r="A210" i="89"/>
  <c r="A209" i="89"/>
  <c r="A208" i="89"/>
  <c r="A207" i="89"/>
  <c r="A206" i="89"/>
  <c r="A205" i="89"/>
  <c r="A204" i="89"/>
  <c r="A203" i="89"/>
  <c r="A202" i="89"/>
  <c r="A201" i="89"/>
  <c r="A200" i="89"/>
  <c r="A199" i="89"/>
  <c r="A198" i="89"/>
  <c r="A197" i="89"/>
  <c r="A196" i="89"/>
  <c r="A195" i="89"/>
  <c r="A194" i="89"/>
  <c r="A193" i="89"/>
  <c r="A192" i="89"/>
  <c r="A191" i="89"/>
  <c r="A190" i="89"/>
  <c r="A189" i="89"/>
  <c r="A188" i="89"/>
  <c r="A187" i="89"/>
  <c r="A186" i="89"/>
  <c r="A185" i="89"/>
  <c r="A184" i="89"/>
  <c r="A183" i="89"/>
  <c r="A182" i="89"/>
  <c r="A181" i="89"/>
  <c r="A180" i="89"/>
  <c r="A179" i="89"/>
  <c r="A178" i="89"/>
  <c r="A177" i="89"/>
  <c r="A176" i="89"/>
  <c r="A175" i="89"/>
  <c r="A174" i="89"/>
  <c r="A173" i="89"/>
  <c r="A172" i="89"/>
  <c r="A171" i="89"/>
  <c r="A170" i="89"/>
  <c r="A169" i="89"/>
  <c r="A168" i="89"/>
  <c r="A167" i="89"/>
  <c r="A166" i="89"/>
  <c r="A165" i="89"/>
  <c r="A164" i="89"/>
  <c r="A163" i="89"/>
  <c r="A162" i="89"/>
  <c r="A161" i="89"/>
  <c r="A160" i="89"/>
  <c r="A159" i="89"/>
  <c r="A158" i="89"/>
  <c r="A157" i="89"/>
  <c r="A156" i="89"/>
  <c r="A155" i="89"/>
  <c r="A154" i="89"/>
  <c r="A153" i="89"/>
  <c r="A152" i="89"/>
  <c r="A151" i="89"/>
  <c r="A150" i="89"/>
  <c r="A149" i="89"/>
  <c r="A148" i="89"/>
  <c r="A147" i="89"/>
  <c r="A146" i="89"/>
  <c r="A145" i="89"/>
  <c r="A144" i="89"/>
  <c r="A143" i="89"/>
  <c r="A142" i="89"/>
  <c r="A141" i="89"/>
  <c r="A140" i="89"/>
  <c r="A139" i="89"/>
  <c r="A138" i="89"/>
  <c r="A137" i="89"/>
  <c r="A136" i="89"/>
  <c r="A135" i="89"/>
  <c r="A134" i="89"/>
  <c r="A133" i="89"/>
  <c r="A132" i="89"/>
  <c r="A131" i="89"/>
  <c r="A130" i="89"/>
  <c r="A129" i="89"/>
  <c r="A128" i="89"/>
  <c r="A127" i="89"/>
  <c r="A126" i="89"/>
  <c r="A125" i="89"/>
  <c r="A124" i="89"/>
  <c r="A123" i="89"/>
  <c r="A122" i="89"/>
  <c r="A121" i="89"/>
  <c r="A120" i="89"/>
  <c r="A119" i="89"/>
  <c r="A118" i="89"/>
  <c r="A117" i="89"/>
  <c r="A116" i="89"/>
  <c r="A115" i="89"/>
  <c r="A114" i="89"/>
  <c r="A113" i="89"/>
  <c r="A112" i="89"/>
  <c r="A111" i="89"/>
  <c r="A110" i="89"/>
  <c r="A109" i="89"/>
  <c r="A108" i="89"/>
  <c r="A107" i="89"/>
  <c r="A106" i="89"/>
  <c r="A105" i="89"/>
  <c r="A104" i="89"/>
  <c r="A103" i="89"/>
  <c r="A102" i="89"/>
  <c r="A101" i="89"/>
  <c r="A100" i="89"/>
  <c r="A99" i="89"/>
  <c r="A98" i="89"/>
  <c r="A97" i="89"/>
  <c r="A96" i="89"/>
  <c r="A95" i="89"/>
  <c r="A94" i="89"/>
  <c r="A93" i="89"/>
  <c r="A92" i="89"/>
  <c r="A91" i="89"/>
  <c r="A90" i="89"/>
  <c r="A89" i="89"/>
  <c r="A88" i="89"/>
  <c r="A87" i="89"/>
  <c r="A86" i="89"/>
  <c r="A85" i="89"/>
  <c r="A84" i="89"/>
  <c r="A83" i="89"/>
  <c r="A82" i="89"/>
  <c r="A81" i="89"/>
  <c r="A80" i="89"/>
  <c r="A79" i="89"/>
  <c r="A78" i="89"/>
  <c r="A77" i="89"/>
  <c r="A76" i="89"/>
  <c r="A75" i="89"/>
  <c r="A74" i="89"/>
  <c r="A73" i="89"/>
  <c r="A72" i="89"/>
  <c r="A71" i="89"/>
  <c r="A70" i="89"/>
  <c r="A69" i="89"/>
  <c r="A68" i="89"/>
  <c r="A67" i="89"/>
  <c r="A66" i="89"/>
  <c r="A65" i="89"/>
  <c r="A64" i="89"/>
  <c r="A63" i="89"/>
  <c r="A62" i="89"/>
  <c r="A61" i="89"/>
  <c r="A60" i="89"/>
  <c r="A59" i="89"/>
  <c r="A58" i="89"/>
  <c r="A57" i="89"/>
  <c r="A56" i="89"/>
  <c r="A55" i="89"/>
  <c r="A54" i="89"/>
  <c r="A53" i="89"/>
  <c r="A52" i="89"/>
  <c r="A51" i="89"/>
  <c r="A50" i="89"/>
  <c r="A49" i="89"/>
  <c r="A48" i="89"/>
  <c r="A47" i="89"/>
  <c r="A46" i="89"/>
  <c r="A45" i="89"/>
  <c r="A44" i="89"/>
  <c r="A43" i="89"/>
  <c r="A42" i="89"/>
  <c r="A41" i="89"/>
  <c r="A40" i="89"/>
  <c r="A39" i="89"/>
  <c r="A38" i="89"/>
  <c r="A37" i="89"/>
  <c r="A36" i="89"/>
  <c r="A35" i="89"/>
  <c r="A34" i="89"/>
  <c r="A33" i="89"/>
  <c r="A32" i="89"/>
  <c r="A31" i="89"/>
  <c r="A30" i="89"/>
  <c r="A29" i="89"/>
  <c r="A28" i="89"/>
  <c r="A27" i="89"/>
  <c r="A26" i="89"/>
  <c r="A25" i="89"/>
  <c r="A24" i="89"/>
  <c r="A23" i="89"/>
  <c r="A22" i="89"/>
  <c r="A21" i="89"/>
  <c r="A20" i="89"/>
  <c r="A19" i="89"/>
  <c r="A18" i="89"/>
  <c r="A17" i="89"/>
  <c r="A16" i="89"/>
  <c r="A15" i="89"/>
  <c r="A14" i="89"/>
  <c r="A13" i="89"/>
  <c r="A12" i="89"/>
  <c r="A11" i="89"/>
  <c r="A10" i="89"/>
  <c r="A9" i="89"/>
  <c r="A8" i="89"/>
  <c r="A7" i="89"/>
  <c r="A6" i="89"/>
  <c r="A5" i="89"/>
  <c r="A4" i="89"/>
  <c r="A3" i="89"/>
  <c r="A2" i="89"/>
  <c r="F1" i="89"/>
  <c r="G1" i="89"/>
  <c r="H1" i="89"/>
  <c r="E1" i="89"/>
  <c r="A1262" i="89" l="1"/>
  <c r="A1230" i="89"/>
  <c r="B133" i="89"/>
  <c r="J133" i="89"/>
  <c r="K133" i="89"/>
  <c r="L133" i="89"/>
  <c r="B277" i="89"/>
  <c r="J277" i="89"/>
  <c r="L277" i="89"/>
  <c r="K277" i="89"/>
  <c r="B409" i="89"/>
  <c r="J409" i="89"/>
  <c r="K409" i="89"/>
  <c r="L409" i="89"/>
  <c r="B529" i="89"/>
  <c r="J529" i="89"/>
  <c r="K529" i="89"/>
  <c r="L529" i="89"/>
  <c r="B625" i="89"/>
  <c r="J625" i="89"/>
  <c r="K625" i="89"/>
  <c r="L625" i="89"/>
  <c r="B721" i="89"/>
  <c r="J721" i="89"/>
  <c r="K721" i="89"/>
  <c r="L721" i="89"/>
  <c r="B781" i="89"/>
  <c r="J781" i="89"/>
  <c r="K781" i="89"/>
  <c r="L781" i="89"/>
  <c r="B925" i="89"/>
  <c r="K925" i="89"/>
  <c r="L925" i="89"/>
  <c r="J925" i="89"/>
  <c r="B1009" i="89"/>
  <c r="J1009" i="89"/>
  <c r="K1009" i="89"/>
  <c r="L1009" i="89"/>
  <c r="B12" i="89"/>
  <c r="J12" i="89"/>
  <c r="K12" i="89"/>
  <c r="L12" i="89"/>
  <c r="B24" i="89"/>
  <c r="J24" i="89"/>
  <c r="K24" i="89"/>
  <c r="L24" i="89"/>
  <c r="B36" i="89"/>
  <c r="J36" i="89"/>
  <c r="K36" i="89"/>
  <c r="L36" i="89"/>
  <c r="B48" i="89"/>
  <c r="J48" i="89"/>
  <c r="K48" i="89"/>
  <c r="L48" i="89"/>
  <c r="B60" i="89"/>
  <c r="J60" i="89"/>
  <c r="K60" i="89"/>
  <c r="L60" i="89"/>
  <c r="B72" i="89"/>
  <c r="J72" i="89"/>
  <c r="K72" i="89"/>
  <c r="L72" i="89"/>
  <c r="B84" i="89"/>
  <c r="J84" i="89"/>
  <c r="K84" i="89"/>
  <c r="L84" i="89"/>
  <c r="B96" i="89"/>
  <c r="J96" i="89"/>
  <c r="K96" i="89"/>
  <c r="L96" i="89"/>
  <c r="B108" i="89"/>
  <c r="J108" i="89"/>
  <c r="K108" i="89"/>
  <c r="L108" i="89"/>
  <c r="B120" i="89"/>
  <c r="J120" i="89"/>
  <c r="K120" i="89"/>
  <c r="L120" i="89"/>
  <c r="B132" i="89"/>
  <c r="J132" i="89"/>
  <c r="K132" i="89"/>
  <c r="L132" i="89"/>
  <c r="B144" i="89"/>
  <c r="J144" i="89"/>
  <c r="K144" i="89"/>
  <c r="L144" i="89"/>
  <c r="B156" i="89"/>
  <c r="J156" i="89"/>
  <c r="K156" i="89"/>
  <c r="L156" i="89"/>
  <c r="B168" i="89"/>
  <c r="J168" i="89"/>
  <c r="K168" i="89"/>
  <c r="L168" i="89"/>
  <c r="B180" i="89"/>
  <c r="J180" i="89"/>
  <c r="K180" i="89"/>
  <c r="L180" i="89"/>
  <c r="B192" i="89"/>
  <c r="J192" i="89"/>
  <c r="K192" i="89"/>
  <c r="L192" i="89"/>
  <c r="B204" i="89"/>
  <c r="J204" i="89"/>
  <c r="K204" i="89"/>
  <c r="L204" i="89"/>
  <c r="B216" i="89"/>
  <c r="J216" i="89"/>
  <c r="K216" i="89"/>
  <c r="L216" i="89"/>
  <c r="B228" i="89"/>
  <c r="J228" i="89"/>
  <c r="K228" i="89"/>
  <c r="L228" i="89"/>
  <c r="B240" i="89"/>
  <c r="J240" i="89"/>
  <c r="K240" i="89"/>
  <c r="L240" i="89"/>
  <c r="B252" i="89"/>
  <c r="J252" i="89"/>
  <c r="K252" i="89"/>
  <c r="L252" i="89"/>
  <c r="B264" i="89"/>
  <c r="J264" i="89"/>
  <c r="K264" i="89"/>
  <c r="L264" i="89"/>
  <c r="B276" i="89"/>
  <c r="J276" i="89"/>
  <c r="K276" i="89"/>
  <c r="L276" i="89"/>
  <c r="B288" i="89"/>
  <c r="J288" i="89"/>
  <c r="L288" i="89"/>
  <c r="K288" i="89"/>
  <c r="B300" i="89"/>
  <c r="J300" i="89"/>
  <c r="K300" i="89"/>
  <c r="L300" i="89"/>
  <c r="B312" i="89"/>
  <c r="J312" i="89"/>
  <c r="K312" i="89"/>
  <c r="L312" i="89"/>
  <c r="B324" i="89"/>
  <c r="J324" i="89"/>
  <c r="K324" i="89"/>
  <c r="L324" i="89"/>
  <c r="B336" i="89"/>
  <c r="J336" i="89"/>
  <c r="K336" i="89"/>
  <c r="L336" i="89"/>
  <c r="B348" i="89"/>
  <c r="J348" i="89"/>
  <c r="K348" i="89"/>
  <c r="L348" i="89"/>
  <c r="B360" i="89"/>
  <c r="J360" i="89"/>
  <c r="L360" i="89"/>
  <c r="K360" i="89"/>
  <c r="B372" i="89"/>
  <c r="J372" i="89"/>
  <c r="K372" i="89"/>
  <c r="L372" i="89"/>
  <c r="B384" i="89"/>
  <c r="J384" i="89"/>
  <c r="L384" i="89"/>
  <c r="K384" i="89"/>
  <c r="B396" i="89"/>
  <c r="J396" i="89"/>
  <c r="K396" i="89"/>
  <c r="L396" i="89"/>
  <c r="B408" i="89"/>
  <c r="J408" i="89"/>
  <c r="L408" i="89"/>
  <c r="K408" i="89"/>
  <c r="B420" i="89"/>
  <c r="J420" i="89"/>
  <c r="K420" i="89"/>
  <c r="L420" i="89"/>
  <c r="B432" i="89"/>
  <c r="J432" i="89"/>
  <c r="L432" i="89"/>
  <c r="K432" i="89"/>
  <c r="B444" i="89"/>
  <c r="J444" i="89"/>
  <c r="K444" i="89"/>
  <c r="L444" i="89"/>
  <c r="B456" i="89"/>
  <c r="J456" i="89"/>
  <c r="K456" i="89"/>
  <c r="L456" i="89"/>
  <c r="B468" i="89"/>
  <c r="J468" i="89"/>
  <c r="K468" i="89"/>
  <c r="L468" i="89"/>
  <c r="B480" i="89"/>
  <c r="J480" i="89"/>
  <c r="K480" i="89"/>
  <c r="L480" i="89"/>
  <c r="B492" i="89"/>
  <c r="J492" i="89"/>
  <c r="K492" i="89"/>
  <c r="L492" i="89"/>
  <c r="B504" i="89"/>
  <c r="K504" i="89"/>
  <c r="J504" i="89"/>
  <c r="L504" i="89"/>
  <c r="B516" i="89"/>
  <c r="J516" i="89"/>
  <c r="K516" i="89"/>
  <c r="L516" i="89"/>
  <c r="B528" i="89"/>
  <c r="J528" i="89"/>
  <c r="K528" i="89"/>
  <c r="L528" i="89"/>
  <c r="B540" i="89"/>
  <c r="J540" i="89"/>
  <c r="K540" i="89"/>
  <c r="L540" i="89"/>
  <c r="B552" i="89"/>
  <c r="L552" i="89"/>
  <c r="J552" i="89"/>
  <c r="K552" i="89"/>
  <c r="B564" i="89"/>
  <c r="K564" i="89"/>
  <c r="L564" i="89"/>
  <c r="J564" i="89"/>
  <c r="B576" i="89"/>
  <c r="J576" i="89"/>
  <c r="K576" i="89"/>
  <c r="L576" i="89"/>
  <c r="B588" i="89"/>
  <c r="J588" i="89"/>
  <c r="K588" i="89"/>
  <c r="L588" i="89"/>
  <c r="B600" i="89"/>
  <c r="J600" i="89"/>
  <c r="K600" i="89"/>
  <c r="L600" i="89"/>
  <c r="B612" i="89"/>
  <c r="J612" i="89"/>
  <c r="K612" i="89"/>
  <c r="L612" i="89"/>
  <c r="B624" i="89"/>
  <c r="K624" i="89"/>
  <c r="L624" i="89"/>
  <c r="J624" i="89"/>
  <c r="B636" i="89"/>
  <c r="K636" i="89"/>
  <c r="L636" i="89"/>
  <c r="J636" i="89"/>
  <c r="B648" i="89"/>
  <c r="J648" i="89"/>
  <c r="K648" i="89"/>
  <c r="L648" i="89"/>
  <c r="B660" i="89"/>
  <c r="K660" i="89"/>
  <c r="L660" i="89"/>
  <c r="J660" i="89"/>
  <c r="B672" i="89"/>
  <c r="K672" i="89"/>
  <c r="L672" i="89"/>
  <c r="J672" i="89"/>
  <c r="B684" i="89"/>
  <c r="L684" i="89"/>
  <c r="J684" i="89"/>
  <c r="K684" i="89"/>
  <c r="B696" i="89"/>
  <c r="L696" i="89"/>
  <c r="J696" i="89"/>
  <c r="K696" i="89"/>
  <c r="B708" i="89"/>
  <c r="L708" i="89"/>
  <c r="J708" i="89"/>
  <c r="K708" i="89"/>
  <c r="B720" i="89"/>
  <c r="L720" i="89"/>
  <c r="J720" i="89"/>
  <c r="K720" i="89"/>
  <c r="B732" i="89"/>
  <c r="L732" i="89"/>
  <c r="J732" i="89"/>
  <c r="K732" i="89"/>
  <c r="B744" i="89"/>
  <c r="L744" i="89"/>
  <c r="J744" i="89"/>
  <c r="K744" i="89"/>
  <c r="B756" i="89"/>
  <c r="L756" i="89"/>
  <c r="J756" i="89"/>
  <c r="K756" i="89"/>
  <c r="B768" i="89"/>
  <c r="L768" i="89"/>
  <c r="J768" i="89"/>
  <c r="K768" i="89"/>
  <c r="B780" i="89"/>
  <c r="L780" i="89"/>
  <c r="J780" i="89"/>
  <c r="K780" i="89"/>
  <c r="B792" i="89"/>
  <c r="K792" i="89"/>
  <c r="L792" i="89"/>
  <c r="J792" i="89"/>
  <c r="B804" i="89"/>
  <c r="J804" i="89"/>
  <c r="K804" i="89"/>
  <c r="L804" i="89"/>
  <c r="B816" i="89"/>
  <c r="J816" i="89"/>
  <c r="K816" i="89"/>
  <c r="L816" i="89"/>
  <c r="B828" i="89"/>
  <c r="L828" i="89"/>
  <c r="K828" i="89"/>
  <c r="J828" i="89"/>
  <c r="B840" i="89"/>
  <c r="K840" i="89"/>
  <c r="L840" i="89"/>
  <c r="J840" i="89"/>
  <c r="B852" i="89"/>
  <c r="J852" i="89"/>
  <c r="K852" i="89"/>
  <c r="L852" i="89"/>
  <c r="B864" i="89"/>
  <c r="K864" i="89"/>
  <c r="L864" i="89"/>
  <c r="J864" i="89"/>
  <c r="B876" i="89"/>
  <c r="L876" i="89"/>
  <c r="K876" i="89"/>
  <c r="J876" i="89"/>
  <c r="B888" i="89"/>
  <c r="K888" i="89"/>
  <c r="L888" i="89"/>
  <c r="J888" i="89"/>
  <c r="B900" i="89"/>
  <c r="L900" i="89"/>
  <c r="K900" i="89"/>
  <c r="J900" i="89"/>
  <c r="B912" i="89"/>
  <c r="J912" i="89"/>
  <c r="K912" i="89"/>
  <c r="L912" i="89"/>
  <c r="B924" i="89"/>
  <c r="L924" i="89"/>
  <c r="J924" i="89"/>
  <c r="K924" i="89"/>
  <c r="B936" i="89"/>
  <c r="J936" i="89"/>
  <c r="K936" i="89"/>
  <c r="L936" i="89"/>
  <c r="B948" i="89"/>
  <c r="L948" i="89"/>
  <c r="K948" i="89"/>
  <c r="J948" i="89"/>
  <c r="B960" i="89"/>
  <c r="L960" i="89"/>
  <c r="K960" i="89"/>
  <c r="J960" i="89"/>
  <c r="B972" i="89"/>
  <c r="K972" i="89"/>
  <c r="L972" i="89"/>
  <c r="J972" i="89"/>
  <c r="B984" i="89"/>
  <c r="L984" i="89"/>
  <c r="K984" i="89"/>
  <c r="J984" i="89"/>
  <c r="B996" i="89"/>
  <c r="K996" i="89"/>
  <c r="L996" i="89"/>
  <c r="J996" i="89"/>
  <c r="B1008" i="89"/>
  <c r="L1008" i="89"/>
  <c r="K1008" i="89"/>
  <c r="J1008" i="89"/>
  <c r="B1020" i="89"/>
  <c r="L1020" i="89"/>
  <c r="K1020" i="89"/>
  <c r="J1020" i="89"/>
  <c r="B1032" i="89"/>
  <c r="L1032" i="89"/>
  <c r="K1032" i="89"/>
  <c r="J1032" i="89"/>
  <c r="L1044" i="89"/>
  <c r="K1044" i="89"/>
  <c r="J1044" i="89"/>
  <c r="L1056" i="89"/>
  <c r="K1056" i="89"/>
  <c r="J1056" i="89"/>
  <c r="B13" i="89"/>
  <c r="J13" i="89"/>
  <c r="K13" i="89"/>
  <c r="L13" i="89"/>
  <c r="B85" i="89"/>
  <c r="J85" i="89"/>
  <c r="K85" i="89"/>
  <c r="L85" i="89"/>
  <c r="B217" i="89"/>
  <c r="J217" i="89"/>
  <c r="K217" i="89"/>
  <c r="L217" i="89"/>
  <c r="B361" i="89"/>
  <c r="J361" i="89"/>
  <c r="K361" i="89"/>
  <c r="L361" i="89"/>
  <c r="B493" i="89"/>
  <c r="J493" i="89"/>
  <c r="K493" i="89"/>
  <c r="L493" i="89"/>
  <c r="B553" i="89"/>
  <c r="J553" i="89"/>
  <c r="K553" i="89"/>
  <c r="L553" i="89"/>
  <c r="B685" i="89"/>
  <c r="J685" i="89"/>
  <c r="K685" i="89"/>
  <c r="L685" i="89"/>
  <c r="B793" i="89"/>
  <c r="J793" i="89"/>
  <c r="K793" i="89"/>
  <c r="L793" i="89"/>
  <c r="B949" i="89"/>
  <c r="K949" i="89"/>
  <c r="L949" i="89"/>
  <c r="J949" i="89"/>
  <c r="B2" i="89"/>
  <c r="L2" i="89"/>
  <c r="K2" i="89"/>
  <c r="J2" i="89"/>
  <c r="B14" i="89"/>
  <c r="L14" i="89"/>
  <c r="K14" i="89"/>
  <c r="J14" i="89"/>
  <c r="B26" i="89"/>
  <c r="L26" i="89"/>
  <c r="J26" i="89"/>
  <c r="K26" i="89"/>
  <c r="B38" i="89"/>
  <c r="L38" i="89"/>
  <c r="K38" i="89"/>
  <c r="J38" i="89"/>
  <c r="B50" i="89"/>
  <c r="L50" i="89"/>
  <c r="J50" i="89"/>
  <c r="K50" i="89"/>
  <c r="B62" i="89"/>
  <c r="L62" i="89"/>
  <c r="K62" i="89"/>
  <c r="J62" i="89"/>
  <c r="B74" i="89"/>
  <c r="L74" i="89"/>
  <c r="J74" i="89"/>
  <c r="K74" i="89"/>
  <c r="B86" i="89"/>
  <c r="L86" i="89"/>
  <c r="K86" i="89"/>
  <c r="J86" i="89"/>
  <c r="B98" i="89"/>
  <c r="L98" i="89"/>
  <c r="K98" i="89"/>
  <c r="J98" i="89"/>
  <c r="B110" i="89"/>
  <c r="L110" i="89"/>
  <c r="K110" i="89"/>
  <c r="J110" i="89"/>
  <c r="B122" i="89"/>
  <c r="L122" i="89"/>
  <c r="J122" i="89"/>
  <c r="K122" i="89"/>
  <c r="B134" i="89"/>
  <c r="L134" i="89"/>
  <c r="K134" i="89"/>
  <c r="J134" i="89"/>
  <c r="B146" i="89"/>
  <c r="L146" i="89"/>
  <c r="J146" i="89"/>
  <c r="K146" i="89"/>
  <c r="B158" i="89"/>
  <c r="L158" i="89"/>
  <c r="K158" i="89"/>
  <c r="J158" i="89"/>
  <c r="B170" i="89"/>
  <c r="L170" i="89"/>
  <c r="J170" i="89"/>
  <c r="K170" i="89"/>
  <c r="B182" i="89"/>
  <c r="L182" i="89"/>
  <c r="K182" i="89"/>
  <c r="J182" i="89"/>
  <c r="B194" i="89"/>
  <c r="L194" i="89"/>
  <c r="J194" i="89"/>
  <c r="K194" i="89"/>
  <c r="B206" i="89"/>
  <c r="L206" i="89"/>
  <c r="K206" i="89"/>
  <c r="J206" i="89"/>
  <c r="B218" i="89"/>
  <c r="L218" i="89"/>
  <c r="J218" i="89"/>
  <c r="K218" i="89"/>
  <c r="B230" i="89"/>
  <c r="L230" i="89"/>
  <c r="K230" i="89"/>
  <c r="J230" i="89"/>
  <c r="B242" i="89"/>
  <c r="L242" i="89"/>
  <c r="J242" i="89"/>
  <c r="K242" i="89"/>
  <c r="B254" i="89"/>
  <c r="L254" i="89"/>
  <c r="K254" i="89"/>
  <c r="J254" i="89"/>
  <c r="B266" i="89"/>
  <c r="L266" i="89"/>
  <c r="J266" i="89"/>
  <c r="K266" i="89"/>
  <c r="B278" i="89"/>
  <c r="J278" i="89"/>
  <c r="K278" i="89"/>
  <c r="L278" i="89"/>
  <c r="B290" i="89"/>
  <c r="L290" i="89"/>
  <c r="J290" i="89"/>
  <c r="K290" i="89"/>
  <c r="B302" i="89"/>
  <c r="J302" i="89"/>
  <c r="K302" i="89"/>
  <c r="L302" i="89"/>
  <c r="B314" i="89"/>
  <c r="J314" i="89"/>
  <c r="K314" i="89"/>
  <c r="L314" i="89"/>
  <c r="B326" i="89"/>
  <c r="J326" i="89"/>
  <c r="K326" i="89"/>
  <c r="L326" i="89"/>
  <c r="B338" i="89"/>
  <c r="L338" i="89"/>
  <c r="J338" i="89"/>
  <c r="K338" i="89"/>
  <c r="B350" i="89"/>
  <c r="J350" i="89"/>
  <c r="K350" i="89"/>
  <c r="L350" i="89"/>
  <c r="B362" i="89"/>
  <c r="J362" i="89"/>
  <c r="K362" i="89"/>
  <c r="L362" i="89"/>
  <c r="B374" i="89"/>
  <c r="J374" i="89"/>
  <c r="K374" i="89"/>
  <c r="L374" i="89"/>
  <c r="B386" i="89"/>
  <c r="K386" i="89"/>
  <c r="L386" i="89"/>
  <c r="J386" i="89"/>
  <c r="B398" i="89"/>
  <c r="J398" i="89"/>
  <c r="K398" i="89"/>
  <c r="L398" i="89"/>
  <c r="B410" i="89"/>
  <c r="J410" i="89"/>
  <c r="K410" i="89"/>
  <c r="L410" i="89"/>
  <c r="B422" i="89"/>
  <c r="J422" i="89"/>
  <c r="K422" i="89"/>
  <c r="L422" i="89"/>
  <c r="B434" i="89"/>
  <c r="L434" i="89"/>
  <c r="K434" i="89"/>
  <c r="J434" i="89"/>
  <c r="B446" i="89"/>
  <c r="J446" i="89"/>
  <c r="K446" i="89"/>
  <c r="L446" i="89"/>
  <c r="B458" i="89"/>
  <c r="J458" i="89"/>
  <c r="L458" i="89"/>
  <c r="K458" i="89"/>
  <c r="B470" i="89"/>
  <c r="K470" i="89"/>
  <c r="J470" i="89"/>
  <c r="L470" i="89"/>
  <c r="B482" i="89"/>
  <c r="J482" i="89"/>
  <c r="L482" i="89"/>
  <c r="K482" i="89"/>
  <c r="B494" i="89"/>
  <c r="J494" i="89"/>
  <c r="K494" i="89"/>
  <c r="L494" i="89"/>
  <c r="B506" i="89"/>
  <c r="L506" i="89"/>
  <c r="J506" i="89"/>
  <c r="K506" i="89"/>
  <c r="B518" i="89"/>
  <c r="L518" i="89"/>
  <c r="J518" i="89"/>
  <c r="K518" i="89"/>
  <c r="B530" i="89"/>
  <c r="L530" i="89"/>
  <c r="J530" i="89"/>
  <c r="K530" i="89"/>
  <c r="B542" i="89"/>
  <c r="L542" i="89"/>
  <c r="J542" i="89"/>
  <c r="K542" i="89"/>
  <c r="B554" i="89"/>
  <c r="L554" i="89"/>
  <c r="J554" i="89"/>
  <c r="K554" i="89"/>
  <c r="B566" i="89"/>
  <c r="L566" i="89"/>
  <c r="J566" i="89"/>
  <c r="K566" i="89"/>
  <c r="B578" i="89"/>
  <c r="L578" i="89"/>
  <c r="J578" i="89"/>
  <c r="K578" i="89"/>
  <c r="B590" i="89"/>
  <c r="J590" i="89"/>
  <c r="L590" i="89"/>
  <c r="K590" i="89"/>
  <c r="B602" i="89"/>
  <c r="K602" i="89"/>
  <c r="L602" i="89"/>
  <c r="J602" i="89"/>
  <c r="B614" i="89"/>
  <c r="J614" i="89"/>
  <c r="K614" i="89"/>
  <c r="L614" i="89"/>
  <c r="B626" i="89"/>
  <c r="J626" i="89"/>
  <c r="K626" i="89"/>
  <c r="L626" i="89"/>
  <c r="B638" i="89"/>
  <c r="J638" i="89"/>
  <c r="K638" i="89"/>
  <c r="L638" i="89"/>
  <c r="B650" i="89"/>
  <c r="K650" i="89"/>
  <c r="L650" i="89"/>
  <c r="J650" i="89"/>
  <c r="B662" i="89"/>
  <c r="L662" i="89"/>
  <c r="J662" i="89"/>
  <c r="K662" i="89"/>
  <c r="B674" i="89"/>
  <c r="L674" i="89"/>
  <c r="J674" i="89"/>
  <c r="K674" i="89"/>
  <c r="B686" i="89"/>
  <c r="L686" i="89"/>
  <c r="J686" i="89"/>
  <c r="K686" i="89"/>
  <c r="B698" i="89"/>
  <c r="L698" i="89"/>
  <c r="J698" i="89"/>
  <c r="K698" i="89"/>
  <c r="B710" i="89"/>
  <c r="L710" i="89"/>
  <c r="J710" i="89"/>
  <c r="K710" i="89"/>
  <c r="B722" i="89"/>
  <c r="L722" i="89"/>
  <c r="J722" i="89"/>
  <c r="K722" i="89"/>
  <c r="B734" i="89"/>
  <c r="L734" i="89"/>
  <c r="J734" i="89"/>
  <c r="K734" i="89"/>
  <c r="B746" i="89"/>
  <c r="L746" i="89"/>
  <c r="J746" i="89"/>
  <c r="K746" i="89"/>
  <c r="B758" i="89"/>
  <c r="L758" i="89"/>
  <c r="J758" i="89"/>
  <c r="K758" i="89"/>
  <c r="B770" i="89"/>
  <c r="L770" i="89"/>
  <c r="J770" i="89"/>
  <c r="K770" i="89"/>
  <c r="B782" i="89"/>
  <c r="L782" i="89"/>
  <c r="J782" i="89"/>
  <c r="K782" i="89"/>
  <c r="B794" i="89"/>
  <c r="L794" i="89"/>
  <c r="J794" i="89"/>
  <c r="K794" i="89"/>
  <c r="B806" i="89"/>
  <c r="L806" i="89"/>
  <c r="K806" i="89"/>
  <c r="J806" i="89"/>
  <c r="B818" i="89"/>
  <c r="L818" i="89"/>
  <c r="K818" i="89"/>
  <c r="J818" i="89"/>
  <c r="B830" i="89"/>
  <c r="L830" i="89"/>
  <c r="J830" i="89"/>
  <c r="K830" i="89"/>
  <c r="B842" i="89"/>
  <c r="L842" i="89"/>
  <c r="J842" i="89"/>
  <c r="K842" i="89"/>
  <c r="B854" i="89"/>
  <c r="L854" i="89"/>
  <c r="K854" i="89"/>
  <c r="J854" i="89"/>
  <c r="B866" i="89"/>
  <c r="J866" i="89"/>
  <c r="K866" i="89"/>
  <c r="L866" i="89"/>
  <c r="B878" i="89"/>
  <c r="J878" i="89"/>
  <c r="K878" i="89"/>
  <c r="L878" i="89"/>
  <c r="B890" i="89"/>
  <c r="J890" i="89"/>
  <c r="K890" i="89"/>
  <c r="L890" i="89"/>
  <c r="B902" i="89"/>
  <c r="J902" i="89"/>
  <c r="K902" i="89"/>
  <c r="L902" i="89"/>
  <c r="B914" i="89"/>
  <c r="K914" i="89"/>
  <c r="L914" i="89"/>
  <c r="J914" i="89"/>
  <c r="B926" i="89"/>
  <c r="K926" i="89"/>
  <c r="L926" i="89"/>
  <c r="J926" i="89"/>
  <c r="B938" i="89"/>
  <c r="K938" i="89"/>
  <c r="L938" i="89"/>
  <c r="J938" i="89"/>
  <c r="B950" i="89"/>
  <c r="K950" i="89"/>
  <c r="L950" i="89"/>
  <c r="J950" i="89"/>
  <c r="B962" i="89"/>
  <c r="J962" i="89"/>
  <c r="K962" i="89"/>
  <c r="L962" i="89"/>
  <c r="B974" i="89"/>
  <c r="L974" i="89"/>
  <c r="J974" i="89"/>
  <c r="K974" i="89"/>
  <c r="B986" i="89"/>
  <c r="J986" i="89"/>
  <c r="K986" i="89"/>
  <c r="L986" i="89"/>
  <c r="B998" i="89"/>
  <c r="L998" i="89"/>
  <c r="J998" i="89"/>
  <c r="K998" i="89"/>
  <c r="B1010" i="89"/>
  <c r="K1010" i="89"/>
  <c r="L1010" i="89"/>
  <c r="J1010" i="89"/>
  <c r="B1022" i="89"/>
  <c r="K1022" i="89"/>
  <c r="L1022" i="89"/>
  <c r="J1022" i="89"/>
  <c r="B1034" i="89"/>
  <c r="K1034" i="89"/>
  <c r="L1034" i="89"/>
  <c r="J1034" i="89"/>
  <c r="K1046" i="89"/>
  <c r="L1046" i="89"/>
  <c r="J1046" i="89"/>
  <c r="K1058" i="89"/>
  <c r="L1058" i="89"/>
  <c r="J1058" i="89"/>
  <c r="B109" i="89"/>
  <c r="J109" i="89"/>
  <c r="K109" i="89"/>
  <c r="L109" i="89"/>
  <c r="B265" i="89"/>
  <c r="J265" i="89"/>
  <c r="K265" i="89"/>
  <c r="L265" i="89"/>
  <c r="B421" i="89"/>
  <c r="J421" i="89"/>
  <c r="K421" i="89"/>
  <c r="L421" i="89"/>
  <c r="B601" i="89"/>
  <c r="K601" i="89"/>
  <c r="L601" i="89"/>
  <c r="J601" i="89"/>
  <c r="B841" i="89"/>
  <c r="J841" i="89"/>
  <c r="K841" i="89"/>
  <c r="L841" i="89"/>
  <c r="B3" i="89"/>
  <c r="J3" i="89"/>
  <c r="K3" i="89"/>
  <c r="L3" i="89"/>
  <c r="B15" i="89"/>
  <c r="J15" i="89"/>
  <c r="K15" i="89"/>
  <c r="L15" i="89"/>
  <c r="B27" i="89"/>
  <c r="J27" i="89"/>
  <c r="K27" i="89"/>
  <c r="L27" i="89"/>
  <c r="B39" i="89"/>
  <c r="J39" i="89"/>
  <c r="K39" i="89"/>
  <c r="L39" i="89"/>
  <c r="B51" i="89"/>
  <c r="J51" i="89"/>
  <c r="K51" i="89"/>
  <c r="L51" i="89"/>
  <c r="B63" i="89"/>
  <c r="J63" i="89"/>
  <c r="K63" i="89"/>
  <c r="L63" i="89"/>
  <c r="B75" i="89"/>
  <c r="J75" i="89"/>
  <c r="K75" i="89"/>
  <c r="L75" i="89"/>
  <c r="B87" i="89"/>
  <c r="J87" i="89"/>
  <c r="K87" i="89"/>
  <c r="L87" i="89"/>
  <c r="B99" i="89"/>
  <c r="J99" i="89"/>
  <c r="K99" i="89"/>
  <c r="L99" i="89"/>
  <c r="B111" i="89"/>
  <c r="J111" i="89"/>
  <c r="K111" i="89"/>
  <c r="L111" i="89"/>
  <c r="B123" i="89"/>
  <c r="J123" i="89"/>
  <c r="K123" i="89"/>
  <c r="L123" i="89"/>
  <c r="B135" i="89"/>
  <c r="J135" i="89"/>
  <c r="K135" i="89"/>
  <c r="L135" i="89"/>
  <c r="B147" i="89"/>
  <c r="J147" i="89"/>
  <c r="K147" i="89"/>
  <c r="L147" i="89"/>
  <c r="B159" i="89"/>
  <c r="J159" i="89"/>
  <c r="K159" i="89"/>
  <c r="L159" i="89"/>
  <c r="B171" i="89"/>
  <c r="J171" i="89"/>
  <c r="K171" i="89"/>
  <c r="L171" i="89"/>
  <c r="B183" i="89"/>
  <c r="J183" i="89"/>
  <c r="K183" i="89"/>
  <c r="L183" i="89"/>
  <c r="B195" i="89"/>
  <c r="J195" i="89"/>
  <c r="K195" i="89"/>
  <c r="L195" i="89"/>
  <c r="B207" i="89"/>
  <c r="J207" i="89"/>
  <c r="K207" i="89"/>
  <c r="L207" i="89"/>
  <c r="B219" i="89"/>
  <c r="J219" i="89"/>
  <c r="K219" i="89"/>
  <c r="L219" i="89"/>
  <c r="B231" i="89"/>
  <c r="J231" i="89"/>
  <c r="K231" i="89"/>
  <c r="L231" i="89"/>
  <c r="B243" i="89"/>
  <c r="J243" i="89"/>
  <c r="K243" i="89"/>
  <c r="L243" i="89"/>
  <c r="B255" i="89"/>
  <c r="J255" i="89"/>
  <c r="K255" i="89"/>
  <c r="L255" i="89"/>
  <c r="B267" i="89"/>
  <c r="J267" i="89"/>
  <c r="K267" i="89"/>
  <c r="L267" i="89"/>
  <c r="B279" i="89"/>
  <c r="J279" i="89"/>
  <c r="K279" i="89"/>
  <c r="L279" i="89"/>
  <c r="B291" i="89"/>
  <c r="J291" i="89"/>
  <c r="K291" i="89"/>
  <c r="L291" i="89"/>
  <c r="B303" i="89"/>
  <c r="J303" i="89"/>
  <c r="K303" i="89"/>
  <c r="L303" i="89"/>
  <c r="B315" i="89"/>
  <c r="J315" i="89"/>
  <c r="K315" i="89"/>
  <c r="L315" i="89"/>
  <c r="B327" i="89"/>
  <c r="J327" i="89"/>
  <c r="K327" i="89"/>
  <c r="L327" i="89"/>
  <c r="B339" i="89"/>
  <c r="J339" i="89"/>
  <c r="K339" i="89"/>
  <c r="L339" i="89"/>
  <c r="B351" i="89"/>
  <c r="K351" i="89"/>
  <c r="L351" i="89"/>
  <c r="J351" i="89"/>
  <c r="B363" i="89"/>
  <c r="K363" i="89"/>
  <c r="L363" i="89"/>
  <c r="J363" i="89"/>
  <c r="B375" i="89"/>
  <c r="K375" i="89"/>
  <c r="L375" i="89"/>
  <c r="J375" i="89"/>
  <c r="B387" i="89"/>
  <c r="K387" i="89"/>
  <c r="L387" i="89"/>
  <c r="J387" i="89"/>
  <c r="B399" i="89"/>
  <c r="K399" i="89"/>
  <c r="L399" i="89"/>
  <c r="J399" i="89"/>
  <c r="B411" i="89"/>
  <c r="K411" i="89"/>
  <c r="L411" i="89"/>
  <c r="J411" i="89"/>
  <c r="B423" i="89"/>
  <c r="K423" i="89"/>
  <c r="L423" i="89"/>
  <c r="J423" i="89"/>
  <c r="B435" i="89"/>
  <c r="K435" i="89"/>
  <c r="L435" i="89"/>
  <c r="J435" i="89"/>
  <c r="B447" i="89"/>
  <c r="K447" i="89"/>
  <c r="L447" i="89"/>
  <c r="J447" i="89"/>
  <c r="B459" i="89"/>
  <c r="K459" i="89"/>
  <c r="L459" i="89"/>
  <c r="J459" i="89"/>
  <c r="B471" i="89"/>
  <c r="K471" i="89"/>
  <c r="L471" i="89"/>
  <c r="J471" i="89"/>
  <c r="B483" i="89"/>
  <c r="K483" i="89"/>
  <c r="J483" i="89"/>
  <c r="L483" i="89"/>
  <c r="B495" i="89"/>
  <c r="J495" i="89"/>
  <c r="L495" i="89"/>
  <c r="K495" i="89"/>
  <c r="B507" i="89"/>
  <c r="J507" i="89"/>
  <c r="K507" i="89"/>
  <c r="L507" i="89"/>
  <c r="B519" i="89"/>
  <c r="J519" i="89"/>
  <c r="L519" i="89"/>
  <c r="K519" i="89"/>
  <c r="B531" i="89"/>
  <c r="J531" i="89"/>
  <c r="L531" i="89"/>
  <c r="K531" i="89"/>
  <c r="B543" i="89"/>
  <c r="J543" i="89"/>
  <c r="L543" i="89"/>
  <c r="K543" i="89"/>
  <c r="B555" i="89"/>
  <c r="J555" i="89"/>
  <c r="L555" i="89"/>
  <c r="K555" i="89"/>
  <c r="B567" i="89"/>
  <c r="J567" i="89"/>
  <c r="L567" i="89"/>
  <c r="K567" i="89"/>
  <c r="B579" i="89"/>
  <c r="J579" i="89"/>
  <c r="K579" i="89"/>
  <c r="L579" i="89"/>
  <c r="B591" i="89"/>
  <c r="J591" i="89"/>
  <c r="K591" i="89"/>
  <c r="L591" i="89"/>
  <c r="B603" i="89"/>
  <c r="J603" i="89"/>
  <c r="K603" i="89"/>
  <c r="L603" i="89"/>
  <c r="B615" i="89"/>
  <c r="J615" i="89"/>
  <c r="L615" i="89"/>
  <c r="K615" i="89"/>
  <c r="B627" i="89"/>
  <c r="J627" i="89"/>
  <c r="L627" i="89"/>
  <c r="K627" i="89"/>
  <c r="B639" i="89"/>
  <c r="J639" i="89"/>
  <c r="K639" i="89"/>
  <c r="L639" i="89"/>
  <c r="B651" i="89"/>
  <c r="J651" i="89"/>
  <c r="K651" i="89"/>
  <c r="L651" i="89"/>
  <c r="B663" i="89"/>
  <c r="J663" i="89"/>
  <c r="K663" i="89"/>
  <c r="L663" i="89"/>
  <c r="B675" i="89"/>
  <c r="J675" i="89"/>
  <c r="K675" i="89"/>
  <c r="L675" i="89"/>
  <c r="B687" i="89"/>
  <c r="J687" i="89"/>
  <c r="K687" i="89"/>
  <c r="L687" i="89"/>
  <c r="B699" i="89"/>
  <c r="J699" i="89"/>
  <c r="K699" i="89"/>
  <c r="L699" i="89"/>
  <c r="B711" i="89"/>
  <c r="J711" i="89"/>
  <c r="K711" i="89"/>
  <c r="L711" i="89"/>
  <c r="B723" i="89"/>
  <c r="J723" i="89"/>
  <c r="K723" i="89"/>
  <c r="L723" i="89"/>
  <c r="B735" i="89"/>
  <c r="J735" i="89"/>
  <c r="K735" i="89"/>
  <c r="L735" i="89"/>
  <c r="B747" i="89"/>
  <c r="J747" i="89"/>
  <c r="K747" i="89"/>
  <c r="L747" i="89"/>
  <c r="B759" i="89"/>
  <c r="J759" i="89"/>
  <c r="K759" i="89"/>
  <c r="L759" i="89"/>
  <c r="B771" i="89"/>
  <c r="J771" i="89"/>
  <c r="K771" i="89"/>
  <c r="L771" i="89"/>
  <c r="B783" i="89"/>
  <c r="J783" i="89"/>
  <c r="K783" i="89"/>
  <c r="L783" i="89"/>
  <c r="B795" i="89"/>
  <c r="J795" i="89"/>
  <c r="K795" i="89"/>
  <c r="L795" i="89"/>
  <c r="B807" i="89"/>
  <c r="J807" i="89"/>
  <c r="K807" i="89"/>
  <c r="L807" i="89"/>
  <c r="B819" i="89"/>
  <c r="J819" i="89"/>
  <c r="K819" i="89"/>
  <c r="L819" i="89"/>
  <c r="B831" i="89"/>
  <c r="J831" i="89"/>
  <c r="K831" i="89"/>
  <c r="L831" i="89"/>
  <c r="B843" i="89"/>
  <c r="J843" i="89"/>
  <c r="K843" i="89"/>
  <c r="L843" i="89"/>
  <c r="B855" i="89"/>
  <c r="J855" i="89"/>
  <c r="K855" i="89"/>
  <c r="L855" i="89"/>
  <c r="B867" i="89"/>
  <c r="J867" i="89"/>
  <c r="K867" i="89"/>
  <c r="L867" i="89"/>
  <c r="B879" i="89"/>
  <c r="J879" i="89"/>
  <c r="K879" i="89"/>
  <c r="L879" i="89"/>
  <c r="B891" i="89"/>
  <c r="J891" i="89"/>
  <c r="K891" i="89"/>
  <c r="L891" i="89"/>
  <c r="B903" i="89"/>
  <c r="J903" i="89"/>
  <c r="K903" i="89"/>
  <c r="L903" i="89"/>
  <c r="B915" i="89"/>
  <c r="J915" i="89"/>
  <c r="L915" i="89"/>
  <c r="K915" i="89"/>
  <c r="B927" i="89"/>
  <c r="J927" i="89"/>
  <c r="K927" i="89"/>
  <c r="L927" i="89"/>
  <c r="B939" i="89"/>
  <c r="J939" i="89"/>
  <c r="K939" i="89"/>
  <c r="L939" i="89"/>
  <c r="B951" i="89"/>
  <c r="J951" i="89"/>
  <c r="K951" i="89"/>
  <c r="L951" i="89"/>
  <c r="B963" i="89"/>
  <c r="J963" i="89"/>
  <c r="K963" i="89"/>
  <c r="L963" i="89"/>
  <c r="B975" i="89"/>
  <c r="K975" i="89"/>
  <c r="L975" i="89"/>
  <c r="J975" i="89"/>
  <c r="B987" i="89"/>
  <c r="J987" i="89"/>
  <c r="K987" i="89"/>
  <c r="L987" i="89"/>
  <c r="B999" i="89"/>
  <c r="K999" i="89"/>
  <c r="L999" i="89"/>
  <c r="J999" i="89"/>
  <c r="B1011" i="89"/>
  <c r="J1011" i="89"/>
  <c r="K1011" i="89"/>
  <c r="L1011" i="89"/>
  <c r="B1023" i="89"/>
  <c r="J1023" i="89"/>
  <c r="K1023" i="89"/>
  <c r="L1023" i="89"/>
  <c r="B1035" i="89"/>
  <c r="L1035" i="89"/>
  <c r="J1035" i="89"/>
  <c r="K1035" i="89"/>
  <c r="J1047" i="89"/>
  <c r="K1047" i="89"/>
  <c r="L1047" i="89"/>
  <c r="J1059" i="89"/>
  <c r="K1059" i="89"/>
  <c r="L1059" i="89"/>
  <c r="B97" i="89"/>
  <c r="J97" i="89"/>
  <c r="K97" i="89"/>
  <c r="L97" i="89"/>
  <c r="B253" i="89"/>
  <c r="J253" i="89"/>
  <c r="K253" i="89"/>
  <c r="L253" i="89"/>
  <c r="B433" i="89"/>
  <c r="J433" i="89"/>
  <c r="K433" i="89"/>
  <c r="L433" i="89"/>
  <c r="B637" i="89"/>
  <c r="K637" i="89"/>
  <c r="L637" i="89"/>
  <c r="J637" i="89"/>
  <c r="B853" i="89"/>
  <c r="J853" i="89"/>
  <c r="K853" i="89"/>
  <c r="L853" i="89"/>
  <c r="B4" i="89"/>
  <c r="J4" i="89"/>
  <c r="K4" i="89"/>
  <c r="L4" i="89"/>
  <c r="B16" i="89"/>
  <c r="J16" i="89"/>
  <c r="K16" i="89"/>
  <c r="L16" i="89"/>
  <c r="B28" i="89"/>
  <c r="J28" i="89"/>
  <c r="K28" i="89"/>
  <c r="L28" i="89"/>
  <c r="B40" i="89"/>
  <c r="J40" i="89"/>
  <c r="K40" i="89"/>
  <c r="L40" i="89"/>
  <c r="B52" i="89"/>
  <c r="J52" i="89"/>
  <c r="K52" i="89"/>
  <c r="L52" i="89"/>
  <c r="B64" i="89"/>
  <c r="J64" i="89"/>
  <c r="K64" i="89"/>
  <c r="L64" i="89"/>
  <c r="B76" i="89"/>
  <c r="J76" i="89"/>
  <c r="K76" i="89"/>
  <c r="L76" i="89"/>
  <c r="B88" i="89"/>
  <c r="J88" i="89"/>
  <c r="K88" i="89"/>
  <c r="L88" i="89"/>
  <c r="B100" i="89"/>
  <c r="J100" i="89"/>
  <c r="K100" i="89"/>
  <c r="L100" i="89"/>
  <c r="B112" i="89"/>
  <c r="J112" i="89"/>
  <c r="K112" i="89"/>
  <c r="L112" i="89"/>
  <c r="B124" i="89"/>
  <c r="J124" i="89"/>
  <c r="K124" i="89"/>
  <c r="L124" i="89"/>
  <c r="B136" i="89"/>
  <c r="J136" i="89"/>
  <c r="K136" i="89"/>
  <c r="L136" i="89"/>
  <c r="B148" i="89"/>
  <c r="J148" i="89"/>
  <c r="K148" i="89"/>
  <c r="L148" i="89"/>
  <c r="B160" i="89"/>
  <c r="J160" i="89"/>
  <c r="K160" i="89"/>
  <c r="L160" i="89"/>
  <c r="B172" i="89"/>
  <c r="J172" i="89"/>
  <c r="K172" i="89"/>
  <c r="L172" i="89"/>
  <c r="B184" i="89"/>
  <c r="J184" i="89"/>
  <c r="K184" i="89"/>
  <c r="L184" i="89"/>
  <c r="B196" i="89"/>
  <c r="J196" i="89"/>
  <c r="K196" i="89"/>
  <c r="L196" i="89"/>
  <c r="B208" i="89"/>
  <c r="J208" i="89"/>
  <c r="K208" i="89"/>
  <c r="L208" i="89"/>
  <c r="B220" i="89"/>
  <c r="J220" i="89"/>
  <c r="K220" i="89"/>
  <c r="L220" i="89"/>
  <c r="B232" i="89"/>
  <c r="J232" i="89"/>
  <c r="K232" i="89"/>
  <c r="L232" i="89"/>
  <c r="B244" i="89"/>
  <c r="J244" i="89"/>
  <c r="K244" i="89"/>
  <c r="L244" i="89"/>
  <c r="B256" i="89"/>
  <c r="J256" i="89"/>
  <c r="K256" i="89"/>
  <c r="L256" i="89"/>
  <c r="B268" i="89"/>
  <c r="J268" i="89"/>
  <c r="K268" i="89"/>
  <c r="L268" i="89"/>
  <c r="B280" i="89"/>
  <c r="J280" i="89"/>
  <c r="K280" i="89"/>
  <c r="L280" i="89"/>
  <c r="B292" i="89"/>
  <c r="J292" i="89"/>
  <c r="K292" i="89"/>
  <c r="L292" i="89"/>
  <c r="B304" i="89"/>
  <c r="J304" i="89"/>
  <c r="K304" i="89"/>
  <c r="L304" i="89"/>
  <c r="B316" i="89"/>
  <c r="J316" i="89"/>
  <c r="K316" i="89"/>
  <c r="L316" i="89"/>
  <c r="B328" i="89"/>
  <c r="J328" i="89"/>
  <c r="K328" i="89"/>
  <c r="L328" i="89"/>
  <c r="B340" i="89"/>
  <c r="J340" i="89"/>
  <c r="K340" i="89"/>
  <c r="L340" i="89"/>
  <c r="B352" i="89"/>
  <c r="J352" i="89"/>
  <c r="L352" i="89"/>
  <c r="K352" i="89"/>
  <c r="B364" i="89"/>
  <c r="J364" i="89"/>
  <c r="K364" i="89"/>
  <c r="L364" i="89"/>
  <c r="B376" i="89"/>
  <c r="J376" i="89"/>
  <c r="L376" i="89"/>
  <c r="K376" i="89"/>
  <c r="B388" i="89"/>
  <c r="J388" i="89"/>
  <c r="K388" i="89"/>
  <c r="L388" i="89"/>
  <c r="B400" i="89"/>
  <c r="J400" i="89"/>
  <c r="L400" i="89"/>
  <c r="K400" i="89"/>
  <c r="B412" i="89"/>
  <c r="J412" i="89"/>
  <c r="K412" i="89"/>
  <c r="L412" i="89"/>
  <c r="B424" i="89"/>
  <c r="J424" i="89"/>
  <c r="L424" i="89"/>
  <c r="K424" i="89"/>
  <c r="B436" i="89"/>
  <c r="J436" i="89"/>
  <c r="K436" i="89"/>
  <c r="L436" i="89"/>
  <c r="B448" i="89"/>
  <c r="J448" i="89"/>
  <c r="L448" i="89"/>
  <c r="K448" i="89"/>
  <c r="B460" i="89"/>
  <c r="J460" i="89"/>
  <c r="K460" i="89"/>
  <c r="L460" i="89"/>
  <c r="B472" i="89"/>
  <c r="J472" i="89"/>
  <c r="K472" i="89"/>
  <c r="L472" i="89"/>
  <c r="B484" i="89"/>
  <c r="J484" i="89"/>
  <c r="K484" i="89"/>
  <c r="L484" i="89"/>
  <c r="B496" i="89"/>
  <c r="J496" i="89"/>
  <c r="L496" i="89"/>
  <c r="K496" i="89"/>
  <c r="B508" i="89"/>
  <c r="K508" i="89"/>
  <c r="J508" i="89"/>
  <c r="L508" i="89"/>
  <c r="B520" i="89"/>
  <c r="L520" i="89"/>
  <c r="J520" i="89"/>
  <c r="K520" i="89"/>
  <c r="B532" i="89"/>
  <c r="J532" i="89"/>
  <c r="K532" i="89"/>
  <c r="L532" i="89"/>
  <c r="B544" i="89"/>
  <c r="J544" i="89"/>
  <c r="K544" i="89"/>
  <c r="L544" i="89"/>
  <c r="B556" i="89"/>
  <c r="J556" i="89"/>
  <c r="K556" i="89"/>
  <c r="L556" i="89"/>
  <c r="B568" i="89"/>
  <c r="J568" i="89"/>
  <c r="K568" i="89"/>
  <c r="L568" i="89"/>
  <c r="B580" i="89"/>
  <c r="J580" i="89"/>
  <c r="K580" i="89"/>
  <c r="L580" i="89"/>
  <c r="B592" i="89"/>
  <c r="J592" i="89"/>
  <c r="L592" i="89"/>
  <c r="K592" i="89"/>
  <c r="B604" i="89"/>
  <c r="K604" i="89"/>
  <c r="L604" i="89"/>
  <c r="J604" i="89"/>
  <c r="B616" i="89"/>
  <c r="J616" i="89"/>
  <c r="K616" i="89"/>
  <c r="L616" i="89"/>
  <c r="B628" i="89"/>
  <c r="L628" i="89"/>
  <c r="J628" i="89"/>
  <c r="K628" i="89"/>
  <c r="B640" i="89"/>
  <c r="J640" i="89"/>
  <c r="K640" i="89"/>
  <c r="L640" i="89"/>
  <c r="B652" i="89"/>
  <c r="K652" i="89"/>
  <c r="L652" i="89"/>
  <c r="J652" i="89"/>
  <c r="B664" i="89"/>
  <c r="K664" i="89"/>
  <c r="L664" i="89"/>
  <c r="J664" i="89"/>
  <c r="B676" i="89"/>
  <c r="K676" i="89"/>
  <c r="L676" i="89"/>
  <c r="J676" i="89"/>
  <c r="B688" i="89"/>
  <c r="L688" i="89"/>
  <c r="J688" i="89"/>
  <c r="K688" i="89"/>
  <c r="B700" i="89"/>
  <c r="L700" i="89"/>
  <c r="J700" i="89"/>
  <c r="K700" i="89"/>
  <c r="B712" i="89"/>
  <c r="L712" i="89"/>
  <c r="K712" i="89"/>
  <c r="J712" i="89"/>
  <c r="B724" i="89"/>
  <c r="L724" i="89"/>
  <c r="J724" i="89"/>
  <c r="K724" i="89"/>
  <c r="B736" i="89"/>
  <c r="L736" i="89"/>
  <c r="J736" i="89"/>
  <c r="K736" i="89"/>
  <c r="B748" i="89"/>
  <c r="L748" i="89"/>
  <c r="J748" i="89"/>
  <c r="K748" i="89"/>
  <c r="B760" i="89"/>
  <c r="L760" i="89"/>
  <c r="K760" i="89"/>
  <c r="J760" i="89"/>
  <c r="B772" i="89"/>
  <c r="L772" i="89"/>
  <c r="J772" i="89"/>
  <c r="K772" i="89"/>
  <c r="B784" i="89"/>
  <c r="L784" i="89"/>
  <c r="J784" i="89"/>
  <c r="K784" i="89"/>
  <c r="B796" i="89"/>
  <c r="L796" i="89"/>
  <c r="K796" i="89"/>
  <c r="J796" i="89"/>
  <c r="B808" i="89"/>
  <c r="K808" i="89"/>
  <c r="L808" i="89"/>
  <c r="J808" i="89"/>
  <c r="B820" i="89"/>
  <c r="J820" i="89"/>
  <c r="K820" i="89"/>
  <c r="L820" i="89"/>
  <c r="B832" i="89"/>
  <c r="J832" i="89"/>
  <c r="K832" i="89"/>
  <c r="L832" i="89"/>
  <c r="B844" i="89"/>
  <c r="K844" i="89"/>
  <c r="L844" i="89"/>
  <c r="J844" i="89"/>
  <c r="B856" i="89"/>
  <c r="K856" i="89"/>
  <c r="L856" i="89"/>
  <c r="J856" i="89"/>
  <c r="B868" i="89"/>
  <c r="L868" i="89"/>
  <c r="K868" i="89"/>
  <c r="J868" i="89"/>
  <c r="B880" i="89"/>
  <c r="K880" i="89"/>
  <c r="L880" i="89"/>
  <c r="J880" i="89"/>
  <c r="B892" i="89"/>
  <c r="L892" i="89"/>
  <c r="K892" i="89"/>
  <c r="J892" i="89"/>
  <c r="B904" i="89"/>
  <c r="K904" i="89"/>
  <c r="L904" i="89"/>
  <c r="J904" i="89"/>
  <c r="B916" i="89"/>
  <c r="J916" i="89"/>
  <c r="K916" i="89"/>
  <c r="L916" i="89"/>
  <c r="B928" i="89"/>
  <c r="L928" i="89"/>
  <c r="K928" i="89"/>
  <c r="J928" i="89"/>
  <c r="B940" i="89"/>
  <c r="L940" i="89"/>
  <c r="J940" i="89"/>
  <c r="K940" i="89"/>
  <c r="B952" i="89"/>
  <c r="J952" i="89"/>
  <c r="K952" i="89"/>
  <c r="L952" i="89"/>
  <c r="B964" i="89"/>
  <c r="L964" i="89"/>
  <c r="K964" i="89"/>
  <c r="J964" i="89"/>
  <c r="B976" i="89"/>
  <c r="J976" i="89"/>
  <c r="K976" i="89"/>
  <c r="L976" i="89"/>
  <c r="B988" i="89"/>
  <c r="L988" i="89"/>
  <c r="J988" i="89"/>
  <c r="K988" i="89"/>
  <c r="B1000" i="89"/>
  <c r="J1000" i="89"/>
  <c r="K1000" i="89"/>
  <c r="L1000" i="89"/>
  <c r="B1012" i="89"/>
  <c r="L1012" i="89"/>
  <c r="K1012" i="89"/>
  <c r="J1012" i="89"/>
  <c r="B1024" i="89"/>
  <c r="L1024" i="89"/>
  <c r="K1024" i="89"/>
  <c r="J1024" i="89"/>
  <c r="B1036" i="89"/>
  <c r="L1036" i="89"/>
  <c r="K1036" i="89"/>
  <c r="J1036" i="89"/>
  <c r="L1048" i="89"/>
  <c r="K1048" i="89"/>
  <c r="J1048" i="89"/>
  <c r="L1060" i="89"/>
  <c r="K1060" i="89"/>
  <c r="J1060" i="89"/>
  <c r="B25" i="89"/>
  <c r="J25" i="89"/>
  <c r="K25" i="89"/>
  <c r="L25" i="89"/>
  <c r="B205" i="89"/>
  <c r="J205" i="89"/>
  <c r="K205" i="89"/>
  <c r="L205" i="89"/>
  <c r="B385" i="89"/>
  <c r="J385" i="89"/>
  <c r="K385" i="89"/>
  <c r="L385" i="89"/>
  <c r="B565" i="89"/>
  <c r="K565" i="89"/>
  <c r="L565" i="89"/>
  <c r="J565" i="89"/>
  <c r="B829" i="89"/>
  <c r="K829" i="89"/>
  <c r="L829" i="89"/>
  <c r="J829" i="89"/>
  <c r="B5" i="89"/>
  <c r="J5" i="89"/>
  <c r="K5" i="89"/>
  <c r="L5" i="89"/>
  <c r="B17" i="89"/>
  <c r="J17" i="89"/>
  <c r="K17" i="89"/>
  <c r="L17" i="89"/>
  <c r="B29" i="89"/>
  <c r="J29" i="89"/>
  <c r="K29" i="89"/>
  <c r="L29" i="89"/>
  <c r="B41" i="89"/>
  <c r="J41" i="89"/>
  <c r="K41" i="89"/>
  <c r="L41" i="89"/>
  <c r="B53" i="89"/>
  <c r="J53" i="89"/>
  <c r="K53" i="89"/>
  <c r="L53" i="89"/>
  <c r="B65" i="89"/>
  <c r="J65" i="89"/>
  <c r="L65" i="89"/>
  <c r="K65" i="89"/>
  <c r="B77" i="89"/>
  <c r="J77" i="89"/>
  <c r="K77" i="89"/>
  <c r="L77" i="89"/>
  <c r="B89" i="89"/>
  <c r="J89" i="89"/>
  <c r="K89" i="89"/>
  <c r="L89" i="89"/>
  <c r="B101" i="89"/>
  <c r="J101" i="89"/>
  <c r="K101" i="89"/>
  <c r="L101" i="89"/>
  <c r="B113" i="89"/>
  <c r="J113" i="89"/>
  <c r="K113" i="89"/>
  <c r="L113" i="89"/>
  <c r="B125" i="89"/>
  <c r="J125" i="89"/>
  <c r="K125" i="89"/>
  <c r="L125" i="89"/>
  <c r="B137" i="89"/>
  <c r="J137" i="89"/>
  <c r="K137" i="89"/>
  <c r="L137" i="89"/>
  <c r="B149" i="89"/>
  <c r="J149" i="89"/>
  <c r="K149" i="89"/>
  <c r="L149" i="89"/>
  <c r="B161" i="89"/>
  <c r="J161" i="89"/>
  <c r="K161" i="89"/>
  <c r="L161" i="89"/>
  <c r="B173" i="89"/>
  <c r="J173" i="89"/>
  <c r="K173" i="89"/>
  <c r="L173" i="89"/>
  <c r="B185" i="89"/>
  <c r="J185" i="89"/>
  <c r="K185" i="89"/>
  <c r="L185" i="89"/>
  <c r="B197" i="89"/>
  <c r="J197" i="89"/>
  <c r="K197" i="89"/>
  <c r="L197" i="89"/>
  <c r="B209" i="89"/>
  <c r="J209" i="89"/>
  <c r="K209" i="89"/>
  <c r="L209" i="89"/>
  <c r="B221" i="89"/>
  <c r="J221" i="89"/>
  <c r="K221" i="89"/>
  <c r="L221" i="89"/>
  <c r="B233" i="89"/>
  <c r="J233" i="89"/>
  <c r="K233" i="89"/>
  <c r="L233" i="89"/>
  <c r="B245" i="89"/>
  <c r="J245" i="89"/>
  <c r="K245" i="89"/>
  <c r="L245" i="89"/>
  <c r="B257" i="89"/>
  <c r="J257" i="89"/>
  <c r="L257" i="89"/>
  <c r="K257" i="89"/>
  <c r="B269" i="89"/>
  <c r="J269" i="89"/>
  <c r="K269" i="89"/>
  <c r="L269" i="89"/>
  <c r="B281" i="89"/>
  <c r="J281" i="89"/>
  <c r="L281" i="89"/>
  <c r="K281" i="89"/>
  <c r="B293" i="89"/>
  <c r="J293" i="89"/>
  <c r="K293" i="89"/>
  <c r="L293" i="89"/>
  <c r="B305" i="89"/>
  <c r="J305" i="89"/>
  <c r="K305" i="89"/>
  <c r="L305" i="89"/>
  <c r="B317" i="89"/>
  <c r="J317" i="89"/>
  <c r="K317" i="89"/>
  <c r="L317" i="89"/>
  <c r="B329" i="89"/>
  <c r="K329" i="89"/>
  <c r="L329" i="89"/>
  <c r="J329" i="89"/>
  <c r="B341" i="89"/>
  <c r="J341" i="89"/>
  <c r="K341" i="89"/>
  <c r="L341" i="89"/>
  <c r="B353" i="89"/>
  <c r="J353" i="89"/>
  <c r="K353" i="89"/>
  <c r="L353" i="89"/>
  <c r="B365" i="89"/>
  <c r="J365" i="89"/>
  <c r="K365" i="89"/>
  <c r="L365" i="89"/>
  <c r="B377" i="89"/>
  <c r="J377" i="89"/>
  <c r="K377" i="89"/>
  <c r="L377" i="89"/>
  <c r="B389" i="89"/>
  <c r="J389" i="89"/>
  <c r="K389" i="89"/>
  <c r="L389" i="89"/>
  <c r="B401" i="89"/>
  <c r="J401" i="89"/>
  <c r="K401" i="89"/>
  <c r="L401" i="89"/>
  <c r="B413" i="89"/>
  <c r="J413" i="89"/>
  <c r="K413" i="89"/>
  <c r="L413" i="89"/>
  <c r="B425" i="89"/>
  <c r="J425" i="89"/>
  <c r="K425" i="89"/>
  <c r="L425" i="89"/>
  <c r="B437" i="89"/>
  <c r="J437" i="89"/>
  <c r="K437" i="89"/>
  <c r="L437" i="89"/>
  <c r="B449" i="89"/>
  <c r="J449" i="89"/>
  <c r="K449" i="89"/>
  <c r="L449" i="89"/>
  <c r="B461" i="89"/>
  <c r="K461" i="89"/>
  <c r="L461" i="89"/>
  <c r="J461" i="89"/>
  <c r="B473" i="89"/>
  <c r="J473" i="89"/>
  <c r="K473" i="89"/>
  <c r="L473" i="89"/>
  <c r="B485" i="89"/>
  <c r="K485" i="89"/>
  <c r="L485" i="89"/>
  <c r="J485" i="89"/>
  <c r="B497" i="89"/>
  <c r="L497" i="89"/>
  <c r="J497" i="89"/>
  <c r="K497" i="89"/>
  <c r="B509" i="89"/>
  <c r="J509" i="89"/>
  <c r="L509" i="89"/>
  <c r="K509" i="89"/>
  <c r="B521" i="89"/>
  <c r="J521" i="89"/>
  <c r="K521" i="89"/>
  <c r="L521" i="89"/>
  <c r="B533" i="89"/>
  <c r="J533" i="89"/>
  <c r="K533" i="89"/>
  <c r="L533" i="89"/>
  <c r="B545" i="89"/>
  <c r="J545" i="89"/>
  <c r="K545" i="89"/>
  <c r="L545" i="89"/>
  <c r="B557" i="89"/>
  <c r="L557" i="89"/>
  <c r="J557" i="89"/>
  <c r="K557" i="89"/>
  <c r="B569" i="89"/>
  <c r="J569" i="89"/>
  <c r="K569" i="89"/>
  <c r="L569" i="89"/>
  <c r="B581" i="89"/>
  <c r="L581" i="89"/>
  <c r="J581" i="89"/>
  <c r="K581" i="89"/>
  <c r="B593" i="89"/>
  <c r="L593" i="89"/>
  <c r="J593" i="89"/>
  <c r="K593" i="89"/>
  <c r="B605" i="89"/>
  <c r="J605" i="89"/>
  <c r="K605" i="89"/>
  <c r="L605" i="89"/>
  <c r="B617" i="89"/>
  <c r="K617" i="89"/>
  <c r="L617" i="89"/>
  <c r="J617" i="89"/>
  <c r="B629" i="89"/>
  <c r="J629" i="89"/>
  <c r="K629" i="89"/>
  <c r="L629" i="89"/>
  <c r="B641" i="89"/>
  <c r="L641" i="89"/>
  <c r="J641" i="89"/>
  <c r="K641" i="89"/>
  <c r="B653" i="89"/>
  <c r="J653" i="89"/>
  <c r="L653" i="89"/>
  <c r="K653" i="89"/>
  <c r="B665" i="89"/>
  <c r="J665" i="89"/>
  <c r="K665" i="89"/>
  <c r="L665" i="89"/>
  <c r="B677" i="89"/>
  <c r="L677" i="89"/>
  <c r="K677" i="89"/>
  <c r="J677" i="89"/>
  <c r="B689" i="89"/>
  <c r="L689" i="89"/>
  <c r="K689" i="89"/>
  <c r="J689" i="89"/>
  <c r="B701" i="89"/>
  <c r="L701" i="89"/>
  <c r="K701" i="89"/>
  <c r="J701" i="89"/>
  <c r="B713" i="89"/>
  <c r="L713" i="89"/>
  <c r="K713" i="89"/>
  <c r="J713" i="89"/>
  <c r="B725" i="89"/>
  <c r="L725" i="89"/>
  <c r="K725" i="89"/>
  <c r="J725" i="89"/>
  <c r="B737" i="89"/>
  <c r="L737" i="89"/>
  <c r="K737" i="89"/>
  <c r="J737" i="89"/>
  <c r="B749" i="89"/>
  <c r="L749" i="89"/>
  <c r="K749" i="89"/>
  <c r="J749" i="89"/>
  <c r="B761" i="89"/>
  <c r="L761" i="89"/>
  <c r="K761" i="89"/>
  <c r="J761" i="89"/>
  <c r="B773" i="89"/>
  <c r="L773" i="89"/>
  <c r="K773" i="89"/>
  <c r="J773" i="89"/>
  <c r="B785" i="89"/>
  <c r="L785" i="89"/>
  <c r="K785" i="89"/>
  <c r="J785" i="89"/>
  <c r="B797" i="89"/>
  <c r="K797" i="89"/>
  <c r="L797" i="89"/>
  <c r="J797" i="89"/>
  <c r="B809" i="89"/>
  <c r="J809" i="89"/>
  <c r="K809" i="89"/>
  <c r="L809" i="89"/>
  <c r="B821" i="89"/>
  <c r="J821" i="89"/>
  <c r="K821" i="89"/>
  <c r="L821" i="89"/>
  <c r="B833" i="89"/>
  <c r="K833" i="89"/>
  <c r="L833" i="89"/>
  <c r="J833" i="89"/>
  <c r="B845" i="89"/>
  <c r="K845" i="89"/>
  <c r="L845" i="89"/>
  <c r="J845" i="89"/>
  <c r="B857" i="89"/>
  <c r="J857" i="89"/>
  <c r="K857" i="89"/>
  <c r="L857" i="89"/>
  <c r="B869" i="89"/>
  <c r="K869" i="89"/>
  <c r="L869" i="89"/>
  <c r="J869" i="89"/>
  <c r="B881" i="89"/>
  <c r="K881" i="89"/>
  <c r="L881" i="89"/>
  <c r="J881" i="89"/>
  <c r="B893" i="89"/>
  <c r="K893" i="89"/>
  <c r="L893" i="89"/>
  <c r="J893" i="89"/>
  <c r="B905" i="89"/>
  <c r="K905" i="89"/>
  <c r="L905" i="89"/>
  <c r="J905" i="89"/>
  <c r="B917" i="89"/>
  <c r="K917" i="89"/>
  <c r="L917" i="89"/>
  <c r="J917" i="89"/>
  <c r="B929" i="89"/>
  <c r="K929" i="89"/>
  <c r="L929" i="89"/>
  <c r="J929" i="89"/>
  <c r="B941" i="89"/>
  <c r="K941" i="89"/>
  <c r="L941" i="89"/>
  <c r="J941" i="89"/>
  <c r="B953" i="89"/>
  <c r="K953" i="89"/>
  <c r="L953" i="89"/>
  <c r="J953" i="89"/>
  <c r="B965" i="89"/>
  <c r="K965" i="89"/>
  <c r="L965" i="89"/>
  <c r="J965" i="89"/>
  <c r="B977" i="89"/>
  <c r="K977" i="89"/>
  <c r="L977" i="89"/>
  <c r="J977" i="89"/>
  <c r="B989" i="89"/>
  <c r="K989" i="89"/>
  <c r="L989" i="89"/>
  <c r="J989" i="89"/>
  <c r="B1001" i="89"/>
  <c r="K1001" i="89"/>
  <c r="L1001" i="89"/>
  <c r="J1001" i="89"/>
  <c r="B1013" i="89"/>
  <c r="J1013" i="89"/>
  <c r="K1013" i="89"/>
  <c r="L1013" i="89"/>
  <c r="B1025" i="89"/>
  <c r="J1025" i="89"/>
  <c r="K1025" i="89"/>
  <c r="L1025" i="89"/>
  <c r="B1037" i="89"/>
  <c r="J1037" i="89"/>
  <c r="K1037" i="89"/>
  <c r="L1037" i="89"/>
  <c r="J1049" i="89"/>
  <c r="K1049" i="89"/>
  <c r="L1049" i="89"/>
  <c r="J1061" i="89"/>
  <c r="K1061" i="89"/>
  <c r="L1061" i="89"/>
  <c r="B73" i="89"/>
  <c r="J73" i="89"/>
  <c r="K73" i="89"/>
  <c r="L73" i="89"/>
  <c r="B181" i="89"/>
  <c r="J181" i="89"/>
  <c r="K181" i="89"/>
  <c r="L181" i="89"/>
  <c r="B289" i="89"/>
  <c r="J289" i="89"/>
  <c r="K289" i="89"/>
  <c r="L289" i="89"/>
  <c r="B349" i="89"/>
  <c r="J349" i="89"/>
  <c r="K349" i="89"/>
  <c r="L349" i="89"/>
  <c r="B445" i="89"/>
  <c r="J445" i="89"/>
  <c r="K445" i="89"/>
  <c r="L445" i="89"/>
  <c r="B541" i="89"/>
  <c r="L541" i="89"/>
  <c r="J541" i="89"/>
  <c r="K541" i="89"/>
  <c r="B649" i="89"/>
  <c r="J649" i="89"/>
  <c r="K649" i="89"/>
  <c r="L649" i="89"/>
  <c r="B745" i="89"/>
  <c r="J745" i="89"/>
  <c r="K745" i="89"/>
  <c r="L745" i="89"/>
  <c r="B865" i="89"/>
  <c r="K865" i="89"/>
  <c r="L865" i="89"/>
  <c r="J865" i="89"/>
  <c r="B961" i="89"/>
  <c r="K961" i="89"/>
  <c r="L961" i="89"/>
  <c r="J961" i="89"/>
  <c r="B1021" i="89"/>
  <c r="J1021" i="89"/>
  <c r="K1021" i="89"/>
  <c r="L1021" i="89"/>
  <c r="J1057" i="89"/>
  <c r="K1057" i="89"/>
  <c r="L1057" i="89"/>
  <c r="B6" i="89"/>
  <c r="L6" i="89"/>
  <c r="K6" i="89"/>
  <c r="J6" i="89"/>
  <c r="B18" i="89"/>
  <c r="L18" i="89"/>
  <c r="J18" i="89"/>
  <c r="K18" i="89"/>
  <c r="B30" i="89"/>
  <c r="L30" i="89"/>
  <c r="K30" i="89"/>
  <c r="J30" i="89"/>
  <c r="B42" i="89"/>
  <c r="L42" i="89"/>
  <c r="J42" i="89"/>
  <c r="K42" i="89"/>
  <c r="B54" i="89"/>
  <c r="L54" i="89"/>
  <c r="K54" i="89"/>
  <c r="J54" i="89"/>
  <c r="B66" i="89"/>
  <c r="L66" i="89"/>
  <c r="J66" i="89"/>
  <c r="K66" i="89"/>
  <c r="B78" i="89"/>
  <c r="L78" i="89"/>
  <c r="K78" i="89"/>
  <c r="J78" i="89"/>
  <c r="B90" i="89"/>
  <c r="L90" i="89"/>
  <c r="J90" i="89"/>
  <c r="K90" i="89"/>
  <c r="B102" i="89"/>
  <c r="L102" i="89"/>
  <c r="K102" i="89"/>
  <c r="J102" i="89"/>
  <c r="B114" i="89"/>
  <c r="L114" i="89"/>
  <c r="J114" i="89"/>
  <c r="K114" i="89"/>
  <c r="B126" i="89"/>
  <c r="L126" i="89"/>
  <c r="K126" i="89"/>
  <c r="J126" i="89"/>
  <c r="B138" i="89"/>
  <c r="L138" i="89"/>
  <c r="J138" i="89"/>
  <c r="K138" i="89"/>
  <c r="B150" i="89"/>
  <c r="L150" i="89"/>
  <c r="K150" i="89"/>
  <c r="J150" i="89"/>
  <c r="B162" i="89"/>
  <c r="L162" i="89"/>
  <c r="J162" i="89"/>
  <c r="K162" i="89"/>
  <c r="B174" i="89"/>
  <c r="L174" i="89"/>
  <c r="K174" i="89"/>
  <c r="J174" i="89"/>
  <c r="B186" i="89"/>
  <c r="L186" i="89"/>
  <c r="J186" i="89"/>
  <c r="K186" i="89"/>
  <c r="B198" i="89"/>
  <c r="L198" i="89"/>
  <c r="K198" i="89"/>
  <c r="J198" i="89"/>
  <c r="B210" i="89"/>
  <c r="L210" i="89"/>
  <c r="J210" i="89"/>
  <c r="K210" i="89"/>
  <c r="B222" i="89"/>
  <c r="L222" i="89"/>
  <c r="K222" i="89"/>
  <c r="J222" i="89"/>
  <c r="B234" i="89"/>
  <c r="L234" i="89"/>
  <c r="J234" i="89"/>
  <c r="K234" i="89"/>
  <c r="B246" i="89"/>
  <c r="L246" i="89"/>
  <c r="K246" i="89"/>
  <c r="J246" i="89"/>
  <c r="B258" i="89"/>
  <c r="L258" i="89"/>
  <c r="J258" i="89"/>
  <c r="K258" i="89"/>
  <c r="B270" i="89"/>
  <c r="K270" i="89"/>
  <c r="L270" i="89"/>
  <c r="J270" i="89"/>
  <c r="B282" i="89"/>
  <c r="J282" i="89"/>
  <c r="K282" i="89"/>
  <c r="L282" i="89"/>
  <c r="B294" i="89"/>
  <c r="L294" i="89"/>
  <c r="J294" i="89"/>
  <c r="K294" i="89"/>
  <c r="B306" i="89"/>
  <c r="J306" i="89"/>
  <c r="K306" i="89"/>
  <c r="L306" i="89"/>
  <c r="B318" i="89"/>
  <c r="K318" i="89"/>
  <c r="L318" i="89"/>
  <c r="J318" i="89"/>
  <c r="B330" i="89"/>
  <c r="J330" i="89"/>
  <c r="K330" i="89"/>
  <c r="L330" i="89"/>
  <c r="B342" i="89"/>
  <c r="J342" i="89"/>
  <c r="K342" i="89"/>
  <c r="L342" i="89"/>
  <c r="B354" i="89"/>
  <c r="L354" i="89"/>
  <c r="K354" i="89"/>
  <c r="J354" i="89"/>
  <c r="B366" i="89"/>
  <c r="J366" i="89"/>
  <c r="K366" i="89"/>
  <c r="L366" i="89"/>
  <c r="B378" i="89"/>
  <c r="K378" i="89"/>
  <c r="L378" i="89"/>
  <c r="J378" i="89"/>
  <c r="B390" i="89"/>
  <c r="J390" i="89"/>
  <c r="K390" i="89"/>
  <c r="L390" i="89"/>
  <c r="B402" i="89"/>
  <c r="J402" i="89"/>
  <c r="K402" i="89"/>
  <c r="L402" i="89"/>
  <c r="B414" i="89"/>
  <c r="J414" i="89"/>
  <c r="K414" i="89"/>
  <c r="L414" i="89"/>
  <c r="B426" i="89"/>
  <c r="J426" i="89"/>
  <c r="K426" i="89"/>
  <c r="L426" i="89"/>
  <c r="B438" i="89"/>
  <c r="J438" i="89"/>
  <c r="K438" i="89"/>
  <c r="L438" i="89"/>
  <c r="B450" i="89"/>
  <c r="K450" i="89"/>
  <c r="L450" i="89"/>
  <c r="J450" i="89"/>
  <c r="B462" i="89"/>
  <c r="J462" i="89"/>
  <c r="K462" i="89"/>
  <c r="L462" i="89"/>
  <c r="B474" i="89"/>
  <c r="J474" i="89"/>
  <c r="L474" i="89"/>
  <c r="K474" i="89"/>
  <c r="B486" i="89"/>
  <c r="J486" i="89"/>
  <c r="K486" i="89"/>
  <c r="L486" i="89"/>
  <c r="B498" i="89"/>
  <c r="K498" i="89"/>
  <c r="L498" i="89"/>
  <c r="J498" i="89"/>
  <c r="B510" i="89"/>
  <c r="L510" i="89"/>
  <c r="J510" i="89"/>
  <c r="K510" i="89"/>
  <c r="B522" i="89"/>
  <c r="L522" i="89"/>
  <c r="K522" i="89"/>
  <c r="J522" i="89"/>
  <c r="B534" i="89"/>
  <c r="L534" i="89"/>
  <c r="J534" i="89"/>
  <c r="K534" i="89"/>
  <c r="B546" i="89"/>
  <c r="L546" i="89"/>
  <c r="J546" i="89"/>
  <c r="K546" i="89"/>
  <c r="B558" i="89"/>
  <c r="L558" i="89"/>
  <c r="J558" i="89"/>
  <c r="K558" i="89"/>
  <c r="B570" i="89"/>
  <c r="L570" i="89"/>
  <c r="J570" i="89"/>
  <c r="K570" i="89"/>
  <c r="B582" i="89"/>
  <c r="L582" i="89"/>
  <c r="J582" i="89"/>
  <c r="K582" i="89"/>
  <c r="B594" i="89"/>
  <c r="J594" i="89"/>
  <c r="K594" i="89"/>
  <c r="L594" i="89"/>
  <c r="B606" i="89"/>
  <c r="L606" i="89"/>
  <c r="J606" i="89"/>
  <c r="K606" i="89"/>
  <c r="B618" i="89"/>
  <c r="J618" i="89"/>
  <c r="L618" i="89"/>
  <c r="K618" i="89"/>
  <c r="B630" i="89"/>
  <c r="K630" i="89"/>
  <c r="L630" i="89"/>
  <c r="J630" i="89"/>
  <c r="B642" i="89"/>
  <c r="J642" i="89"/>
  <c r="K642" i="89"/>
  <c r="L642" i="89"/>
  <c r="B654" i="89"/>
  <c r="L654" i="89"/>
  <c r="J654" i="89"/>
  <c r="K654" i="89"/>
  <c r="B666" i="89"/>
  <c r="L666" i="89"/>
  <c r="J666" i="89"/>
  <c r="K666" i="89"/>
  <c r="B678" i="89"/>
  <c r="L678" i="89"/>
  <c r="K678" i="89"/>
  <c r="J678" i="89"/>
  <c r="B690" i="89"/>
  <c r="L690" i="89"/>
  <c r="K690" i="89"/>
  <c r="J690" i="89"/>
  <c r="B702" i="89"/>
  <c r="L702" i="89"/>
  <c r="K702" i="89"/>
  <c r="J702" i="89"/>
  <c r="B714" i="89"/>
  <c r="L714" i="89"/>
  <c r="K714" i="89"/>
  <c r="J714" i="89"/>
  <c r="B726" i="89"/>
  <c r="L726" i="89"/>
  <c r="K726" i="89"/>
  <c r="J726" i="89"/>
  <c r="B738" i="89"/>
  <c r="L738" i="89"/>
  <c r="K738" i="89"/>
  <c r="J738" i="89"/>
  <c r="B750" i="89"/>
  <c r="L750" i="89"/>
  <c r="K750" i="89"/>
  <c r="J750" i="89"/>
  <c r="B762" i="89"/>
  <c r="L762" i="89"/>
  <c r="K762" i="89"/>
  <c r="J762" i="89"/>
  <c r="B774" i="89"/>
  <c r="L774" i="89"/>
  <c r="K774" i="89"/>
  <c r="J774" i="89"/>
  <c r="B786" i="89"/>
  <c r="L786" i="89"/>
  <c r="K786" i="89"/>
  <c r="J786" i="89"/>
  <c r="B798" i="89"/>
  <c r="L798" i="89"/>
  <c r="J798" i="89"/>
  <c r="K798" i="89"/>
  <c r="B810" i="89"/>
  <c r="L810" i="89"/>
  <c r="J810" i="89"/>
  <c r="K810" i="89"/>
  <c r="B822" i="89"/>
  <c r="L822" i="89"/>
  <c r="K822" i="89"/>
  <c r="J822" i="89"/>
  <c r="B834" i="89"/>
  <c r="L834" i="89"/>
  <c r="K834" i="89"/>
  <c r="J834" i="89"/>
  <c r="B846" i="89"/>
  <c r="L846" i="89"/>
  <c r="J846" i="89"/>
  <c r="K846" i="89"/>
  <c r="B858" i="89"/>
  <c r="L858" i="89"/>
  <c r="J858" i="89"/>
  <c r="K858" i="89"/>
  <c r="B870" i="89"/>
  <c r="J870" i="89"/>
  <c r="K870" i="89"/>
  <c r="L870" i="89"/>
  <c r="B882" i="89"/>
  <c r="J882" i="89"/>
  <c r="K882" i="89"/>
  <c r="L882" i="89"/>
  <c r="B894" i="89"/>
  <c r="J894" i="89"/>
  <c r="K894" i="89"/>
  <c r="L894" i="89"/>
  <c r="B906" i="89"/>
  <c r="K906" i="89"/>
  <c r="L906" i="89"/>
  <c r="J906" i="89"/>
  <c r="B918" i="89"/>
  <c r="K918" i="89"/>
  <c r="L918" i="89"/>
  <c r="J918" i="89"/>
  <c r="B930" i="89"/>
  <c r="K930" i="89"/>
  <c r="L930" i="89"/>
  <c r="J930" i="89"/>
  <c r="B942" i="89"/>
  <c r="K942" i="89"/>
  <c r="L942" i="89"/>
  <c r="J942" i="89"/>
  <c r="B954" i="89"/>
  <c r="K954" i="89"/>
  <c r="L954" i="89"/>
  <c r="J954" i="89"/>
  <c r="B966" i="89"/>
  <c r="J966" i="89"/>
  <c r="K966" i="89"/>
  <c r="L966" i="89"/>
  <c r="B978" i="89"/>
  <c r="J978" i="89"/>
  <c r="K978" i="89"/>
  <c r="L978" i="89"/>
  <c r="B990" i="89"/>
  <c r="J990" i="89"/>
  <c r="K990" i="89"/>
  <c r="L990" i="89"/>
  <c r="B1002" i="89"/>
  <c r="J1002" i="89"/>
  <c r="K1002" i="89"/>
  <c r="L1002" i="89"/>
  <c r="B1014" i="89"/>
  <c r="K1014" i="89"/>
  <c r="L1014" i="89"/>
  <c r="J1014" i="89"/>
  <c r="B1026" i="89"/>
  <c r="K1026" i="89"/>
  <c r="L1026" i="89"/>
  <c r="J1026" i="89"/>
  <c r="K1038" i="89"/>
  <c r="L1038" i="89"/>
  <c r="J1038" i="89"/>
  <c r="K1050" i="89"/>
  <c r="L1050" i="89"/>
  <c r="J1050" i="89"/>
  <c r="K1062" i="89"/>
  <c r="L1062" i="89"/>
  <c r="J1062" i="89"/>
  <c r="B37" i="89"/>
  <c r="J37" i="89"/>
  <c r="K37" i="89"/>
  <c r="L37" i="89"/>
  <c r="B121" i="89"/>
  <c r="J121" i="89"/>
  <c r="K121" i="89"/>
  <c r="L121" i="89"/>
  <c r="B229" i="89"/>
  <c r="J229" i="89"/>
  <c r="K229" i="89"/>
  <c r="L229" i="89"/>
  <c r="B373" i="89"/>
  <c r="J373" i="89"/>
  <c r="K373" i="89"/>
  <c r="L373" i="89"/>
  <c r="B481" i="89"/>
  <c r="J481" i="89"/>
  <c r="K481" i="89"/>
  <c r="L481" i="89"/>
  <c r="B577" i="89"/>
  <c r="J577" i="89"/>
  <c r="K577" i="89"/>
  <c r="L577" i="89"/>
  <c r="B709" i="89"/>
  <c r="J709" i="89"/>
  <c r="K709" i="89"/>
  <c r="L709" i="89"/>
  <c r="B769" i="89"/>
  <c r="J769" i="89"/>
  <c r="K769" i="89"/>
  <c r="L769" i="89"/>
  <c r="B877" i="89"/>
  <c r="K877" i="89"/>
  <c r="L877" i="89"/>
  <c r="J877" i="89"/>
  <c r="B997" i="89"/>
  <c r="K997" i="89"/>
  <c r="L997" i="89"/>
  <c r="J997" i="89"/>
  <c r="B7" i="89"/>
  <c r="J7" i="89"/>
  <c r="K7" i="89"/>
  <c r="L7" i="89"/>
  <c r="B19" i="89"/>
  <c r="J19" i="89"/>
  <c r="K19" i="89"/>
  <c r="L19" i="89"/>
  <c r="B31" i="89"/>
  <c r="J31" i="89"/>
  <c r="K31" i="89"/>
  <c r="L31" i="89"/>
  <c r="B43" i="89"/>
  <c r="J43" i="89"/>
  <c r="K43" i="89"/>
  <c r="L43" i="89"/>
  <c r="B55" i="89"/>
  <c r="J55" i="89"/>
  <c r="K55" i="89"/>
  <c r="L55" i="89"/>
  <c r="B67" i="89"/>
  <c r="J67" i="89"/>
  <c r="K67" i="89"/>
  <c r="L67" i="89"/>
  <c r="B79" i="89"/>
  <c r="J79" i="89"/>
  <c r="K79" i="89"/>
  <c r="L79" i="89"/>
  <c r="B91" i="89"/>
  <c r="J91" i="89"/>
  <c r="K91" i="89"/>
  <c r="L91" i="89"/>
  <c r="B103" i="89"/>
  <c r="J103" i="89"/>
  <c r="K103" i="89"/>
  <c r="L103" i="89"/>
  <c r="B115" i="89"/>
  <c r="J115" i="89"/>
  <c r="K115" i="89"/>
  <c r="L115" i="89"/>
  <c r="B127" i="89"/>
  <c r="J127" i="89"/>
  <c r="K127" i="89"/>
  <c r="L127" i="89"/>
  <c r="B139" i="89"/>
  <c r="J139" i="89"/>
  <c r="K139" i="89"/>
  <c r="L139" i="89"/>
  <c r="B151" i="89"/>
  <c r="J151" i="89"/>
  <c r="K151" i="89"/>
  <c r="L151" i="89"/>
  <c r="B163" i="89"/>
  <c r="J163" i="89"/>
  <c r="K163" i="89"/>
  <c r="L163" i="89"/>
  <c r="B175" i="89"/>
  <c r="J175" i="89"/>
  <c r="K175" i="89"/>
  <c r="L175" i="89"/>
  <c r="B187" i="89"/>
  <c r="J187" i="89"/>
  <c r="K187" i="89"/>
  <c r="L187" i="89"/>
  <c r="B199" i="89"/>
  <c r="J199" i="89"/>
  <c r="K199" i="89"/>
  <c r="L199" i="89"/>
  <c r="B211" i="89"/>
  <c r="J211" i="89"/>
  <c r="K211" i="89"/>
  <c r="L211" i="89"/>
  <c r="B223" i="89"/>
  <c r="J223" i="89"/>
  <c r="K223" i="89"/>
  <c r="L223" i="89"/>
  <c r="B235" i="89"/>
  <c r="J235" i="89"/>
  <c r="K235" i="89"/>
  <c r="L235" i="89"/>
  <c r="B247" i="89"/>
  <c r="J247" i="89"/>
  <c r="K247" i="89"/>
  <c r="L247" i="89"/>
  <c r="B259" i="89"/>
  <c r="J259" i="89"/>
  <c r="K259" i="89"/>
  <c r="L259" i="89"/>
  <c r="B271" i="89"/>
  <c r="J271" i="89"/>
  <c r="K271" i="89"/>
  <c r="L271" i="89"/>
  <c r="B283" i="89"/>
  <c r="J283" i="89"/>
  <c r="K283" i="89"/>
  <c r="L283" i="89"/>
  <c r="B295" i="89"/>
  <c r="J295" i="89"/>
  <c r="K295" i="89"/>
  <c r="L295" i="89"/>
  <c r="B307" i="89"/>
  <c r="J307" i="89"/>
  <c r="K307" i="89"/>
  <c r="L307" i="89"/>
  <c r="B319" i="89"/>
  <c r="J319" i="89"/>
  <c r="K319" i="89"/>
  <c r="L319" i="89"/>
  <c r="B331" i="89"/>
  <c r="J331" i="89"/>
  <c r="K331" i="89"/>
  <c r="L331" i="89"/>
  <c r="B343" i="89"/>
  <c r="K343" i="89"/>
  <c r="L343" i="89"/>
  <c r="J343" i="89"/>
  <c r="B355" i="89"/>
  <c r="K355" i="89"/>
  <c r="L355" i="89"/>
  <c r="J355" i="89"/>
  <c r="B367" i="89"/>
  <c r="K367" i="89"/>
  <c r="L367" i="89"/>
  <c r="J367" i="89"/>
  <c r="B379" i="89"/>
  <c r="K379" i="89"/>
  <c r="L379" i="89"/>
  <c r="J379" i="89"/>
  <c r="B391" i="89"/>
  <c r="K391" i="89"/>
  <c r="L391" i="89"/>
  <c r="J391" i="89"/>
  <c r="B403" i="89"/>
  <c r="K403" i="89"/>
  <c r="L403" i="89"/>
  <c r="J403" i="89"/>
  <c r="B415" i="89"/>
  <c r="K415" i="89"/>
  <c r="L415" i="89"/>
  <c r="J415" i="89"/>
  <c r="B427" i="89"/>
  <c r="K427" i="89"/>
  <c r="L427" i="89"/>
  <c r="J427" i="89"/>
  <c r="B439" i="89"/>
  <c r="K439" i="89"/>
  <c r="L439" i="89"/>
  <c r="J439" i="89"/>
  <c r="B451" i="89"/>
  <c r="K451" i="89"/>
  <c r="L451" i="89"/>
  <c r="J451" i="89"/>
  <c r="B463" i="89"/>
  <c r="K463" i="89"/>
  <c r="L463" i="89"/>
  <c r="J463" i="89"/>
  <c r="B475" i="89"/>
  <c r="K475" i="89"/>
  <c r="L475" i="89"/>
  <c r="J475" i="89"/>
  <c r="B487" i="89"/>
  <c r="J487" i="89"/>
  <c r="L487" i="89"/>
  <c r="K487" i="89"/>
  <c r="B499" i="89"/>
  <c r="J499" i="89"/>
  <c r="K499" i="89"/>
  <c r="L499" i="89"/>
  <c r="B511" i="89"/>
  <c r="J511" i="89"/>
  <c r="L511" i="89"/>
  <c r="K511" i="89"/>
  <c r="B523" i="89"/>
  <c r="J523" i="89"/>
  <c r="L523" i="89"/>
  <c r="K523" i="89"/>
  <c r="B535" i="89"/>
  <c r="J535" i="89"/>
  <c r="L535" i="89"/>
  <c r="K535" i="89"/>
  <c r="B547" i="89"/>
  <c r="J547" i="89"/>
  <c r="L547" i="89"/>
  <c r="K547" i="89"/>
  <c r="B559" i="89"/>
  <c r="J559" i="89"/>
  <c r="K559" i="89"/>
  <c r="L559" i="89"/>
  <c r="B571" i="89"/>
  <c r="J571" i="89"/>
  <c r="K571" i="89"/>
  <c r="L571" i="89"/>
  <c r="B583" i="89"/>
  <c r="J583" i="89"/>
  <c r="L583" i="89"/>
  <c r="K583" i="89"/>
  <c r="B595" i="89"/>
  <c r="J595" i="89"/>
  <c r="L595" i="89"/>
  <c r="K595" i="89"/>
  <c r="B607" i="89"/>
  <c r="J607" i="89"/>
  <c r="K607" i="89"/>
  <c r="L607" i="89"/>
  <c r="B619" i="89"/>
  <c r="J619" i="89"/>
  <c r="K619" i="89"/>
  <c r="L619" i="89"/>
  <c r="B631" i="89"/>
  <c r="J631" i="89"/>
  <c r="K631" i="89"/>
  <c r="L631" i="89"/>
  <c r="B643" i="89"/>
  <c r="J643" i="89"/>
  <c r="L643" i="89"/>
  <c r="K643" i="89"/>
  <c r="B655" i="89"/>
  <c r="J655" i="89"/>
  <c r="K655" i="89"/>
  <c r="L655" i="89"/>
  <c r="B667" i="89"/>
  <c r="J667" i="89"/>
  <c r="K667" i="89"/>
  <c r="L667" i="89"/>
  <c r="B679" i="89"/>
  <c r="J679" i="89"/>
  <c r="K679" i="89"/>
  <c r="L679" i="89"/>
  <c r="B691" i="89"/>
  <c r="J691" i="89"/>
  <c r="K691" i="89"/>
  <c r="L691" i="89"/>
  <c r="B703" i="89"/>
  <c r="J703" i="89"/>
  <c r="K703" i="89"/>
  <c r="L703" i="89"/>
  <c r="B715" i="89"/>
  <c r="J715" i="89"/>
  <c r="K715" i="89"/>
  <c r="L715" i="89"/>
  <c r="B727" i="89"/>
  <c r="J727" i="89"/>
  <c r="K727" i="89"/>
  <c r="L727" i="89"/>
  <c r="B739" i="89"/>
  <c r="J739" i="89"/>
  <c r="K739" i="89"/>
  <c r="L739" i="89"/>
  <c r="B751" i="89"/>
  <c r="J751" i="89"/>
  <c r="K751" i="89"/>
  <c r="L751" i="89"/>
  <c r="B763" i="89"/>
  <c r="J763" i="89"/>
  <c r="K763" i="89"/>
  <c r="L763" i="89"/>
  <c r="B775" i="89"/>
  <c r="J775" i="89"/>
  <c r="K775" i="89"/>
  <c r="L775" i="89"/>
  <c r="B787" i="89"/>
  <c r="J787" i="89"/>
  <c r="K787" i="89"/>
  <c r="L787" i="89"/>
  <c r="B799" i="89"/>
  <c r="J799" i="89"/>
  <c r="K799" i="89"/>
  <c r="L799" i="89"/>
  <c r="B811" i="89"/>
  <c r="J811" i="89"/>
  <c r="K811" i="89"/>
  <c r="L811" i="89"/>
  <c r="B823" i="89"/>
  <c r="J823" i="89"/>
  <c r="K823" i="89"/>
  <c r="L823" i="89"/>
  <c r="B835" i="89"/>
  <c r="J835" i="89"/>
  <c r="K835" i="89"/>
  <c r="L835" i="89"/>
  <c r="B847" i="89"/>
  <c r="J847" i="89"/>
  <c r="K847" i="89"/>
  <c r="L847" i="89"/>
  <c r="B859" i="89"/>
  <c r="J859" i="89"/>
  <c r="K859" i="89"/>
  <c r="L859" i="89"/>
  <c r="B871" i="89"/>
  <c r="J871" i="89"/>
  <c r="K871" i="89"/>
  <c r="L871" i="89"/>
  <c r="B883" i="89"/>
  <c r="J883" i="89"/>
  <c r="L883" i="89"/>
  <c r="K883" i="89"/>
  <c r="B895" i="89"/>
  <c r="J895" i="89"/>
  <c r="K895" i="89"/>
  <c r="L895" i="89"/>
  <c r="B907" i="89"/>
  <c r="J907" i="89"/>
  <c r="L907" i="89"/>
  <c r="K907" i="89"/>
  <c r="B919" i="89"/>
  <c r="J919" i="89"/>
  <c r="K919" i="89"/>
  <c r="L919" i="89"/>
  <c r="B931" i="89"/>
  <c r="J931" i="89"/>
  <c r="K931" i="89"/>
  <c r="L931" i="89"/>
  <c r="B943" i="89"/>
  <c r="J943" i="89"/>
  <c r="K943" i="89"/>
  <c r="L943" i="89"/>
  <c r="B955" i="89"/>
  <c r="L955" i="89"/>
  <c r="K955" i="89"/>
  <c r="J955" i="89"/>
  <c r="B967" i="89"/>
  <c r="L967" i="89"/>
  <c r="J967" i="89"/>
  <c r="K967" i="89"/>
  <c r="B979" i="89"/>
  <c r="L979" i="89"/>
  <c r="K979" i="89"/>
  <c r="J979" i="89"/>
  <c r="B991" i="89"/>
  <c r="L991" i="89"/>
  <c r="J991" i="89"/>
  <c r="K991" i="89"/>
  <c r="B1003" i="89"/>
  <c r="L1003" i="89"/>
  <c r="K1003" i="89"/>
  <c r="J1003" i="89"/>
  <c r="B1015" i="89"/>
  <c r="J1015" i="89"/>
  <c r="K1015" i="89"/>
  <c r="L1015" i="89"/>
  <c r="B1027" i="89"/>
  <c r="J1027" i="89"/>
  <c r="K1027" i="89"/>
  <c r="L1027" i="89"/>
  <c r="J1039" i="89"/>
  <c r="K1039" i="89"/>
  <c r="L1039" i="89"/>
  <c r="L1051" i="89"/>
  <c r="J1051" i="89"/>
  <c r="K1051" i="89"/>
  <c r="J1063" i="89"/>
  <c r="K1063" i="89"/>
  <c r="L1063" i="89"/>
  <c r="B61" i="89"/>
  <c r="J61" i="89"/>
  <c r="K61" i="89"/>
  <c r="L61" i="89"/>
  <c r="B193" i="89"/>
  <c r="J193" i="89"/>
  <c r="K193" i="89"/>
  <c r="L193" i="89"/>
  <c r="B337" i="89"/>
  <c r="J337" i="89"/>
  <c r="K337" i="89"/>
  <c r="L337" i="89"/>
  <c r="B505" i="89"/>
  <c r="J505" i="89"/>
  <c r="K505" i="89"/>
  <c r="L505" i="89"/>
  <c r="B613" i="89"/>
  <c r="J613" i="89"/>
  <c r="K613" i="89"/>
  <c r="L613" i="89"/>
  <c r="B733" i="89"/>
  <c r="J733" i="89"/>
  <c r="K733" i="89"/>
  <c r="L733" i="89"/>
  <c r="B805" i="89"/>
  <c r="J805" i="89"/>
  <c r="L805" i="89"/>
  <c r="K805" i="89"/>
  <c r="B913" i="89"/>
  <c r="K913" i="89"/>
  <c r="L913" i="89"/>
  <c r="J913" i="89"/>
  <c r="B985" i="89"/>
  <c r="K985" i="89"/>
  <c r="L985" i="89"/>
  <c r="J985" i="89"/>
  <c r="B1033" i="89"/>
  <c r="J1033" i="89"/>
  <c r="K1033" i="89"/>
  <c r="L1033" i="89"/>
  <c r="B8" i="89"/>
  <c r="J8" i="89"/>
  <c r="K8" i="89"/>
  <c r="L8" i="89"/>
  <c r="B20" i="89"/>
  <c r="J20" i="89"/>
  <c r="K20" i="89"/>
  <c r="L20" i="89"/>
  <c r="B32" i="89"/>
  <c r="J32" i="89"/>
  <c r="K32" i="89"/>
  <c r="L32" i="89"/>
  <c r="B44" i="89"/>
  <c r="J44" i="89"/>
  <c r="K44" i="89"/>
  <c r="L44" i="89"/>
  <c r="B56" i="89"/>
  <c r="J56" i="89"/>
  <c r="K56" i="89"/>
  <c r="L56" i="89"/>
  <c r="B68" i="89"/>
  <c r="J68" i="89"/>
  <c r="K68" i="89"/>
  <c r="L68" i="89"/>
  <c r="B80" i="89"/>
  <c r="J80" i="89"/>
  <c r="K80" i="89"/>
  <c r="L80" i="89"/>
  <c r="B92" i="89"/>
  <c r="J92" i="89"/>
  <c r="K92" i="89"/>
  <c r="L92" i="89"/>
  <c r="B104" i="89"/>
  <c r="J104" i="89"/>
  <c r="K104" i="89"/>
  <c r="L104" i="89"/>
  <c r="B116" i="89"/>
  <c r="J116" i="89"/>
  <c r="K116" i="89"/>
  <c r="L116" i="89"/>
  <c r="B128" i="89"/>
  <c r="J128" i="89"/>
  <c r="K128" i="89"/>
  <c r="L128" i="89"/>
  <c r="B140" i="89"/>
  <c r="J140" i="89"/>
  <c r="K140" i="89"/>
  <c r="L140" i="89"/>
  <c r="B152" i="89"/>
  <c r="J152" i="89"/>
  <c r="K152" i="89"/>
  <c r="L152" i="89"/>
  <c r="B164" i="89"/>
  <c r="J164" i="89"/>
  <c r="K164" i="89"/>
  <c r="L164" i="89"/>
  <c r="B176" i="89"/>
  <c r="J176" i="89"/>
  <c r="K176" i="89"/>
  <c r="L176" i="89"/>
  <c r="B188" i="89"/>
  <c r="J188" i="89"/>
  <c r="K188" i="89"/>
  <c r="L188" i="89"/>
  <c r="B200" i="89"/>
  <c r="J200" i="89"/>
  <c r="K200" i="89"/>
  <c r="L200" i="89"/>
  <c r="B212" i="89"/>
  <c r="J212" i="89"/>
  <c r="K212" i="89"/>
  <c r="L212" i="89"/>
  <c r="B224" i="89"/>
  <c r="J224" i="89"/>
  <c r="K224" i="89"/>
  <c r="L224" i="89"/>
  <c r="B236" i="89"/>
  <c r="J236" i="89"/>
  <c r="K236" i="89"/>
  <c r="L236" i="89"/>
  <c r="B248" i="89"/>
  <c r="J248" i="89"/>
  <c r="K248" i="89"/>
  <c r="L248" i="89"/>
  <c r="B260" i="89"/>
  <c r="J260" i="89"/>
  <c r="K260" i="89"/>
  <c r="L260" i="89"/>
  <c r="B272" i="89"/>
  <c r="J272" i="89"/>
  <c r="K272" i="89"/>
  <c r="L272" i="89"/>
  <c r="B284" i="89"/>
  <c r="J284" i="89"/>
  <c r="L284" i="89"/>
  <c r="K284" i="89"/>
  <c r="B296" i="89"/>
  <c r="J296" i="89"/>
  <c r="K296" i="89"/>
  <c r="L296" i="89"/>
  <c r="B308" i="89"/>
  <c r="J308" i="89"/>
  <c r="K308" i="89"/>
  <c r="L308" i="89"/>
  <c r="B320" i="89"/>
  <c r="J320" i="89"/>
  <c r="K320" i="89"/>
  <c r="L320" i="89"/>
  <c r="B332" i="89"/>
  <c r="J332" i="89"/>
  <c r="K332" i="89"/>
  <c r="L332" i="89"/>
  <c r="B344" i="89"/>
  <c r="J344" i="89"/>
  <c r="L344" i="89"/>
  <c r="K344" i="89"/>
  <c r="B356" i="89"/>
  <c r="J356" i="89"/>
  <c r="K356" i="89"/>
  <c r="L356" i="89"/>
  <c r="B368" i="89"/>
  <c r="J368" i="89"/>
  <c r="L368" i="89"/>
  <c r="K368" i="89"/>
  <c r="B380" i="89"/>
  <c r="J380" i="89"/>
  <c r="K380" i="89"/>
  <c r="L380" i="89"/>
  <c r="B392" i="89"/>
  <c r="J392" i="89"/>
  <c r="L392" i="89"/>
  <c r="K392" i="89"/>
  <c r="B404" i="89"/>
  <c r="J404" i="89"/>
  <c r="K404" i="89"/>
  <c r="L404" i="89"/>
  <c r="B416" i="89"/>
  <c r="J416" i="89"/>
  <c r="L416" i="89"/>
  <c r="K416" i="89"/>
  <c r="B428" i="89"/>
  <c r="J428" i="89"/>
  <c r="K428" i="89"/>
  <c r="L428" i="89"/>
  <c r="B440" i="89"/>
  <c r="J440" i="89"/>
  <c r="L440" i="89"/>
  <c r="K440" i="89"/>
  <c r="B452" i="89"/>
  <c r="J452" i="89"/>
  <c r="K452" i="89"/>
  <c r="L452" i="89"/>
  <c r="B464" i="89"/>
  <c r="J464" i="89"/>
  <c r="L464" i="89"/>
  <c r="K464" i="89"/>
  <c r="B476" i="89"/>
  <c r="J476" i="89"/>
  <c r="L476" i="89"/>
  <c r="K476" i="89"/>
  <c r="B488" i="89"/>
  <c r="J488" i="89"/>
  <c r="K488" i="89"/>
  <c r="L488" i="89"/>
  <c r="B500" i="89"/>
  <c r="J500" i="89"/>
  <c r="K500" i="89"/>
  <c r="L500" i="89"/>
  <c r="B512" i="89"/>
  <c r="K512" i="89"/>
  <c r="L512" i="89"/>
  <c r="J512" i="89"/>
  <c r="B524" i="89"/>
  <c r="J524" i="89"/>
  <c r="K524" i="89"/>
  <c r="L524" i="89"/>
  <c r="B536" i="89"/>
  <c r="L536" i="89"/>
  <c r="J536" i="89"/>
  <c r="K536" i="89"/>
  <c r="B548" i="89"/>
  <c r="J548" i="89"/>
  <c r="K548" i="89"/>
  <c r="L548" i="89"/>
  <c r="B560" i="89"/>
  <c r="L560" i="89"/>
  <c r="J560" i="89"/>
  <c r="K560" i="89"/>
  <c r="B572" i="89"/>
  <c r="K572" i="89"/>
  <c r="L572" i="89"/>
  <c r="J572" i="89"/>
  <c r="B584" i="89"/>
  <c r="L584" i="89"/>
  <c r="J584" i="89"/>
  <c r="K584" i="89"/>
  <c r="B596" i="89"/>
  <c r="J596" i="89"/>
  <c r="K596" i="89"/>
  <c r="L596" i="89"/>
  <c r="B608" i="89"/>
  <c r="L608" i="89"/>
  <c r="J608" i="89"/>
  <c r="K608" i="89"/>
  <c r="B620" i="89"/>
  <c r="J620" i="89"/>
  <c r="K620" i="89"/>
  <c r="L620" i="89"/>
  <c r="B632" i="89"/>
  <c r="J632" i="89"/>
  <c r="K632" i="89"/>
  <c r="L632" i="89"/>
  <c r="B644" i="89"/>
  <c r="J644" i="89"/>
  <c r="K644" i="89"/>
  <c r="L644" i="89"/>
  <c r="B656" i="89"/>
  <c r="K656" i="89"/>
  <c r="L656" i="89"/>
  <c r="J656" i="89"/>
  <c r="B668" i="89"/>
  <c r="K668" i="89"/>
  <c r="L668" i="89"/>
  <c r="J668" i="89"/>
  <c r="B680" i="89"/>
  <c r="L680" i="89"/>
  <c r="J680" i="89"/>
  <c r="K680" i="89"/>
  <c r="B692" i="89"/>
  <c r="L692" i="89"/>
  <c r="J692" i="89"/>
  <c r="K692" i="89"/>
  <c r="B704" i="89"/>
  <c r="L704" i="89"/>
  <c r="J704" i="89"/>
  <c r="K704" i="89"/>
  <c r="B716" i="89"/>
  <c r="L716" i="89"/>
  <c r="J716" i="89"/>
  <c r="K716" i="89"/>
  <c r="B728" i="89"/>
  <c r="L728" i="89"/>
  <c r="J728" i="89"/>
  <c r="K728" i="89"/>
  <c r="B740" i="89"/>
  <c r="L740" i="89"/>
  <c r="J740" i="89"/>
  <c r="K740" i="89"/>
  <c r="B752" i="89"/>
  <c r="L752" i="89"/>
  <c r="J752" i="89"/>
  <c r="K752" i="89"/>
  <c r="B764" i="89"/>
  <c r="L764" i="89"/>
  <c r="J764" i="89"/>
  <c r="K764" i="89"/>
  <c r="B776" i="89"/>
  <c r="L776" i="89"/>
  <c r="J776" i="89"/>
  <c r="K776" i="89"/>
  <c r="B788" i="89"/>
  <c r="J788" i="89"/>
  <c r="K788" i="89"/>
  <c r="L788" i="89"/>
  <c r="B800" i="89"/>
  <c r="J800" i="89"/>
  <c r="K800" i="89"/>
  <c r="L800" i="89"/>
  <c r="B812" i="89"/>
  <c r="K812" i="89"/>
  <c r="L812" i="89"/>
  <c r="J812" i="89"/>
  <c r="B824" i="89"/>
  <c r="K824" i="89"/>
  <c r="L824" i="89"/>
  <c r="J824" i="89"/>
  <c r="B836" i="89"/>
  <c r="J836" i="89"/>
  <c r="K836" i="89"/>
  <c r="L836" i="89"/>
  <c r="B848" i="89"/>
  <c r="J848" i="89"/>
  <c r="L848" i="89"/>
  <c r="K848" i="89"/>
  <c r="B860" i="89"/>
  <c r="L860" i="89"/>
  <c r="K860" i="89"/>
  <c r="J860" i="89"/>
  <c r="B872" i="89"/>
  <c r="K872" i="89"/>
  <c r="L872" i="89"/>
  <c r="J872" i="89"/>
  <c r="B884" i="89"/>
  <c r="L884" i="89"/>
  <c r="K884" i="89"/>
  <c r="J884" i="89"/>
  <c r="B896" i="89"/>
  <c r="K896" i="89"/>
  <c r="L896" i="89"/>
  <c r="J896" i="89"/>
  <c r="B908" i="89"/>
  <c r="K908" i="89"/>
  <c r="L908" i="89"/>
  <c r="J908" i="89"/>
  <c r="B920" i="89"/>
  <c r="L920" i="89"/>
  <c r="J920" i="89"/>
  <c r="K920" i="89"/>
  <c r="B932" i="89"/>
  <c r="J932" i="89"/>
  <c r="K932" i="89"/>
  <c r="L932" i="89"/>
  <c r="B944" i="89"/>
  <c r="J944" i="89"/>
  <c r="K944" i="89"/>
  <c r="L944" i="89"/>
  <c r="B956" i="89"/>
  <c r="J956" i="89"/>
  <c r="K956" i="89"/>
  <c r="L956" i="89"/>
  <c r="B968" i="89"/>
  <c r="J968" i="89"/>
  <c r="K968" i="89"/>
  <c r="L968" i="89"/>
  <c r="B980" i="89"/>
  <c r="J980" i="89"/>
  <c r="K980" i="89"/>
  <c r="L980" i="89"/>
  <c r="B992" i="89"/>
  <c r="J992" i="89"/>
  <c r="K992" i="89"/>
  <c r="L992" i="89"/>
  <c r="B1004" i="89"/>
  <c r="J1004" i="89"/>
  <c r="K1004" i="89"/>
  <c r="L1004" i="89"/>
  <c r="B1016" i="89"/>
  <c r="L1016" i="89"/>
  <c r="K1016" i="89"/>
  <c r="J1016" i="89"/>
  <c r="B1028" i="89"/>
  <c r="L1028" i="89"/>
  <c r="K1028" i="89"/>
  <c r="J1028" i="89"/>
  <c r="L1040" i="89"/>
  <c r="K1040" i="89"/>
  <c r="J1040" i="89"/>
  <c r="L1052" i="89"/>
  <c r="K1052" i="89"/>
  <c r="J1052" i="89"/>
  <c r="L1064" i="89"/>
  <c r="K1064" i="89"/>
  <c r="J1064" i="89"/>
  <c r="B157" i="89"/>
  <c r="J157" i="89"/>
  <c r="K157" i="89"/>
  <c r="L157" i="89"/>
  <c r="B301" i="89"/>
  <c r="J301" i="89"/>
  <c r="K301" i="89"/>
  <c r="L301" i="89"/>
  <c r="B469" i="89"/>
  <c r="J469" i="89"/>
  <c r="L469" i="89"/>
  <c r="K469" i="89"/>
  <c r="B661" i="89"/>
  <c r="J661" i="89"/>
  <c r="L661" i="89"/>
  <c r="K661" i="89"/>
  <c r="B901" i="89"/>
  <c r="K901" i="89"/>
  <c r="L901" i="89"/>
  <c r="J901" i="89"/>
  <c r="B9" i="89"/>
  <c r="J9" i="89"/>
  <c r="K9" i="89"/>
  <c r="L9" i="89"/>
  <c r="B21" i="89"/>
  <c r="J21" i="89"/>
  <c r="K21" i="89"/>
  <c r="L21" i="89"/>
  <c r="B33" i="89"/>
  <c r="J33" i="89"/>
  <c r="K33" i="89"/>
  <c r="L33" i="89"/>
  <c r="B45" i="89"/>
  <c r="J45" i="89"/>
  <c r="K45" i="89"/>
  <c r="L45" i="89"/>
  <c r="B57" i="89"/>
  <c r="J57" i="89"/>
  <c r="K57" i="89"/>
  <c r="L57" i="89"/>
  <c r="B69" i="89"/>
  <c r="J69" i="89"/>
  <c r="K69" i="89"/>
  <c r="L69" i="89"/>
  <c r="B81" i="89"/>
  <c r="J81" i="89"/>
  <c r="K81" i="89"/>
  <c r="L81" i="89"/>
  <c r="B93" i="89"/>
  <c r="J93" i="89"/>
  <c r="K93" i="89"/>
  <c r="L93" i="89"/>
  <c r="B105" i="89"/>
  <c r="J105" i="89"/>
  <c r="K105" i="89"/>
  <c r="L105" i="89"/>
  <c r="B117" i="89"/>
  <c r="J117" i="89"/>
  <c r="K117" i="89"/>
  <c r="L117" i="89"/>
  <c r="B129" i="89"/>
  <c r="J129" i="89"/>
  <c r="K129" i="89"/>
  <c r="L129" i="89"/>
  <c r="B141" i="89"/>
  <c r="J141" i="89"/>
  <c r="K141" i="89"/>
  <c r="L141" i="89"/>
  <c r="B153" i="89"/>
  <c r="J153" i="89"/>
  <c r="K153" i="89"/>
  <c r="L153" i="89"/>
  <c r="B165" i="89"/>
  <c r="J165" i="89"/>
  <c r="K165" i="89"/>
  <c r="L165" i="89"/>
  <c r="B177" i="89"/>
  <c r="J177" i="89"/>
  <c r="K177" i="89"/>
  <c r="L177" i="89"/>
  <c r="B189" i="89"/>
  <c r="J189" i="89"/>
  <c r="K189" i="89"/>
  <c r="L189" i="89"/>
  <c r="B201" i="89"/>
  <c r="J201" i="89"/>
  <c r="K201" i="89"/>
  <c r="L201" i="89"/>
  <c r="B213" i="89"/>
  <c r="J213" i="89"/>
  <c r="K213" i="89"/>
  <c r="L213" i="89"/>
  <c r="B225" i="89"/>
  <c r="J225" i="89"/>
  <c r="K225" i="89"/>
  <c r="L225" i="89"/>
  <c r="B237" i="89"/>
  <c r="J237" i="89"/>
  <c r="K237" i="89"/>
  <c r="L237" i="89"/>
  <c r="B249" i="89"/>
  <c r="J249" i="89"/>
  <c r="K249" i="89"/>
  <c r="L249" i="89"/>
  <c r="B261" i="89"/>
  <c r="J261" i="89"/>
  <c r="K261" i="89"/>
  <c r="L261" i="89"/>
  <c r="B273" i="89"/>
  <c r="J273" i="89"/>
  <c r="K273" i="89"/>
  <c r="L273" i="89"/>
  <c r="B285" i="89"/>
  <c r="J285" i="89"/>
  <c r="K285" i="89"/>
  <c r="L285" i="89"/>
  <c r="B297" i="89"/>
  <c r="J297" i="89"/>
  <c r="L297" i="89"/>
  <c r="K297" i="89"/>
  <c r="B309" i="89"/>
  <c r="J309" i="89"/>
  <c r="K309" i="89"/>
  <c r="L309" i="89"/>
  <c r="B321" i="89"/>
  <c r="J321" i="89"/>
  <c r="K321" i="89"/>
  <c r="L321" i="89"/>
  <c r="B333" i="89"/>
  <c r="J333" i="89"/>
  <c r="K333" i="89"/>
  <c r="L333" i="89"/>
  <c r="B345" i="89"/>
  <c r="J345" i="89"/>
  <c r="K345" i="89"/>
  <c r="L345" i="89"/>
  <c r="B357" i="89"/>
  <c r="J357" i="89"/>
  <c r="K357" i="89"/>
  <c r="L357" i="89"/>
  <c r="B369" i="89"/>
  <c r="J369" i="89"/>
  <c r="K369" i="89"/>
  <c r="L369" i="89"/>
  <c r="B381" i="89"/>
  <c r="J381" i="89"/>
  <c r="K381" i="89"/>
  <c r="L381" i="89"/>
  <c r="B393" i="89"/>
  <c r="J393" i="89"/>
  <c r="K393" i="89"/>
  <c r="L393" i="89"/>
  <c r="B405" i="89"/>
  <c r="J405" i="89"/>
  <c r="K405" i="89"/>
  <c r="L405" i="89"/>
  <c r="B417" i="89"/>
  <c r="J417" i="89"/>
  <c r="K417" i="89"/>
  <c r="L417" i="89"/>
  <c r="B429" i="89"/>
  <c r="J429" i="89"/>
  <c r="K429" i="89"/>
  <c r="L429" i="89"/>
  <c r="B441" i="89"/>
  <c r="J441" i="89"/>
  <c r="K441" i="89"/>
  <c r="L441" i="89"/>
  <c r="B453" i="89"/>
  <c r="J453" i="89"/>
  <c r="L453" i="89"/>
  <c r="K453" i="89"/>
  <c r="B465" i="89"/>
  <c r="K465" i="89"/>
  <c r="J465" i="89"/>
  <c r="L465" i="89"/>
  <c r="B477" i="89"/>
  <c r="J477" i="89"/>
  <c r="K477" i="89"/>
  <c r="L477" i="89"/>
  <c r="B489" i="89"/>
  <c r="L489" i="89"/>
  <c r="J489" i="89"/>
  <c r="K489" i="89"/>
  <c r="B501" i="89"/>
  <c r="J501" i="89"/>
  <c r="L501" i="89"/>
  <c r="K501" i="89"/>
  <c r="B513" i="89"/>
  <c r="J513" i="89"/>
  <c r="K513" i="89"/>
  <c r="L513" i="89"/>
  <c r="B525" i="89"/>
  <c r="L525" i="89"/>
  <c r="J525" i="89"/>
  <c r="K525" i="89"/>
  <c r="B537" i="89"/>
  <c r="J537" i="89"/>
  <c r="K537" i="89"/>
  <c r="L537" i="89"/>
  <c r="B549" i="89"/>
  <c r="J549" i="89"/>
  <c r="K549" i="89"/>
  <c r="L549" i="89"/>
  <c r="B561" i="89"/>
  <c r="J561" i="89"/>
  <c r="K561" i="89"/>
  <c r="L561" i="89"/>
  <c r="B573" i="89"/>
  <c r="J573" i="89"/>
  <c r="L573" i="89"/>
  <c r="K573" i="89"/>
  <c r="B585" i="89"/>
  <c r="J585" i="89"/>
  <c r="K585" i="89"/>
  <c r="L585" i="89"/>
  <c r="B597" i="89"/>
  <c r="J597" i="89"/>
  <c r="K597" i="89"/>
  <c r="L597" i="89"/>
  <c r="B609" i="89"/>
  <c r="J609" i="89"/>
  <c r="K609" i="89"/>
  <c r="L609" i="89"/>
  <c r="B621" i="89"/>
  <c r="L621" i="89"/>
  <c r="J621" i="89"/>
  <c r="K621" i="89"/>
  <c r="B633" i="89"/>
  <c r="J633" i="89"/>
  <c r="K633" i="89"/>
  <c r="L633" i="89"/>
  <c r="B645" i="89"/>
  <c r="K645" i="89"/>
  <c r="L645" i="89"/>
  <c r="J645" i="89"/>
  <c r="B657" i="89"/>
  <c r="J657" i="89"/>
  <c r="K657" i="89"/>
  <c r="L657" i="89"/>
  <c r="B669" i="89"/>
  <c r="J669" i="89"/>
  <c r="L669" i="89"/>
  <c r="K669" i="89"/>
  <c r="B681" i="89"/>
  <c r="J681" i="89"/>
  <c r="K681" i="89"/>
  <c r="L681" i="89"/>
  <c r="B693" i="89"/>
  <c r="J693" i="89"/>
  <c r="K693" i="89"/>
  <c r="L693" i="89"/>
  <c r="B705" i="89"/>
  <c r="J705" i="89"/>
  <c r="K705" i="89"/>
  <c r="L705" i="89"/>
  <c r="B717" i="89"/>
  <c r="J717" i="89"/>
  <c r="K717" i="89"/>
  <c r="L717" i="89"/>
  <c r="B729" i="89"/>
  <c r="J729" i="89"/>
  <c r="K729" i="89"/>
  <c r="L729" i="89"/>
  <c r="B741" i="89"/>
  <c r="J741" i="89"/>
  <c r="K741" i="89"/>
  <c r="L741" i="89"/>
  <c r="B753" i="89"/>
  <c r="J753" i="89"/>
  <c r="K753" i="89"/>
  <c r="L753" i="89"/>
  <c r="B765" i="89"/>
  <c r="J765" i="89"/>
  <c r="K765" i="89"/>
  <c r="L765" i="89"/>
  <c r="B777" i="89"/>
  <c r="J777" i="89"/>
  <c r="K777" i="89"/>
  <c r="L777" i="89"/>
  <c r="B789" i="89"/>
  <c r="J789" i="89"/>
  <c r="K789" i="89"/>
  <c r="L789" i="89"/>
  <c r="B801" i="89"/>
  <c r="K801" i="89"/>
  <c r="L801" i="89"/>
  <c r="J801" i="89"/>
  <c r="B813" i="89"/>
  <c r="K813" i="89"/>
  <c r="L813" i="89"/>
  <c r="J813" i="89"/>
  <c r="B825" i="89"/>
  <c r="J825" i="89"/>
  <c r="K825" i="89"/>
  <c r="L825" i="89"/>
  <c r="B837" i="89"/>
  <c r="J837" i="89"/>
  <c r="K837" i="89"/>
  <c r="L837" i="89"/>
  <c r="B849" i="89"/>
  <c r="L849" i="89"/>
  <c r="K849" i="89"/>
  <c r="J849" i="89"/>
  <c r="B861" i="89"/>
  <c r="K861" i="89"/>
  <c r="L861" i="89"/>
  <c r="J861" i="89"/>
  <c r="B873" i="89"/>
  <c r="K873" i="89"/>
  <c r="L873" i="89"/>
  <c r="J873" i="89"/>
  <c r="B885" i="89"/>
  <c r="K885" i="89"/>
  <c r="L885" i="89"/>
  <c r="J885" i="89"/>
  <c r="B897" i="89"/>
  <c r="K897" i="89"/>
  <c r="L897" i="89"/>
  <c r="J897" i="89"/>
  <c r="B909" i="89"/>
  <c r="K909" i="89"/>
  <c r="L909" i="89"/>
  <c r="J909" i="89"/>
  <c r="B921" i="89"/>
  <c r="K921" i="89"/>
  <c r="L921" i="89"/>
  <c r="J921" i="89"/>
  <c r="B933" i="89"/>
  <c r="K933" i="89"/>
  <c r="L933" i="89"/>
  <c r="J933" i="89"/>
  <c r="B945" i="89"/>
  <c r="K945" i="89"/>
  <c r="L945" i="89"/>
  <c r="J945" i="89"/>
  <c r="B957" i="89"/>
  <c r="K957" i="89"/>
  <c r="L957" i="89"/>
  <c r="J957" i="89"/>
  <c r="B969" i="89"/>
  <c r="K969" i="89"/>
  <c r="L969" i="89"/>
  <c r="J969" i="89"/>
  <c r="B981" i="89"/>
  <c r="K981" i="89"/>
  <c r="L981" i="89"/>
  <c r="J981" i="89"/>
  <c r="B993" i="89"/>
  <c r="K993" i="89"/>
  <c r="L993" i="89"/>
  <c r="J993" i="89"/>
  <c r="B1005" i="89"/>
  <c r="K1005" i="89"/>
  <c r="L1005" i="89"/>
  <c r="J1005" i="89"/>
  <c r="B1017" i="89"/>
  <c r="J1017" i="89"/>
  <c r="K1017" i="89"/>
  <c r="L1017" i="89"/>
  <c r="B1029" i="89"/>
  <c r="J1029" i="89"/>
  <c r="K1029" i="89"/>
  <c r="L1029" i="89"/>
  <c r="J1041" i="89"/>
  <c r="K1041" i="89"/>
  <c r="L1041" i="89"/>
  <c r="J1053" i="89"/>
  <c r="K1053" i="89"/>
  <c r="L1053" i="89"/>
  <c r="J1065" i="89"/>
  <c r="K1065" i="89"/>
  <c r="L1065" i="89"/>
  <c r="B169" i="89"/>
  <c r="J169" i="89"/>
  <c r="K169" i="89"/>
  <c r="L169" i="89"/>
  <c r="B313" i="89"/>
  <c r="J313" i="89"/>
  <c r="K313" i="89"/>
  <c r="L313" i="89"/>
  <c r="B457" i="89"/>
  <c r="J457" i="89"/>
  <c r="K457" i="89"/>
  <c r="L457" i="89"/>
  <c r="B673" i="89"/>
  <c r="J673" i="89"/>
  <c r="K673" i="89"/>
  <c r="L673" i="89"/>
  <c r="B937" i="89"/>
  <c r="K937" i="89"/>
  <c r="L937" i="89"/>
  <c r="J937" i="89"/>
  <c r="B10" i="89"/>
  <c r="L10" i="89"/>
  <c r="J10" i="89"/>
  <c r="K10" i="89"/>
  <c r="B22" i="89"/>
  <c r="L22" i="89"/>
  <c r="K22" i="89"/>
  <c r="J22" i="89"/>
  <c r="B34" i="89"/>
  <c r="L34" i="89"/>
  <c r="J34" i="89"/>
  <c r="K34" i="89"/>
  <c r="B46" i="89"/>
  <c r="L46" i="89"/>
  <c r="K46" i="89"/>
  <c r="J46" i="89"/>
  <c r="B58" i="89"/>
  <c r="L58" i="89"/>
  <c r="J58" i="89"/>
  <c r="K58" i="89"/>
  <c r="B70" i="89"/>
  <c r="L70" i="89"/>
  <c r="K70" i="89"/>
  <c r="J70" i="89"/>
  <c r="B82" i="89"/>
  <c r="L82" i="89"/>
  <c r="K82" i="89"/>
  <c r="J82" i="89"/>
  <c r="B94" i="89"/>
  <c r="L94" i="89"/>
  <c r="K94" i="89"/>
  <c r="J94" i="89"/>
  <c r="B106" i="89"/>
  <c r="L106" i="89"/>
  <c r="J106" i="89"/>
  <c r="K106" i="89"/>
  <c r="B118" i="89"/>
  <c r="L118" i="89"/>
  <c r="K118" i="89"/>
  <c r="J118" i="89"/>
  <c r="B130" i="89"/>
  <c r="L130" i="89"/>
  <c r="J130" i="89"/>
  <c r="K130" i="89"/>
  <c r="B142" i="89"/>
  <c r="L142" i="89"/>
  <c r="K142" i="89"/>
  <c r="J142" i="89"/>
  <c r="B154" i="89"/>
  <c r="L154" i="89"/>
  <c r="J154" i="89"/>
  <c r="K154" i="89"/>
  <c r="B166" i="89"/>
  <c r="L166" i="89"/>
  <c r="K166" i="89"/>
  <c r="J166" i="89"/>
  <c r="B178" i="89"/>
  <c r="L178" i="89"/>
  <c r="J178" i="89"/>
  <c r="K178" i="89"/>
  <c r="B190" i="89"/>
  <c r="L190" i="89"/>
  <c r="K190" i="89"/>
  <c r="J190" i="89"/>
  <c r="B202" i="89"/>
  <c r="L202" i="89"/>
  <c r="J202" i="89"/>
  <c r="K202" i="89"/>
  <c r="B214" i="89"/>
  <c r="L214" i="89"/>
  <c r="K214" i="89"/>
  <c r="J214" i="89"/>
  <c r="B226" i="89"/>
  <c r="L226" i="89"/>
  <c r="K226" i="89"/>
  <c r="J226" i="89"/>
  <c r="B238" i="89"/>
  <c r="L238" i="89"/>
  <c r="K238" i="89"/>
  <c r="J238" i="89"/>
  <c r="B250" i="89"/>
  <c r="L250" i="89"/>
  <c r="J250" i="89"/>
  <c r="K250" i="89"/>
  <c r="B262" i="89"/>
  <c r="L262" i="89"/>
  <c r="K262" i="89"/>
  <c r="J262" i="89"/>
  <c r="B274" i="89"/>
  <c r="K274" i="89"/>
  <c r="L274" i="89"/>
  <c r="J274" i="89"/>
  <c r="B286" i="89"/>
  <c r="J286" i="89"/>
  <c r="K286" i="89"/>
  <c r="L286" i="89"/>
  <c r="B298" i="89"/>
  <c r="J298" i="89"/>
  <c r="K298" i="89"/>
  <c r="L298" i="89"/>
  <c r="B310" i="89"/>
  <c r="J310" i="89"/>
  <c r="L310" i="89"/>
  <c r="K310" i="89"/>
  <c r="B322" i="89"/>
  <c r="K322" i="89"/>
  <c r="L322" i="89"/>
  <c r="J322" i="89"/>
  <c r="B334" i="89"/>
  <c r="J334" i="89"/>
  <c r="K334" i="89"/>
  <c r="L334" i="89"/>
  <c r="B346" i="89"/>
  <c r="L346" i="89"/>
  <c r="J346" i="89"/>
  <c r="K346" i="89"/>
  <c r="B358" i="89"/>
  <c r="J358" i="89"/>
  <c r="K358" i="89"/>
  <c r="L358" i="89"/>
  <c r="B370" i="89"/>
  <c r="J370" i="89"/>
  <c r="K370" i="89"/>
  <c r="L370" i="89"/>
  <c r="B382" i="89"/>
  <c r="J382" i="89"/>
  <c r="K382" i="89"/>
  <c r="L382" i="89"/>
  <c r="B394" i="89"/>
  <c r="L394" i="89"/>
  <c r="J394" i="89"/>
  <c r="K394" i="89"/>
  <c r="B406" i="89"/>
  <c r="J406" i="89"/>
  <c r="K406" i="89"/>
  <c r="L406" i="89"/>
  <c r="B418" i="89"/>
  <c r="J418" i="89"/>
  <c r="K418" i="89"/>
  <c r="L418" i="89"/>
  <c r="B430" i="89"/>
  <c r="J430" i="89"/>
  <c r="K430" i="89"/>
  <c r="L430" i="89"/>
  <c r="B442" i="89"/>
  <c r="K442" i="89"/>
  <c r="L442" i="89"/>
  <c r="J442" i="89"/>
  <c r="B454" i="89"/>
  <c r="K454" i="89"/>
  <c r="J454" i="89"/>
  <c r="L454" i="89"/>
  <c r="B466" i="89"/>
  <c r="J466" i="89"/>
  <c r="K466" i="89"/>
  <c r="L466" i="89"/>
  <c r="B478" i="89"/>
  <c r="K478" i="89"/>
  <c r="J478" i="89"/>
  <c r="L478" i="89"/>
  <c r="B490" i="89"/>
  <c r="J490" i="89"/>
  <c r="K490" i="89"/>
  <c r="L490" i="89"/>
  <c r="B502" i="89"/>
  <c r="L502" i="89"/>
  <c r="J502" i="89"/>
  <c r="K502" i="89"/>
  <c r="B514" i="89"/>
  <c r="L514" i="89"/>
  <c r="J514" i="89"/>
  <c r="K514" i="89"/>
  <c r="B526" i="89"/>
  <c r="L526" i="89"/>
  <c r="J526" i="89"/>
  <c r="K526" i="89"/>
  <c r="B538" i="89"/>
  <c r="L538" i="89"/>
  <c r="J538" i="89"/>
  <c r="K538" i="89"/>
  <c r="B550" i="89"/>
  <c r="L550" i="89"/>
  <c r="J550" i="89"/>
  <c r="K550" i="89"/>
  <c r="B562" i="89"/>
  <c r="L562" i="89"/>
  <c r="K562" i="89"/>
  <c r="J562" i="89"/>
  <c r="B574" i="89"/>
  <c r="L574" i="89"/>
  <c r="J574" i="89"/>
  <c r="K574" i="89"/>
  <c r="B586" i="89"/>
  <c r="L586" i="89"/>
  <c r="K586" i="89"/>
  <c r="J586" i="89"/>
  <c r="B598" i="89"/>
  <c r="J598" i="89"/>
  <c r="K598" i="89"/>
  <c r="L598" i="89"/>
  <c r="B610" i="89"/>
  <c r="K610" i="89"/>
  <c r="L610" i="89"/>
  <c r="J610" i="89"/>
  <c r="B622" i="89"/>
  <c r="J622" i="89"/>
  <c r="K622" i="89"/>
  <c r="L622" i="89"/>
  <c r="B634" i="89"/>
  <c r="L634" i="89"/>
  <c r="J634" i="89"/>
  <c r="K634" i="89"/>
  <c r="B646" i="89"/>
  <c r="J646" i="89"/>
  <c r="K646" i="89"/>
  <c r="L646" i="89"/>
  <c r="B658" i="89"/>
  <c r="L658" i="89"/>
  <c r="J658" i="89"/>
  <c r="K658" i="89"/>
  <c r="B670" i="89"/>
  <c r="L670" i="89"/>
  <c r="J670" i="89"/>
  <c r="K670" i="89"/>
  <c r="B682" i="89"/>
  <c r="L682" i="89"/>
  <c r="J682" i="89"/>
  <c r="K682" i="89"/>
  <c r="B694" i="89"/>
  <c r="L694" i="89"/>
  <c r="J694" i="89"/>
  <c r="K694" i="89"/>
  <c r="B706" i="89"/>
  <c r="L706" i="89"/>
  <c r="J706" i="89"/>
  <c r="K706" i="89"/>
  <c r="B718" i="89"/>
  <c r="L718" i="89"/>
  <c r="J718" i="89"/>
  <c r="K718" i="89"/>
  <c r="B730" i="89"/>
  <c r="L730" i="89"/>
  <c r="J730" i="89"/>
  <c r="K730" i="89"/>
  <c r="B742" i="89"/>
  <c r="L742" i="89"/>
  <c r="J742" i="89"/>
  <c r="K742" i="89"/>
  <c r="B754" i="89"/>
  <c r="L754" i="89"/>
  <c r="J754" i="89"/>
  <c r="K754" i="89"/>
  <c r="B766" i="89"/>
  <c r="L766" i="89"/>
  <c r="J766" i="89"/>
  <c r="K766" i="89"/>
  <c r="B778" i="89"/>
  <c r="L778" i="89"/>
  <c r="J778" i="89"/>
  <c r="K778" i="89"/>
  <c r="B790" i="89"/>
  <c r="L790" i="89"/>
  <c r="K790" i="89"/>
  <c r="J790" i="89"/>
  <c r="B802" i="89"/>
  <c r="L802" i="89"/>
  <c r="K802" i="89"/>
  <c r="J802" i="89"/>
  <c r="B814" i="89"/>
  <c r="L814" i="89"/>
  <c r="J814" i="89"/>
  <c r="K814" i="89"/>
  <c r="B826" i="89"/>
  <c r="L826" i="89"/>
  <c r="J826" i="89"/>
  <c r="K826" i="89"/>
  <c r="B838" i="89"/>
  <c r="L838" i="89"/>
  <c r="K838" i="89"/>
  <c r="J838" i="89"/>
  <c r="B850" i="89"/>
  <c r="L850" i="89"/>
  <c r="K850" i="89"/>
  <c r="J850" i="89"/>
  <c r="B862" i="89"/>
  <c r="J862" i="89"/>
  <c r="K862" i="89"/>
  <c r="L862" i="89"/>
  <c r="B874" i="89"/>
  <c r="J874" i="89"/>
  <c r="K874" i="89"/>
  <c r="L874" i="89"/>
  <c r="B886" i="89"/>
  <c r="J886" i="89"/>
  <c r="K886" i="89"/>
  <c r="L886" i="89"/>
  <c r="B898" i="89"/>
  <c r="J898" i="89"/>
  <c r="K898" i="89"/>
  <c r="L898" i="89"/>
  <c r="B910" i="89"/>
  <c r="K910" i="89"/>
  <c r="L910" i="89"/>
  <c r="J910" i="89"/>
  <c r="B922" i="89"/>
  <c r="K922" i="89"/>
  <c r="L922" i="89"/>
  <c r="J922" i="89"/>
  <c r="B934" i="89"/>
  <c r="K934" i="89"/>
  <c r="L934" i="89"/>
  <c r="J934" i="89"/>
  <c r="B946" i="89"/>
  <c r="K946" i="89"/>
  <c r="L946" i="89"/>
  <c r="J946" i="89"/>
  <c r="B958" i="89"/>
  <c r="K958" i="89"/>
  <c r="J958" i="89"/>
  <c r="L958" i="89"/>
  <c r="B970" i="89"/>
  <c r="L970" i="89"/>
  <c r="K970" i="89"/>
  <c r="J970" i="89"/>
  <c r="B982" i="89"/>
  <c r="K982" i="89"/>
  <c r="L982" i="89"/>
  <c r="J982" i="89"/>
  <c r="B994" i="89"/>
  <c r="L994" i="89"/>
  <c r="K994" i="89"/>
  <c r="J994" i="89"/>
  <c r="B1006" i="89"/>
  <c r="K1006" i="89"/>
  <c r="L1006" i="89"/>
  <c r="J1006" i="89"/>
  <c r="B1018" i="89"/>
  <c r="K1018" i="89"/>
  <c r="L1018" i="89"/>
  <c r="J1018" i="89"/>
  <c r="B1030" i="89"/>
  <c r="K1030" i="89"/>
  <c r="L1030" i="89"/>
  <c r="J1030" i="89"/>
  <c r="K1042" i="89"/>
  <c r="L1042" i="89"/>
  <c r="J1042" i="89"/>
  <c r="K1054" i="89"/>
  <c r="L1054" i="89"/>
  <c r="J1054" i="89"/>
  <c r="B1066" i="89"/>
  <c r="C1072" i="89" s="1"/>
  <c r="K1066" i="89"/>
  <c r="N1072" i="89" s="1"/>
  <c r="L1066" i="89"/>
  <c r="O1072" i="89" s="1"/>
  <c r="J1066" i="89"/>
  <c r="M1072" i="89" s="1"/>
  <c r="B49" i="89"/>
  <c r="J49" i="89"/>
  <c r="L49" i="89"/>
  <c r="K49" i="89"/>
  <c r="B145" i="89"/>
  <c r="J145" i="89"/>
  <c r="K145" i="89"/>
  <c r="L145" i="89"/>
  <c r="B241" i="89"/>
  <c r="J241" i="89"/>
  <c r="L241" i="89"/>
  <c r="K241" i="89"/>
  <c r="B325" i="89"/>
  <c r="J325" i="89"/>
  <c r="L325" i="89"/>
  <c r="K325" i="89"/>
  <c r="B397" i="89"/>
  <c r="J397" i="89"/>
  <c r="K397" i="89"/>
  <c r="L397" i="89"/>
  <c r="B517" i="89"/>
  <c r="J517" i="89"/>
  <c r="K517" i="89"/>
  <c r="L517" i="89"/>
  <c r="B589" i="89"/>
  <c r="K589" i="89"/>
  <c r="L589" i="89"/>
  <c r="J589" i="89"/>
  <c r="B697" i="89"/>
  <c r="J697" i="89"/>
  <c r="K697" i="89"/>
  <c r="L697" i="89"/>
  <c r="B757" i="89"/>
  <c r="J757" i="89"/>
  <c r="K757" i="89"/>
  <c r="L757" i="89"/>
  <c r="B817" i="89"/>
  <c r="L817" i="89"/>
  <c r="K817" i="89"/>
  <c r="J817" i="89"/>
  <c r="B889" i="89"/>
  <c r="K889" i="89"/>
  <c r="L889" i="89"/>
  <c r="J889" i="89"/>
  <c r="B973" i="89"/>
  <c r="K973" i="89"/>
  <c r="L973" i="89"/>
  <c r="J973" i="89"/>
  <c r="J1045" i="89"/>
  <c r="K1045" i="89"/>
  <c r="L1045" i="89"/>
  <c r="B11" i="89"/>
  <c r="J11" i="89"/>
  <c r="K11" i="89"/>
  <c r="L11" i="89"/>
  <c r="B23" i="89"/>
  <c r="J23" i="89"/>
  <c r="K23" i="89"/>
  <c r="L23" i="89"/>
  <c r="B35" i="89"/>
  <c r="J35" i="89"/>
  <c r="K35" i="89"/>
  <c r="L35" i="89"/>
  <c r="B47" i="89"/>
  <c r="J47" i="89"/>
  <c r="K47" i="89"/>
  <c r="L47" i="89"/>
  <c r="B59" i="89"/>
  <c r="J59" i="89"/>
  <c r="K59" i="89"/>
  <c r="L59" i="89"/>
  <c r="B71" i="89"/>
  <c r="J71" i="89"/>
  <c r="K71" i="89"/>
  <c r="L71" i="89"/>
  <c r="B83" i="89"/>
  <c r="J83" i="89"/>
  <c r="K83" i="89"/>
  <c r="L83" i="89"/>
  <c r="B95" i="89"/>
  <c r="J95" i="89"/>
  <c r="K95" i="89"/>
  <c r="L95" i="89"/>
  <c r="B107" i="89"/>
  <c r="J107" i="89"/>
  <c r="K107" i="89"/>
  <c r="L107" i="89"/>
  <c r="B119" i="89"/>
  <c r="J119" i="89"/>
  <c r="K119" i="89"/>
  <c r="L119" i="89"/>
  <c r="B131" i="89"/>
  <c r="J131" i="89"/>
  <c r="K131" i="89"/>
  <c r="L131" i="89"/>
  <c r="B143" i="89"/>
  <c r="J143" i="89"/>
  <c r="K143" i="89"/>
  <c r="L143" i="89"/>
  <c r="B155" i="89"/>
  <c r="J155" i="89"/>
  <c r="K155" i="89"/>
  <c r="L155" i="89"/>
  <c r="B167" i="89"/>
  <c r="J167" i="89"/>
  <c r="K167" i="89"/>
  <c r="L167" i="89"/>
  <c r="B179" i="89"/>
  <c r="J179" i="89"/>
  <c r="K179" i="89"/>
  <c r="L179" i="89"/>
  <c r="B191" i="89"/>
  <c r="J191" i="89"/>
  <c r="K191" i="89"/>
  <c r="L191" i="89"/>
  <c r="B203" i="89"/>
  <c r="J203" i="89"/>
  <c r="K203" i="89"/>
  <c r="L203" i="89"/>
  <c r="B215" i="89"/>
  <c r="J215" i="89"/>
  <c r="K215" i="89"/>
  <c r="L215" i="89"/>
  <c r="B227" i="89"/>
  <c r="J227" i="89"/>
  <c r="K227" i="89"/>
  <c r="L227" i="89"/>
  <c r="B239" i="89"/>
  <c r="J239" i="89"/>
  <c r="K239" i="89"/>
  <c r="L239" i="89"/>
  <c r="B251" i="89"/>
  <c r="J251" i="89"/>
  <c r="K251" i="89"/>
  <c r="L251" i="89"/>
  <c r="B263" i="89"/>
  <c r="J263" i="89"/>
  <c r="K263" i="89"/>
  <c r="L263" i="89"/>
  <c r="B275" i="89"/>
  <c r="J275" i="89"/>
  <c r="K275" i="89"/>
  <c r="L275" i="89"/>
  <c r="B287" i="89"/>
  <c r="J287" i="89"/>
  <c r="K287" i="89"/>
  <c r="L287" i="89"/>
  <c r="B299" i="89"/>
  <c r="J299" i="89"/>
  <c r="K299" i="89"/>
  <c r="L299" i="89"/>
  <c r="B311" i="89"/>
  <c r="J311" i="89"/>
  <c r="K311" i="89"/>
  <c r="L311" i="89"/>
  <c r="B323" i="89"/>
  <c r="J323" i="89"/>
  <c r="K323" i="89"/>
  <c r="L323" i="89"/>
  <c r="B335" i="89"/>
  <c r="J335" i="89"/>
  <c r="L335" i="89"/>
  <c r="K335" i="89"/>
  <c r="B347" i="89"/>
  <c r="K347" i="89"/>
  <c r="L347" i="89"/>
  <c r="J347" i="89"/>
  <c r="B359" i="89"/>
  <c r="K359" i="89"/>
  <c r="L359" i="89"/>
  <c r="J359" i="89"/>
  <c r="B371" i="89"/>
  <c r="K371" i="89"/>
  <c r="L371" i="89"/>
  <c r="J371" i="89"/>
  <c r="B383" i="89"/>
  <c r="K383" i="89"/>
  <c r="L383" i="89"/>
  <c r="J383" i="89"/>
  <c r="B395" i="89"/>
  <c r="K395" i="89"/>
  <c r="L395" i="89"/>
  <c r="J395" i="89"/>
  <c r="B407" i="89"/>
  <c r="K407" i="89"/>
  <c r="L407" i="89"/>
  <c r="J407" i="89"/>
  <c r="B419" i="89"/>
  <c r="K419" i="89"/>
  <c r="L419" i="89"/>
  <c r="J419" i="89"/>
  <c r="B431" i="89"/>
  <c r="K431" i="89"/>
  <c r="L431" i="89"/>
  <c r="J431" i="89"/>
  <c r="B443" i="89"/>
  <c r="K443" i="89"/>
  <c r="L443" i="89"/>
  <c r="J443" i="89"/>
  <c r="B455" i="89"/>
  <c r="K455" i="89"/>
  <c r="L455" i="89"/>
  <c r="J455" i="89"/>
  <c r="B467" i="89"/>
  <c r="K467" i="89"/>
  <c r="L467" i="89"/>
  <c r="J467" i="89"/>
  <c r="B479" i="89"/>
  <c r="J479" i="89"/>
  <c r="K479" i="89"/>
  <c r="L479" i="89"/>
  <c r="B491" i="89"/>
  <c r="K491" i="89"/>
  <c r="J491" i="89"/>
  <c r="L491" i="89"/>
  <c r="B503" i="89"/>
  <c r="J503" i="89"/>
  <c r="K503" i="89"/>
  <c r="L503" i="89"/>
  <c r="B515" i="89"/>
  <c r="J515" i="89"/>
  <c r="L515" i="89"/>
  <c r="K515" i="89"/>
  <c r="B527" i="89"/>
  <c r="J527" i="89"/>
  <c r="L527" i="89"/>
  <c r="K527" i="89"/>
  <c r="B539" i="89"/>
  <c r="J539" i="89"/>
  <c r="L539" i="89"/>
  <c r="K539" i="89"/>
  <c r="B551" i="89"/>
  <c r="J551" i="89"/>
  <c r="L551" i="89"/>
  <c r="K551" i="89"/>
  <c r="B563" i="89"/>
  <c r="J563" i="89"/>
  <c r="K563" i="89"/>
  <c r="L563" i="89"/>
  <c r="B575" i="89"/>
  <c r="J575" i="89"/>
  <c r="K575" i="89"/>
  <c r="L575" i="89"/>
  <c r="B587" i="89"/>
  <c r="J587" i="89"/>
  <c r="K587" i="89"/>
  <c r="L587" i="89"/>
  <c r="B599" i="89"/>
  <c r="J599" i="89"/>
  <c r="K599" i="89"/>
  <c r="L599" i="89"/>
  <c r="B611" i="89"/>
  <c r="J611" i="89"/>
  <c r="K611" i="89"/>
  <c r="L611" i="89"/>
  <c r="B623" i="89"/>
  <c r="J623" i="89"/>
  <c r="K623" i="89"/>
  <c r="L623" i="89"/>
  <c r="B635" i="89"/>
  <c r="J635" i="89"/>
  <c r="K635" i="89"/>
  <c r="L635" i="89"/>
  <c r="B647" i="89"/>
  <c r="J647" i="89"/>
  <c r="K647" i="89"/>
  <c r="L647" i="89"/>
  <c r="B659" i="89"/>
  <c r="J659" i="89"/>
  <c r="K659" i="89"/>
  <c r="L659" i="89"/>
  <c r="B671" i="89"/>
  <c r="J671" i="89"/>
  <c r="K671" i="89"/>
  <c r="L671" i="89"/>
  <c r="B683" i="89"/>
  <c r="J683" i="89"/>
  <c r="K683" i="89"/>
  <c r="L683" i="89"/>
  <c r="B695" i="89"/>
  <c r="J695" i="89"/>
  <c r="K695" i="89"/>
  <c r="L695" i="89"/>
  <c r="B707" i="89"/>
  <c r="J707" i="89"/>
  <c r="K707" i="89"/>
  <c r="L707" i="89"/>
  <c r="B719" i="89"/>
  <c r="J719" i="89"/>
  <c r="K719" i="89"/>
  <c r="L719" i="89"/>
  <c r="B731" i="89"/>
  <c r="J731" i="89"/>
  <c r="K731" i="89"/>
  <c r="L731" i="89"/>
  <c r="B743" i="89"/>
  <c r="J743" i="89"/>
  <c r="K743" i="89"/>
  <c r="L743" i="89"/>
  <c r="B755" i="89"/>
  <c r="J755" i="89"/>
  <c r="K755" i="89"/>
  <c r="L755" i="89"/>
  <c r="B767" i="89"/>
  <c r="J767" i="89"/>
  <c r="K767" i="89"/>
  <c r="L767" i="89"/>
  <c r="B779" i="89"/>
  <c r="J779" i="89"/>
  <c r="K779" i="89"/>
  <c r="L779" i="89"/>
  <c r="B791" i="89"/>
  <c r="J791" i="89"/>
  <c r="K791" i="89"/>
  <c r="L791" i="89"/>
  <c r="B803" i="89"/>
  <c r="J803" i="89"/>
  <c r="K803" i="89"/>
  <c r="L803" i="89"/>
  <c r="B815" i="89"/>
  <c r="J815" i="89"/>
  <c r="K815" i="89"/>
  <c r="L815" i="89"/>
  <c r="B827" i="89"/>
  <c r="J827" i="89"/>
  <c r="K827" i="89"/>
  <c r="L827" i="89"/>
  <c r="B839" i="89"/>
  <c r="J839" i="89"/>
  <c r="K839" i="89"/>
  <c r="L839" i="89"/>
  <c r="B851" i="89"/>
  <c r="J851" i="89"/>
  <c r="K851" i="89"/>
  <c r="L851" i="89"/>
  <c r="B863" i="89"/>
  <c r="J863" i="89"/>
  <c r="K863" i="89"/>
  <c r="L863" i="89"/>
  <c r="B875" i="89"/>
  <c r="J875" i="89"/>
  <c r="K875" i="89"/>
  <c r="L875" i="89"/>
  <c r="B887" i="89"/>
  <c r="J887" i="89"/>
  <c r="K887" i="89"/>
  <c r="L887" i="89"/>
  <c r="B899" i="89"/>
  <c r="J899" i="89"/>
  <c r="K899" i="89"/>
  <c r="L899" i="89"/>
  <c r="B911" i="89"/>
  <c r="J911" i="89"/>
  <c r="L911" i="89"/>
  <c r="K911" i="89"/>
  <c r="B923" i="89"/>
  <c r="J923" i="89"/>
  <c r="K923" i="89"/>
  <c r="L923" i="89"/>
  <c r="B935" i="89"/>
  <c r="J935" i="89"/>
  <c r="L935" i="89"/>
  <c r="K935" i="89"/>
  <c r="B947" i="89"/>
  <c r="J947" i="89"/>
  <c r="K947" i="89"/>
  <c r="L947" i="89"/>
  <c r="B959" i="89"/>
  <c r="J959" i="89"/>
  <c r="K959" i="89"/>
  <c r="L959" i="89"/>
  <c r="B971" i="89"/>
  <c r="J971" i="89"/>
  <c r="K971" i="89"/>
  <c r="L971" i="89"/>
  <c r="B983" i="89"/>
  <c r="L983" i="89"/>
  <c r="J983" i="89"/>
  <c r="K983" i="89"/>
  <c r="B995" i="89"/>
  <c r="J995" i="89"/>
  <c r="K995" i="89"/>
  <c r="L995" i="89"/>
  <c r="B1007" i="89"/>
  <c r="J1007" i="89"/>
  <c r="K1007" i="89"/>
  <c r="L1007" i="89"/>
  <c r="B1019" i="89"/>
  <c r="L1019" i="89"/>
  <c r="J1019" i="89"/>
  <c r="K1019" i="89"/>
  <c r="B1031" i="89"/>
  <c r="J1031" i="89"/>
  <c r="K1031" i="89"/>
  <c r="L1031" i="89"/>
  <c r="J1043" i="89"/>
  <c r="K1043" i="89"/>
  <c r="L1043" i="89"/>
  <c r="J1055" i="89"/>
  <c r="K1055" i="89"/>
  <c r="L1055" i="89"/>
  <c r="F50" i="89"/>
  <c r="A1199" i="89"/>
  <c r="H60" i="89"/>
  <c r="G20" i="89"/>
  <c r="H64" i="89"/>
  <c r="H10" i="89"/>
  <c r="G10" i="89"/>
  <c r="H78" i="89"/>
  <c r="H57" i="89"/>
  <c r="H22" i="89"/>
  <c r="G43" i="89"/>
  <c r="G49" i="89"/>
  <c r="H28" i="89"/>
  <c r="G3" i="89"/>
  <c r="G64" i="89"/>
  <c r="G24" i="89"/>
  <c r="G63" i="89"/>
  <c r="H33" i="89"/>
  <c r="H15" i="89"/>
  <c r="F8" i="89"/>
  <c r="F21" i="89"/>
  <c r="G21" i="89"/>
  <c r="H21" i="89"/>
  <c r="H14" i="89"/>
  <c r="G14" i="89"/>
  <c r="G13" i="89"/>
  <c r="H13" i="89"/>
  <c r="G75" i="89"/>
  <c r="F19" i="89"/>
  <c r="H74" i="89"/>
  <c r="G74" i="89"/>
  <c r="H61" i="89"/>
  <c r="G61" i="89"/>
  <c r="G81" i="89"/>
  <c r="H63" i="89"/>
  <c r="G57" i="89"/>
  <c r="H39" i="89"/>
  <c r="G33" i="89"/>
  <c r="G78" i="89"/>
  <c r="F56" i="89"/>
  <c r="F38" i="89"/>
  <c r="G68" i="89"/>
  <c r="F62" i="89"/>
  <c r="F37" i="89"/>
  <c r="H69" i="89"/>
  <c r="F51" i="89"/>
  <c r="G51" i="89"/>
  <c r="H51" i="89"/>
  <c r="F45" i="89"/>
  <c r="H45" i="89"/>
  <c r="G69" i="89"/>
  <c r="F44" i="89"/>
  <c r="F31" i="89"/>
  <c r="H31" i="89"/>
  <c r="F17" i="89"/>
  <c r="G7" i="89"/>
  <c r="H82" i="89"/>
  <c r="F76" i="89"/>
  <c r="H76" i="89"/>
  <c r="F70" i="89"/>
  <c r="G70" i="89"/>
  <c r="F82" i="89"/>
  <c r="H75" i="89"/>
  <c r="H49" i="89"/>
  <c r="G16" i="89"/>
  <c r="H81" i="89"/>
  <c r="F42" i="89"/>
  <c r="G42" i="89"/>
  <c r="H42" i="89"/>
  <c r="F67" i="89"/>
  <c r="H67" i="89"/>
  <c r="H35" i="89"/>
  <c r="F35" i="89"/>
  <c r="F28" i="89"/>
  <c r="F40" i="89"/>
  <c r="H40" i="89"/>
  <c r="G60" i="89"/>
  <c r="G53" i="89"/>
  <c r="G39" i="89"/>
  <c r="H71" i="89"/>
  <c r="F71" i="89"/>
  <c r="F46" i="89"/>
  <c r="H46" i="89"/>
  <c r="F9" i="89"/>
  <c r="G9" i="89"/>
  <c r="F68" i="89"/>
  <c r="F32" i="89"/>
  <c r="H27" i="89"/>
  <c r="G15" i="89"/>
  <c r="H6" i="89"/>
  <c r="G27" i="89"/>
  <c r="G6" i="89"/>
  <c r="G50" i="89"/>
  <c r="G79" i="89"/>
  <c r="H58" i="89"/>
  <c r="G25" i="89"/>
  <c r="H4" i="89"/>
  <c r="F79" i="89"/>
  <c r="H70" i="89"/>
  <c r="G62" i="89"/>
  <c r="G58" i="89"/>
  <c r="F54" i="89"/>
  <c r="H54" i="89"/>
  <c r="G37" i="89"/>
  <c r="H29" i="89"/>
  <c r="F29" i="89"/>
  <c r="F25" i="89"/>
  <c r="H16" i="89"/>
  <c r="G8" i="89"/>
  <c r="G4" i="89"/>
  <c r="F74" i="89"/>
  <c r="F66" i="89"/>
  <c r="H66" i="89"/>
  <c r="F53" i="89"/>
  <c r="H41" i="89"/>
  <c r="F41" i="89"/>
  <c r="G32" i="89"/>
  <c r="H24" i="89"/>
  <c r="F20" i="89"/>
  <c r="F12" i="89"/>
  <c r="H12" i="89"/>
  <c r="H3" i="89"/>
  <c r="G73" i="89"/>
  <c r="H65" i="89"/>
  <c r="F65" i="89"/>
  <c r="F61" i="89"/>
  <c r="H52" i="89"/>
  <c r="G44" i="89"/>
  <c r="G40" i="89"/>
  <c r="F36" i="89"/>
  <c r="H36" i="89"/>
  <c r="G19" i="89"/>
  <c r="H11" i="89"/>
  <c r="F11" i="89"/>
  <c r="F7" i="89"/>
  <c r="F73" i="89"/>
  <c r="G56" i="89"/>
  <c r="G52" i="89"/>
  <c r="G2" i="89"/>
  <c r="H5" i="89"/>
  <c r="F5" i="89"/>
  <c r="H77" i="89"/>
  <c r="F77" i="89"/>
  <c r="F48" i="89"/>
  <c r="H48" i="89"/>
  <c r="H23" i="89"/>
  <c r="F23" i="89"/>
  <c r="F2" i="89"/>
  <c r="G80" i="89"/>
  <c r="G76" i="89"/>
  <c r="F72" i="89"/>
  <c r="H72" i="89"/>
  <c r="G55" i="89"/>
  <c r="H47" i="89"/>
  <c r="F47" i="89"/>
  <c r="F43" i="89"/>
  <c r="H34" i="89"/>
  <c r="G26" i="89"/>
  <c r="G22" i="89"/>
  <c r="F18" i="89"/>
  <c r="H18" i="89"/>
  <c r="H59" i="89"/>
  <c r="F59" i="89"/>
  <c r="F30" i="89"/>
  <c r="H30" i="89"/>
  <c r="F80" i="89"/>
  <c r="G71" i="89"/>
  <c r="G59" i="89"/>
  <c r="F55" i="89"/>
  <c r="G38" i="89"/>
  <c r="G34" i="89"/>
  <c r="G30" i="89"/>
  <c r="F26" i="89"/>
  <c r="G17" i="89"/>
  <c r="G5" i="89"/>
  <c r="C537" i="89" l="1"/>
  <c r="C429" i="89"/>
  <c r="C897" i="89"/>
  <c r="C826" i="89"/>
  <c r="C393" i="89"/>
  <c r="C286" i="89"/>
  <c r="C35" i="89"/>
  <c r="C77" i="89"/>
  <c r="C934" i="89"/>
  <c r="C827" i="89"/>
  <c r="C467" i="89"/>
  <c r="C431" i="89"/>
  <c r="M857" i="89"/>
  <c r="M605" i="89"/>
  <c r="M533" i="89"/>
  <c r="M281" i="89"/>
  <c r="M209" i="89"/>
  <c r="M137" i="89"/>
  <c r="M101" i="89"/>
  <c r="M65" i="89"/>
  <c r="C1037" i="89"/>
  <c r="C353" i="89"/>
  <c r="O785" i="89"/>
  <c r="M425" i="89"/>
  <c r="M353" i="89"/>
  <c r="N557" i="89"/>
  <c r="O341" i="89"/>
  <c r="C759" i="89"/>
  <c r="C755" i="89"/>
  <c r="M173" i="89"/>
  <c r="C851" i="89"/>
  <c r="C821" i="89"/>
  <c r="C676" i="89"/>
  <c r="C460" i="89"/>
  <c r="C132" i="89"/>
  <c r="C643" i="89"/>
  <c r="C1002" i="89"/>
  <c r="C896" i="89"/>
  <c r="C716" i="89"/>
  <c r="C248" i="89"/>
  <c r="C104" i="89"/>
  <c r="N521" i="89"/>
  <c r="C1007" i="89"/>
  <c r="C971" i="89"/>
  <c r="C933" i="89"/>
  <c r="C898" i="89"/>
  <c r="C861" i="89"/>
  <c r="C825" i="89"/>
  <c r="C790" i="89"/>
  <c r="C753" i="89"/>
  <c r="C719" i="89"/>
  <c r="C683" i="89"/>
  <c r="C646" i="89"/>
  <c r="C609" i="89"/>
  <c r="C574" i="89"/>
  <c r="C503" i="89"/>
  <c r="C466" i="89"/>
  <c r="C394" i="89"/>
  <c r="C358" i="89"/>
  <c r="C321" i="89"/>
  <c r="C285" i="89"/>
  <c r="C250" i="89"/>
  <c r="C215" i="89"/>
  <c r="C179" i="89"/>
  <c r="C105" i="89"/>
  <c r="C70" i="89"/>
  <c r="C33" i="89"/>
  <c r="C465" i="89"/>
  <c r="C69" i="89"/>
  <c r="C502" i="89"/>
  <c r="C611" i="89"/>
  <c r="C287" i="89"/>
  <c r="C246" i="89"/>
  <c r="C681" i="89"/>
  <c r="C899" i="89"/>
  <c r="C647" i="89"/>
  <c r="C395" i="89"/>
  <c r="C645" i="89"/>
  <c r="M1025" i="89"/>
  <c r="O917" i="89"/>
  <c r="N881" i="89"/>
  <c r="N845" i="89"/>
  <c r="N737" i="89"/>
  <c r="N701" i="89"/>
  <c r="N665" i="89"/>
  <c r="N593" i="89"/>
  <c r="O557" i="89"/>
  <c r="O521" i="89"/>
  <c r="O449" i="89"/>
  <c r="O413" i="89"/>
  <c r="O377" i="89"/>
  <c r="N269" i="89"/>
  <c r="N233" i="89"/>
  <c r="N197" i="89"/>
  <c r="N161" i="89"/>
  <c r="N89" i="89"/>
  <c r="M703" i="89"/>
  <c r="M403" i="89"/>
  <c r="O319" i="89"/>
  <c r="M199" i="89"/>
  <c r="C357" i="89"/>
  <c r="C34" i="89"/>
  <c r="C754" i="89"/>
  <c r="C251" i="89"/>
  <c r="O989" i="89"/>
  <c r="M953" i="89"/>
  <c r="M917" i="89"/>
  <c r="M881" i="89"/>
  <c r="M809" i="89"/>
  <c r="M629" i="89"/>
  <c r="M305" i="89"/>
  <c r="M233" i="89"/>
  <c r="M161" i="89"/>
  <c r="M89" i="89"/>
  <c r="O943" i="89"/>
  <c r="C789" i="89"/>
  <c r="C1006" i="89"/>
  <c r="C970" i="89"/>
  <c r="C863" i="89"/>
  <c r="C573" i="89"/>
  <c r="C538" i="89"/>
  <c r="C501" i="89"/>
  <c r="C430" i="89"/>
  <c r="C323" i="89"/>
  <c r="C249" i="89"/>
  <c r="C71" i="89"/>
  <c r="C688" i="89"/>
  <c r="C791" i="89"/>
  <c r="C1005" i="89"/>
  <c r="C682" i="89"/>
  <c r="C969" i="89"/>
  <c r="C36" i="89"/>
  <c r="O679" i="89"/>
  <c r="C610" i="89"/>
  <c r="C359" i="89"/>
  <c r="C862" i="89"/>
  <c r="M1013" i="89"/>
  <c r="M869" i="89"/>
  <c r="M653" i="89"/>
  <c r="N341" i="89"/>
  <c r="O749" i="89"/>
  <c r="O713" i="89"/>
  <c r="M389" i="89"/>
  <c r="M763" i="89"/>
  <c r="C717" i="89"/>
  <c r="C718" i="89"/>
  <c r="C214" i="89"/>
  <c r="C213" i="89"/>
  <c r="C178" i="89"/>
  <c r="C177" i="89"/>
  <c r="C141" i="89"/>
  <c r="C142" i="89"/>
  <c r="C143" i="89"/>
  <c r="C107" i="89"/>
  <c r="C106" i="89"/>
  <c r="N809" i="89"/>
  <c r="N629" i="89"/>
  <c r="N305" i="89"/>
  <c r="N53" i="89"/>
  <c r="N1060" i="89"/>
  <c r="M1012" i="89"/>
  <c r="M976" i="89"/>
  <c r="M940" i="89"/>
  <c r="O904" i="89"/>
  <c r="N832" i="89"/>
  <c r="M796" i="89"/>
  <c r="N760" i="89"/>
  <c r="N724" i="89"/>
  <c r="N688" i="89"/>
  <c r="O652" i="89"/>
  <c r="M616" i="89"/>
  <c r="N580" i="89"/>
  <c r="N544" i="89"/>
  <c r="N508" i="89"/>
  <c r="O472" i="89"/>
  <c r="O436" i="89"/>
  <c r="N400" i="89"/>
  <c r="O364" i="89"/>
  <c r="M328" i="89"/>
  <c r="O292" i="89"/>
  <c r="N256" i="89"/>
  <c r="M220" i="89"/>
  <c r="N184" i="89"/>
  <c r="N112" i="89"/>
  <c r="M76" i="89"/>
  <c r="C1021" i="89"/>
  <c r="C949" i="89"/>
  <c r="C915" i="89"/>
  <c r="C879" i="89"/>
  <c r="C842" i="89"/>
  <c r="C807" i="89"/>
  <c r="C734" i="89"/>
  <c r="C698" i="89"/>
  <c r="C627" i="89"/>
  <c r="C590" i="89"/>
  <c r="C519" i="89"/>
  <c r="C446" i="89"/>
  <c r="C411" i="89"/>
  <c r="C375" i="89"/>
  <c r="C302" i="89"/>
  <c r="C266" i="89"/>
  <c r="C231" i="89"/>
  <c r="C86" i="89"/>
  <c r="C50" i="89"/>
  <c r="C15" i="89"/>
  <c r="N379" i="89"/>
  <c r="N451" i="89"/>
  <c r="C764" i="89"/>
  <c r="C725" i="89"/>
  <c r="C690" i="89"/>
  <c r="C297" i="89"/>
  <c r="C260" i="89"/>
  <c r="C223" i="89"/>
  <c r="C390" i="89"/>
  <c r="C703" i="89"/>
  <c r="C1009" i="89"/>
  <c r="C972" i="89"/>
  <c r="C939" i="89"/>
  <c r="C904" i="89"/>
  <c r="C832" i="89"/>
  <c r="C792" i="89"/>
  <c r="C756" i="89"/>
  <c r="C720" i="89"/>
  <c r="C684" i="89"/>
  <c r="C614" i="89"/>
  <c r="C578" i="89"/>
  <c r="C540" i="89"/>
  <c r="C436" i="89"/>
  <c r="C396" i="89"/>
  <c r="C361" i="89"/>
  <c r="C327" i="89"/>
  <c r="C288" i="89"/>
  <c r="C256" i="89"/>
  <c r="C216" i="89"/>
  <c r="C180" i="89"/>
  <c r="C74" i="89"/>
  <c r="C37" i="89"/>
  <c r="M593" i="89"/>
  <c r="C552" i="89"/>
  <c r="O977" i="89"/>
  <c r="N941" i="89"/>
  <c r="O617" i="89"/>
  <c r="O1051" i="89"/>
  <c r="C322" i="89"/>
  <c r="N725" i="89"/>
  <c r="N689" i="89"/>
  <c r="O545" i="89"/>
  <c r="O473" i="89"/>
  <c r="O437" i="89"/>
  <c r="O365" i="89"/>
  <c r="N401" i="89"/>
  <c r="O965" i="89"/>
  <c r="O929" i="89"/>
  <c r="O677" i="89"/>
  <c r="O641" i="89"/>
  <c r="N533" i="89"/>
  <c r="N1037" i="89"/>
  <c r="N965" i="89"/>
  <c r="N857" i="89"/>
  <c r="N821" i="89"/>
  <c r="N677" i="89"/>
  <c r="N605" i="89"/>
  <c r="N569" i="89"/>
  <c r="N245" i="89"/>
  <c r="N209" i="89"/>
  <c r="N173" i="89"/>
  <c r="N137" i="89"/>
  <c r="N101" i="89"/>
  <c r="M821" i="89"/>
  <c r="N461" i="89"/>
  <c r="N425" i="89"/>
  <c r="N353" i="89"/>
  <c r="M317" i="89"/>
  <c r="O619" i="89"/>
  <c r="C470" i="89"/>
  <c r="C149" i="89"/>
  <c r="C689" i="89"/>
  <c r="C183" i="89"/>
  <c r="C181" i="89"/>
  <c r="O845" i="89"/>
  <c r="O809" i="89"/>
  <c r="O773" i="89"/>
  <c r="O737" i="89"/>
  <c r="O665" i="89"/>
  <c r="O629" i="89"/>
  <c r="M449" i="89"/>
  <c r="M413" i="89"/>
  <c r="M377" i="89"/>
  <c r="O305" i="89"/>
  <c r="O269" i="89"/>
  <c r="O233" i="89"/>
  <c r="O197" i="89"/>
  <c r="O161" i="89"/>
  <c r="O125" i="89"/>
  <c r="O89" i="89"/>
  <c r="N703" i="89"/>
  <c r="M475" i="89"/>
  <c r="N199" i="89"/>
  <c r="C830" i="89"/>
  <c r="C40" i="89"/>
  <c r="M595" i="89"/>
  <c r="N55" i="89"/>
  <c r="C587" i="89"/>
  <c r="C189" i="89"/>
  <c r="C654" i="89"/>
  <c r="C510" i="89"/>
  <c r="C114" i="89"/>
  <c r="M1061" i="89"/>
  <c r="O1013" i="89"/>
  <c r="O833" i="89"/>
  <c r="O797" i="89"/>
  <c r="O761" i="89"/>
  <c r="O725" i="89"/>
  <c r="O689" i="89"/>
  <c r="O581" i="89"/>
  <c r="O509" i="89"/>
  <c r="M473" i="89"/>
  <c r="M437" i="89"/>
  <c r="M365" i="89"/>
  <c r="O329" i="89"/>
  <c r="O293" i="89"/>
  <c r="O257" i="89"/>
  <c r="O221" i="89"/>
  <c r="O185" i="89"/>
  <c r="O113" i="89"/>
  <c r="O77" i="89"/>
  <c r="O331" i="89"/>
  <c r="O55" i="89"/>
  <c r="N907" i="89"/>
  <c r="M307" i="89"/>
  <c r="O811" i="89"/>
  <c r="N511" i="89"/>
  <c r="C335" i="89"/>
  <c r="C870" i="89"/>
  <c r="C650" i="89"/>
  <c r="C108" i="89"/>
  <c r="C686" i="89"/>
  <c r="C1010" i="89"/>
  <c r="O941" i="89"/>
  <c r="N905" i="89"/>
  <c r="N653" i="89"/>
  <c r="N509" i="89"/>
  <c r="O823" i="89"/>
  <c r="N595" i="89"/>
  <c r="O175" i="89"/>
  <c r="M67" i="89"/>
  <c r="C508" i="89"/>
  <c r="N1049" i="89"/>
  <c r="M977" i="89"/>
  <c r="M905" i="89"/>
  <c r="M833" i="89"/>
  <c r="M797" i="89"/>
  <c r="M581" i="89"/>
  <c r="M329" i="89"/>
  <c r="M293" i="89"/>
  <c r="M257" i="89"/>
  <c r="M221" i="89"/>
  <c r="M185" i="89"/>
  <c r="M113" i="89"/>
  <c r="M77" i="89"/>
  <c r="O163" i="89"/>
  <c r="C155" i="89"/>
  <c r="M979" i="89"/>
  <c r="O763" i="89"/>
  <c r="O523" i="89"/>
  <c r="O667" i="89"/>
  <c r="C843" i="89"/>
  <c r="C330" i="89"/>
  <c r="C437" i="89"/>
  <c r="O1037" i="89"/>
  <c r="O857" i="89"/>
  <c r="O821" i="89"/>
  <c r="O605" i="89"/>
  <c r="O569" i="89"/>
  <c r="O497" i="89"/>
  <c r="O281" i="89"/>
  <c r="O245" i="89"/>
  <c r="O209" i="89"/>
  <c r="O173" i="89"/>
  <c r="O137" i="89"/>
  <c r="O101" i="89"/>
  <c r="O65" i="89"/>
  <c r="N523" i="89"/>
  <c r="O247" i="89"/>
  <c r="M163" i="89"/>
  <c r="N739" i="89"/>
  <c r="N343" i="89"/>
  <c r="C936" i="89"/>
  <c r="C902" i="89"/>
  <c r="N1001" i="89"/>
  <c r="N929" i="89"/>
  <c r="N785" i="89"/>
  <c r="N641" i="89"/>
  <c r="O533" i="89"/>
  <c r="M497" i="89"/>
  <c r="O461" i="89"/>
  <c r="O425" i="89"/>
  <c r="O389" i="89"/>
  <c r="O353" i="89"/>
  <c r="N317" i="89"/>
  <c r="N281" i="89"/>
  <c r="N65" i="89"/>
  <c r="M247" i="89"/>
  <c r="M952" i="89"/>
  <c r="M916" i="89"/>
  <c r="O880" i="89"/>
  <c r="M808" i="89"/>
  <c r="O628" i="89"/>
  <c r="M592" i="89"/>
  <c r="N556" i="89"/>
  <c r="N520" i="89"/>
  <c r="M448" i="89"/>
  <c r="O304" i="89"/>
  <c r="M232" i="89"/>
  <c r="M88" i="89"/>
  <c r="O1071" i="89"/>
  <c r="N775" i="89"/>
  <c r="N487" i="89"/>
  <c r="N127" i="89"/>
  <c r="C975" i="89"/>
  <c r="C613" i="89"/>
  <c r="M1037" i="89"/>
  <c r="M1001" i="89"/>
  <c r="M965" i="89"/>
  <c r="M929" i="89"/>
  <c r="M785" i="89"/>
  <c r="M749" i="89"/>
  <c r="M713" i="89"/>
  <c r="M677" i="89"/>
  <c r="M641" i="89"/>
  <c r="M569" i="89"/>
  <c r="N389" i="89"/>
  <c r="N340" i="89"/>
  <c r="N463" i="89"/>
  <c r="M487" i="89"/>
  <c r="C657" i="89"/>
  <c r="C727" i="89"/>
  <c r="C1008" i="89"/>
  <c r="C364" i="89"/>
  <c r="C388" i="89"/>
  <c r="M895" i="89"/>
  <c r="O703" i="89"/>
  <c r="O151" i="89"/>
  <c r="M1060" i="89"/>
  <c r="M880" i="89"/>
  <c r="O844" i="89"/>
  <c r="O808" i="89"/>
  <c r="O772" i="89"/>
  <c r="O736" i="89"/>
  <c r="O664" i="89"/>
  <c r="M628" i="89"/>
  <c r="M412" i="89"/>
  <c r="M376" i="89"/>
  <c r="M304" i="89"/>
  <c r="O268" i="89"/>
  <c r="O232" i="89"/>
  <c r="O196" i="89"/>
  <c r="O160" i="89"/>
  <c r="O124" i="89"/>
  <c r="O88" i="89"/>
  <c r="O52" i="89"/>
  <c r="M463" i="89"/>
  <c r="M1071" i="89"/>
  <c r="O199" i="89"/>
  <c r="C1023" i="89"/>
  <c r="C87" i="89"/>
  <c r="C604" i="89"/>
  <c r="O592" i="89"/>
  <c r="N448" i="89"/>
  <c r="C435" i="89"/>
  <c r="C618" i="89"/>
  <c r="C905" i="89"/>
  <c r="C869" i="89"/>
  <c r="C362" i="89"/>
  <c r="C700" i="89"/>
  <c r="C324" i="89"/>
  <c r="C815" i="89"/>
  <c r="C576" i="89"/>
  <c r="C365" i="89"/>
  <c r="C591" i="89"/>
  <c r="C687" i="89"/>
  <c r="C795" i="89"/>
  <c r="C360" i="89"/>
  <c r="O953" i="89"/>
  <c r="O593" i="89"/>
  <c r="O485" i="89"/>
  <c r="O53" i="89"/>
  <c r="C329" i="89"/>
  <c r="C182" i="89"/>
  <c r="C615" i="89"/>
  <c r="C793" i="89"/>
  <c r="C290" i="89"/>
  <c r="C51" i="89"/>
  <c r="C433" i="89"/>
  <c r="C472" i="89"/>
  <c r="C145" i="89"/>
  <c r="C14" i="89"/>
  <c r="C685" i="89"/>
  <c r="C864" i="89"/>
  <c r="C580" i="89"/>
  <c r="C258" i="89"/>
  <c r="C509" i="89"/>
  <c r="C257" i="89"/>
  <c r="O1025" i="89"/>
  <c r="M845" i="89"/>
  <c r="M665" i="89"/>
  <c r="M557" i="89"/>
  <c r="N449" i="89"/>
  <c r="N413" i="89"/>
  <c r="N377" i="89"/>
  <c r="M269" i="89"/>
  <c r="M197" i="89"/>
  <c r="M53" i="89"/>
  <c r="C399" i="89"/>
  <c r="C148" i="89"/>
  <c r="M1048" i="89"/>
  <c r="O1012" i="89"/>
  <c r="O616" i="89"/>
  <c r="N319" i="89"/>
  <c r="C471" i="89"/>
  <c r="C724" i="89"/>
  <c r="C184" i="89"/>
  <c r="C942" i="89"/>
  <c r="C410" i="89"/>
  <c r="C72" i="89"/>
  <c r="C110" i="89"/>
  <c r="C363" i="89"/>
  <c r="C432" i="89"/>
  <c r="C332" i="89"/>
  <c r="C112" i="89"/>
  <c r="C772" i="89"/>
  <c r="C484" i="89"/>
  <c r="C124" i="89"/>
  <c r="C113" i="89"/>
  <c r="C348" i="89"/>
  <c r="C39" i="89"/>
  <c r="C41" i="89"/>
  <c r="C828" i="89"/>
  <c r="C438" i="89"/>
  <c r="C940" i="89"/>
  <c r="C253" i="89"/>
  <c r="C652" i="89"/>
  <c r="O905" i="89"/>
  <c r="O653" i="89"/>
  <c r="N545" i="89"/>
  <c r="O595" i="89"/>
  <c r="C1011" i="89"/>
  <c r="C366" i="89"/>
  <c r="C722" i="89"/>
  <c r="C798" i="89"/>
  <c r="C473" i="89"/>
  <c r="C577" i="89"/>
  <c r="C328" i="89"/>
  <c r="C325" i="89"/>
  <c r="C76" i="89"/>
  <c r="C796" i="89"/>
  <c r="C648" i="89"/>
  <c r="C255" i="89"/>
  <c r="C109" i="89"/>
  <c r="C1014" i="89"/>
  <c r="C186" i="89"/>
  <c r="O1049" i="89"/>
  <c r="N1013" i="89"/>
  <c r="N869" i="89"/>
  <c r="N833" i="89"/>
  <c r="N797" i="89"/>
  <c r="N761" i="89"/>
  <c r="N617" i="89"/>
  <c r="N581" i="89"/>
  <c r="N329" i="89"/>
  <c r="N257" i="89"/>
  <c r="N221" i="89"/>
  <c r="N185" i="89"/>
  <c r="N113" i="89"/>
  <c r="N77" i="89"/>
  <c r="M55" i="89"/>
  <c r="C254" i="89"/>
  <c r="C866" i="89"/>
  <c r="C806" i="89"/>
  <c r="C651" i="89"/>
  <c r="C267" i="89"/>
  <c r="C579" i="89"/>
  <c r="C78" i="89"/>
  <c r="C505" i="89"/>
  <c r="C653" i="89"/>
  <c r="C185" i="89"/>
  <c r="C938" i="89"/>
  <c r="C941" i="89"/>
  <c r="C1013" i="89"/>
  <c r="C469" i="89"/>
  <c r="M725" i="89"/>
  <c r="M689" i="89"/>
  <c r="M617" i="89"/>
  <c r="M509" i="89"/>
  <c r="N437" i="89"/>
  <c r="N365" i="89"/>
  <c r="M1051" i="89"/>
  <c r="C723" i="89"/>
  <c r="C545" i="89"/>
  <c r="C617" i="89"/>
  <c r="C507" i="89"/>
  <c r="C349" i="89"/>
  <c r="C75" i="89"/>
  <c r="C616" i="89"/>
  <c r="C726" i="89"/>
  <c r="C144" i="89"/>
  <c r="C937" i="89"/>
  <c r="M1049" i="89"/>
  <c r="C833" i="89"/>
  <c r="C581" i="89"/>
  <c r="C221" i="89"/>
  <c r="N247" i="89"/>
  <c r="C434" i="89"/>
  <c r="C474" i="89"/>
  <c r="C326" i="89"/>
  <c r="C504" i="89"/>
  <c r="C111" i="89"/>
  <c r="C797" i="89"/>
  <c r="C73" i="89"/>
  <c r="C721" i="89"/>
  <c r="C252" i="89"/>
  <c r="C582" i="89"/>
  <c r="C831" i="89"/>
  <c r="O1001" i="89"/>
  <c r="C900" i="89"/>
  <c r="C649" i="89"/>
  <c r="N893" i="89"/>
  <c r="N749" i="89"/>
  <c r="N713" i="89"/>
  <c r="N979" i="89"/>
  <c r="M523" i="89"/>
  <c r="M1024" i="89"/>
  <c r="M988" i="89"/>
  <c r="M844" i="89"/>
  <c r="N772" i="89"/>
  <c r="N736" i="89"/>
  <c r="N700" i="89"/>
  <c r="N664" i="89"/>
  <c r="O484" i="89"/>
  <c r="O412" i="89"/>
  <c r="O376" i="89"/>
  <c r="O340" i="89"/>
  <c r="M268" i="89"/>
  <c r="M196" i="89"/>
  <c r="N160" i="89"/>
  <c r="M124" i="89"/>
  <c r="M52" i="89"/>
  <c r="O463" i="89"/>
  <c r="C996" i="89"/>
  <c r="C672" i="89"/>
  <c r="C495" i="89"/>
  <c r="C663" i="89"/>
  <c r="O1034" i="89"/>
  <c r="M998" i="89"/>
  <c r="M962" i="89"/>
  <c r="O926" i="89"/>
  <c r="O890" i="89"/>
  <c r="M854" i="89"/>
  <c r="O782" i="89"/>
  <c r="O746" i="89"/>
  <c r="O710" i="89"/>
  <c r="M638" i="89"/>
  <c r="M602" i="89"/>
  <c r="O566" i="89"/>
  <c r="M530" i="89"/>
  <c r="M458" i="89"/>
  <c r="M422" i="89"/>
  <c r="M386" i="89"/>
  <c r="M350" i="89"/>
  <c r="M314" i="89"/>
  <c r="M278" i="89"/>
  <c r="M206" i="89"/>
  <c r="M170" i="89"/>
  <c r="M134" i="89"/>
  <c r="M98" i="89"/>
  <c r="M62" i="89"/>
  <c r="N991" i="89"/>
  <c r="M739" i="89"/>
  <c r="C906" i="89"/>
  <c r="C42" i="89"/>
  <c r="C506" i="89"/>
  <c r="C834" i="89"/>
  <c r="C817" i="89"/>
  <c r="M893" i="89"/>
  <c r="N497" i="89"/>
  <c r="C976" i="89"/>
  <c r="C758" i="89"/>
  <c r="C518" i="89"/>
  <c r="O1024" i="89"/>
  <c r="O988" i="89"/>
  <c r="O952" i="89"/>
  <c r="O916" i="89"/>
  <c r="N880" i="89"/>
  <c r="N844" i="89"/>
  <c r="N808" i="89"/>
  <c r="M772" i="89"/>
  <c r="M700" i="89"/>
  <c r="M664" i="89"/>
  <c r="N628" i="89"/>
  <c r="N592" i="89"/>
  <c r="M556" i="89"/>
  <c r="M484" i="89"/>
  <c r="O448" i="89"/>
  <c r="N412" i="89"/>
  <c r="N376" i="89"/>
  <c r="N304" i="89"/>
  <c r="N268" i="89"/>
  <c r="N232" i="89"/>
  <c r="N196" i="89"/>
  <c r="M160" i="89"/>
  <c r="N88" i="89"/>
  <c r="N52" i="89"/>
  <c r="M879" i="89"/>
  <c r="O843" i="89"/>
  <c r="O771" i="89"/>
  <c r="O735" i="89"/>
  <c r="O699" i="89"/>
  <c r="O663" i="89"/>
  <c r="O591" i="89"/>
  <c r="O555" i="89"/>
  <c r="O519" i="89"/>
  <c r="O267" i="89"/>
  <c r="O231" i="89"/>
  <c r="O195" i="89"/>
  <c r="O159" i="89"/>
  <c r="O123" i="89"/>
  <c r="O87" i="89"/>
  <c r="O51" i="89"/>
  <c r="N475" i="89"/>
  <c r="M1070" i="89"/>
  <c r="C1033" i="89"/>
  <c r="C997" i="89"/>
  <c r="C961" i="89"/>
  <c r="C924" i="89"/>
  <c r="C888" i="89"/>
  <c r="C852" i="89"/>
  <c r="C816" i="89"/>
  <c r="C780" i="89"/>
  <c r="C744" i="89"/>
  <c r="C708" i="89"/>
  <c r="C673" i="89"/>
  <c r="O919" i="89"/>
  <c r="O379" i="89"/>
  <c r="O307" i="89"/>
  <c r="N307" i="89"/>
  <c r="M667" i="89"/>
  <c r="M343" i="89"/>
  <c r="M1069" i="89"/>
  <c r="N1021" i="89"/>
  <c r="N949" i="89"/>
  <c r="O913" i="89"/>
  <c r="N877" i="89"/>
  <c r="N841" i="89"/>
  <c r="N805" i="89"/>
  <c r="N625" i="89"/>
  <c r="O589" i="89"/>
  <c r="O553" i="89"/>
  <c r="O517" i="89"/>
  <c r="O445" i="89"/>
  <c r="N337" i="89"/>
  <c r="N301" i="89"/>
  <c r="N265" i="89"/>
  <c r="N229" i="89"/>
  <c r="N193" i="89"/>
  <c r="N121" i="89"/>
  <c r="N85" i="89"/>
  <c r="N49" i="89"/>
  <c r="N1056" i="89"/>
  <c r="O1008" i="89"/>
  <c r="O972" i="89"/>
  <c r="M936" i="89"/>
  <c r="O900" i="89"/>
  <c r="N864" i="89"/>
  <c r="M828" i="89"/>
  <c r="M792" i="89"/>
  <c r="M756" i="89"/>
  <c r="M720" i="89"/>
  <c r="M684" i="89"/>
  <c r="O648" i="89"/>
  <c r="N612" i="89"/>
  <c r="N576" i="89"/>
  <c r="N540" i="89"/>
  <c r="M504" i="89"/>
  <c r="O468" i="89"/>
  <c r="O432" i="89"/>
  <c r="O396" i="89"/>
  <c r="M360" i="89"/>
  <c r="M324" i="89"/>
  <c r="O288" i="89"/>
  <c r="M252" i="89"/>
  <c r="N216" i="89"/>
  <c r="M180" i="89"/>
  <c r="N144" i="89"/>
  <c r="M108" i="89"/>
  <c r="N72" i="89"/>
  <c r="O1063" i="89"/>
  <c r="O871" i="89"/>
  <c r="M547" i="89"/>
  <c r="C1031" i="89"/>
  <c r="C995" i="89"/>
  <c r="C959" i="89"/>
  <c r="C923" i="89"/>
  <c r="C886" i="89"/>
  <c r="C850" i="89"/>
  <c r="C810" i="89"/>
  <c r="C774" i="89"/>
  <c r="C743" i="89"/>
  <c r="C707" i="89"/>
  <c r="C671" i="89"/>
  <c r="C630" i="89"/>
  <c r="C599" i="89"/>
  <c r="C559" i="89"/>
  <c r="C527" i="89"/>
  <c r="C491" i="89"/>
  <c r="C452" i="89"/>
  <c r="C419" i="89"/>
  <c r="C383" i="89"/>
  <c r="C347" i="89"/>
  <c r="C311" i="89"/>
  <c r="C239" i="89"/>
  <c r="C167" i="89"/>
  <c r="C131" i="89"/>
  <c r="C95" i="89"/>
  <c r="C59" i="89"/>
  <c r="C21" i="89"/>
  <c r="C571" i="89"/>
  <c r="C28" i="89"/>
  <c r="N1030" i="89"/>
  <c r="N958" i="89"/>
  <c r="N922" i="89"/>
  <c r="O850" i="89"/>
  <c r="C636" i="89"/>
  <c r="C600" i="89"/>
  <c r="C564" i="89"/>
  <c r="C528" i="89"/>
  <c r="C493" i="89"/>
  <c r="C457" i="89"/>
  <c r="C420" i="89"/>
  <c r="C384" i="89"/>
  <c r="C277" i="89"/>
  <c r="C240" i="89"/>
  <c r="C204" i="89"/>
  <c r="C168" i="89"/>
  <c r="C133" i="89"/>
  <c r="C96" i="89"/>
  <c r="C61" i="89"/>
  <c r="C24" i="89"/>
  <c r="C987" i="89"/>
  <c r="C735" i="89"/>
  <c r="C339" i="89"/>
  <c r="N1057" i="89"/>
  <c r="M625" i="89"/>
  <c r="N445" i="89"/>
  <c r="M301" i="89"/>
  <c r="M775" i="89"/>
  <c r="M127" i="89"/>
  <c r="M1044" i="89"/>
  <c r="N1008" i="89"/>
  <c r="N972" i="89"/>
  <c r="O936" i="89"/>
  <c r="N900" i="89"/>
  <c r="M864" i="89"/>
  <c r="N828" i="89"/>
  <c r="N792" i="89"/>
  <c r="N756" i="89"/>
  <c r="N720" i="89"/>
  <c r="N684" i="89"/>
  <c r="N648" i="89"/>
  <c r="M612" i="89"/>
  <c r="M576" i="89"/>
  <c r="M540" i="89"/>
  <c r="O504" i="89"/>
  <c r="N468" i="89"/>
  <c r="A1263" i="89"/>
  <c r="N985" i="89"/>
  <c r="N1067" i="89"/>
  <c r="M245" i="89"/>
  <c r="M915" i="89"/>
  <c r="O375" i="89"/>
  <c r="M1021" i="89"/>
  <c r="M805" i="89"/>
  <c r="M589" i="89"/>
  <c r="M337" i="89"/>
  <c r="M121" i="89"/>
  <c r="C635" i="89"/>
  <c r="C999" i="89"/>
  <c r="C926" i="89"/>
  <c r="C529" i="89"/>
  <c r="C275" i="89"/>
  <c r="O403" i="89"/>
  <c r="N1024" i="89"/>
  <c r="N988" i="89"/>
  <c r="N952" i="89"/>
  <c r="N916" i="89"/>
  <c r="O700" i="89"/>
  <c r="O556" i="89"/>
  <c r="O520" i="89"/>
  <c r="N484" i="89"/>
  <c r="M340" i="89"/>
  <c r="N1023" i="89"/>
  <c r="O987" i="89"/>
  <c r="O951" i="89"/>
  <c r="O915" i="89"/>
  <c r="N818" i="89"/>
  <c r="M951" i="89"/>
  <c r="O483" i="89"/>
  <c r="M877" i="89"/>
  <c r="M661" i="89"/>
  <c r="M229" i="89"/>
  <c r="C978" i="89"/>
  <c r="C963" i="89"/>
  <c r="C887" i="89"/>
  <c r="C781" i="89"/>
  <c r="C563" i="89"/>
  <c r="C385" i="89"/>
  <c r="C313" i="89"/>
  <c r="C203" i="89"/>
  <c r="C338" i="89"/>
  <c r="C60" i="89"/>
  <c r="C742" i="89"/>
  <c r="C709" i="89"/>
  <c r="C960" i="89"/>
  <c r="C169" i="89"/>
  <c r="N1025" i="89"/>
  <c r="N989" i="89"/>
  <c r="N917" i="89"/>
  <c r="O881" i="89"/>
  <c r="O701" i="89"/>
  <c r="O895" i="89"/>
  <c r="N403" i="89"/>
  <c r="N151" i="89"/>
  <c r="O1060" i="89"/>
  <c r="O1059" i="89"/>
  <c r="M1023" i="89"/>
  <c r="N987" i="89"/>
  <c r="N951" i="89"/>
  <c r="N915" i="89"/>
  <c r="M494" i="89"/>
  <c r="N697" i="89"/>
  <c r="O373" i="89"/>
  <c r="O886" i="89"/>
  <c r="N303" i="89"/>
  <c r="M841" i="89"/>
  <c r="N409" i="89"/>
  <c r="M193" i="89"/>
  <c r="C739" i="89"/>
  <c r="O868" i="89"/>
  <c r="M148" i="89"/>
  <c r="M943" i="89"/>
  <c r="N1059" i="89"/>
  <c r="M1058" i="89"/>
  <c r="O1022" i="89"/>
  <c r="M986" i="89"/>
  <c r="M950" i="89"/>
  <c r="N914" i="89"/>
  <c r="N878" i="89"/>
  <c r="M842" i="89"/>
  <c r="M806" i="89"/>
  <c r="O770" i="89"/>
  <c r="O734" i="89"/>
  <c r="O698" i="89"/>
  <c r="N662" i="89"/>
  <c r="M626" i="89"/>
  <c r="O590" i="89"/>
  <c r="M554" i="89"/>
  <c r="N518" i="89"/>
  <c r="M482" i="89"/>
  <c r="M446" i="89"/>
  <c r="M410" i="89"/>
  <c r="M374" i="89"/>
  <c r="M338" i="89"/>
  <c r="M302" i="89"/>
  <c r="M266" i="89"/>
  <c r="M230" i="89"/>
  <c r="M194" i="89"/>
  <c r="M158" i="89"/>
  <c r="M122" i="89"/>
  <c r="M86" i="89"/>
  <c r="M50" i="89"/>
  <c r="N919" i="89"/>
  <c r="M619" i="89"/>
  <c r="O1045" i="89"/>
  <c r="N1009" i="89"/>
  <c r="M973" i="89"/>
  <c r="N937" i="89"/>
  <c r="N901" i="89"/>
  <c r="N865" i="89"/>
  <c r="N829" i="89"/>
  <c r="N793" i="89"/>
  <c r="N757" i="89"/>
  <c r="N721" i="89"/>
  <c r="N685" i="89"/>
  <c r="O649" i="89"/>
  <c r="N613" i="89"/>
  <c r="N577" i="89"/>
  <c r="O541" i="89"/>
  <c r="M242" i="89"/>
  <c r="N661" i="89"/>
  <c r="C633" i="89"/>
  <c r="N124" i="89"/>
  <c r="M987" i="89"/>
  <c r="O411" i="89"/>
  <c r="M949" i="89"/>
  <c r="M733" i="89"/>
  <c r="M517" i="89"/>
  <c r="M85" i="89"/>
  <c r="C853" i="89"/>
  <c r="C276" i="89"/>
  <c r="N953" i="89"/>
  <c r="N125" i="89"/>
  <c r="C1032" i="89"/>
  <c r="C421" i="89"/>
  <c r="O1061" i="89"/>
  <c r="M773" i="89"/>
  <c r="M737" i="89"/>
  <c r="M701" i="89"/>
  <c r="M521" i="89"/>
  <c r="M485" i="89"/>
  <c r="M341" i="89"/>
  <c r="M125" i="89"/>
  <c r="C891" i="89"/>
  <c r="C699" i="89"/>
  <c r="N976" i="89"/>
  <c r="O940" i="89"/>
  <c r="N904" i="89"/>
  <c r="N868" i="89"/>
  <c r="M832" i="89"/>
  <c r="N796" i="89"/>
  <c r="M760" i="89"/>
  <c r="M724" i="89"/>
  <c r="M688" i="89"/>
  <c r="N652" i="89"/>
  <c r="M580" i="89"/>
  <c r="M544" i="89"/>
  <c r="M508" i="89"/>
  <c r="N472" i="89"/>
  <c r="N436" i="89"/>
  <c r="M400" i="89"/>
  <c r="N364" i="89"/>
  <c r="O328" i="89"/>
  <c r="N292" i="89"/>
  <c r="M256" i="89"/>
  <c r="N220" i="89"/>
  <c r="M184" i="89"/>
  <c r="N148" i="89"/>
  <c r="M112" i="89"/>
  <c r="N76" i="89"/>
  <c r="N157" i="89"/>
  <c r="M736" i="89"/>
  <c r="C94" i="89"/>
  <c r="C236" i="89"/>
  <c r="C455" i="89"/>
  <c r="C762" i="89"/>
  <c r="C241" i="89"/>
  <c r="C456" i="89"/>
  <c r="C974" i="89"/>
  <c r="N1061" i="89"/>
  <c r="C1022" i="89"/>
  <c r="C989" i="89"/>
  <c r="C914" i="89"/>
  <c r="C878" i="89"/>
  <c r="C809" i="89"/>
  <c r="C662" i="89"/>
  <c r="C626" i="89"/>
  <c r="C520" i="89"/>
  <c r="C447" i="89"/>
  <c r="C374" i="89"/>
  <c r="C303" i="89"/>
  <c r="C230" i="89"/>
  <c r="C195" i="89"/>
  <c r="C158" i="89"/>
  <c r="M823" i="89"/>
  <c r="N331" i="89"/>
  <c r="O1048" i="89"/>
  <c r="N1012" i="89"/>
  <c r="O976" i="89"/>
  <c r="N940" i="89"/>
  <c r="M904" i="89"/>
  <c r="M868" i="89"/>
  <c r="O832" i="89"/>
  <c r="O796" i="89"/>
  <c r="N733" i="89"/>
  <c r="M520" i="89"/>
  <c r="O1023" i="89"/>
  <c r="M989" i="89"/>
  <c r="C461" i="89"/>
  <c r="C17" i="89"/>
  <c r="C565" i="89"/>
  <c r="C205" i="89"/>
  <c r="C25" i="89"/>
  <c r="O869" i="89"/>
  <c r="M401" i="89"/>
  <c r="O149" i="89"/>
  <c r="N823" i="89"/>
  <c r="N1048" i="89"/>
  <c r="N674" i="89"/>
  <c r="O481" i="89"/>
  <c r="N295" i="89"/>
  <c r="O339" i="89"/>
  <c r="O985" i="89"/>
  <c r="M769" i="89"/>
  <c r="M553" i="89"/>
  <c r="N373" i="89"/>
  <c r="M157" i="89"/>
  <c r="N773" i="89"/>
  <c r="N895" i="89"/>
  <c r="C757" i="89"/>
  <c r="C977" i="89"/>
  <c r="N977" i="89"/>
  <c r="O401" i="89"/>
  <c r="N293" i="89"/>
  <c r="N149" i="89"/>
  <c r="N1051" i="89"/>
  <c r="M331" i="89"/>
  <c r="M1036" i="89"/>
  <c r="M1000" i="89"/>
  <c r="O964" i="89"/>
  <c r="M928" i="89"/>
  <c r="O892" i="89"/>
  <c r="M856" i="89"/>
  <c r="N820" i="89"/>
  <c r="N784" i="89"/>
  <c r="N748" i="89"/>
  <c r="N712" i="89"/>
  <c r="N676" i="89"/>
  <c r="N640" i="89"/>
  <c r="O604" i="89"/>
  <c r="M568" i="89"/>
  <c r="M994" i="89"/>
  <c r="N1071" i="89"/>
  <c r="M807" i="89"/>
  <c r="O447" i="89"/>
  <c r="M913" i="89"/>
  <c r="M697" i="89"/>
  <c r="N481" i="89"/>
  <c r="M265" i="89"/>
  <c r="M49" i="89"/>
  <c r="C761" i="89"/>
  <c r="N485" i="89"/>
  <c r="M151" i="89"/>
  <c r="C986" i="89"/>
  <c r="C745" i="89"/>
  <c r="C23" i="89"/>
  <c r="M941" i="89"/>
  <c r="M761" i="89"/>
  <c r="M545" i="89"/>
  <c r="N473" i="89"/>
  <c r="M149" i="89"/>
  <c r="O1036" i="89"/>
  <c r="N1000" i="89"/>
  <c r="M964" i="89"/>
  <c r="O928" i="89"/>
  <c r="N892" i="89"/>
  <c r="N856" i="89"/>
  <c r="M820" i="89"/>
  <c r="M784" i="89"/>
  <c r="M748" i="89"/>
  <c r="M712" i="89"/>
  <c r="M676" i="89"/>
  <c r="M640" i="89"/>
  <c r="N604" i="89"/>
  <c r="N568" i="89"/>
  <c r="C492" i="89"/>
  <c r="C813" i="89"/>
  <c r="C964" i="89"/>
  <c r="N1036" i="89"/>
  <c r="O1000" i="89"/>
  <c r="N964" i="89"/>
  <c r="N928" i="89"/>
  <c r="M892" i="89"/>
  <c r="O856" i="89"/>
  <c r="N769" i="89"/>
  <c r="O409" i="89"/>
  <c r="N627" i="89"/>
  <c r="O893" i="89"/>
  <c r="M461" i="89"/>
  <c r="O317" i="89"/>
  <c r="O979" i="89"/>
  <c r="N763" i="89"/>
  <c r="O879" i="89"/>
  <c r="N843" i="89"/>
  <c r="O807" i="89"/>
  <c r="N771" i="89"/>
  <c r="N735" i="89"/>
  <c r="N699" i="89"/>
  <c r="N663" i="89"/>
  <c r="M627" i="89"/>
  <c r="N591" i="89"/>
  <c r="N555" i="89"/>
  <c r="N519" i="89"/>
  <c r="N483" i="89"/>
  <c r="N447" i="89"/>
  <c r="N411" i="89"/>
  <c r="N375" i="89"/>
  <c r="N339" i="89"/>
  <c r="O303" i="89"/>
  <c r="N267" i="89"/>
  <c r="N231" i="89"/>
  <c r="N195" i="89"/>
  <c r="N159" i="89"/>
  <c r="N123" i="89"/>
  <c r="N87" i="89"/>
  <c r="N51" i="89"/>
  <c r="O475" i="89"/>
  <c r="N1070" i="89"/>
  <c r="M1022" i="89"/>
  <c r="O986" i="89"/>
  <c r="O950" i="89"/>
  <c r="M914" i="89"/>
  <c r="M878" i="89"/>
  <c r="O842" i="89"/>
  <c r="O806" i="89"/>
  <c r="N770" i="89"/>
  <c r="N734" i="89"/>
  <c r="N698" i="89"/>
  <c r="M662" i="89"/>
  <c r="O626" i="89"/>
  <c r="N590" i="89"/>
  <c r="O554" i="89"/>
  <c r="M518" i="89"/>
  <c r="N482" i="89"/>
  <c r="N446" i="89"/>
  <c r="O410" i="89"/>
  <c r="N374" i="89"/>
  <c r="O338" i="89"/>
  <c r="O302" i="89"/>
  <c r="O266" i="89"/>
  <c r="O230" i="89"/>
  <c r="O194" i="89"/>
  <c r="O158" i="89"/>
  <c r="O122" i="89"/>
  <c r="O86" i="89"/>
  <c r="O50" i="89"/>
  <c r="M919" i="89"/>
  <c r="M1057" i="89"/>
  <c r="C1018" i="89"/>
  <c r="C985" i="89"/>
  <c r="C943" i="89"/>
  <c r="C909" i="89"/>
  <c r="C874" i="89"/>
  <c r="C837" i="89"/>
  <c r="C805" i="89"/>
  <c r="C766" i="89"/>
  <c r="C732" i="89"/>
  <c r="C691" i="89"/>
  <c r="C659" i="89"/>
  <c r="C619" i="89"/>
  <c r="C586" i="89"/>
  <c r="C548" i="89"/>
  <c r="C516" i="89"/>
  <c r="C479" i="89"/>
  <c r="C445" i="89"/>
  <c r="C406" i="89"/>
  <c r="C369" i="89"/>
  <c r="C334" i="89"/>
  <c r="C299" i="89"/>
  <c r="C264" i="89"/>
  <c r="C227" i="89"/>
  <c r="C187" i="89"/>
  <c r="C157" i="89"/>
  <c r="C121" i="89"/>
  <c r="C81" i="89"/>
  <c r="C44" i="89"/>
  <c r="C12" i="89"/>
  <c r="C773" i="89"/>
  <c r="C483" i="89"/>
  <c r="C127" i="89"/>
  <c r="O1044" i="89"/>
  <c r="M1008" i="89"/>
  <c r="M972" i="89"/>
  <c r="N936" i="89"/>
  <c r="M900" i="89"/>
  <c r="O864" i="89"/>
  <c r="O828" i="89"/>
  <c r="O792" i="89"/>
  <c r="O756" i="89"/>
  <c r="O720" i="89"/>
  <c r="O684" i="89"/>
  <c r="M648" i="89"/>
  <c r="O612" i="89"/>
  <c r="O576" i="89"/>
  <c r="O540" i="89"/>
  <c r="N504" i="89"/>
  <c r="M468" i="89"/>
  <c r="M432" i="89"/>
  <c r="M396" i="89"/>
  <c r="O360" i="89"/>
  <c r="N324" i="89"/>
  <c r="M288" i="89"/>
  <c r="N879" i="89"/>
  <c r="M843" i="89"/>
  <c r="N807" i="89"/>
  <c r="M771" i="89"/>
  <c r="M735" i="89"/>
  <c r="M699" i="89"/>
  <c r="M663" i="89"/>
  <c r="O627" i="89"/>
  <c r="M591" i="89"/>
  <c r="M555" i="89"/>
  <c r="M519" i="89"/>
  <c r="M483" i="89"/>
  <c r="M447" i="89"/>
  <c r="M411" i="89"/>
  <c r="M375" i="89"/>
  <c r="M339" i="89"/>
  <c r="M303" i="89"/>
  <c r="M267" i="89"/>
  <c r="M231" i="89"/>
  <c r="M195" i="89"/>
  <c r="M159" i="89"/>
  <c r="M123" i="89"/>
  <c r="M87" i="89"/>
  <c r="M51" i="89"/>
  <c r="O1070" i="89"/>
  <c r="N1022" i="89"/>
  <c r="N986" i="89"/>
  <c r="N950" i="89"/>
  <c r="O914" i="89"/>
  <c r="O878" i="89"/>
  <c r="N842" i="89"/>
  <c r="N806" i="89"/>
  <c r="M770" i="89"/>
  <c r="M734" i="89"/>
  <c r="M698" i="89"/>
  <c r="O662" i="89"/>
  <c r="N626" i="89"/>
  <c r="M590" i="89"/>
  <c r="N554" i="89"/>
  <c r="O518" i="89"/>
  <c r="O482" i="89"/>
  <c r="O446" i="89"/>
  <c r="N410" i="89"/>
  <c r="O374" i="89"/>
  <c r="N338" i="89"/>
  <c r="N302" i="89"/>
  <c r="N266" i="89"/>
  <c r="N230" i="89"/>
  <c r="N194" i="89"/>
  <c r="N158" i="89"/>
  <c r="N122" i="89"/>
  <c r="N86" i="89"/>
  <c r="N50" i="89"/>
  <c r="N619" i="89"/>
  <c r="O1057" i="89"/>
  <c r="M1009" i="89"/>
  <c r="N973" i="89"/>
  <c r="O937" i="89"/>
  <c r="O901" i="89"/>
  <c r="O865" i="89"/>
  <c r="O829" i="89"/>
  <c r="O793" i="89"/>
  <c r="O757" i="89"/>
  <c r="O721" i="89"/>
  <c r="O685" i="89"/>
  <c r="N649" i="89"/>
  <c r="O613" i="89"/>
  <c r="O577" i="89"/>
  <c r="N541" i="89"/>
  <c r="O505" i="89"/>
  <c r="M469" i="89"/>
  <c r="M433" i="89"/>
  <c r="M397" i="89"/>
  <c r="M361" i="89"/>
  <c r="O325" i="89"/>
  <c r="O289" i="89"/>
  <c r="O253" i="89"/>
  <c r="O217" i="89"/>
  <c r="O181" i="89"/>
  <c r="O145" i="89"/>
  <c r="O109" i="89"/>
  <c r="O73" i="89"/>
  <c r="M1003" i="89"/>
  <c r="O715" i="89"/>
  <c r="N1044" i="89"/>
  <c r="N505" i="89"/>
  <c r="O469" i="89"/>
  <c r="O433" i="89"/>
  <c r="O397" i="89"/>
  <c r="O361" i="89"/>
  <c r="N325" i="89"/>
  <c r="N289" i="89"/>
  <c r="N253" i="89"/>
  <c r="N217" i="89"/>
  <c r="N181" i="89"/>
  <c r="N145" i="89"/>
  <c r="N109" i="89"/>
  <c r="N73" i="89"/>
  <c r="O1003" i="89"/>
  <c r="N715" i="89"/>
  <c r="M1032" i="89"/>
  <c r="O996" i="89"/>
  <c r="M960" i="89"/>
  <c r="M924" i="89"/>
  <c r="O888" i="89"/>
  <c r="N852" i="89"/>
  <c r="N816" i="89"/>
  <c r="M780" i="89"/>
  <c r="M744" i="89"/>
  <c r="M708" i="89"/>
  <c r="N672" i="89"/>
  <c r="M636" i="89"/>
  <c r="O600" i="89"/>
  <c r="N564" i="89"/>
  <c r="M528" i="89"/>
  <c r="O492" i="89"/>
  <c r="M456" i="89"/>
  <c r="O420" i="89"/>
  <c r="M384" i="89"/>
  <c r="O348" i="89"/>
  <c r="O312" i="89"/>
  <c r="M276" i="89"/>
  <c r="N240" i="89"/>
  <c r="M204" i="89"/>
  <c r="N168" i="89"/>
  <c r="M132" i="89"/>
  <c r="N96" i="89"/>
  <c r="M60" i="89"/>
  <c r="N1027" i="89"/>
  <c r="N751" i="89"/>
  <c r="N187" i="89"/>
  <c r="M1055" i="89"/>
  <c r="M1054" i="89"/>
  <c r="N1018" i="89"/>
  <c r="N982" i="89"/>
  <c r="M946" i="89"/>
  <c r="O910" i="89"/>
  <c r="N874" i="89"/>
  <c r="N838" i="89"/>
  <c r="N802" i="89"/>
  <c r="N766" i="89"/>
  <c r="M730" i="89"/>
  <c r="M694" i="89"/>
  <c r="O658" i="89"/>
  <c r="N622" i="89"/>
  <c r="N586" i="89"/>
  <c r="N550" i="89"/>
  <c r="M514" i="89"/>
  <c r="N478" i="89"/>
  <c r="N442" i="89"/>
  <c r="O406" i="89"/>
  <c r="N370" i="89"/>
  <c r="N334" i="89"/>
  <c r="N298" i="89"/>
  <c r="N262" i="89"/>
  <c r="N226" i="89"/>
  <c r="N190" i="89"/>
  <c r="N154" i="89"/>
  <c r="N118" i="89"/>
  <c r="N82" i="89"/>
  <c r="N439" i="89"/>
  <c r="N1065" i="89"/>
  <c r="M1059" i="89"/>
  <c r="M1011" i="89"/>
  <c r="M975" i="89"/>
  <c r="M939" i="89"/>
  <c r="M903" i="89"/>
  <c r="M867" i="89"/>
  <c r="O831" i="89"/>
  <c r="O795" i="89"/>
  <c r="O759" i="89"/>
  <c r="O723" i="89"/>
  <c r="O687" i="89"/>
  <c r="M651" i="89"/>
  <c r="O615" i="89"/>
  <c r="N579" i="89"/>
  <c r="O543" i="89"/>
  <c r="N507" i="89"/>
  <c r="O471" i="89"/>
  <c r="O435" i="89"/>
  <c r="O399" i="89"/>
  <c r="O363" i="89"/>
  <c r="O327" i="89"/>
  <c r="O291" i="89"/>
  <c r="O255" i="89"/>
  <c r="O219" i="89"/>
  <c r="O183" i="89"/>
  <c r="O147" i="89"/>
  <c r="O111" i="89"/>
  <c r="O75" i="89"/>
  <c r="M907" i="89"/>
  <c r="N1058" i="89"/>
  <c r="N1045" i="89"/>
  <c r="O1009" i="89"/>
  <c r="O973" i="89"/>
  <c r="M937" i="89"/>
  <c r="M901" i="89"/>
  <c r="M865" i="89"/>
  <c r="M829" i="89"/>
  <c r="M793" i="89"/>
  <c r="M757" i="89"/>
  <c r="M721" i="89"/>
  <c r="M685" i="89"/>
  <c r="M649" i="89"/>
  <c r="M613" i="89"/>
  <c r="M577" i="89"/>
  <c r="M541" i="89"/>
  <c r="M505" i="89"/>
  <c r="N469" i="89"/>
  <c r="N433" i="89"/>
  <c r="N397" i="89"/>
  <c r="N361" i="89"/>
  <c r="M325" i="89"/>
  <c r="M289" i="89"/>
  <c r="M253" i="89"/>
  <c r="M217" i="89"/>
  <c r="M181" i="89"/>
  <c r="M145" i="89"/>
  <c r="M109" i="89"/>
  <c r="M73" i="89"/>
  <c r="N1003" i="89"/>
  <c r="M715" i="89"/>
  <c r="M379" i="89"/>
  <c r="O1032" i="89"/>
  <c r="N996" i="89"/>
  <c r="O960" i="89"/>
  <c r="O924" i="89"/>
  <c r="N888" i="89"/>
  <c r="M852" i="89"/>
  <c r="M816" i="89"/>
  <c r="N780" i="89"/>
  <c r="N744" i="89"/>
  <c r="N708" i="89"/>
  <c r="M672" i="89"/>
  <c r="O636" i="89"/>
  <c r="N600" i="89"/>
  <c r="M564" i="89"/>
  <c r="N528" i="89"/>
  <c r="O760" i="89"/>
  <c r="O724" i="89"/>
  <c r="O688" i="89"/>
  <c r="M652" i="89"/>
  <c r="N616" i="89"/>
  <c r="O580" i="89"/>
  <c r="O544" i="89"/>
  <c r="O508" i="89"/>
  <c r="M472" i="89"/>
  <c r="M436" i="89"/>
  <c r="O400" i="89"/>
  <c r="M364" i="89"/>
  <c r="N328" i="89"/>
  <c r="M292" i="89"/>
  <c r="O256" i="89"/>
  <c r="O220" i="89"/>
  <c r="O184" i="89"/>
  <c r="O148" i="89"/>
  <c r="O112" i="89"/>
  <c r="O76" i="89"/>
  <c r="N943" i="89"/>
  <c r="M319" i="89"/>
  <c r="O1047" i="89"/>
  <c r="O1011" i="89"/>
  <c r="O975" i="89"/>
  <c r="O939" i="89"/>
  <c r="O903" i="89"/>
  <c r="O867" i="89"/>
  <c r="N831" i="89"/>
  <c r="N795" i="89"/>
  <c r="N759" i="89"/>
  <c r="N723" i="89"/>
  <c r="N687" i="89"/>
  <c r="O651" i="89"/>
  <c r="N615" i="89"/>
  <c r="O579" i="89"/>
  <c r="N543" i="89"/>
  <c r="O507" i="89"/>
  <c r="M471" i="89"/>
  <c r="N435" i="89"/>
  <c r="N399" i="89"/>
  <c r="N363" i="89"/>
  <c r="N327" i="89"/>
  <c r="N291" i="89"/>
  <c r="N255" i="89"/>
  <c r="N219" i="89"/>
  <c r="N183" i="89"/>
  <c r="N147" i="89"/>
  <c r="N111" i="89"/>
  <c r="N75" i="89"/>
  <c r="O907" i="89"/>
  <c r="O1058" i="89"/>
  <c r="O1010" i="89"/>
  <c r="O974" i="89"/>
  <c r="O938" i="89"/>
  <c r="M902" i="89"/>
  <c r="M866" i="89"/>
  <c r="M830" i="89"/>
  <c r="O794" i="89"/>
  <c r="N758" i="89"/>
  <c r="N722" i="89"/>
  <c r="N686" i="89"/>
  <c r="O650" i="89"/>
  <c r="N614" i="89"/>
  <c r="M578" i="89"/>
  <c r="N542" i="89"/>
  <c r="O506" i="89"/>
  <c r="N470" i="89"/>
  <c r="O434" i="89"/>
  <c r="N398" i="89"/>
  <c r="O362" i="89"/>
  <c r="O326" i="89"/>
  <c r="N290" i="89"/>
  <c r="O254" i="89"/>
  <c r="O218" i="89"/>
  <c r="O182" i="89"/>
  <c r="O146" i="89"/>
  <c r="O110" i="89"/>
  <c r="O74" i="89"/>
  <c r="O1039" i="89"/>
  <c r="N811" i="89"/>
  <c r="O511" i="89"/>
  <c r="O67" i="89"/>
  <c r="M1045" i="89"/>
  <c r="C1012" i="89"/>
  <c r="C973" i="89"/>
  <c r="C935" i="89"/>
  <c r="C901" i="89"/>
  <c r="C829" i="89"/>
  <c r="C794" i="89"/>
  <c r="C760" i="89"/>
  <c r="C612" i="89"/>
  <c r="C575" i="89"/>
  <c r="C541" i="89"/>
  <c r="C468" i="89"/>
  <c r="C292" i="89"/>
  <c r="C38" i="89"/>
  <c r="N1047" i="89"/>
  <c r="N1011" i="89"/>
  <c r="N975" i="89"/>
  <c r="N939" i="89"/>
  <c r="N903" i="89"/>
  <c r="N867" i="89"/>
  <c r="M831" i="89"/>
  <c r="M795" i="89"/>
  <c r="M759" i="89"/>
  <c r="M723" i="89"/>
  <c r="M687" i="89"/>
  <c r="N651" i="89"/>
  <c r="M615" i="89"/>
  <c r="M579" i="89"/>
  <c r="M543" i="89"/>
  <c r="M507" i="89"/>
  <c r="N471" i="89"/>
  <c r="M435" i="89"/>
  <c r="M399" i="89"/>
  <c r="M363" i="89"/>
  <c r="M327" i="89"/>
  <c r="M291" i="89"/>
  <c r="M255" i="89"/>
  <c r="M219" i="89"/>
  <c r="M183" i="89"/>
  <c r="M147" i="89"/>
  <c r="M111" i="89"/>
  <c r="M75" i="89"/>
  <c r="M1046" i="89"/>
  <c r="N1010" i="89"/>
  <c r="N974" i="89"/>
  <c r="N938" i="89"/>
  <c r="O902" i="89"/>
  <c r="N866" i="89"/>
  <c r="O830" i="89"/>
  <c r="N794" i="89"/>
  <c r="M758" i="89"/>
  <c r="M722" i="89"/>
  <c r="M686" i="89"/>
  <c r="N650" i="89"/>
  <c r="M614" i="89"/>
  <c r="O578" i="89"/>
  <c r="M542" i="89"/>
  <c r="N506" i="89"/>
  <c r="O470" i="89"/>
  <c r="N434" i="89"/>
  <c r="O398" i="89"/>
  <c r="N362" i="89"/>
  <c r="N326" i="89"/>
  <c r="O290" i="89"/>
  <c r="N254" i="89"/>
  <c r="N218" i="89"/>
  <c r="N182" i="89"/>
  <c r="N146" i="89"/>
  <c r="N110" i="89"/>
  <c r="N74" i="89"/>
  <c r="N1039" i="89"/>
  <c r="N67" i="89"/>
  <c r="O1033" i="89"/>
  <c r="N997" i="89"/>
  <c r="M961" i="89"/>
  <c r="O925" i="89"/>
  <c r="N889" i="89"/>
  <c r="O853" i="89"/>
  <c r="O817" i="89"/>
  <c r="O781" i="89"/>
  <c r="O745" i="89"/>
  <c r="O709" i="89"/>
  <c r="O673" i="89"/>
  <c r="O637" i="89"/>
  <c r="N601" i="89"/>
  <c r="O565" i="89"/>
  <c r="N529" i="89"/>
  <c r="N493" i="89"/>
  <c r="M457" i="89"/>
  <c r="M421" i="89"/>
  <c r="M385" i="89"/>
  <c r="M349" i="89"/>
  <c r="O313" i="89"/>
  <c r="O277" i="89"/>
  <c r="O241" i="89"/>
  <c r="O205" i="89"/>
  <c r="O169" i="89"/>
  <c r="O133" i="89"/>
  <c r="O97" i="89"/>
  <c r="O61" i="89"/>
  <c r="M883" i="89"/>
  <c r="O583" i="89"/>
  <c r="O235" i="89"/>
  <c r="M1068" i="89"/>
  <c r="N532" i="89"/>
  <c r="O496" i="89"/>
  <c r="O460" i="89"/>
  <c r="O424" i="89"/>
  <c r="O388" i="89"/>
  <c r="N352" i="89"/>
  <c r="N316" i="89"/>
  <c r="M280" i="89"/>
  <c r="M244" i="89"/>
  <c r="N208" i="89"/>
  <c r="M172" i="89"/>
  <c r="N136" i="89"/>
  <c r="M100" i="89"/>
  <c r="N64" i="89"/>
  <c r="M1047" i="89"/>
  <c r="N1046" i="89"/>
  <c r="M1010" i="89"/>
  <c r="M974" i="89"/>
  <c r="M938" i="89"/>
  <c r="N902" i="89"/>
  <c r="O866" i="89"/>
  <c r="N830" i="89"/>
  <c r="M794" i="89"/>
  <c r="O758" i="89"/>
  <c r="O722" i="89"/>
  <c r="O686" i="89"/>
  <c r="M650" i="89"/>
  <c r="O614" i="89"/>
  <c r="N578" i="89"/>
  <c r="O542" i="89"/>
  <c r="M506" i="89"/>
  <c r="M470" i="89"/>
  <c r="M434" i="89"/>
  <c r="M398" i="89"/>
  <c r="M362" i="89"/>
  <c r="M326" i="89"/>
  <c r="M290" i="89"/>
  <c r="M254" i="89"/>
  <c r="M218" i="89"/>
  <c r="M182" i="89"/>
  <c r="M146" i="89"/>
  <c r="M110" i="89"/>
  <c r="M74" i="89"/>
  <c r="M1039" i="89"/>
  <c r="M811" i="89"/>
  <c r="M511" i="89"/>
  <c r="N1033" i="89"/>
  <c r="M997" i="89"/>
  <c r="N961" i="89"/>
  <c r="N925" i="89"/>
  <c r="O889" i="89"/>
  <c r="N853" i="89"/>
  <c r="N817" i="89"/>
  <c r="N781" i="89"/>
  <c r="N745" i="89"/>
  <c r="N709" i="89"/>
  <c r="N673" i="89"/>
  <c r="N637" i="89"/>
  <c r="O601" i="89"/>
  <c r="N565" i="89"/>
  <c r="O529" i="89"/>
  <c r="O493" i="89"/>
  <c r="O457" i="89"/>
  <c r="O421" i="89"/>
  <c r="O385" i="89"/>
  <c r="O349" i="89"/>
  <c r="N313" i="89"/>
  <c r="N277" i="89"/>
  <c r="N241" i="89"/>
  <c r="N205" i="89"/>
  <c r="N169" i="89"/>
  <c r="N133" i="89"/>
  <c r="M532" i="89"/>
  <c r="N496" i="89"/>
  <c r="M460" i="89"/>
  <c r="N424" i="89"/>
  <c r="N388" i="89"/>
  <c r="M352" i="89"/>
  <c r="O316" i="89"/>
  <c r="O280" i="89"/>
  <c r="N244" i="89"/>
  <c r="M208" i="89"/>
  <c r="N172" i="89"/>
  <c r="M136" i="89"/>
  <c r="N100" i="89"/>
  <c r="M64" i="89"/>
  <c r="N679" i="89"/>
  <c r="N175" i="89"/>
  <c r="O1035" i="89"/>
  <c r="M999" i="89"/>
  <c r="M963" i="89"/>
  <c r="M927" i="89"/>
  <c r="M891" i="89"/>
  <c r="M855" i="89"/>
  <c r="M819" i="89"/>
  <c r="O783" i="89"/>
  <c r="O747" i="89"/>
  <c r="O711" i="89"/>
  <c r="N675" i="89"/>
  <c r="O639" i="89"/>
  <c r="O603" i="89"/>
  <c r="O567" i="89"/>
  <c r="N531" i="89"/>
  <c r="N495" i="89"/>
  <c r="N459" i="89"/>
  <c r="O423" i="89"/>
  <c r="O387" i="89"/>
  <c r="O351" i="89"/>
  <c r="O315" i="89"/>
  <c r="O279" i="89"/>
  <c r="O243" i="89"/>
  <c r="O207" i="89"/>
  <c r="O171" i="89"/>
  <c r="O135" i="89"/>
  <c r="O99" i="89"/>
  <c r="O63" i="89"/>
  <c r="N667" i="89"/>
  <c r="O1046" i="89"/>
  <c r="M1033" i="89"/>
  <c r="O997" i="89"/>
  <c r="O961" i="89"/>
  <c r="M925" i="89"/>
  <c r="M889" i="89"/>
  <c r="M853" i="89"/>
  <c r="M817" i="89"/>
  <c r="M781" i="89"/>
  <c r="M745" i="89"/>
  <c r="M709" i="89"/>
  <c r="M673" i="89"/>
  <c r="M637" i="89"/>
  <c r="M601" i="89"/>
  <c r="M565" i="89"/>
  <c r="M529" i="89"/>
  <c r="M493" i="89"/>
  <c r="N457" i="89"/>
  <c r="N421" i="89"/>
  <c r="N385" i="89"/>
  <c r="N349" i="89"/>
  <c r="M313" i="89"/>
  <c r="M277" i="89"/>
  <c r="M241" i="89"/>
  <c r="M205" i="89"/>
  <c r="M169" i="89"/>
  <c r="M133" i="89"/>
  <c r="M97" i="89"/>
  <c r="M61" i="89"/>
  <c r="N883" i="89"/>
  <c r="M583" i="89"/>
  <c r="M235" i="89"/>
  <c r="N1068" i="89"/>
  <c r="O1020" i="89"/>
  <c r="N984" i="89"/>
  <c r="O948" i="89"/>
  <c r="O912" i="89"/>
  <c r="N876" i="89"/>
  <c r="N840" i="89"/>
  <c r="M804" i="89"/>
  <c r="N768" i="89"/>
  <c r="N732" i="89"/>
  <c r="N696" i="89"/>
  <c r="M660" i="89"/>
  <c r="O820" i="89"/>
  <c r="O784" i="89"/>
  <c r="O748" i="89"/>
  <c r="O712" i="89"/>
  <c r="O676" i="89"/>
  <c r="O640" i="89"/>
  <c r="M604" i="89"/>
  <c r="O568" i="89"/>
  <c r="O532" i="89"/>
  <c r="M496" i="89"/>
  <c r="N460" i="89"/>
  <c r="M424" i="89"/>
  <c r="M388" i="89"/>
  <c r="O352" i="89"/>
  <c r="M316" i="89"/>
  <c r="N280" i="89"/>
  <c r="O244" i="89"/>
  <c r="O208" i="89"/>
  <c r="O172" i="89"/>
  <c r="O136" i="89"/>
  <c r="O100" i="89"/>
  <c r="O64" i="89"/>
  <c r="M679" i="89"/>
  <c r="M175" i="89"/>
  <c r="N1035" i="89"/>
  <c r="O999" i="89"/>
  <c r="O963" i="89"/>
  <c r="O927" i="89"/>
  <c r="O891" i="89"/>
  <c r="N855" i="89"/>
  <c r="O819" i="89"/>
  <c r="N783" i="89"/>
  <c r="N747" i="89"/>
  <c r="N711" i="89"/>
  <c r="O675" i="89"/>
  <c r="N639" i="89"/>
  <c r="N603" i="89"/>
  <c r="N567" i="89"/>
  <c r="M531" i="89"/>
  <c r="M495" i="89"/>
  <c r="O459" i="89"/>
  <c r="N423" i="89"/>
  <c r="N387" i="89"/>
  <c r="N351" i="89"/>
  <c r="N315" i="89"/>
  <c r="N279" i="89"/>
  <c r="N243" i="89"/>
  <c r="N207" i="89"/>
  <c r="N171" i="89"/>
  <c r="N135" i="89"/>
  <c r="N99" i="89"/>
  <c r="N63" i="89"/>
  <c r="N163" i="89"/>
  <c r="M1034" i="89"/>
  <c r="O998" i="89"/>
  <c r="O962" i="89"/>
  <c r="N926" i="89"/>
  <c r="M890" i="89"/>
  <c r="N854" i="89"/>
  <c r="M818" i="89"/>
  <c r="N782" i="89"/>
  <c r="N746" i="89"/>
  <c r="N710" i="89"/>
  <c r="M674" i="89"/>
  <c r="O638" i="89"/>
  <c r="O602" i="89"/>
  <c r="N566" i="89"/>
  <c r="O530" i="89"/>
  <c r="O494" i="89"/>
  <c r="O458" i="89"/>
  <c r="N422" i="89"/>
  <c r="O386" i="89"/>
  <c r="N350" i="89"/>
  <c r="O314" i="89"/>
  <c r="O278" i="89"/>
  <c r="O242" i="89"/>
  <c r="O206" i="89"/>
  <c r="O170" i="89"/>
  <c r="O134" i="89"/>
  <c r="O98" i="89"/>
  <c r="O62" i="89"/>
  <c r="M991" i="89"/>
  <c r="O739" i="89"/>
  <c r="O343" i="89"/>
  <c r="O1069" i="89"/>
  <c r="M1056" i="89"/>
  <c r="N1020" i="89"/>
  <c r="M1035" i="89"/>
  <c r="N999" i="89"/>
  <c r="N963" i="89"/>
  <c r="N927" i="89"/>
  <c r="N891" i="89"/>
  <c r="O855" i="89"/>
  <c r="N819" i="89"/>
  <c r="M783" i="89"/>
  <c r="M747" i="89"/>
  <c r="M711" i="89"/>
  <c r="M675" i="89"/>
  <c r="M639" i="89"/>
  <c r="M603" i="89"/>
  <c r="M567" i="89"/>
  <c r="O531" i="89"/>
  <c r="O495" i="89"/>
  <c r="M459" i="89"/>
  <c r="M423" i="89"/>
  <c r="M387" i="89"/>
  <c r="M351" i="89"/>
  <c r="M315" i="89"/>
  <c r="M279" i="89"/>
  <c r="M243" i="89"/>
  <c r="M207" i="89"/>
  <c r="M171" i="89"/>
  <c r="M135" i="89"/>
  <c r="M99" i="89"/>
  <c r="M63" i="89"/>
  <c r="N1034" i="89"/>
  <c r="N998" i="89"/>
  <c r="N962" i="89"/>
  <c r="M926" i="89"/>
  <c r="N890" i="89"/>
  <c r="O854" i="89"/>
  <c r="O818" i="89"/>
  <c r="M782" i="89"/>
  <c r="M746" i="89"/>
  <c r="M710" i="89"/>
  <c r="O674" i="89"/>
  <c r="N638" i="89"/>
  <c r="N602" i="89"/>
  <c r="M566" i="89"/>
  <c r="N530" i="89"/>
  <c r="N494" i="89"/>
  <c r="N458" i="89"/>
  <c r="O422" i="89"/>
  <c r="N386" i="89"/>
  <c r="O350" i="89"/>
  <c r="N314" i="89"/>
  <c r="N278" i="89"/>
  <c r="N242" i="89"/>
  <c r="N206" i="89"/>
  <c r="N170" i="89"/>
  <c r="N134" i="89"/>
  <c r="N98" i="89"/>
  <c r="N62" i="89"/>
  <c r="O991" i="89"/>
  <c r="N1069" i="89"/>
  <c r="O1021" i="89"/>
  <c r="M985" i="89"/>
  <c r="O949" i="89"/>
  <c r="N913" i="89"/>
  <c r="O877" i="89"/>
  <c r="O841" i="89"/>
  <c r="O805" i="89"/>
  <c r="O769" i="89"/>
  <c r="O733" i="89"/>
  <c r="O697" i="89"/>
  <c r="O661" i="89"/>
  <c r="O625" i="89"/>
  <c r="N589" i="89"/>
  <c r="N553" i="89"/>
  <c r="N517" i="89"/>
  <c r="M481" i="89"/>
  <c r="M445" i="89"/>
  <c r="M409" i="89"/>
  <c r="M373" i="89"/>
  <c r="O337" i="89"/>
  <c r="O301" i="89"/>
  <c r="O265" i="89"/>
  <c r="O229" i="89"/>
  <c r="O814" i="89"/>
  <c r="M778" i="89"/>
  <c r="M742" i="89"/>
  <c r="M706" i="89"/>
  <c r="O670" i="89"/>
  <c r="M634" i="89"/>
  <c r="O598" i="89"/>
  <c r="N562" i="89"/>
  <c r="M526" i="89"/>
  <c r="N490" i="89"/>
  <c r="O454" i="89"/>
  <c r="N418" i="89"/>
  <c r="O382" i="89"/>
  <c r="N346" i="89"/>
  <c r="N310" i="89"/>
  <c r="N274" i="89"/>
  <c r="N238" i="89"/>
  <c r="N202" i="89"/>
  <c r="N166" i="89"/>
  <c r="N130" i="89"/>
  <c r="N94" i="89"/>
  <c r="N58" i="89"/>
  <c r="O643" i="89"/>
  <c r="N103" i="89"/>
  <c r="O1040" i="89"/>
  <c r="M1004" i="89"/>
  <c r="N968" i="89"/>
  <c r="O932" i="89"/>
  <c r="N896" i="89"/>
  <c r="N860" i="89"/>
  <c r="N824" i="89"/>
  <c r="M788" i="89"/>
  <c r="M752" i="89"/>
  <c r="M716" i="89"/>
  <c r="M680" i="89"/>
  <c r="N644" i="89"/>
  <c r="O608" i="89"/>
  <c r="M572" i="89"/>
  <c r="M536" i="89"/>
  <c r="N500" i="89"/>
  <c r="O464" i="89"/>
  <c r="N428" i="89"/>
  <c r="O392" i="89"/>
  <c r="N356" i="89"/>
  <c r="N320" i="89"/>
  <c r="N284" i="89"/>
  <c r="M248" i="89"/>
  <c r="N212" i="89"/>
  <c r="M176" i="89"/>
  <c r="N140" i="89"/>
  <c r="N104" i="89"/>
  <c r="N68" i="89"/>
  <c r="O955" i="89"/>
  <c r="N559" i="89"/>
  <c r="N223" i="89"/>
  <c r="N1062" i="89"/>
  <c r="N432" i="89"/>
  <c r="N396" i="89"/>
  <c r="N360" i="89"/>
  <c r="O324" i="89"/>
  <c r="N288" i="89"/>
  <c r="N252" i="89"/>
  <c r="M216" i="89"/>
  <c r="N180" i="89"/>
  <c r="M144" i="89"/>
  <c r="N108" i="89"/>
  <c r="M72" i="89"/>
  <c r="N1063" i="89"/>
  <c r="N871" i="89"/>
  <c r="O547" i="89"/>
  <c r="M295" i="89"/>
  <c r="M1067" i="89"/>
  <c r="O1019" i="89"/>
  <c r="M983" i="89"/>
  <c r="M947" i="89"/>
  <c r="M911" i="89"/>
  <c r="M875" i="89"/>
  <c r="M839" i="89"/>
  <c r="M803" i="89"/>
  <c r="M767" i="89"/>
  <c r="M731" i="89"/>
  <c r="M695" i="89"/>
  <c r="N659" i="89"/>
  <c r="M623" i="89"/>
  <c r="N587" i="89"/>
  <c r="O551" i="89"/>
  <c r="N515" i="89"/>
  <c r="O479" i="89"/>
  <c r="O443" i="89"/>
  <c r="O407" i="89"/>
  <c r="O371" i="89"/>
  <c r="M335" i="89"/>
  <c r="O299" i="89"/>
  <c r="N263" i="89"/>
  <c r="O227" i="89"/>
  <c r="O191" i="89"/>
  <c r="O155" i="89"/>
  <c r="O119" i="89"/>
  <c r="O83" i="89"/>
  <c r="O391" i="89"/>
  <c r="M1066" i="89"/>
  <c r="O1030" i="89"/>
  <c r="O994" i="89"/>
  <c r="M958" i="89"/>
  <c r="M922" i="89"/>
  <c r="N886" i="89"/>
  <c r="N850" i="89"/>
  <c r="N814" i="89"/>
  <c r="O778" i="89"/>
  <c r="O742" i="89"/>
  <c r="O706" i="89"/>
  <c r="N670" i="89"/>
  <c r="O634" i="89"/>
  <c r="M598" i="89"/>
  <c r="M562" i="89"/>
  <c r="O526" i="89"/>
  <c r="M490" i="89"/>
  <c r="M454" i="89"/>
  <c r="M418" i="89"/>
  <c r="M382" i="89"/>
  <c r="M346" i="89"/>
  <c r="M310" i="89"/>
  <c r="M274" i="89"/>
  <c r="M238" i="89"/>
  <c r="M202" i="89"/>
  <c r="M166" i="89"/>
  <c r="M130" i="89"/>
  <c r="M94" i="89"/>
  <c r="M58" i="89"/>
  <c r="N643" i="89"/>
  <c r="M103" i="89"/>
  <c r="O1029" i="89"/>
  <c r="O993" i="89"/>
  <c r="O957" i="89"/>
  <c r="N921" i="89"/>
  <c r="O885" i="89"/>
  <c r="O849" i="89"/>
  <c r="O813" i="89"/>
  <c r="O777" i="89"/>
  <c r="O741" i="89"/>
  <c r="O705" i="89"/>
  <c r="O252" i="89"/>
  <c r="O216" i="89"/>
  <c r="O180" i="89"/>
  <c r="O144" i="89"/>
  <c r="O108" i="89"/>
  <c r="O72" i="89"/>
  <c r="M1063" i="89"/>
  <c r="C868" i="89"/>
  <c r="C547" i="89"/>
  <c r="C289" i="89"/>
  <c r="O1055" i="89"/>
  <c r="N1019" i="89"/>
  <c r="O983" i="89"/>
  <c r="O947" i="89"/>
  <c r="O911" i="89"/>
  <c r="O875" i="89"/>
  <c r="O839" i="89"/>
  <c r="O803" i="89"/>
  <c r="N767" i="89"/>
  <c r="N731" i="89"/>
  <c r="N695" i="89"/>
  <c r="O659" i="89"/>
  <c r="O623" i="89"/>
  <c r="M587" i="89"/>
  <c r="N551" i="89"/>
  <c r="O515" i="89"/>
  <c r="N479" i="89"/>
  <c r="N443" i="89"/>
  <c r="N407" i="89"/>
  <c r="N371" i="89"/>
  <c r="O335" i="89"/>
  <c r="N299" i="89"/>
  <c r="O263" i="89"/>
  <c r="N227" i="89"/>
  <c r="N191" i="89"/>
  <c r="N155" i="89"/>
  <c r="N119" i="89"/>
  <c r="N83" i="89"/>
  <c r="N391" i="89"/>
  <c r="N1066" i="89"/>
  <c r="C1030" i="89"/>
  <c r="C991" i="89"/>
  <c r="C957" i="89"/>
  <c r="C918" i="89"/>
  <c r="C885" i="89"/>
  <c r="C849" i="89"/>
  <c r="C811" i="89"/>
  <c r="C776" i="89"/>
  <c r="C740" i="89"/>
  <c r="C706" i="89"/>
  <c r="C668" i="89"/>
  <c r="C634" i="89"/>
  <c r="C594" i="89"/>
  <c r="C562" i="89"/>
  <c r="C521" i="89"/>
  <c r="C489" i="89"/>
  <c r="C448" i="89"/>
  <c r="C416" i="89"/>
  <c r="C378" i="89"/>
  <c r="C346" i="89"/>
  <c r="C309" i="89"/>
  <c r="C271" i="89"/>
  <c r="C235" i="89"/>
  <c r="C196" i="89"/>
  <c r="C163" i="89"/>
  <c r="C129" i="89"/>
  <c r="C91" i="89"/>
  <c r="C53" i="89"/>
  <c r="C19" i="89"/>
  <c r="C637" i="89"/>
  <c r="C98" i="89"/>
  <c r="N1029" i="89"/>
  <c r="N993" i="89"/>
  <c r="N957" i="89"/>
  <c r="O921" i="89"/>
  <c r="N885" i="89"/>
  <c r="N849" i="89"/>
  <c r="N813" i="89"/>
  <c r="N777" i="89"/>
  <c r="N741" i="89"/>
  <c r="N705" i="89"/>
  <c r="N669" i="89"/>
  <c r="O633" i="89"/>
  <c r="O1027" i="89"/>
  <c r="O751" i="89"/>
  <c r="O451" i="89"/>
  <c r="O187" i="89"/>
  <c r="N1055" i="89"/>
  <c r="M1019" i="89"/>
  <c r="N983" i="89"/>
  <c r="N947" i="89"/>
  <c r="N911" i="89"/>
  <c r="N875" i="89"/>
  <c r="N839" i="89"/>
  <c r="N803" i="89"/>
  <c r="O767" i="89"/>
  <c r="O731" i="89"/>
  <c r="O695" i="89"/>
  <c r="M659" i="89"/>
  <c r="N623" i="89"/>
  <c r="O587" i="89"/>
  <c r="M551" i="89"/>
  <c r="M515" i="89"/>
  <c r="M479" i="89"/>
  <c r="M443" i="89"/>
  <c r="M407" i="89"/>
  <c r="M371" i="89"/>
  <c r="N335" i="89"/>
  <c r="M299" i="89"/>
  <c r="M263" i="89"/>
  <c r="M227" i="89"/>
  <c r="M191" i="89"/>
  <c r="M155" i="89"/>
  <c r="M119" i="89"/>
  <c r="M83" i="89"/>
  <c r="M391" i="89"/>
  <c r="O1066" i="89"/>
  <c r="M1018" i="89"/>
  <c r="O982" i="89"/>
  <c r="N946" i="89"/>
  <c r="M910" i="89"/>
  <c r="M874" i="89"/>
  <c r="O838" i="89"/>
  <c r="M802" i="89"/>
  <c r="M766" i="89"/>
  <c r="N730" i="89"/>
  <c r="N694" i="89"/>
  <c r="M658" i="89"/>
  <c r="O622" i="89"/>
  <c r="O586" i="89"/>
  <c r="O550" i="89"/>
  <c r="O514" i="89"/>
  <c r="O478" i="89"/>
  <c r="O442" i="89"/>
  <c r="N406" i="89"/>
  <c r="O370" i="89"/>
  <c r="O334" i="89"/>
  <c r="O298" i="89"/>
  <c r="O262" i="89"/>
  <c r="O226" i="89"/>
  <c r="O190" i="89"/>
  <c r="O154" i="89"/>
  <c r="O118" i="89"/>
  <c r="O82" i="89"/>
  <c r="O439" i="89"/>
  <c r="O1065" i="89"/>
  <c r="M1029" i="89"/>
  <c r="M993" i="89"/>
  <c r="M957" i="89"/>
  <c r="M921" i="89"/>
  <c r="M885" i="89"/>
  <c r="M849" i="89"/>
  <c r="M813" i="89"/>
  <c r="M777" i="89"/>
  <c r="M741" i="89"/>
  <c r="M705" i="89"/>
  <c r="M669" i="89"/>
  <c r="N492" i="89"/>
  <c r="O456" i="89"/>
  <c r="N420" i="89"/>
  <c r="O384" i="89"/>
  <c r="N348" i="89"/>
  <c r="N312" i="89"/>
  <c r="O276" i="89"/>
  <c r="M240" i="89"/>
  <c r="N204" i="89"/>
  <c r="M168" i="89"/>
  <c r="N132" i="89"/>
  <c r="M96" i="89"/>
  <c r="N60" i="89"/>
  <c r="M1027" i="89"/>
  <c r="M751" i="89"/>
  <c r="M451" i="89"/>
  <c r="M187" i="89"/>
  <c r="O1043" i="89"/>
  <c r="M1007" i="89"/>
  <c r="M971" i="89"/>
  <c r="M935" i="89"/>
  <c r="M899" i="89"/>
  <c r="O863" i="89"/>
  <c r="O827" i="89"/>
  <c r="M791" i="89"/>
  <c r="M755" i="89"/>
  <c r="M719" i="89"/>
  <c r="M683" i="89"/>
  <c r="N647" i="89"/>
  <c r="O611" i="89"/>
  <c r="O575" i="89"/>
  <c r="O539" i="89"/>
  <c r="N503" i="89"/>
  <c r="M467" i="89"/>
  <c r="O431" i="89"/>
  <c r="O395" i="89"/>
  <c r="O359" i="89"/>
  <c r="O323" i="89"/>
  <c r="N287" i="89"/>
  <c r="O251" i="89"/>
  <c r="O215" i="89"/>
  <c r="O179" i="89"/>
  <c r="O143" i="89"/>
  <c r="O107" i="89"/>
  <c r="N71" i="89"/>
  <c r="M835" i="89"/>
  <c r="O211" i="89"/>
  <c r="N1054" i="89"/>
  <c r="O1018" i="89"/>
  <c r="M982" i="89"/>
  <c r="O946" i="89"/>
  <c r="N910" i="89"/>
  <c r="O874" i="89"/>
  <c r="M838" i="89"/>
  <c r="O802" i="89"/>
  <c r="O766" i="89"/>
  <c r="O730" i="89"/>
  <c r="O694" i="89"/>
  <c r="N658" i="89"/>
  <c r="M622" i="89"/>
  <c r="M586" i="89"/>
  <c r="M550" i="89"/>
  <c r="N514" i="89"/>
  <c r="M478" i="89"/>
  <c r="M442" i="89"/>
  <c r="M406" i="89"/>
  <c r="M370" i="89"/>
  <c r="M334" i="89"/>
  <c r="M298" i="89"/>
  <c r="M262" i="89"/>
  <c r="M226" i="89"/>
  <c r="M190" i="89"/>
  <c r="M154" i="89"/>
  <c r="M118" i="89"/>
  <c r="M82" i="89"/>
  <c r="M439" i="89"/>
  <c r="M1065" i="89"/>
  <c r="O1017" i="89"/>
  <c r="M981" i="89"/>
  <c r="O945" i="89"/>
  <c r="O909" i="89"/>
  <c r="O873" i="89"/>
  <c r="O837" i="89"/>
  <c r="O801" i="89"/>
  <c r="O765" i="89"/>
  <c r="O729" i="89"/>
  <c r="O693" i="89"/>
  <c r="O657" i="89"/>
  <c r="N1032" i="89"/>
  <c r="M996" i="89"/>
  <c r="N960" i="89"/>
  <c r="N924" i="89"/>
  <c r="M888" i="89"/>
  <c r="O852" i="89"/>
  <c r="O816" i="89"/>
  <c r="O780" i="89"/>
  <c r="O744" i="89"/>
  <c r="O708" i="89"/>
  <c r="O672" i="89"/>
  <c r="N636" i="89"/>
  <c r="M600" i="89"/>
  <c r="O564" i="89"/>
  <c r="O528" i="89"/>
  <c r="M492" i="89"/>
  <c r="N456" i="89"/>
  <c r="M420" i="89"/>
  <c r="N384" i="89"/>
  <c r="M348" i="89"/>
  <c r="M312" i="89"/>
  <c r="N276" i="89"/>
  <c r="O240" i="89"/>
  <c r="O204" i="89"/>
  <c r="O168" i="89"/>
  <c r="O132" i="89"/>
  <c r="O96" i="89"/>
  <c r="O60" i="89"/>
  <c r="N1043" i="89"/>
  <c r="O1007" i="89"/>
  <c r="O971" i="89"/>
  <c r="O935" i="89"/>
  <c r="O899" i="89"/>
  <c r="N863" i="89"/>
  <c r="N827" i="89"/>
  <c r="N791" i="89"/>
  <c r="N755" i="89"/>
  <c r="N719" i="89"/>
  <c r="N683" i="89"/>
  <c r="M647" i="89"/>
  <c r="N611" i="89"/>
  <c r="N575" i="89"/>
  <c r="N539" i="89"/>
  <c r="M503" i="89"/>
  <c r="O467" i="89"/>
  <c r="N431" i="89"/>
  <c r="N395" i="89"/>
  <c r="N359" i="89"/>
  <c r="N323" i="89"/>
  <c r="O287" i="89"/>
  <c r="N251" i="89"/>
  <c r="N215" i="89"/>
  <c r="N179" i="89"/>
  <c r="N143" i="89"/>
  <c r="N107" i="89"/>
  <c r="O71" i="89"/>
  <c r="O835" i="89"/>
  <c r="N211" i="89"/>
  <c r="O1054" i="89"/>
  <c r="O1053" i="89"/>
  <c r="N1017" i="89"/>
  <c r="O981" i="89"/>
  <c r="N945" i="89"/>
  <c r="N909" i="89"/>
  <c r="M967" i="89"/>
  <c r="O655" i="89"/>
  <c r="O355" i="89"/>
  <c r="O79" i="89"/>
  <c r="M1043" i="89"/>
  <c r="N1007" i="89"/>
  <c r="N971" i="89"/>
  <c r="N935" i="89"/>
  <c r="N899" i="89"/>
  <c r="M863" i="89"/>
  <c r="M827" i="89"/>
  <c r="O791" i="89"/>
  <c r="O755" i="89"/>
  <c r="O719" i="89"/>
  <c r="O683" i="89"/>
  <c r="O647" i="89"/>
  <c r="M611" i="89"/>
  <c r="M575" i="89"/>
  <c r="M539" i="89"/>
  <c r="O503" i="89"/>
  <c r="N467" i="89"/>
  <c r="M431" i="89"/>
  <c r="M395" i="89"/>
  <c r="M359" i="89"/>
  <c r="M323" i="89"/>
  <c r="M287" i="89"/>
  <c r="M251" i="89"/>
  <c r="M215" i="89"/>
  <c r="M179" i="89"/>
  <c r="M143" i="89"/>
  <c r="M107" i="89"/>
  <c r="M71" i="89"/>
  <c r="N835" i="89"/>
  <c r="M211" i="89"/>
  <c r="M1042" i="89"/>
  <c r="O1006" i="89"/>
  <c r="M970" i="89"/>
  <c r="M934" i="89"/>
  <c r="M898" i="89"/>
  <c r="M862" i="89"/>
  <c r="O826" i="89"/>
  <c r="N790" i="89"/>
  <c r="N754" i="89"/>
  <c r="M718" i="89"/>
  <c r="M682" i="89"/>
  <c r="O646" i="89"/>
  <c r="M610" i="89"/>
  <c r="O574" i="89"/>
  <c r="O538" i="89"/>
  <c r="N502" i="89"/>
  <c r="O466" i="89"/>
  <c r="N430" i="89"/>
  <c r="O394" i="89"/>
  <c r="N358" i="89"/>
  <c r="O322" i="89"/>
  <c r="O286" i="89"/>
  <c r="O250" i="89"/>
  <c r="O214" i="89"/>
  <c r="O178" i="89"/>
  <c r="O142" i="89"/>
  <c r="O106" i="89"/>
  <c r="O70" i="89"/>
  <c r="O859" i="89"/>
  <c r="O259" i="89"/>
  <c r="N1053" i="89"/>
  <c r="M1017" i="89"/>
  <c r="N981" i="89"/>
  <c r="M945" i="89"/>
  <c r="M909" i="89"/>
  <c r="N97" i="89"/>
  <c r="N61" i="89"/>
  <c r="O883" i="89"/>
  <c r="N583" i="89"/>
  <c r="N235" i="89"/>
  <c r="O1068" i="89"/>
  <c r="M1020" i="89"/>
  <c r="O984" i="89"/>
  <c r="M948" i="89"/>
  <c r="M912" i="89"/>
  <c r="O876" i="89"/>
  <c r="M840" i="89"/>
  <c r="N804" i="89"/>
  <c r="M768" i="89"/>
  <c r="M732" i="89"/>
  <c r="M696" i="89"/>
  <c r="N660" i="89"/>
  <c r="N624" i="89"/>
  <c r="N588" i="89"/>
  <c r="N552" i="89"/>
  <c r="N516" i="89"/>
  <c r="N480" i="89"/>
  <c r="O444" i="89"/>
  <c r="O408" i="89"/>
  <c r="O372" i="89"/>
  <c r="O336" i="89"/>
  <c r="N300" i="89"/>
  <c r="N264" i="89"/>
  <c r="M228" i="89"/>
  <c r="N192" i="89"/>
  <c r="M156" i="89"/>
  <c r="N120" i="89"/>
  <c r="M84" i="89"/>
  <c r="N48" i="89"/>
  <c r="O967" i="89"/>
  <c r="N655" i="89"/>
  <c r="N355" i="89"/>
  <c r="N79" i="89"/>
  <c r="N1042" i="89"/>
  <c r="N1006" i="89"/>
  <c r="N970" i="89"/>
  <c r="N934" i="89"/>
  <c r="N898" i="89"/>
  <c r="O862" i="89"/>
  <c r="N826" i="89"/>
  <c r="M790" i="89"/>
  <c r="M754" i="89"/>
  <c r="N718" i="89"/>
  <c r="O682" i="89"/>
  <c r="N646" i="89"/>
  <c r="O610" i="89"/>
  <c r="N574" i="89"/>
  <c r="N538" i="89"/>
  <c r="O502" i="89"/>
  <c r="N466" i="89"/>
  <c r="O430" i="89"/>
  <c r="N394" i="89"/>
  <c r="O358" i="89"/>
  <c r="N322" i="89"/>
  <c r="N286" i="89"/>
  <c r="N250" i="89"/>
  <c r="N214" i="89"/>
  <c r="N178" i="89"/>
  <c r="N142" i="89"/>
  <c r="N106" i="89"/>
  <c r="N70" i="89"/>
  <c r="N859" i="89"/>
  <c r="O624" i="89"/>
  <c r="M588" i="89"/>
  <c r="M552" i="89"/>
  <c r="M516" i="89"/>
  <c r="O480" i="89"/>
  <c r="N444" i="89"/>
  <c r="N408" i="89"/>
  <c r="N372" i="89"/>
  <c r="N336" i="89"/>
  <c r="M300" i="89"/>
  <c r="M264" i="89"/>
  <c r="N228" i="89"/>
  <c r="M192" i="89"/>
  <c r="N156" i="89"/>
  <c r="M120" i="89"/>
  <c r="N84" i="89"/>
  <c r="M48" i="89"/>
  <c r="N967" i="89"/>
  <c r="M655" i="89"/>
  <c r="M355" i="89"/>
  <c r="M79" i="89"/>
  <c r="O1031" i="89"/>
  <c r="M995" i="89"/>
  <c r="M959" i="89"/>
  <c r="M923" i="89"/>
  <c r="M887" i="89"/>
  <c r="M851" i="89"/>
  <c r="O815" i="89"/>
  <c r="M779" i="89"/>
  <c r="M743" i="89"/>
  <c r="M707" i="89"/>
  <c r="O671" i="89"/>
  <c r="O635" i="89"/>
  <c r="N599" i="89"/>
  <c r="N563" i="89"/>
  <c r="O527" i="89"/>
  <c r="M491" i="89"/>
  <c r="O455" i="89"/>
  <c r="O419" i="89"/>
  <c r="O383" i="89"/>
  <c r="O347" i="89"/>
  <c r="O311" i="89"/>
  <c r="O275" i="89"/>
  <c r="O239" i="89"/>
  <c r="O203" i="89"/>
  <c r="O167" i="89"/>
  <c r="O131" i="89"/>
  <c r="O95" i="89"/>
  <c r="O59" i="89"/>
  <c r="M571" i="89"/>
  <c r="O1042" i="89"/>
  <c r="M1006" i="89"/>
  <c r="O970" i="89"/>
  <c r="O934" i="89"/>
  <c r="O898" i="89"/>
  <c r="N862" i="89"/>
  <c r="M826" i="89"/>
  <c r="O790" i="89"/>
  <c r="O754" i="89"/>
  <c r="O718" i="89"/>
  <c r="N682" i="89"/>
  <c r="M646" i="89"/>
  <c r="N610" i="89"/>
  <c r="M574" i="89"/>
  <c r="M538" i="89"/>
  <c r="M502" i="89"/>
  <c r="M466" i="89"/>
  <c r="M430" i="89"/>
  <c r="M394" i="89"/>
  <c r="M358" i="89"/>
  <c r="M322" i="89"/>
  <c r="M286" i="89"/>
  <c r="M250" i="89"/>
  <c r="M214" i="89"/>
  <c r="M178" i="89"/>
  <c r="M142" i="89"/>
  <c r="M106" i="89"/>
  <c r="M70" i="89"/>
  <c r="M859" i="89"/>
  <c r="M259" i="89"/>
  <c r="N1041" i="89"/>
  <c r="M1005" i="89"/>
  <c r="O969" i="89"/>
  <c r="O933" i="89"/>
  <c r="O897" i="89"/>
  <c r="O861" i="89"/>
  <c r="O825" i="89"/>
  <c r="O789" i="89"/>
  <c r="O753" i="89"/>
  <c r="O717" i="89"/>
  <c r="O681" i="89"/>
  <c r="M984" i="89"/>
  <c r="N948" i="89"/>
  <c r="N912" i="89"/>
  <c r="M876" i="89"/>
  <c r="O840" i="89"/>
  <c r="O804" i="89"/>
  <c r="O768" i="89"/>
  <c r="O732" i="89"/>
  <c r="O696" i="89"/>
  <c r="O660" i="89"/>
  <c r="M624" i="89"/>
  <c r="O588" i="89"/>
  <c r="O552" i="89"/>
  <c r="O516" i="89"/>
  <c r="M480" i="89"/>
  <c r="M444" i="89"/>
  <c r="M408" i="89"/>
  <c r="M372" i="89"/>
  <c r="M336" i="89"/>
  <c r="O300" i="89"/>
  <c r="O264" i="89"/>
  <c r="O228" i="89"/>
  <c r="O192" i="89"/>
  <c r="O156" i="89"/>
  <c r="O120" i="89"/>
  <c r="O84" i="89"/>
  <c r="O48" i="89"/>
  <c r="N1031" i="89"/>
  <c r="O995" i="89"/>
  <c r="O959" i="89"/>
  <c r="O923" i="89"/>
  <c r="O887" i="89"/>
  <c r="O851" i="89"/>
  <c r="N815" i="89"/>
  <c r="N779" i="89"/>
  <c r="N743" i="89"/>
  <c r="N707" i="89"/>
  <c r="N671" i="89"/>
  <c r="N635" i="89"/>
  <c r="M599" i="89"/>
  <c r="M563" i="89"/>
  <c r="N527" i="89"/>
  <c r="O491" i="89"/>
  <c r="N455" i="89"/>
  <c r="N419" i="89"/>
  <c r="N383" i="89"/>
  <c r="N347" i="89"/>
  <c r="N311" i="89"/>
  <c r="N275" i="89"/>
  <c r="N239" i="89"/>
  <c r="N203" i="89"/>
  <c r="N167" i="89"/>
  <c r="N131" i="89"/>
  <c r="N95" i="89"/>
  <c r="N59" i="89"/>
  <c r="O571" i="89"/>
  <c r="M1041" i="89"/>
  <c r="O1005" i="89"/>
  <c r="N969" i="89"/>
  <c r="N933" i="89"/>
  <c r="N897" i="89"/>
  <c r="O193" i="89"/>
  <c r="O157" i="89"/>
  <c r="O121" i="89"/>
  <c r="O85" i="89"/>
  <c r="O49" i="89"/>
  <c r="O775" i="89"/>
  <c r="O487" i="89"/>
  <c r="O127" i="89"/>
  <c r="O1056" i="89"/>
  <c r="M871" i="89"/>
  <c r="N547" i="89"/>
  <c r="O295" i="89"/>
  <c r="O1067" i="89"/>
  <c r="M1031" i="89"/>
  <c r="N995" i="89"/>
  <c r="N959" i="89"/>
  <c r="N923" i="89"/>
  <c r="N887" i="89"/>
  <c r="N851" i="89"/>
  <c r="M815" i="89"/>
  <c r="O779" i="89"/>
  <c r="O743" i="89"/>
  <c r="O707" i="89"/>
  <c r="M671" i="89"/>
  <c r="M635" i="89"/>
  <c r="O599" i="89"/>
  <c r="O563" i="89"/>
  <c r="M527" i="89"/>
  <c r="N491" i="89"/>
  <c r="M455" i="89"/>
  <c r="M419" i="89"/>
  <c r="M383" i="89"/>
  <c r="M347" i="89"/>
  <c r="M311" i="89"/>
  <c r="M275" i="89"/>
  <c r="M239" i="89"/>
  <c r="M203" i="89"/>
  <c r="M167" i="89"/>
  <c r="M131" i="89"/>
  <c r="M95" i="89"/>
  <c r="M59" i="89"/>
  <c r="N571" i="89"/>
  <c r="M1030" i="89"/>
  <c r="N994" i="89"/>
  <c r="O958" i="89"/>
  <c r="O922" i="89"/>
  <c r="M886" i="89"/>
  <c r="M850" i="89"/>
  <c r="M814" i="89"/>
  <c r="N778" i="89"/>
  <c r="N742" i="89"/>
  <c r="N706" i="89"/>
  <c r="M670" i="89"/>
  <c r="N634" i="89"/>
  <c r="N598" i="89"/>
  <c r="O562" i="89"/>
  <c r="N526" i="89"/>
  <c r="O490" i="89"/>
  <c r="N454" i="89"/>
  <c r="O418" i="89"/>
  <c r="N382" i="89"/>
  <c r="O346" i="89"/>
  <c r="O310" i="89"/>
  <c r="O274" i="89"/>
  <c r="O238" i="89"/>
  <c r="O202" i="89"/>
  <c r="O166" i="89"/>
  <c r="O130" i="89"/>
  <c r="O94" i="89"/>
  <c r="O58" i="89"/>
  <c r="M643" i="89"/>
  <c r="O103" i="89"/>
  <c r="O1041" i="89"/>
  <c r="N1005" i="89"/>
  <c r="M969" i="89"/>
  <c r="M933" i="89"/>
  <c r="M897" i="89"/>
  <c r="O669" i="89"/>
  <c r="N633" i="89"/>
  <c r="O597" i="89"/>
  <c r="N561" i="89"/>
  <c r="N525" i="89"/>
  <c r="O489" i="89"/>
  <c r="M453" i="89"/>
  <c r="M417" i="89"/>
  <c r="M381" i="89"/>
  <c r="O345" i="89"/>
  <c r="O309" i="89"/>
  <c r="O273" i="89"/>
  <c r="O237" i="89"/>
  <c r="O201" i="89"/>
  <c r="O165" i="89"/>
  <c r="O129" i="89"/>
  <c r="O93" i="89"/>
  <c r="O57" i="89"/>
  <c r="M607" i="89"/>
  <c r="O115" i="89"/>
  <c r="N1040" i="89"/>
  <c r="O1004" i="89"/>
  <c r="M968" i="89"/>
  <c r="N932" i="89"/>
  <c r="M896" i="89"/>
  <c r="O860" i="89"/>
  <c r="O824" i="89"/>
  <c r="O788" i="89"/>
  <c r="O752" i="89"/>
  <c r="O716" i="89"/>
  <c r="O680" i="89"/>
  <c r="M644" i="89"/>
  <c r="N608" i="89"/>
  <c r="O572" i="89"/>
  <c r="O536" i="89"/>
  <c r="M500" i="89"/>
  <c r="M464" i="89"/>
  <c r="M428" i="89"/>
  <c r="N392" i="89"/>
  <c r="M356" i="89"/>
  <c r="M320" i="89"/>
  <c r="M284" i="89"/>
  <c r="O248" i="89"/>
  <c r="O212" i="89"/>
  <c r="O176" i="89"/>
  <c r="O140" i="89"/>
  <c r="O104" i="89"/>
  <c r="O68" i="89"/>
  <c r="N955" i="89"/>
  <c r="M559" i="89"/>
  <c r="M223" i="89"/>
  <c r="O1062" i="89"/>
  <c r="M1014" i="89"/>
  <c r="M978" i="89"/>
  <c r="O942" i="89"/>
  <c r="M906" i="89"/>
  <c r="M870" i="89"/>
  <c r="M834" i="89"/>
  <c r="M798" i="89"/>
  <c r="N762" i="89"/>
  <c r="N726" i="89"/>
  <c r="N690" i="89"/>
  <c r="O654" i="89"/>
  <c r="O618" i="89"/>
  <c r="O582" i="89"/>
  <c r="O546" i="89"/>
  <c r="O510" i="89"/>
  <c r="O474" i="89"/>
  <c r="N438" i="89"/>
  <c r="O402" i="89"/>
  <c r="N366" i="89"/>
  <c r="O330" i="89"/>
  <c r="N294" i="89"/>
  <c r="O258" i="89"/>
  <c r="O222" i="89"/>
  <c r="O186" i="89"/>
  <c r="O150" i="89"/>
  <c r="O114" i="89"/>
  <c r="O78" i="89"/>
  <c r="O1015" i="89"/>
  <c r="O727" i="89"/>
  <c r="O415" i="89"/>
  <c r="N597" i="89"/>
  <c r="O561" i="89"/>
  <c r="O525" i="89"/>
  <c r="M489" i="89"/>
  <c r="O453" i="89"/>
  <c r="O417" i="89"/>
  <c r="O381" i="89"/>
  <c r="N345" i="89"/>
  <c r="N309" i="89"/>
  <c r="N273" i="89"/>
  <c r="N237" i="89"/>
  <c r="N201" i="89"/>
  <c r="N165" i="89"/>
  <c r="N129" i="89"/>
  <c r="N93" i="89"/>
  <c r="N57" i="89"/>
  <c r="O607" i="89"/>
  <c r="N115" i="89"/>
  <c r="C1034" i="89"/>
  <c r="C1000" i="89"/>
  <c r="C965" i="89"/>
  <c r="C928" i="89"/>
  <c r="C857" i="89"/>
  <c r="C818" i="89"/>
  <c r="C787" i="89"/>
  <c r="C749" i="89"/>
  <c r="C715" i="89"/>
  <c r="C675" i="89"/>
  <c r="C644" i="89"/>
  <c r="C602" i="89"/>
  <c r="C569" i="89"/>
  <c r="C535" i="89"/>
  <c r="C497" i="89"/>
  <c r="C459" i="89"/>
  <c r="C427" i="89"/>
  <c r="C391" i="89"/>
  <c r="C351" i="89"/>
  <c r="C317" i="89"/>
  <c r="C278" i="89"/>
  <c r="C242" i="89"/>
  <c r="C206" i="89"/>
  <c r="C176" i="89"/>
  <c r="C139" i="89"/>
  <c r="C63" i="89"/>
  <c r="C29" i="89"/>
  <c r="C950" i="89"/>
  <c r="C555" i="89"/>
  <c r="C222" i="89"/>
  <c r="M1050" i="89"/>
  <c r="N1014" i="89"/>
  <c r="O978" i="89"/>
  <c r="N942" i="89"/>
  <c r="N906" i="89"/>
  <c r="O870" i="89"/>
  <c r="N834" i="89"/>
  <c r="O798" i="89"/>
  <c r="M762" i="89"/>
  <c r="M726" i="89"/>
  <c r="M690" i="89"/>
  <c r="N654" i="89"/>
  <c r="N618" i="89"/>
  <c r="N582" i="89"/>
  <c r="N546" i="89"/>
  <c r="M510" i="89"/>
  <c r="N474" i="89"/>
  <c r="O438" i="89"/>
  <c r="N402" i="89"/>
  <c r="O366" i="89"/>
  <c r="N330" i="89"/>
  <c r="O294" i="89"/>
  <c r="N258" i="89"/>
  <c r="N222" i="89"/>
  <c r="N186" i="89"/>
  <c r="N150" i="89"/>
  <c r="N114" i="89"/>
  <c r="N78" i="89"/>
  <c r="N1015" i="89"/>
  <c r="N727" i="89"/>
  <c r="N415" i="89"/>
  <c r="M633" i="89"/>
  <c r="M597" i="89"/>
  <c r="M561" i="89"/>
  <c r="M525" i="89"/>
  <c r="N489" i="89"/>
  <c r="N453" i="89"/>
  <c r="N417" i="89"/>
  <c r="N381" i="89"/>
  <c r="M345" i="89"/>
  <c r="M309" i="89"/>
  <c r="M273" i="89"/>
  <c r="M237" i="89"/>
  <c r="M201" i="89"/>
  <c r="M165" i="89"/>
  <c r="M129" i="89"/>
  <c r="M93" i="89"/>
  <c r="M57" i="89"/>
  <c r="N607" i="89"/>
  <c r="M115" i="89"/>
  <c r="M1028" i="89"/>
  <c r="O992" i="89"/>
  <c r="M956" i="89"/>
  <c r="M920" i="89"/>
  <c r="O884" i="89"/>
  <c r="N848" i="89"/>
  <c r="M812" i="89"/>
  <c r="N776" i="89"/>
  <c r="N740" i="89"/>
  <c r="N704" i="89"/>
  <c r="N668" i="89"/>
  <c r="O632" i="89"/>
  <c r="N596" i="89"/>
  <c r="N560" i="89"/>
  <c r="N524" i="89"/>
  <c r="N488" i="89"/>
  <c r="O452" i="89"/>
  <c r="O416" i="89"/>
  <c r="O380" i="89"/>
  <c r="N344" i="89"/>
  <c r="O308" i="89"/>
  <c r="N272" i="89"/>
  <c r="M236" i="89"/>
  <c r="N200" i="89"/>
  <c r="M164" i="89"/>
  <c r="N128" i="89"/>
  <c r="M92" i="89"/>
  <c r="N56" i="89"/>
  <c r="O799" i="89"/>
  <c r="O499" i="89"/>
  <c r="O91" i="89"/>
  <c r="N1050" i="89"/>
  <c r="O1014" i="89"/>
  <c r="N978" i="89"/>
  <c r="M942" i="89"/>
  <c r="O906" i="89"/>
  <c r="N870" i="89"/>
  <c r="O834" i="89"/>
  <c r="N798" i="89"/>
  <c r="O762" i="89"/>
  <c r="O726" i="89"/>
  <c r="O690" i="89"/>
  <c r="M654" i="89"/>
  <c r="M618" i="89"/>
  <c r="M582" i="89"/>
  <c r="M546" i="89"/>
  <c r="N510" i="89"/>
  <c r="M474" i="89"/>
  <c r="M438" i="89"/>
  <c r="M402" i="89"/>
  <c r="M366" i="89"/>
  <c r="M330" i="89"/>
  <c r="M294" i="89"/>
  <c r="M258" i="89"/>
  <c r="M222" i="89"/>
  <c r="M186" i="89"/>
  <c r="M150" i="89"/>
  <c r="M114" i="89"/>
  <c r="M78" i="89"/>
  <c r="M1015" i="89"/>
  <c r="M727" i="89"/>
  <c r="M415" i="89"/>
  <c r="O1028" i="89"/>
  <c r="N992" i="89"/>
  <c r="O956" i="89"/>
  <c r="O920" i="89"/>
  <c r="N884" i="89"/>
  <c r="M848" i="89"/>
  <c r="N812" i="89"/>
  <c r="M776" i="89"/>
  <c r="M740" i="89"/>
  <c r="M704" i="89"/>
  <c r="M668" i="89"/>
  <c r="N632" i="89"/>
  <c r="O596" i="89"/>
  <c r="M560" i="89"/>
  <c r="M524" i="89"/>
  <c r="O488" i="89"/>
  <c r="N452" i="89"/>
  <c r="N416" i="89"/>
  <c r="N380" i="89"/>
  <c r="M344" i="89"/>
  <c r="N308" i="89"/>
  <c r="M272" i="89"/>
  <c r="N236" i="89"/>
  <c r="M200" i="89"/>
  <c r="N164" i="89"/>
  <c r="M128" i="89"/>
  <c r="N92" i="89"/>
  <c r="M56" i="89"/>
  <c r="N799" i="89"/>
  <c r="N499" i="89"/>
  <c r="N91" i="89"/>
  <c r="O1050" i="89"/>
  <c r="N621" i="89"/>
  <c r="O585" i="89"/>
  <c r="N549" i="89"/>
  <c r="O513" i="89"/>
  <c r="M477" i="89"/>
  <c r="M441" i="89"/>
  <c r="M405" i="89"/>
  <c r="M369" i="89"/>
  <c r="O333" i="89"/>
  <c r="O297" i="89"/>
  <c r="O261" i="89"/>
  <c r="O225" i="89"/>
  <c r="O189" i="89"/>
  <c r="O153" i="89"/>
  <c r="O117" i="89"/>
  <c r="O81" i="89"/>
  <c r="O427" i="89"/>
  <c r="M1064" i="89"/>
  <c r="N1028" i="89"/>
  <c r="M992" i="89"/>
  <c r="N956" i="89"/>
  <c r="N920" i="89"/>
  <c r="M884" i="89"/>
  <c r="O848" i="89"/>
  <c r="O812" i="89"/>
  <c r="O776" i="89"/>
  <c r="O740" i="89"/>
  <c r="O704" i="89"/>
  <c r="O668" i="89"/>
  <c r="M632" i="89"/>
  <c r="M596" i="89"/>
  <c r="O560" i="89"/>
  <c r="O524" i="89"/>
  <c r="M488" i="89"/>
  <c r="M452" i="89"/>
  <c r="M416" i="89"/>
  <c r="M380" i="89"/>
  <c r="O344" i="89"/>
  <c r="M308" i="89"/>
  <c r="O272" i="89"/>
  <c r="O236" i="89"/>
  <c r="O200" i="89"/>
  <c r="O164" i="89"/>
  <c r="O128" i="89"/>
  <c r="O92" i="89"/>
  <c r="O56" i="89"/>
  <c r="M799" i="89"/>
  <c r="M499" i="89"/>
  <c r="M91" i="89"/>
  <c r="M1038" i="89"/>
  <c r="M1002" i="89"/>
  <c r="M966" i="89"/>
  <c r="N930" i="89"/>
  <c r="M894" i="89"/>
  <c r="O858" i="89"/>
  <c r="O822" i="89"/>
  <c r="N786" i="89"/>
  <c r="N750" i="89"/>
  <c r="N714" i="89"/>
  <c r="M678" i="89"/>
  <c r="M642" i="89"/>
  <c r="O606" i="89"/>
  <c r="M570" i="89"/>
  <c r="O534" i="89"/>
  <c r="O498" i="89"/>
  <c r="O462" i="89"/>
  <c r="O426" i="89"/>
  <c r="N390" i="89"/>
  <c r="O354" i="89"/>
  <c r="O318" i="89"/>
  <c r="O282" i="89"/>
  <c r="O246" i="89"/>
  <c r="O210" i="89"/>
  <c r="O174" i="89"/>
  <c r="O138" i="89"/>
  <c r="O102" i="89"/>
  <c r="O66" i="89"/>
  <c r="M931" i="89"/>
  <c r="O631" i="89"/>
  <c r="N283" i="89"/>
  <c r="N873" i="89"/>
  <c r="N837" i="89"/>
  <c r="N801" i="89"/>
  <c r="N765" i="89"/>
  <c r="N729" i="89"/>
  <c r="N693" i="89"/>
  <c r="N657" i="89"/>
  <c r="O621" i="89"/>
  <c r="N585" i="89"/>
  <c r="O549" i="89"/>
  <c r="N513" i="89"/>
  <c r="O477" i="89"/>
  <c r="O441" i="89"/>
  <c r="O405" i="89"/>
  <c r="O369" i="89"/>
  <c r="N333" i="89"/>
  <c r="N297" i="89"/>
  <c r="N261" i="89"/>
  <c r="N225" i="89"/>
  <c r="N189" i="89"/>
  <c r="N153" i="89"/>
  <c r="N117" i="89"/>
  <c r="N81" i="89"/>
  <c r="N427" i="89"/>
  <c r="O1064" i="89"/>
  <c r="N1038" i="89"/>
  <c r="O1002" i="89"/>
  <c r="N966" i="89"/>
  <c r="M930" i="89"/>
  <c r="O894" i="89"/>
  <c r="N858" i="89"/>
  <c r="N822" i="89"/>
  <c r="M786" i="89"/>
  <c r="M750" i="89"/>
  <c r="M714" i="89"/>
  <c r="O678" i="89"/>
  <c r="O642" i="89"/>
  <c r="N606" i="89"/>
  <c r="O570" i="89"/>
  <c r="N534" i="89"/>
  <c r="N498" i="89"/>
  <c r="N462" i="89"/>
  <c r="N426" i="89"/>
  <c r="O390" i="89"/>
  <c r="N354" i="89"/>
  <c r="N318" i="89"/>
  <c r="N282" i="89"/>
  <c r="N246" i="89"/>
  <c r="N210" i="89"/>
  <c r="N174" i="89"/>
  <c r="N138" i="89"/>
  <c r="N102" i="89"/>
  <c r="N66" i="89"/>
  <c r="O931" i="89"/>
  <c r="N631" i="89"/>
  <c r="O283" i="89"/>
  <c r="M873" i="89"/>
  <c r="M837" i="89"/>
  <c r="M801" i="89"/>
  <c r="M765" i="89"/>
  <c r="M729" i="89"/>
  <c r="M693" i="89"/>
  <c r="M657" i="89"/>
  <c r="M621" i="89"/>
  <c r="M585" i="89"/>
  <c r="M549" i="89"/>
  <c r="M513" i="89"/>
  <c r="N477" i="89"/>
  <c r="N441" i="89"/>
  <c r="N405" i="89"/>
  <c r="N369" i="89"/>
  <c r="M333" i="89"/>
  <c r="M297" i="89"/>
  <c r="M261" i="89"/>
  <c r="M225" i="89"/>
  <c r="M189" i="89"/>
  <c r="M153" i="89"/>
  <c r="M117" i="89"/>
  <c r="M81" i="89"/>
  <c r="M427" i="89"/>
  <c r="N1064" i="89"/>
  <c r="M1016" i="89"/>
  <c r="N980" i="89"/>
  <c r="M944" i="89"/>
  <c r="O908" i="89"/>
  <c r="O872" i="89"/>
  <c r="N836" i="89"/>
  <c r="N800" i="89"/>
  <c r="N764" i="89"/>
  <c r="N728" i="89"/>
  <c r="N692" i="89"/>
  <c r="M656" i="89"/>
  <c r="O620" i="89"/>
  <c r="N584" i="89"/>
  <c r="N548" i="89"/>
  <c r="N512" i="89"/>
  <c r="O476" i="89"/>
  <c r="M440" i="89"/>
  <c r="O404" i="89"/>
  <c r="O368" i="89"/>
  <c r="O332" i="89"/>
  <c r="N296" i="89"/>
  <c r="M260" i="89"/>
  <c r="N224" i="89"/>
  <c r="M188" i="89"/>
  <c r="N152" i="89"/>
  <c r="M116" i="89"/>
  <c r="N80" i="89"/>
  <c r="O691" i="89"/>
  <c r="O367" i="89"/>
  <c r="O1038" i="89"/>
  <c r="N1002" i="89"/>
  <c r="O966" i="89"/>
  <c r="O930" i="89"/>
  <c r="N894" i="89"/>
  <c r="M858" i="89"/>
  <c r="M822" i="89"/>
  <c r="O786" i="89"/>
  <c r="O750" i="89"/>
  <c r="O714" i="89"/>
  <c r="N678" i="89"/>
  <c r="N642" i="89"/>
  <c r="M606" i="89"/>
  <c r="N570" i="89"/>
  <c r="M534" i="89"/>
  <c r="M498" i="89"/>
  <c r="M462" i="89"/>
  <c r="M426" i="89"/>
  <c r="M390" i="89"/>
  <c r="M354" i="89"/>
  <c r="M318" i="89"/>
  <c r="M282" i="89"/>
  <c r="M246" i="89"/>
  <c r="M210" i="89"/>
  <c r="M174" i="89"/>
  <c r="M138" i="89"/>
  <c r="M102" i="89"/>
  <c r="M66" i="89"/>
  <c r="N931" i="89"/>
  <c r="M631" i="89"/>
  <c r="M283" i="89"/>
  <c r="N259" i="89"/>
  <c r="M1053" i="89"/>
  <c r="M1052" i="89"/>
  <c r="O1016" i="89"/>
  <c r="M980" i="89"/>
  <c r="O944" i="89"/>
  <c r="N908" i="89"/>
  <c r="N872" i="89"/>
  <c r="M836" i="89"/>
  <c r="M800" i="89"/>
  <c r="M764" i="89"/>
  <c r="M728" i="89"/>
  <c r="M692" i="89"/>
  <c r="O656" i="89"/>
  <c r="N620" i="89"/>
  <c r="M584" i="89"/>
  <c r="M548" i="89"/>
  <c r="M512" i="89"/>
  <c r="M476" i="89"/>
  <c r="N440" i="89"/>
  <c r="N404" i="89"/>
  <c r="N368" i="89"/>
  <c r="N332" i="89"/>
  <c r="M296" i="89"/>
  <c r="N260" i="89"/>
  <c r="M224" i="89"/>
  <c r="N188" i="89"/>
  <c r="M152" i="89"/>
  <c r="N116" i="89"/>
  <c r="M80" i="89"/>
  <c r="N691" i="89"/>
  <c r="N367" i="89"/>
  <c r="O645" i="89"/>
  <c r="O609" i="89"/>
  <c r="N573" i="89"/>
  <c r="N537" i="89"/>
  <c r="N501" i="89"/>
  <c r="M465" i="89"/>
  <c r="M429" i="89"/>
  <c r="M393" i="89"/>
  <c r="M357" i="89"/>
  <c r="O321" i="89"/>
  <c r="O285" i="89"/>
  <c r="O249" i="89"/>
  <c r="O213" i="89"/>
  <c r="O177" i="89"/>
  <c r="O141" i="89"/>
  <c r="O105" i="89"/>
  <c r="O69" i="89"/>
  <c r="O847" i="89"/>
  <c r="O271" i="89"/>
  <c r="O1052" i="89"/>
  <c r="N1016" i="89"/>
  <c r="O980" i="89"/>
  <c r="N944" i="89"/>
  <c r="M908" i="89"/>
  <c r="M872" i="89"/>
  <c r="O836" i="89"/>
  <c r="O800" i="89"/>
  <c r="O764" i="89"/>
  <c r="O728" i="89"/>
  <c r="O692" i="89"/>
  <c r="N656" i="89"/>
  <c r="M620" i="89"/>
  <c r="O584" i="89"/>
  <c r="O548" i="89"/>
  <c r="O512" i="89"/>
  <c r="N476" i="89"/>
  <c r="O440" i="89"/>
  <c r="M404" i="89"/>
  <c r="M368" i="89"/>
  <c r="M332" i="89"/>
  <c r="O296" i="89"/>
  <c r="O260" i="89"/>
  <c r="O224" i="89"/>
  <c r="O188" i="89"/>
  <c r="O152" i="89"/>
  <c r="O116" i="89"/>
  <c r="O80" i="89"/>
  <c r="M691" i="89"/>
  <c r="M367" i="89"/>
  <c r="M1026" i="89"/>
  <c r="M990" i="89"/>
  <c r="M954" i="89"/>
  <c r="O918" i="89"/>
  <c r="M882" i="89"/>
  <c r="M846" i="89"/>
  <c r="O810" i="89"/>
  <c r="N774" i="89"/>
  <c r="N738" i="89"/>
  <c r="N702" i="89"/>
  <c r="M666" i="89"/>
  <c r="M630" i="89"/>
  <c r="O594" i="89"/>
  <c r="N558" i="89"/>
  <c r="O522" i="89"/>
  <c r="O486" i="89"/>
  <c r="O450" i="89"/>
  <c r="N414" i="89"/>
  <c r="O378" i="89"/>
  <c r="O342" i="89"/>
  <c r="O306" i="89"/>
  <c r="O270" i="89"/>
  <c r="O234" i="89"/>
  <c r="O198" i="89"/>
  <c r="O162" i="89"/>
  <c r="O126" i="89"/>
  <c r="O90" i="89"/>
  <c r="O54" i="89"/>
  <c r="O787" i="89"/>
  <c r="O535" i="89"/>
  <c r="O139" i="89"/>
  <c r="N861" i="89"/>
  <c r="N825" i="89"/>
  <c r="N789" i="89"/>
  <c r="N753" i="89"/>
  <c r="N717" i="89"/>
  <c r="N681" i="89"/>
  <c r="N645" i="89"/>
  <c r="N609" i="89"/>
  <c r="O573" i="89"/>
  <c r="O537" i="89"/>
  <c r="O501" i="89"/>
  <c r="O465" i="89"/>
  <c r="O429" i="89"/>
  <c r="O393" i="89"/>
  <c r="O357" i="89"/>
  <c r="N321" i="89"/>
  <c r="N285" i="89"/>
  <c r="N249" i="89"/>
  <c r="N213" i="89"/>
  <c r="N177" i="89"/>
  <c r="N141" i="89"/>
  <c r="N105" i="89"/>
  <c r="N69" i="89"/>
  <c r="N847" i="89"/>
  <c r="N271" i="89"/>
  <c r="N1052" i="89"/>
  <c r="N1026" i="89"/>
  <c r="N990" i="89"/>
  <c r="N954" i="89"/>
  <c r="N918" i="89"/>
  <c r="N882" i="89"/>
  <c r="O846" i="89"/>
  <c r="N810" i="89"/>
  <c r="M774" i="89"/>
  <c r="M738" i="89"/>
  <c r="M702" i="89"/>
  <c r="O666" i="89"/>
  <c r="O630" i="89"/>
  <c r="N594" i="89"/>
  <c r="M558" i="89"/>
  <c r="N522" i="89"/>
  <c r="N486" i="89"/>
  <c r="N450" i="89"/>
  <c r="O414" i="89"/>
  <c r="N378" i="89"/>
  <c r="N342" i="89"/>
  <c r="N306" i="89"/>
  <c r="N270" i="89"/>
  <c r="N234" i="89"/>
  <c r="N198" i="89"/>
  <c r="N162" i="89"/>
  <c r="N126" i="89"/>
  <c r="N90" i="89"/>
  <c r="N54" i="89"/>
  <c r="N787" i="89"/>
  <c r="N535" i="89"/>
  <c r="N139" i="89"/>
  <c r="M861" i="89"/>
  <c r="M825" i="89"/>
  <c r="M789" i="89"/>
  <c r="M753" i="89"/>
  <c r="M717" i="89"/>
  <c r="M681" i="89"/>
  <c r="M645" i="89"/>
  <c r="M609" i="89"/>
  <c r="M573" i="89"/>
  <c r="M537" i="89"/>
  <c r="M501" i="89"/>
  <c r="N465" i="89"/>
  <c r="N429" i="89"/>
  <c r="N393" i="89"/>
  <c r="N357" i="89"/>
  <c r="M321" i="89"/>
  <c r="M285" i="89"/>
  <c r="M249" i="89"/>
  <c r="M213" i="89"/>
  <c r="M177" i="89"/>
  <c r="M141" i="89"/>
  <c r="M105" i="89"/>
  <c r="M69" i="89"/>
  <c r="M847" i="89"/>
  <c r="M271" i="89"/>
  <c r="M1040" i="89"/>
  <c r="N1004" i="89"/>
  <c r="O968" i="89"/>
  <c r="M932" i="89"/>
  <c r="O896" i="89"/>
  <c r="M860" i="89"/>
  <c r="M824" i="89"/>
  <c r="N788" i="89"/>
  <c r="N752" i="89"/>
  <c r="N716" i="89"/>
  <c r="N680" i="89"/>
  <c r="O644" i="89"/>
  <c r="M608" i="89"/>
  <c r="N572" i="89"/>
  <c r="N536" i="89"/>
  <c r="O500" i="89"/>
  <c r="N464" i="89"/>
  <c r="O428" i="89"/>
  <c r="M392" i="89"/>
  <c r="O356" i="89"/>
  <c r="O320" i="89"/>
  <c r="O284" i="89"/>
  <c r="N248" i="89"/>
  <c r="M212" i="89"/>
  <c r="N176" i="89"/>
  <c r="M140" i="89"/>
  <c r="M104" i="89"/>
  <c r="M68" i="89"/>
  <c r="M955" i="89"/>
  <c r="O559" i="89"/>
  <c r="O223" i="89"/>
  <c r="M1062" i="89"/>
  <c r="O1026" i="89"/>
  <c r="O990" i="89"/>
  <c r="O954" i="89"/>
  <c r="M918" i="89"/>
  <c r="O882" i="89"/>
  <c r="N846" i="89"/>
  <c r="M810" i="89"/>
  <c r="O774" i="89"/>
  <c r="O738" i="89"/>
  <c r="O702" i="89"/>
  <c r="N666" i="89"/>
  <c r="N630" i="89"/>
  <c r="M594" i="89"/>
  <c r="O558" i="89"/>
  <c r="M522" i="89"/>
  <c r="M486" i="89"/>
  <c r="M450" i="89"/>
  <c r="M414" i="89"/>
  <c r="M378" i="89"/>
  <c r="M342" i="89"/>
  <c r="M306" i="89"/>
  <c r="M270" i="89"/>
  <c r="M234" i="89"/>
  <c r="M198" i="89"/>
  <c r="M162" i="89"/>
  <c r="M126" i="89"/>
  <c r="M90" i="89"/>
  <c r="M54" i="89"/>
  <c r="M787" i="89"/>
  <c r="M535" i="89"/>
  <c r="M139" i="89"/>
  <c r="A1231" i="89"/>
  <c r="C638" i="89"/>
  <c r="C737" i="89"/>
  <c r="C641" i="89"/>
  <c r="C845" i="89"/>
  <c r="C566" i="89"/>
  <c r="C245" i="89"/>
  <c r="C785" i="89"/>
  <c r="C524" i="89"/>
  <c r="C307" i="89"/>
  <c r="C881" i="89"/>
  <c r="C666" i="89"/>
  <c r="C422" i="89"/>
  <c r="C713" i="89"/>
  <c r="C463" i="89"/>
  <c r="C269" i="89"/>
  <c r="C876" i="89"/>
  <c r="C300" i="89"/>
  <c r="C946" i="89"/>
  <c r="C263" i="89"/>
  <c r="C43" i="89"/>
  <c r="C640" i="89"/>
  <c r="C191" i="89"/>
  <c r="C927" i="89"/>
  <c r="C584" i="89"/>
  <c r="C367" i="89"/>
  <c r="C198" i="89"/>
  <c r="C30" i="89"/>
  <c r="C880" i="89"/>
  <c r="C190" i="89"/>
  <c r="C994" i="89"/>
  <c r="C956" i="89"/>
  <c r="C741" i="89"/>
  <c r="C917" i="89"/>
  <c r="C984" i="89"/>
  <c r="C893" i="89"/>
  <c r="C515" i="89"/>
  <c r="C405" i="89"/>
  <c r="C316" i="89"/>
  <c r="C624" i="89"/>
  <c r="C450" i="89"/>
  <c r="C293" i="89"/>
  <c r="C877" i="89"/>
  <c r="C570" i="89"/>
  <c r="C342" i="89"/>
  <c r="C11" i="89"/>
  <c r="C623" i="89"/>
  <c r="C802" i="89"/>
  <c r="C80" i="89"/>
  <c r="C48" i="89"/>
  <c r="C916" i="89"/>
  <c r="C333" i="89"/>
  <c r="C771" i="89"/>
  <c r="C485" i="89"/>
  <c r="C980" i="89"/>
  <c r="C441" i="89"/>
  <c r="C234" i="89"/>
  <c r="C451" i="89"/>
  <c r="C197" i="89"/>
  <c r="C1024" i="89"/>
  <c r="C854" i="89"/>
  <c r="C693" i="89"/>
  <c r="C282" i="89"/>
  <c r="C156" i="89"/>
  <c r="C9" i="89"/>
  <c r="C146" i="89"/>
  <c r="C705" i="89"/>
  <c r="C542" i="89"/>
  <c r="C162" i="89"/>
  <c r="C232" i="89"/>
  <c r="C13" i="89"/>
  <c r="C929" i="89"/>
  <c r="C154" i="89"/>
  <c r="C532" i="89"/>
  <c r="C82" i="89"/>
  <c r="C919" i="89"/>
  <c r="C711" i="89"/>
  <c r="C1035" i="89"/>
  <c r="C953" i="89"/>
  <c r="C839" i="89"/>
  <c r="C731" i="89"/>
  <c r="C628" i="89"/>
  <c r="C244" i="89"/>
  <c r="C140" i="89"/>
  <c r="C712" i="89"/>
  <c r="C958" i="89"/>
  <c r="C746" i="89"/>
  <c r="C955" i="89"/>
  <c r="C356" i="89"/>
  <c r="C603" i="89"/>
  <c r="C418" i="89"/>
  <c r="C1036" i="89"/>
  <c r="C855" i="89"/>
  <c r="C694" i="89"/>
  <c r="C150" i="89"/>
  <c r="C372" i="89"/>
  <c r="C500" i="89"/>
  <c r="C407" i="89"/>
  <c r="C710" i="89"/>
  <c r="C449" i="89"/>
  <c r="C911" i="89"/>
  <c r="C678" i="89"/>
  <c r="C486" i="89"/>
  <c r="C800" i="89"/>
  <c r="C475" i="89"/>
  <c r="C225" i="89"/>
  <c r="C1027" i="89"/>
  <c r="C273" i="89"/>
  <c r="C875" i="89"/>
  <c r="C147" i="89"/>
  <c r="C337" i="89"/>
  <c r="C522" i="89"/>
  <c r="C153" i="89"/>
  <c r="C118" i="89"/>
  <c r="C844" i="89"/>
  <c r="C101" i="89"/>
  <c r="C784" i="89"/>
  <c r="C100" i="89"/>
  <c r="C52" i="89"/>
  <c r="C871" i="89"/>
  <c r="C704" i="89"/>
  <c r="C1026" i="89"/>
  <c r="C952" i="89"/>
  <c r="C820" i="89"/>
  <c r="C632" i="89"/>
  <c r="C498" i="89"/>
  <c r="C247" i="89"/>
  <c r="C962" i="89"/>
  <c r="C408" i="89"/>
  <c r="C847" i="89"/>
  <c r="C301" i="89"/>
  <c r="C20" i="89"/>
  <c r="C46" i="89"/>
  <c r="C89" i="89"/>
  <c r="C859" i="89"/>
  <c r="C751" i="89"/>
  <c r="C188" i="89"/>
  <c r="C714" i="89"/>
  <c r="C607" i="89"/>
  <c r="C389" i="89"/>
  <c r="C171" i="89"/>
  <c r="C398" i="89"/>
  <c r="C170" i="89"/>
  <c r="C1019" i="89"/>
  <c r="C631" i="89"/>
  <c r="C415" i="89"/>
  <c r="C238" i="89"/>
  <c r="C130" i="89"/>
  <c r="C444" i="89"/>
  <c r="C8" i="89"/>
  <c r="C443" i="89"/>
  <c r="C128" i="89"/>
  <c r="C1016" i="89"/>
  <c r="C512" i="89"/>
  <c r="C295" i="89"/>
  <c r="C126" i="89"/>
  <c r="C696" i="89"/>
  <c r="C92" i="89"/>
  <c r="C736" i="89"/>
  <c r="C83" i="89"/>
  <c r="C193" i="89"/>
  <c r="C841" i="89"/>
  <c r="C655" i="89"/>
  <c r="C1028" i="89"/>
  <c r="C954" i="89"/>
  <c r="C822" i="89"/>
  <c r="C621" i="89"/>
  <c r="C488" i="89"/>
  <c r="C352" i="89"/>
  <c r="C229" i="89"/>
  <c r="C122" i="89"/>
  <c r="C291" i="89"/>
  <c r="C598" i="89"/>
  <c r="C49" i="89"/>
  <c r="C572" i="89"/>
  <c r="C397" i="89"/>
  <c r="C992" i="89"/>
  <c r="C840" i="89"/>
  <c r="C670" i="89"/>
  <c r="C283" i="89"/>
  <c r="C824" i="89"/>
  <c r="C439" i="89"/>
  <c r="C658" i="89"/>
  <c r="C97" i="89"/>
  <c r="C343" i="89"/>
  <c r="C371" i="89"/>
  <c r="C218" i="89"/>
  <c r="C210" i="89"/>
  <c r="C306" i="89"/>
  <c r="C642" i="89"/>
  <c r="C314" i="89"/>
  <c r="C873" i="89"/>
  <c r="C568" i="89"/>
  <c r="C268" i="89"/>
  <c r="C117" i="89"/>
  <c r="C125" i="89"/>
  <c r="C892" i="89"/>
  <c r="C90" i="89"/>
  <c r="C1020" i="89"/>
  <c r="C947" i="89"/>
  <c r="C702" i="89"/>
  <c r="C477" i="89"/>
  <c r="C340" i="89"/>
  <c r="C226" i="89"/>
  <c r="C84" i="89"/>
  <c r="C589" i="89"/>
  <c r="C386" i="89"/>
  <c r="C160" i="89"/>
  <c r="C661" i="89"/>
  <c r="C265" i="89"/>
  <c r="C284" i="89"/>
  <c r="C123" i="89"/>
  <c r="C750" i="89"/>
  <c r="C921" i="89"/>
  <c r="C846" i="89"/>
  <c r="C137" i="89"/>
  <c r="C786" i="89"/>
  <c r="C567" i="89"/>
  <c r="C161" i="89"/>
  <c r="C692" i="89"/>
  <c r="C298" i="89"/>
  <c r="C544" i="89"/>
  <c r="C220" i="89"/>
  <c r="C1029" i="89"/>
  <c r="C530" i="89"/>
  <c r="C376" i="89"/>
  <c r="C948" i="89"/>
  <c r="C823" i="89"/>
  <c r="C499" i="89"/>
  <c r="C88" i="89"/>
  <c r="C166" i="89"/>
  <c r="C804" i="89"/>
  <c r="C550" i="89"/>
  <c r="C592" i="89"/>
  <c r="C481" i="89"/>
  <c r="C414" i="89"/>
  <c r="C981" i="89"/>
  <c r="C296" i="89"/>
  <c r="C173" i="89"/>
  <c r="C606" i="89"/>
  <c r="C983" i="89"/>
  <c r="C219" i="89"/>
  <c r="C120" i="89"/>
  <c r="C680" i="89"/>
  <c r="C738" i="89"/>
  <c r="C967" i="89"/>
  <c r="C777" i="89"/>
  <c r="C858" i="89"/>
  <c r="C1015" i="89"/>
  <c r="C152" i="89"/>
  <c r="C625" i="89"/>
  <c r="C1001" i="89"/>
  <c r="C259" i="89"/>
  <c r="C116" i="89"/>
  <c r="C32" i="89"/>
  <c r="C22" i="89"/>
  <c r="C514" i="89"/>
  <c r="C1004" i="89"/>
  <c r="C945" i="89"/>
  <c r="C667" i="89"/>
  <c r="C381" i="89"/>
  <c r="C890" i="89"/>
  <c r="C639" i="89"/>
  <c r="C401" i="89"/>
  <c r="C1017" i="89"/>
  <c r="C770" i="89"/>
  <c r="C554" i="89"/>
  <c r="C243" i="89"/>
  <c r="C543" i="89"/>
  <c r="C920" i="89"/>
  <c r="C593" i="89"/>
  <c r="C134" i="89"/>
  <c r="C557" i="89"/>
  <c r="C175" i="89"/>
  <c r="C26" i="89"/>
  <c r="C496" i="89"/>
  <c r="C200" i="89"/>
  <c r="C93" i="89"/>
  <c r="C979" i="89"/>
  <c r="C656" i="89"/>
  <c r="C551" i="89"/>
  <c r="C373" i="89"/>
  <c r="C660" i="89"/>
  <c r="C782" i="89"/>
  <c r="C788" i="89"/>
  <c r="C932" i="89"/>
  <c r="C808" i="89"/>
  <c r="C331" i="89"/>
  <c r="C211" i="89"/>
  <c r="C778" i="89"/>
  <c r="C454" i="89"/>
  <c r="C894" i="89"/>
  <c r="C903" i="89"/>
  <c r="C511" i="89"/>
  <c r="C622" i="89"/>
  <c r="C478" i="89"/>
  <c r="C79" i="89"/>
  <c r="C55" i="89"/>
  <c r="C848" i="89"/>
  <c r="C151" i="89"/>
  <c r="C539" i="89"/>
  <c r="C560" i="89"/>
  <c r="C312" i="89"/>
  <c r="C237" i="89"/>
  <c r="C209" i="89"/>
  <c r="C440" i="89"/>
  <c r="C16" i="89"/>
  <c r="C403" i="89"/>
  <c r="C812" i="89"/>
  <c r="C765" i="89"/>
  <c r="C944" i="89"/>
  <c r="C270" i="89"/>
  <c r="C387" i="89"/>
  <c r="C404" i="89"/>
  <c r="C588" i="89"/>
  <c r="C835" i="89"/>
  <c r="C546" i="89"/>
  <c r="C392" i="89"/>
  <c r="C423" i="89"/>
  <c r="C585" i="89"/>
  <c r="C595" i="89"/>
  <c r="C377" i="89"/>
  <c r="C103" i="89"/>
  <c r="C1025" i="89"/>
  <c r="C102" i="89"/>
  <c r="C664" i="89"/>
  <c r="C99" i="89"/>
  <c r="C262" i="89"/>
  <c r="C803" i="89"/>
  <c r="C341" i="89"/>
  <c r="C856" i="89"/>
  <c r="C525" i="89"/>
  <c r="C930" i="89"/>
  <c r="C867" i="89"/>
  <c r="C966" i="89"/>
  <c r="C763" i="89"/>
  <c r="C534" i="89"/>
  <c r="C207" i="89"/>
  <c r="C836" i="89"/>
  <c r="C533" i="89"/>
  <c r="C895" i="89"/>
  <c r="C583" i="89"/>
  <c r="C355" i="89"/>
  <c r="C136" i="89"/>
  <c r="C931" i="89"/>
  <c r="C18" i="89"/>
  <c r="C382" i="89"/>
  <c r="C982" i="89"/>
  <c r="C174" i="89"/>
  <c r="C922" i="89"/>
  <c r="C783" i="89"/>
  <c r="C462" i="89"/>
  <c r="C233" i="89"/>
  <c r="C409" i="89"/>
  <c r="C64" i="89"/>
  <c r="C838" i="89"/>
  <c r="C31" i="89"/>
  <c r="C747" i="89"/>
  <c r="C889" i="89"/>
  <c r="C775" i="89"/>
  <c r="C85" i="89"/>
  <c r="C998" i="89"/>
  <c r="C801" i="89"/>
  <c r="C558" i="89"/>
  <c r="C320" i="89"/>
  <c r="C194" i="89"/>
  <c r="C115" i="89"/>
  <c r="C779" i="89"/>
  <c r="C27" i="89"/>
  <c r="C336" i="89"/>
  <c r="C490" i="89"/>
  <c r="C354" i="89"/>
  <c r="C925" i="89"/>
  <c r="C767" i="89"/>
  <c r="C54" i="89"/>
  <c r="C733" i="89"/>
  <c r="C549" i="89"/>
  <c r="C425" i="89"/>
  <c r="C819" i="89"/>
  <c r="C697" i="89"/>
  <c r="C413" i="89"/>
  <c r="C1003" i="89"/>
  <c r="C674" i="89"/>
  <c r="C596" i="89"/>
  <c r="C135" i="89"/>
  <c r="C814" i="89"/>
  <c r="C119" i="89"/>
  <c r="C350" i="89"/>
  <c r="C164" i="89"/>
  <c r="C261" i="89"/>
  <c r="C368" i="89"/>
  <c r="C556" i="89"/>
  <c r="C412" i="89"/>
  <c r="C482" i="89"/>
  <c r="C66" i="89"/>
  <c r="C536" i="89"/>
  <c r="C968" i="89"/>
  <c r="C908" i="89"/>
  <c r="C701" i="89"/>
  <c r="C319" i="89"/>
  <c r="C629" i="89"/>
  <c r="C318" i="89"/>
  <c r="C860" i="89"/>
  <c r="C608" i="89"/>
  <c r="C380" i="89"/>
  <c r="C951" i="89"/>
  <c r="C728" i="89"/>
  <c r="C513" i="89"/>
  <c r="C199" i="89"/>
  <c r="C523" i="89"/>
  <c r="C315" i="89"/>
  <c r="C872" i="89"/>
  <c r="C561" i="89"/>
  <c r="C345" i="89"/>
  <c r="C526" i="89"/>
  <c r="C10" i="89"/>
  <c r="C68" i="89"/>
  <c r="C165" i="89"/>
  <c r="C67" i="89"/>
  <c r="C224" i="89"/>
  <c r="C65" i="89"/>
  <c r="C56" i="89"/>
  <c r="C442" i="89"/>
  <c r="C517" i="89"/>
  <c r="C553" i="89"/>
  <c r="C172" i="89"/>
  <c r="C192" i="89"/>
  <c r="C768" i="89"/>
  <c r="C228" i="89"/>
  <c r="C990" i="89"/>
  <c r="C913" i="89"/>
  <c r="C677" i="89"/>
  <c r="C310" i="89"/>
  <c r="C62" i="89"/>
  <c r="C58" i="89"/>
  <c r="C280" i="89"/>
  <c r="C480" i="89"/>
  <c r="C344" i="89"/>
  <c r="C601" i="89"/>
  <c r="C458" i="89"/>
  <c r="C45" i="89"/>
  <c r="C695" i="89"/>
  <c r="C159" i="89"/>
  <c r="C417" i="89"/>
  <c r="C620" i="89"/>
  <c r="C279" i="89"/>
  <c r="C426" i="89"/>
  <c r="C201" i="89"/>
  <c r="C464" i="89"/>
  <c r="C453" i="89"/>
  <c r="C379" i="89"/>
  <c r="C487" i="89"/>
  <c r="C907" i="89"/>
  <c r="C305" i="89"/>
  <c r="C294" i="89"/>
  <c r="C752" i="89"/>
  <c r="C138" i="89"/>
  <c r="C605" i="89"/>
  <c r="C57" i="89"/>
  <c r="C400" i="89"/>
  <c r="C912" i="89"/>
  <c r="C274" i="89"/>
  <c r="C370" i="89"/>
  <c r="C202" i="89"/>
  <c r="C679" i="89"/>
  <c r="C910" i="89"/>
  <c r="C212" i="89"/>
  <c r="C428" i="89"/>
  <c r="C665" i="89"/>
  <c r="C865" i="89"/>
  <c r="C729" i="89"/>
  <c r="C402" i="89"/>
  <c r="C281" i="89"/>
  <c r="C308" i="89"/>
  <c r="C494" i="89"/>
  <c r="C531" i="89"/>
  <c r="C217" i="89"/>
  <c r="C304" i="89"/>
  <c r="C47" i="89"/>
  <c r="C424" i="89"/>
  <c r="C988" i="89"/>
  <c r="C669" i="89"/>
  <c r="C748" i="89"/>
  <c r="C883" i="89"/>
  <c r="C476" i="89"/>
  <c r="C272" i="89"/>
  <c r="C882" i="89"/>
  <c r="C597" i="89"/>
  <c r="C799" i="89"/>
  <c r="C884" i="89"/>
  <c r="C730" i="89"/>
  <c r="C208" i="89"/>
  <c r="C769" i="89"/>
  <c r="C993" i="89"/>
  <c r="A1200" i="89"/>
  <c r="A1264" i="89" l="1"/>
  <c r="A1232" i="89"/>
  <c r="A1201" i="89"/>
  <c r="A1265" i="89" l="1"/>
  <c r="A1233" i="89"/>
  <c r="A1202" i="89"/>
  <c r="A1266" i="89" l="1"/>
  <c r="A1234" i="89"/>
  <c r="A1203" i="89"/>
  <c r="A1267" i="89" l="1"/>
  <c r="A1235" i="89"/>
  <c r="A1204" i="89"/>
  <c r="A1268" i="89" l="1"/>
  <c r="A1236" i="89"/>
  <c r="A1205" i="89"/>
  <c r="A1269" i="89" l="1"/>
  <c r="A1237" i="89"/>
  <c r="A1206" i="89"/>
  <c r="A1270" i="89" l="1"/>
  <c r="A1238" i="89"/>
  <c r="A1207" i="89"/>
  <c r="A1271" i="89" l="1"/>
  <c r="A1239" i="89"/>
  <c r="A1208" i="89"/>
  <c r="A1272" i="89" l="1"/>
  <c r="A1240" i="89"/>
  <c r="A1209" i="89"/>
  <c r="A1273" i="89" l="1"/>
  <c r="A1241" i="89"/>
  <c r="A1210" i="89"/>
  <c r="A1274" i="89" l="1"/>
  <c r="A1242" i="89"/>
  <c r="A1211" i="89"/>
  <c r="A1275" i="89" l="1"/>
  <c r="A1243" i="89"/>
  <c r="A1212" i="89"/>
  <c r="A1276" i="89" l="1"/>
  <c r="A1244" i="89"/>
  <c r="A1213" i="89"/>
  <c r="A1277" i="89" l="1"/>
  <c r="A1245" i="89"/>
  <c r="A1214" i="89"/>
  <c r="A1278" i="89" l="1"/>
  <c r="A1246" i="89"/>
  <c r="A1215" i="89"/>
  <c r="A1279" i="89" l="1"/>
  <c r="A1247" i="89"/>
  <c r="A1216" i="89"/>
  <c r="A1463" i="89" l="1"/>
  <c r="A1280" i="89"/>
  <c r="A1248" i="89"/>
  <c r="A1219" i="89"/>
  <c r="A1217" i="89"/>
  <c r="A1495" i="89" l="1"/>
  <c r="B1463" i="89"/>
  <c r="J1463" i="89"/>
  <c r="K1463" i="89"/>
  <c r="L1463" i="89"/>
  <c r="A1464" i="89"/>
  <c r="A1249" i="89"/>
  <c r="A1218" i="89"/>
  <c r="L1495" i="89" l="1"/>
  <c r="K1495" i="89"/>
  <c r="J1495" i="89"/>
  <c r="B1495" i="89"/>
  <c r="K1464" i="89"/>
  <c r="L1464" i="89"/>
  <c r="A1465" i="89"/>
  <c r="J1464" i="89"/>
  <c r="B1464" i="89"/>
  <c r="A1281" i="89"/>
  <c r="A1250" i="89"/>
  <c r="N1501" i="89" l="1"/>
  <c r="J1465" i="89"/>
  <c r="M1469" i="89" s="1"/>
  <c r="L1465" i="89"/>
  <c r="K1465" i="89"/>
  <c r="O1470" i="89"/>
  <c r="B1465" i="89"/>
  <c r="A1282" i="89"/>
  <c r="C1501" i="89" l="1"/>
  <c r="O1501" i="89"/>
  <c r="M1501" i="89"/>
  <c r="C1471" i="89"/>
  <c r="C1470" i="89"/>
  <c r="C1469" i="89"/>
  <c r="N1471" i="89"/>
  <c r="N1469" i="89"/>
  <c r="O1471" i="89"/>
  <c r="O1469" i="89"/>
  <c r="M1471" i="89"/>
  <c r="M1470" i="89"/>
  <c r="N1470" i="89"/>
  <c r="A1283" i="89"/>
  <c r="A1284" i="89" l="1"/>
  <c r="A1285" i="89" l="1"/>
  <c r="A1286" i="89" l="1"/>
  <c r="A1287" i="89" l="1"/>
  <c r="A1288" i="89" l="1"/>
  <c r="A1289" i="89" l="1"/>
  <c r="A1290" i="89" l="1"/>
  <c r="A1291" i="89" l="1"/>
  <c r="E163" i="89"/>
  <c r="A1292" i="89" l="1"/>
  <c r="H163" i="89"/>
  <c r="G163" i="89"/>
  <c r="F163" i="89"/>
  <c r="A1293" i="89" l="1"/>
  <c r="E164" i="89"/>
  <c r="A1294" i="89" l="1"/>
  <c r="G164" i="89"/>
  <c r="F164" i="89"/>
  <c r="H164" i="89"/>
  <c r="E167" i="89"/>
  <c r="E165" i="89"/>
  <c r="A1295" i="89" l="1"/>
  <c r="F165" i="89"/>
  <c r="G165" i="89"/>
  <c r="H165" i="89"/>
  <c r="E168" i="89"/>
  <c r="E166" i="89"/>
  <c r="A1296" i="89" l="1"/>
  <c r="H166" i="89"/>
  <c r="F166" i="89"/>
  <c r="G166" i="89"/>
  <c r="E169" i="89"/>
  <c r="A1297" i="89" l="1"/>
  <c r="E170" i="89"/>
  <c r="A1298" i="89" l="1"/>
  <c r="E171" i="89"/>
  <c r="A1299" i="89" l="1"/>
  <c r="E172" i="89"/>
  <c r="A1300" i="89" l="1"/>
  <c r="E173" i="89"/>
  <c r="A1301" i="89" l="1"/>
  <c r="E174" i="89"/>
  <c r="A1302" i="89" l="1"/>
  <c r="E175" i="89"/>
  <c r="A1303" i="89" l="1"/>
  <c r="E176" i="89"/>
  <c r="A1304" i="89" l="1"/>
  <c r="E177" i="89"/>
  <c r="A1305" i="89" l="1"/>
  <c r="E178" i="89"/>
  <c r="A1306" i="89" l="1"/>
  <c r="E179" i="89"/>
  <c r="A1307" i="89" l="1"/>
  <c r="E180" i="89"/>
  <c r="B1043" i="89"/>
  <c r="B1049" i="89"/>
  <c r="B1047" i="89"/>
  <c r="B1045" i="89"/>
  <c r="A1308" i="89" l="1"/>
  <c r="E181" i="89"/>
  <c r="B1042" i="89"/>
  <c r="B1039" i="89"/>
  <c r="B1063" i="89"/>
  <c r="B1060" i="89"/>
  <c r="B1055" i="89"/>
  <c r="B1058" i="89"/>
  <c r="B1052" i="89"/>
  <c r="B1048" i="89"/>
  <c r="B1062" i="89"/>
  <c r="B1053" i="89"/>
  <c r="B1064" i="89"/>
  <c r="B1046" i="89"/>
  <c r="B1038" i="89"/>
  <c r="B1040" i="89"/>
  <c r="B1050" i="89"/>
  <c r="B1041" i="89"/>
  <c r="B1065" i="89"/>
  <c r="C1071" i="89" s="1"/>
  <c r="B1057" i="89"/>
  <c r="B1051" i="89"/>
  <c r="B1061" i="89"/>
  <c r="B1059" i="89"/>
  <c r="B1044" i="89"/>
  <c r="B1054" i="89"/>
  <c r="B1056" i="89"/>
  <c r="C1" i="84"/>
  <c r="AB5" i="80"/>
  <c r="P6" i="80"/>
  <c r="O6" i="80"/>
  <c r="F181" i="89" l="1"/>
  <c r="H181" i="89"/>
  <c r="G181" i="89"/>
  <c r="C1070" i="89"/>
  <c r="A1309" i="89"/>
  <c r="E182" i="89"/>
  <c r="C1068" i="89"/>
  <c r="C1067" i="89"/>
  <c r="C1069" i="89"/>
  <c r="V22" i="84"/>
  <c r="W22" i="84" s="1"/>
  <c r="C1046" i="89"/>
  <c r="C1057" i="89"/>
  <c r="C1065" i="89"/>
  <c r="C1051" i="89"/>
  <c r="C1062" i="89"/>
  <c r="C1047" i="89"/>
  <c r="C1064" i="89"/>
  <c r="C1060" i="89"/>
  <c r="C1056" i="89"/>
  <c r="C1052" i="89"/>
  <c r="C1063" i="89"/>
  <c r="C1050" i="89"/>
  <c r="C1055" i="89"/>
  <c r="C1059" i="89"/>
  <c r="C1061" i="89"/>
  <c r="C1054" i="89"/>
  <c r="C1049" i="89"/>
  <c r="C1048" i="89"/>
  <c r="C1058" i="89"/>
  <c r="C1053" i="89"/>
  <c r="C1045" i="89"/>
  <c r="C1066" i="89"/>
  <c r="C1038" i="89"/>
  <c r="C1039" i="89"/>
  <c r="C1040" i="89"/>
  <c r="C1041" i="89"/>
  <c r="C1042" i="89"/>
  <c r="C1043" i="89"/>
  <c r="C1044" i="89"/>
  <c r="C4" i="84"/>
  <c r="C5" i="84" s="1"/>
  <c r="N6" i="81"/>
  <c r="O6" i="81"/>
  <c r="P6" i="81"/>
  <c r="AC5" i="80"/>
  <c r="AD5" i="80" s="1"/>
  <c r="AE5" i="80" s="1"/>
  <c r="AF5" i="80" s="1"/>
  <c r="AG5" i="80" s="1"/>
  <c r="AH5" i="80" s="1"/>
  <c r="AI5" i="80" s="1"/>
  <c r="AJ5" i="80" s="1"/>
  <c r="AK5" i="80" s="1"/>
  <c r="AL5" i="80" s="1"/>
  <c r="AM5" i="80" s="1"/>
  <c r="AN5" i="80" s="1"/>
  <c r="AO5" i="80" s="1"/>
  <c r="AP5" i="80" s="1"/>
  <c r="AQ5" i="80" s="1"/>
  <c r="AR5" i="80" s="1"/>
  <c r="AS5" i="80" s="1"/>
  <c r="AT5" i="80" s="1"/>
  <c r="AU5" i="80" s="1"/>
  <c r="AV5" i="80" s="1"/>
  <c r="AW5" i="80" s="1"/>
  <c r="AX5" i="80" s="1"/>
  <c r="AY5" i="80" s="1"/>
  <c r="AZ5" i="80" s="1"/>
  <c r="BA5" i="80" s="1"/>
  <c r="BB5" i="80" s="1"/>
  <c r="BC5" i="80" s="1"/>
  <c r="BD5" i="80" s="1"/>
  <c r="BE5" i="80" s="1"/>
  <c r="BF5" i="80" s="1"/>
  <c r="N6" i="80"/>
  <c r="F182" i="89" l="1"/>
  <c r="H182" i="89"/>
  <c r="G182" i="89"/>
  <c r="A1310" i="89"/>
  <c r="E183" i="89"/>
  <c r="C2" i="84"/>
  <c r="C3" i="84" s="1"/>
  <c r="C6" i="84"/>
  <c r="F183" i="89" l="1"/>
  <c r="G183" i="89"/>
  <c r="H183" i="89"/>
  <c r="A1312" i="89"/>
  <c r="A1311" i="89"/>
  <c r="E184" i="89"/>
  <c r="B69" i="84"/>
  <c r="A83" i="84"/>
  <c r="A76" i="84"/>
  <c r="B94" i="84"/>
  <c r="F184" i="89" l="1"/>
  <c r="G184" i="89"/>
  <c r="H184" i="89"/>
  <c r="A1313" i="89"/>
  <c r="A1314" i="89" l="1"/>
  <c r="A1315" i="89" l="1"/>
  <c r="A1316" i="89" l="1"/>
  <c r="A1317" i="89" l="1"/>
  <c r="C7" i="84" l="1"/>
  <c r="A1318" i="89"/>
  <c r="A1319" i="89" l="1"/>
  <c r="E210" i="89" l="1"/>
  <c r="A1320" i="89"/>
  <c r="E211" i="89" l="1"/>
  <c r="A1321" i="89"/>
  <c r="E212" i="89" l="1"/>
  <c r="A1322" i="89"/>
  <c r="E213" i="89" l="1"/>
  <c r="A1323" i="89"/>
  <c r="A1324" i="89" l="1"/>
  <c r="A1325" i="89" l="1"/>
  <c r="A1326" i="89" l="1"/>
  <c r="A1327" i="89" l="1"/>
  <c r="A1328" i="89" l="1"/>
  <c r="A1329" i="89" l="1"/>
  <c r="A1330" i="89" l="1"/>
  <c r="A1331" i="89" l="1"/>
  <c r="A1332" i="89" l="1"/>
  <c r="A1333" i="89" l="1"/>
  <c r="A1334" i="89" l="1"/>
  <c r="A1335" i="89" l="1"/>
  <c r="A1336" i="89" l="1"/>
  <c r="A1337" i="89" l="1"/>
  <c r="A1338" i="89" l="1"/>
  <c r="A1339" i="89" l="1"/>
  <c r="A1340" i="89" l="1"/>
  <c r="A1342" i="89" l="1"/>
  <c r="A1341" i="89"/>
  <c r="A1343" i="89" l="1"/>
  <c r="A1344" i="89" l="1"/>
  <c r="A1345" i="89" l="1"/>
  <c r="A1346" i="89" l="1"/>
  <c r="A1347" i="89" l="1"/>
  <c r="A1348" i="89" l="1"/>
  <c r="A1349" i="89" l="1"/>
  <c r="A1350" i="89" l="1"/>
  <c r="A1351" i="89" l="1"/>
  <c r="A1352" i="89" l="1"/>
  <c r="A1353" i="89" l="1"/>
  <c r="A1354" i="89" l="1"/>
  <c r="A1355" i="89" l="1"/>
  <c r="A1356" i="89" l="1"/>
  <c r="A1357" i="89" l="1"/>
  <c r="A1358" i="89" l="1"/>
  <c r="A1359" i="89" l="1"/>
  <c r="A1360" i="89" l="1"/>
  <c r="A1361" i="89" l="1"/>
  <c r="A1362" i="89" l="1"/>
  <c r="A1363" i="89" l="1"/>
  <c r="A1364" i="89" l="1"/>
  <c r="A1365" i="89" l="1"/>
  <c r="A1366" i="89" l="1"/>
  <c r="A1367" i="89" l="1"/>
  <c r="A1368" i="89" l="1"/>
  <c r="A1369" i="89" l="1"/>
  <c r="A1370" i="89" l="1"/>
  <c r="A1371" i="89" l="1"/>
  <c r="A1372" i="89" l="1"/>
  <c r="A1373" i="89" l="1"/>
  <c r="A1374" i="89" l="1"/>
  <c r="A1375" i="89" l="1"/>
  <c r="A1376" i="89" l="1"/>
  <c r="A1377" i="89" l="1"/>
  <c r="A1378" i="89" l="1"/>
  <c r="A1379" i="89" l="1"/>
  <c r="A1380" i="89" l="1"/>
  <c r="A1381" i="89" l="1"/>
  <c r="A1382" i="89" l="1"/>
  <c r="A1383" i="89" l="1"/>
  <c r="A1384" i="89" l="1"/>
  <c r="A1385" i="89" l="1"/>
  <c r="A1386" i="89" l="1"/>
  <c r="A1387" i="89" l="1"/>
  <c r="A1388" i="89" l="1"/>
  <c r="A1389" i="89" l="1"/>
  <c r="A1390" i="89" l="1"/>
  <c r="A1391" i="89" l="1"/>
  <c r="A1392" i="89" l="1"/>
  <c r="A1393" i="89" l="1"/>
  <c r="A1394" i="89" l="1"/>
  <c r="A1395" i="89" l="1"/>
  <c r="A1396" i="89" l="1"/>
  <c r="A1397" i="89" l="1"/>
  <c r="A1398" i="89" l="1"/>
  <c r="A1399" i="89" l="1"/>
  <c r="A1400" i="89" l="1"/>
  <c r="A1401" i="89" l="1"/>
  <c r="A1402" i="89" l="1"/>
  <c r="A1403" i="89" l="1"/>
  <c r="A1404" i="89" l="1"/>
  <c r="A1405" i="89" l="1"/>
  <c r="A1406" i="89" l="1"/>
  <c r="A1407" i="89" l="1"/>
  <c r="A1408" i="89" l="1"/>
  <c r="A1409" i="89" l="1"/>
  <c r="A1410" i="89" l="1"/>
  <c r="A1411" i="89" l="1"/>
  <c r="A1412" i="89" l="1"/>
  <c r="A1413" i="89" l="1"/>
  <c r="A1414" i="89" l="1"/>
  <c r="A1415" i="89" l="1"/>
  <c r="A1416" i="89" l="1"/>
  <c r="A1417" i="89" l="1"/>
  <c r="A1418" i="89" l="1"/>
  <c r="A1419" i="89" l="1"/>
  <c r="A1420" i="89" l="1"/>
  <c r="A1421" i="89" l="1"/>
  <c r="A1422" i="89" l="1"/>
  <c r="A1423" i="89" l="1"/>
  <c r="A1424" i="89" l="1"/>
  <c r="A1425" i="89" l="1"/>
  <c r="A1426" i="89" l="1"/>
  <c r="A1427" i="89" l="1"/>
  <c r="A1428" i="89" l="1"/>
  <c r="A1429" i="89" l="1"/>
  <c r="A1430" i="89" l="1"/>
  <c r="A1431" i="89" l="1"/>
  <c r="A1432" i="89" l="1"/>
  <c r="A1433" i="89" l="1"/>
  <c r="A1434" i="89" l="1"/>
  <c r="A1435" i="89" l="1"/>
  <c r="A1436" i="89" l="1"/>
  <c r="A1437" i="89" l="1"/>
  <c r="A1438" i="89" l="1"/>
  <c r="A1439" i="89" l="1"/>
  <c r="A1440" i="89" l="1"/>
  <c r="A1441" i="89" l="1"/>
  <c r="A1442" i="89" l="1"/>
  <c r="A1443" i="89" l="1"/>
  <c r="A1444" i="89" l="1"/>
  <c r="A1445" i="89" l="1"/>
  <c r="A1446" i="89" l="1"/>
  <c r="A1447" i="89" l="1"/>
  <c r="A1448" i="89" l="1"/>
  <c r="A1449" i="89" l="1"/>
  <c r="A1450" i="89" l="1"/>
  <c r="A1451" i="89" l="1"/>
  <c r="A1452" i="89" l="1"/>
  <c r="A1453" i="89" l="1"/>
  <c r="A1454" i="89" l="1"/>
  <c r="A1455" i="89" l="1"/>
  <c r="A1456" i="89" l="1"/>
  <c r="A1457" i="89" l="1"/>
  <c r="A1458" i="89" l="1"/>
  <c r="A1459" i="89" l="1"/>
  <c r="A1460" i="89" l="1"/>
  <c r="A1461" i="89" l="1"/>
  <c r="A1466" i="89" l="1"/>
  <c r="A1462" i="89"/>
  <c r="A1467" i="89" l="1"/>
  <c r="A1468" i="89" l="1"/>
  <c r="A1469" i="89" l="1"/>
  <c r="A1470" i="89" l="1"/>
  <c r="A1471" i="89" l="1"/>
  <c r="A1472" i="89" l="1"/>
  <c r="A1473" i="89" l="1"/>
  <c r="A1474" i="89" l="1"/>
  <c r="A1475" i="89" l="1"/>
  <c r="A1476" i="89" l="1"/>
  <c r="A1477" i="89" l="1"/>
  <c r="A1478" i="89" l="1"/>
  <c r="A1479" i="89" l="1"/>
  <c r="A1480" i="89" l="1"/>
  <c r="A1481" i="89" l="1"/>
  <c r="A1482" i="89" l="1"/>
  <c r="A1483" i="89" l="1"/>
  <c r="A1484" i="89" l="1"/>
  <c r="A1485" i="89" l="1"/>
  <c r="A1486" i="89" l="1"/>
  <c r="A1487" i="89" l="1"/>
  <c r="A1488" i="89" l="1"/>
  <c r="A1489" i="89" l="1"/>
  <c r="A1490" i="89" l="1"/>
  <c r="A1491" i="89" l="1"/>
  <c r="A1492" i="89" l="1"/>
  <c r="A1493" i="89" l="1"/>
  <c r="A1494" i="89" l="1"/>
  <c r="A1496" i="89" l="1"/>
  <c r="F64" i="84" l="1"/>
  <c r="BE41" i="80" l="1"/>
  <c r="BD48" i="80"/>
  <c r="BD19" i="80"/>
  <c r="BF45" i="80"/>
  <c r="BE36" i="80"/>
  <c r="BF19" i="80"/>
  <c r="BF26" i="80"/>
  <c r="BE27" i="80"/>
  <c r="BE38" i="80"/>
  <c r="BF16" i="80"/>
  <c r="BF57" i="80"/>
  <c r="BE51" i="80"/>
  <c r="BF36" i="80"/>
  <c r="BF31" i="80"/>
  <c r="BF23" i="80"/>
  <c r="BF24" i="80"/>
  <c r="BF47" i="80"/>
  <c r="BF29" i="80"/>
  <c r="BD17" i="80" l="1"/>
  <c r="BD57" i="80"/>
  <c r="BD55" i="80"/>
  <c r="BF43" i="80"/>
  <c r="BD24" i="80"/>
  <c r="BD53" i="80"/>
  <c r="BD31" i="80"/>
  <c r="BF50" i="80"/>
  <c r="BF41" i="80"/>
  <c r="BF33" i="80"/>
  <c r="BF38" i="80"/>
  <c r="BE16" i="80"/>
  <c r="BF52" i="80"/>
  <c r="BD29" i="80"/>
  <c r="BD36" i="80"/>
  <c r="BD45" i="80"/>
  <c r="BE50" i="80"/>
  <c r="BD43" i="80"/>
  <c r="BF21" i="80"/>
  <c r="BF17" i="80"/>
  <c r="BD41" i="80"/>
  <c r="BE46" i="80"/>
  <c r="BF40" i="80"/>
  <c r="BE39" i="80"/>
  <c r="BE43" i="80"/>
  <c r="BE26" i="80"/>
  <c r="BE34" i="80"/>
  <c r="BF53" i="80"/>
  <c r="BE22" i="80"/>
  <c r="BE55" i="80"/>
  <c r="BE19" i="80"/>
  <c r="BE31" i="80"/>
  <c r="BF28" i="80"/>
  <c r="BF32" i="80"/>
  <c r="BF55" i="80"/>
  <c r="BF35" i="80"/>
  <c r="BE29" i="80"/>
  <c r="BE53" i="80"/>
  <c r="BE17" i="80"/>
  <c r="BE24" i="80"/>
  <c r="BE48" i="80"/>
  <c r="BF48" i="80"/>
  <c r="AM38" i="80"/>
  <c r="AU38" i="80"/>
  <c r="AS30" i="80"/>
  <c r="AS54" i="80"/>
  <c r="AD25" i="80"/>
  <c r="AI29" i="80"/>
  <c r="AG45" i="80"/>
  <c r="AI40" i="80"/>
  <c r="AI55" i="80"/>
  <c r="AG25" i="80"/>
  <c r="AO50" i="80"/>
  <c r="AX47" i="80"/>
  <c r="BB30" i="80"/>
  <c r="AJ36" i="80"/>
  <c r="AR28" i="80"/>
  <c r="AW25" i="80"/>
  <c r="AX48" i="80"/>
  <c r="AL27" i="80"/>
  <c r="AN38" i="80"/>
  <c r="AR36" i="80"/>
  <c r="AZ41" i="80"/>
  <c r="AQ48" i="80"/>
  <c r="AR43" i="80"/>
  <c r="AX54" i="80"/>
  <c r="AX46" i="80"/>
  <c r="AL32" i="80"/>
  <c r="AN41" i="80"/>
  <c r="AQ45" i="80"/>
  <c r="AW18" i="80"/>
  <c r="AX49" i="80"/>
  <c r="AY48" i="80"/>
  <c r="AZ56" i="80"/>
  <c r="AZ53" i="80"/>
  <c r="AT53" i="80"/>
  <c r="AX55" i="80"/>
  <c r="AZ21" i="80"/>
  <c r="AW28" i="80"/>
  <c r="AI21" i="80"/>
  <c r="AI22" i="80"/>
  <c r="AP24" i="80"/>
  <c r="AZ19" i="80"/>
  <c r="AZ39" i="80"/>
  <c r="AP37" i="80"/>
  <c r="AR49" i="80"/>
  <c r="AP16" i="80"/>
  <c r="AP47" i="80"/>
  <c r="AP22" i="80"/>
  <c r="AP34" i="80"/>
  <c r="AO38" i="80"/>
  <c r="AT31" i="80"/>
  <c r="AP57" i="80"/>
  <c r="AT43" i="80"/>
  <c r="AP55" i="80"/>
  <c r="AQ39" i="80" l="1"/>
  <c r="AQ37" i="80"/>
  <c r="AC37" i="80"/>
  <c r="AX18" i="80"/>
  <c r="AI44" i="80"/>
  <c r="AD23" i="80"/>
  <c r="AV20" i="80"/>
  <c r="AJ41" i="80"/>
  <c r="BB20" i="80"/>
  <c r="AG34" i="80"/>
  <c r="AO43" i="80"/>
  <c r="AG23" i="80"/>
  <c r="AI39" i="80"/>
  <c r="BB38" i="80"/>
  <c r="AQ29" i="80"/>
  <c r="AQ38" i="80"/>
  <c r="BB27" i="80"/>
  <c r="AW42" i="80"/>
  <c r="AW40" i="80"/>
  <c r="AX52" i="80"/>
  <c r="AG19" i="80"/>
  <c r="AQ21" i="80"/>
  <c r="AZ43" i="80"/>
  <c r="AQ20" i="80"/>
  <c r="BB48" i="80"/>
  <c r="AR57" i="80"/>
  <c r="AN29" i="80"/>
  <c r="AP30" i="80"/>
  <c r="AQ35" i="80"/>
  <c r="AJ16" i="80"/>
  <c r="AD40" i="80"/>
  <c r="AR16" i="80"/>
  <c r="AN50" i="80"/>
  <c r="AR29" i="80"/>
  <c r="AQ26" i="80"/>
  <c r="AW31" i="80"/>
  <c r="AP23" i="80"/>
  <c r="AT39" i="80"/>
  <c r="AQ23" i="80"/>
  <c r="AS21" i="80"/>
  <c r="AI26" i="80"/>
  <c r="AR18" i="80"/>
  <c r="AU28" i="80"/>
  <c r="AK57" i="80"/>
  <c r="BA45" i="80"/>
  <c r="AZ29" i="80"/>
  <c r="AS27" i="80"/>
  <c r="AT36" i="80"/>
  <c r="BB16" i="80"/>
  <c r="AX20" i="80"/>
  <c r="AL44" i="80"/>
  <c r="AW44" i="80"/>
  <c r="AQ42" i="80"/>
  <c r="AX37" i="80"/>
  <c r="AT38" i="80"/>
  <c r="AP25" i="80"/>
  <c r="AR44" i="80"/>
  <c r="AJ19" i="80"/>
  <c r="AQ25" i="80"/>
  <c r="AZ49" i="80"/>
  <c r="F207" i="89"/>
  <c r="AH20" i="80"/>
  <c r="AZ33" i="80"/>
  <c r="AT16" i="80"/>
  <c r="AW41" i="80"/>
  <c r="AN26" i="80"/>
  <c r="AY32" i="80"/>
  <c r="AL24" i="80"/>
  <c r="AK36" i="80"/>
  <c r="AE44" i="80"/>
  <c r="AN57" i="80"/>
  <c r="AQ49" i="80"/>
  <c r="AZ55" i="80"/>
  <c r="AW20" i="80"/>
  <c r="AV55" i="80"/>
  <c r="AZ26" i="80"/>
  <c r="AY52" i="80"/>
  <c r="AT24" i="80"/>
  <c r="BB49" i="80"/>
  <c r="AI49" i="80"/>
  <c r="AR17" i="80"/>
  <c r="AX53" i="80"/>
  <c r="AC29" i="80"/>
  <c r="AP26" i="80"/>
  <c r="AS24" i="80"/>
  <c r="AU34" i="80"/>
  <c r="AE29" i="80"/>
  <c r="AM31" i="80"/>
  <c r="AK44" i="80"/>
  <c r="AF47" i="80"/>
  <c r="AM57" i="80"/>
  <c r="AY38" i="80"/>
  <c r="AO46" i="80"/>
  <c r="BB41" i="80"/>
  <c r="AM40" i="80"/>
  <c r="AL55" i="80"/>
  <c r="AY49" i="80"/>
  <c r="AW51" i="80"/>
  <c r="AJ49" i="80"/>
  <c r="BA43" i="80"/>
  <c r="AV21" i="80"/>
  <c r="AT40" i="80"/>
  <c r="AT50" i="80"/>
  <c r="AG21" i="80"/>
  <c r="AZ35" i="80"/>
  <c r="AG51" i="80"/>
  <c r="AI32" i="80"/>
  <c r="AL22" i="80"/>
  <c r="AJ30" i="80"/>
  <c r="AK37" i="80"/>
  <c r="AW35" i="80"/>
  <c r="AY20" i="80"/>
  <c r="AY28" i="80"/>
  <c r="AL48" i="80"/>
  <c r="AC22" i="80"/>
  <c r="AC33" i="80"/>
  <c r="AD42" i="80"/>
  <c r="BA20" i="80"/>
  <c r="AT27" i="80"/>
  <c r="AQ27" i="80"/>
  <c r="AL46" i="80"/>
  <c r="AV18" i="80"/>
  <c r="AH23" i="80"/>
  <c r="AW57" i="80"/>
  <c r="AY17" i="80"/>
  <c r="AQ22" i="80"/>
  <c r="AR34" i="80"/>
  <c r="AY50" i="80"/>
  <c r="AL26" i="80"/>
  <c r="AC36" i="80"/>
  <c r="AH49" i="80"/>
  <c r="AW39" i="80"/>
  <c r="AM56" i="80"/>
  <c r="AT17" i="80"/>
  <c r="AZ30" i="80"/>
  <c r="AX43" i="80"/>
  <c r="BB22" i="80"/>
  <c r="AG37" i="80"/>
  <c r="AS48" i="80"/>
  <c r="AW34" i="80"/>
  <c r="AR48" i="80"/>
  <c r="AX28" i="80"/>
  <c r="AP48" i="80"/>
  <c r="AI36" i="80"/>
  <c r="AC20" i="80"/>
  <c r="AR31" i="80"/>
  <c r="AJ22" i="80"/>
  <c r="AL56" i="80"/>
  <c r="AJ47" i="80"/>
  <c r="AH36" i="80"/>
  <c r="AZ47" i="80"/>
  <c r="AY46" i="80"/>
  <c r="BB55" i="80"/>
  <c r="AD52" i="80"/>
  <c r="AD49" i="80"/>
  <c r="AF51" i="80"/>
  <c r="AV42" i="80"/>
  <c r="AF28" i="80"/>
  <c r="AE24" i="80"/>
  <c r="AH53" i="80"/>
  <c r="AV50" i="80"/>
  <c r="AD28" i="80"/>
  <c r="AD41" i="80"/>
  <c r="AM42" i="80"/>
  <c r="AH50" i="80"/>
  <c r="AE41" i="80"/>
  <c r="AD43" i="80"/>
  <c r="AH40" i="80"/>
  <c r="AU17" i="80"/>
  <c r="AH25" i="80"/>
  <c r="AH51" i="80"/>
  <c r="AH42" i="80"/>
  <c r="AD47" i="80"/>
  <c r="AF56" i="80"/>
  <c r="AD56" i="80"/>
  <c r="AH26" i="80"/>
  <c r="AE57" i="80"/>
  <c r="AM52" i="80"/>
  <c r="AF41" i="80"/>
  <c r="BA18" i="80"/>
  <c r="AH57" i="80"/>
  <c r="AW50" i="80"/>
  <c r="AW17" i="80"/>
  <c r="AK22" i="80"/>
  <c r="AZ18" i="80"/>
  <c r="AY37" i="80"/>
  <c r="AS39" i="80"/>
  <c r="AC50" i="80"/>
  <c r="AL57" i="80"/>
  <c r="AJ56" i="80"/>
  <c r="AN23" i="80"/>
  <c r="AK43" i="80"/>
  <c r="AK42" i="80"/>
  <c r="AK47" i="80"/>
  <c r="AK16" i="80"/>
  <c r="AO24" i="80"/>
  <c r="AK31" i="80"/>
  <c r="AP40" i="80"/>
  <c r="AH46" i="80"/>
  <c r="AK26" i="80"/>
  <c r="BA22" i="80"/>
  <c r="BA42" i="80"/>
  <c r="AE52" i="80"/>
  <c r="BA46" i="80"/>
  <c r="BB29" i="80"/>
  <c r="AS41" i="80"/>
  <c r="AK56" i="80"/>
  <c r="AU27" i="80"/>
  <c r="AX42" i="80"/>
  <c r="AG28" i="80"/>
  <c r="AS55" i="80"/>
  <c r="AU18" i="80"/>
  <c r="AE22" i="80"/>
  <c r="AV32" i="80"/>
  <c r="AU39" i="80"/>
  <c r="AK39" i="80"/>
  <c r="AE49" i="80"/>
  <c r="AM20" i="80"/>
  <c r="AS45" i="80"/>
  <c r="AQ43" i="80"/>
  <c r="AF25" i="80"/>
  <c r="AW38" i="80"/>
  <c r="AC51" i="80"/>
  <c r="AX25" i="80"/>
  <c r="AH32" i="80"/>
  <c r="AD55" i="80"/>
  <c r="AS28" i="80"/>
  <c r="AP19" i="80"/>
  <c r="AM21" i="80"/>
  <c r="F208" i="89"/>
  <c r="AO31" i="80" l="1"/>
  <c r="AR40" i="80"/>
  <c r="AQ31" i="80"/>
  <c r="AY51" i="80"/>
  <c r="AK18" i="80"/>
  <c r="AG38" i="80"/>
  <c r="BB21" i="80"/>
  <c r="AV45" i="80"/>
  <c r="AQ32" i="80"/>
  <c r="AK17" i="80"/>
  <c r="AM43" i="80"/>
  <c r="BA38" i="80"/>
  <c r="BA34" i="80"/>
  <c r="AC56" i="80"/>
  <c r="AZ22" i="80"/>
  <c r="AH21" i="80"/>
  <c r="AI41" i="80"/>
  <c r="AX45" i="80"/>
  <c r="AF18" i="80"/>
  <c r="AE28" i="80"/>
  <c r="AY31" i="80"/>
  <c r="AH16" i="80"/>
  <c r="AZ20" i="80"/>
  <c r="AH34" i="80"/>
  <c r="AL28" i="80"/>
  <c r="AX32" i="80"/>
  <c r="AH54" i="80"/>
  <c r="AM53" i="80"/>
  <c r="AE48" i="80"/>
  <c r="AQ28" i="80"/>
  <c r="AC42" i="80"/>
  <c r="AF39" i="80"/>
  <c r="AW45" i="80"/>
  <c r="AY21" i="80"/>
  <c r="AQ19" i="80"/>
  <c r="AW52" i="80"/>
  <c r="AS20" i="80"/>
  <c r="AQ41" i="80"/>
  <c r="AE21" i="80"/>
  <c r="AQ55" i="80"/>
  <c r="AV17" i="80"/>
  <c r="AI50" i="80"/>
  <c r="AZ31" i="80"/>
  <c r="AR32" i="80"/>
  <c r="AD46" i="80"/>
  <c r="AL18" i="80"/>
  <c r="AC19" i="80"/>
  <c r="AD27" i="80"/>
  <c r="AG52" i="80"/>
  <c r="AU23" i="80"/>
  <c r="AQ56" i="80"/>
  <c r="AC44" i="80"/>
  <c r="AN16" i="80"/>
  <c r="AK55" i="80"/>
  <c r="AC35" i="80"/>
  <c r="AW21" i="80"/>
  <c r="AM44" i="80"/>
  <c r="AU49" i="80"/>
  <c r="AM39" i="80"/>
  <c r="AQ44" i="80"/>
  <c r="AI18" i="80"/>
  <c r="AX29" i="80"/>
  <c r="AO37" i="80"/>
  <c r="AJ43" i="80"/>
  <c r="AQ36" i="80"/>
  <c r="AX22" i="80"/>
  <c r="AB40" i="80"/>
  <c r="AO34" i="80"/>
  <c r="AZ36" i="80"/>
  <c r="AG57" i="80"/>
  <c r="AW16" i="80"/>
  <c r="BB47" i="80"/>
  <c r="AP17" i="80"/>
  <c r="AC43" i="80"/>
  <c r="AB19" i="80"/>
  <c r="AC49" i="80"/>
  <c r="AX33" i="80"/>
  <c r="BB24" i="80"/>
  <c r="AV22" i="80"/>
  <c r="AC23" i="80"/>
  <c r="AT19" i="80"/>
  <c r="AY30" i="80"/>
  <c r="AR33" i="80"/>
  <c r="AD45" i="80"/>
  <c r="AX19" i="80"/>
  <c r="AI24" i="80"/>
  <c r="AC26" i="80"/>
  <c r="AZ52" i="80"/>
  <c r="AJ38" i="80"/>
  <c r="AO33" i="80"/>
  <c r="BB31" i="80"/>
  <c r="AN44" i="80"/>
  <c r="BB23" i="80"/>
  <c r="AY33" i="80"/>
  <c r="AN46" i="80"/>
  <c r="AZ25" i="80"/>
  <c r="AO44" i="80"/>
  <c r="AR46" i="80"/>
  <c r="AZ50" i="80"/>
  <c r="AQ24" i="80"/>
  <c r="AJ35" i="80"/>
  <c r="AI31" i="80"/>
  <c r="AO36" i="80"/>
  <c r="AC54" i="80"/>
  <c r="AZ38" i="80"/>
  <c r="AO23" i="80"/>
  <c r="AG27" i="80"/>
  <c r="AG33" i="80"/>
  <c r="AL49" i="80"/>
  <c r="AR25" i="80"/>
  <c r="AZ46" i="80"/>
  <c r="AV26" i="80"/>
  <c r="AH18" i="80"/>
  <c r="AX51" i="80"/>
  <c r="AH29" i="80"/>
  <c r="AZ42" i="80"/>
  <c r="AW56" i="80"/>
  <c r="AG41" i="80"/>
  <c r="AL29" i="80"/>
  <c r="AW53" i="80"/>
  <c r="AL41" i="80"/>
  <c r="AO45" i="80"/>
  <c r="AM33" i="80"/>
  <c r="AO30" i="80"/>
  <c r="AR37" i="80"/>
  <c r="AC41" i="80"/>
  <c r="AC21" i="80"/>
  <c r="AI38" i="80"/>
  <c r="AC38" i="80"/>
  <c r="AO22" i="80"/>
  <c r="AI33" i="80"/>
  <c r="AD31" i="80"/>
  <c r="AC18" i="80"/>
  <c r="AZ51" i="80"/>
  <c r="AR39" i="80"/>
  <c r="AW30" i="80"/>
  <c r="AV47" i="80"/>
  <c r="AW23" i="80"/>
  <c r="AL45" i="80"/>
  <c r="AR53" i="80"/>
  <c r="AZ45" i="80"/>
  <c r="AI35" i="80"/>
  <c r="AG20" i="80"/>
  <c r="AT42" i="80"/>
  <c r="AB34" i="80"/>
  <c r="AY27" i="80"/>
  <c r="AI25" i="80"/>
  <c r="AP35" i="80"/>
  <c r="AO21" i="80"/>
  <c r="AY44" i="80"/>
  <c r="AY25" i="80"/>
  <c r="AC28" i="80"/>
  <c r="AL19" i="80"/>
  <c r="AJ51" i="80"/>
  <c r="BB25" i="80"/>
  <c r="AO40" i="80"/>
  <c r="AJ20" i="80"/>
  <c r="AJ48" i="80"/>
  <c r="AY24" i="80"/>
  <c r="AC34" i="80"/>
  <c r="AN34" i="80"/>
  <c r="AG16" i="80"/>
  <c r="BB18" i="80"/>
  <c r="AD37" i="80"/>
  <c r="AQ53" i="80"/>
  <c r="AQ52" i="80"/>
  <c r="AL34" i="80"/>
  <c r="AY39" i="80"/>
  <c r="AC40" i="80"/>
  <c r="AS29" i="80"/>
  <c r="AY54" i="80"/>
  <c r="AI48" i="80"/>
  <c r="AR55" i="80"/>
  <c r="AT49" i="80"/>
  <c r="AY29" i="80"/>
  <c r="AL54" i="80"/>
  <c r="AJ17" i="80"/>
  <c r="AP31" i="80"/>
  <c r="AI42" i="80"/>
  <c r="AQ17" i="80"/>
  <c r="AO52" i="80"/>
  <c r="AH33" i="80"/>
  <c r="AM55" i="80"/>
  <c r="AJ55" i="80"/>
  <c r="AY35" i="80"/>
  <c r="BB40" i="80"/>
  <c r="AT26" i="80"/>
  <c r="AS43" i="80"/>
  <c r="BB35" i="80"/>
  <c r="AG32" i="80"/>
  <c r="AC16" i="80"/>
  <c r="AI43" i="80"/>
  <c r="AQ34" i="80"/>
  <c r="AZ44" i="80"/>
  <c r="AY26" i="80"/>
  <c r="AY41" i="80"/>
  <c r="AQ54" i="80"/>
  <c r="BB45" i="80"/>
  <c r="AX35" i="80"/>
  <c r="AB52" i="80"/>
  <c r="AL39" i="80"/>
  <c r="AI28" i="80"/>
  <c r="AP51" i="80"/>
  <c r="AR20" i="80"/>
  <c r="AL30" i="80"/>
  <c r="AX17" i="80"/>
  <c r="AP27" i="80"/>
  <c r="AX40" i="80"/>
  <c r="AP29" i="80"/>
  <c r="AC31" i="80"/>
  <c r="AX30" i="80"/>
  <c r="AZ48" i="80"/>
  <c r="AY36" i="80"/>
  <c r="AL36" i="80"/>
  <c r="BB32" i="80"/>
  <c r="AX24" i="80"/>
  <c r="AV57" i="80"/>
  <c r="AC57" i="80"/>
  <c r="AQ46" i="80"/>
  <c r="AV44" i="80"/>
  <c r="AQ33" i="80"/>
  <c r="AH56" i="80"/>
  <c r="BB26" i="80"/>
  <c r="AY42" i="80"/>
  <c r="AC39" i="80"/>
  <c r="AH17" i="80"/>
  <c r="AG47" i="80"/>
  <c r="AZ28" i="80"/>
  <c r="AL37" i="80"/>
  <c r="AS19" i="80"/>
  <c r="AR35" i="80"/>
  <c r="AX21" i="80"/>
  <c r="AL25" i="80"/>
  <c r="AO51" i="80"/>
  <c r="BA40" i="80"/>
  <c r="AQ40" i="80"/>
  <c r="AW27" i="80"/>
  <c r="AE54" i="80"/>
  <c r="BB50" i="80"/>
  <c r="AO54" i="80"/>
  <c r="AL43" i="80"/>
  <c r="AG46" i="80"/>
  <c r="AL23" i="80"/>
  <c r="AR24" i="80"/>
  <c r="AJ40" i="80"/>
  <c r="AW26" i="80"/>
  <c r="AO25" i="80"/>
  <c r="AC52" i="80"/>
  <c r="AJ52" i="80"/>
  <c r="AY47" i="80"/>
  <c r="AW55" i="80"/>
  <c r="AL50" i="80"/>
  <c r="AE55" i="80"/>
  <c r="AZ57" i="80"/>
  <c r="BA47" i="80"/>
  <c r="AB57" i="80"/>
  <c r="AX50" i="80"/>
  <c r="AR41" i="80"/>
  <c r="AO35" i="80"/>
  <c r="AP54" i="80"/>
  <c r="AO29" i="80"/>
  <c r="AG43" i="80"/>
  <c r="AP46" i="80"/>
  <c r="AO53" i="80"/>
  <c r="AY57" i="80"/>
  <c r="AJ50" i="80"/>
  <c r="BB51" i="80"/>
  <c r="AQ50" i="80"/>
  <c r="AT30" i="80"/>
  <c r="AT37" i="80"/>
  <c r="AW22" i="80"/>
  <c r="AG48" i="80"/>
  <c r="BB57" i="80"/>
  <c r="AT48" i="80"/>
  <c r="AO16" i="80"/>
  <c r="AR30" i="80"/>
  <c r="AV48" i="80"/>
  <c r="AJ31" i="80"/>
  <c r="AG56" i="80"/>
  <c r="AP50" i="80"/>
  <c r="AO19" i="80"/>
  <c r="AL51" i="80"/>
  <c r="AC24" i="80"/>
  <c r="AI16" i="80"/>
  <c r="AI51" i="80"/>
  <c r="AZ40" i="80"/>
  <c r="AY18" i="80"/>
  <c r="AG26" i="80"/>
  <c r="AP20" i="80"/>
  <c r="AG49" i="80"/>
  <c r="AR23" i="80"/>
  <c r="AT46" i="80"/>
  <c r="AG53" i="80"/>
  <c r="AC46" i="80"/>
  <c r="AV33" i="80"/>
  <c r="BB44" i="80"/>
  <c r="AN18" i="80"/>
  <c r="AP32" i="80"/>
  <c r="AK54" i="80"/>
  <c r="AS17" i="80"/>
  <c r="AC30" i="80"/>
  <c r="AC53" i="80"/>
  <c r="AC17" i="80"/>
  <c r="AQ18" i="80"/>
  <c r="AW29" i="80"/>
  <c r="AZ23" i="80"/>
  <c r="BA48" i="80"/>
  <c r="BB53" i="80"/>
  <c r="AF27" i="80"/>
  <c r="AT52" i="80"/>
  <c r="AF29" i="80"/>
  <c r="AT56" i="80"/>
  <c r="AC55" i="80"/>
  <c r="AW54" i="80"/>
  <c r="AC25" i="80"/>
  <c r="AE32" i="80"/>
  <c r="BA55" i="80"/>
  <c r="AQ57" i="80"/>
  <c r="AJ33" i="80"/>
  <c r="BB36" i="80"/>
  <c r="AY16" i="80"/>
  <c r="AU40" i="80"/>
  <c r="AD19" i="80"/>
  <c r="AV34" i="80"/>
  <c r="AI47" i="80"/>
  <c r="AU41" i="80"/>
  <c r="AR52" i="80"/>
  <c r="AM35" i="80"/>
  <c r="AS16" i="80"/>
  <c r="AM47" i="80"/>
  <c r="AK38" i="80"/>
  <c r="AW36" i="80"/>
  <c r="AK51" i="80"/>
  <c r="AD35" i="80"/>
  <c r="AV40" i="80"/>
  <c r="AO18" i="80"/>
  <c r="AT23" i="80"/>
  <c r="AN27" i="80"/>
  <c r="AO48" i="80"/>
  <c r="AN19" i="80"/>
  <c r="AL38" i="80"/>
  <c r="AJ29" i="80"/>
  <c r="AP33" i="80"/>
  <c r="AL42" i="80"/>
  <c r="BA23" i="80"/>
  <c r="AO56" i="80"/>
  <c r="AC27" i="80"/>
  <c r="AX44" i="80"/>
  <c r="BA33" i="80"/>
  <c r="AM48" i="80"/>
  <c r="AV28" i="80"/>
  <c r="BA26" i="80"/>
  <c r="AN28" i="80"/>
  <c r="AG54" i="80"/>
  <c r="AJ18" i="80"/>
  <c r="AD16" i="80"/>
  <c r="AV39" i="80"/>
  <c r="AD44" i="80"/>
  <c r="AG18" i="80"/>
  <c r="AV30" i="80"/>
  <c r="AR22" i="80"/>
  <c r="AE20" i="80"/>
  <c r="AV38" i="80"/>
  <c r="AV36" i="80"/>
  <c r="AH31" i="80"/>
  <c r="AM30" i="80"/>
  <c r="AE30" i="80"/>
  <c r="AY43" i="80"/>
  <c r="BA36" i="80"/>
  <c r="AZ54" i="80"/>
  <c r="AP49" i="80"/>
  <c r="BA21" i="80"/>
  <c r="AI30" i="80"/>
  <c r="AG30" i="80"/>
  <c r="BA41" i="80"/>
  <c r="AJ57" i="80"/>
  <c r="AU53" i="80"/>
  <c r="AN51" i="80"/>
  <c r="AU22" i="80"/>
  <c r="AF26" i="80"/>
  <c r="AU37" i="80"/>
  <c r="F209" i="89"/>
  <c r="AO39" i="80"/>
  <c r="AY40" i="80"/>
  <c r="AG29" i="80"/>
  <c r="AK32" i="80"/>
  <c r="AU20" i="80"/>
  <c r="AL17" i="80"/>
  <c r="AV41" i="80"/>
  <c r="AL40" i="80"/>
  <c r="AE34" i="80"/>
  <c r="AO42" i="80"/>
  <c r="AL31" i="80"/>
  <c r="AD21" i="80"/>
  <c r="AE23" i="80"/>
  <c r="AG44" i="80"/>
  <c r="AL53" i="80"/>
  <c r="AD34" i="80"/>
  <c r="AF24" i="80"/>
  <c r="AT45" i="80"/>
  <c r="AX27" i="80"/>
  <c r="AL20" i="80"/>
  <c r="AE40" i="80"/>
  <c r="AN47" i="80"/>
  <c r="BA56" i="80"/>
  <c r="AR38" i="80"/>
  <c r="AV56" i="80"/>
  <c r="AS38" i="80"/>
  <c r="AF23" i="80"/>
  <c r="AT55" i="80"/>
  <c r="AF34" i="80"/>
  <c r="AV27" i="80"/>
  <c r="AE18" i="80"/>
  <c r="F206" i="89"/>
  <c r="AG40" i="80"/>
  <c r="AD26" i="80"/>
  <c r="AJ45" i="80"/>
  <c r="AY23" i="80"/>
  <c r="AJ39" i="80"/>
  <c r="AD36" i="80"/>
  <c r="AV53" i="80"/>
  <c r="AV37" i="80"/>
  <c r="AU31" i="80"/>
  <c r="AD53" i="80"/>
  <c r="AS47" i="80"/>
  <c r="AK40" i="80"/>
  <c r="AK34" i="80"/>
  <c r="AL52" i="80"/>
  <c r="AZ27" i="80"/>
  <c r="AF33" i="80"/>
  <c r="AP38" i="80"/>
  <c r="AR45" i="80"/>
  <c r="AO20" i="80"/>
  <c r="AD57" i="80"/>
  <c r="BB54" i="80"/>
  <c r="BA51" i="80"/>
  <c r="AW37" i="80"/>
  <c r="AF42" i="80"/>
  <c r="AH22" i="80"/>
  <c r="BA53" i="80"/>
  <c r="BB52" i="80"/>
  <c r="AT22" i="80"/>
  <c r="AZ37" i="80"/>
  <c r="AZ34" i="80"/>
  <c r="AD22" i="80"/>
  <c r="AR50" i="80"/>
  <c r="AC45" i="80"/>
  <c r="AP21" i="80"/>
  <c r="AN42" i="80"/>
  <c r="AR26" i="80"/>
  <c r="AR19" i="80"/>
  <c r="AL35" i="80"/>
  <c r="AI45" i="80"/>
  <c r="AX36" i="80"/>
  <c r="AN25" i="80"/>
  <c r="AZ17" i="80"/>
  <c r="BB34" i="80"/>
  <c r="AG22" i="80"/>
  <c r="AT18" i="80"/>
  <c r="AV35" i="80"/>
  <c r="AV23" i="80"/>
  <c r="AK45" i="80"/>
  <c r="AW46" i="80"/>
  <c r="AE27" i="80"/>
  <c r="AL16" i="80"/>
  <c r="AD20" i="80"/>
  <c r="AU46" i="80"/>
  <c r="AP43" i="80"/>
  <c r="AN52" i="80"/>
  <c r="AN36" i="80"/>
  <c r="AV51" i="80"/>
  <c r="AP28" i="80"/>
  <c r="AT20" i="80"/>
  <c r="AW47" i="80"/>
  <c r="AZ32" i="80"/>
  <c r="F191" i="89"/>
  <c r="AT29" i="80"/>
  <c r="AD51" i="80"/>
  <c r="AH41" i="80"/>
  <c r="AT41" i="80"/>
  <c r="AJ32" i="80"/>
  <c r="AR21" i="80"/>
  <c r="AJ21" i="80"/>
  <c r="AT34" i="80"/>
  <c r="AQ30" i="80"/>
  <c r="AO57" i="80"/>
  <c r="AT44" i="80"/>
  <c r="AJ44" i="80"/>
  <c r="AS35" i="80"/>
  <c r="AU43" i="80"/>
  <c r="AX23" i="80"/>
  <c r="AI46" i="80"/>
  <c r="AI27" i="80"/>
  <c r="AX38" i="80"/>
  <c r="AX34" i="80"/>
  <c r="AP45" i="80"/>
  <c r="AB32" i="80"/>
  <c r="AJ26" i="80"/>
  <c r="AM41" i="80"/>
  <c r="AM54" i="80"/>
  <c r="AM29" i="80"/>
  <c r="AN56" i="80"/>
  <c r="AE38" i="80"/>
  <c r="BA39" i="80"/>
  <c r="AF54" i="80"/>
  <c r="AE47" i="80"/>
  <c r="AD30" i="80"/>
  <c r="AU21" i="80"/>
  <c r="BA29" i="80"/>
  <c r="AH37" i="80"/>
  <c r="AH52" i="80"/>
  <c r="AD32" i="80"/>
  <c r="AN20" i="80"/>
  <c r="AS50" i="80"/>
  <c r="AH28" i="80"/>
  <c r="AD50" i="80"/>
  <c r="AK52" i="80"/>
  <c r="AK24" i="80"/>
  <c r="AM46" i="80"/>
  <c r="AH30" i="80"/>
  <c r="AK46" i="80"/>
  <c r="AK20" i="80"/>
  <c r="AU16" i="80"/>
  <c r="AD48" i="80"/>
  <c r="AM36" i="80"/>
  <c r="AU45" i="80"/>
  <c r="AU56" i="80"/>
  <c r="AV49" i="80"/>
  <c r="AS46" i="80"/>
  <c r="BA27" i="80"/>
  <c r="AR47" i="80"/>
  <c r="AH24" i="80"/>
  <c r="AE37" i="80"/>
  <c r="BA28" i="80"/>
  <c r="AK25" i="80"/>
  <c r="AM50" i="80"/>
  <c r="AE26" i="80"/>
  <c r="AR77" i="80"/>
  <c r="AO28" i="80"/>
  <c r="AY77" i="80"/>
  <c r="AW19" i="80"/>
  <c r="AB22" i="80"/>
  <c r="AB43" i="80"/>
  <c r="AC77" i="80"/>
  <c r="AB25" i="80"/>
  <c r="AB20" i="80"/>
  <c r="AG77" i="80"/>
  <c r="BA44" i="80" l="1"/>
  <c r="AE36" i="80"/>
  <c r="AF17" i="80"/>
  <c r="AU54" i="80"/>
  <c r="AO55" i="80"/>
  <c r="AN40" i="80"/>
  <c r="AM17" i="80"/>
  <c r="AG39" i="80"/>
  <c r="AE35" i="80"/>
  <c r="AK49" i="80"/>
  <c r="AE50" i="80"/>
  <c r="AY55" i="80"/>
  <c r="AE19" i="80"/>
  <c r="AH35" i="80"/>
  <c r="AE33" i="80"/>
  <c r="AN55" i="80"/>
  <c r="AG35" i="80"/>
  <c r="AR51" i="80"/>
  <c r="AN22" i="80"/>
  <c r="AJ37" i="80"/>
  <c r="AY45" i="80"/>
  <c r="BB42" i="80"/>
  <c r="AN48" i="80"/>
  <c r="AE56" i="80"/>
  <c r="AX16" i="80"/>
  <c r="AF22" i="80"/>
  <c r="AN45" i="80"/>
  <c r="AK19" i="80"/>
  <c r="AS18" i="80"/>
  <c r="AN43" i="80"/>
  <c r="AH45" i="80"/>
  <c r="AR54" i="80"/>
  <c r="AN17" i="80"/>
  <c r="AY22" i="80"/>
  <c r="AK28" i="80"/>
  <c r="AU35" i="80"/>
  <c r="AM27" i="80"/>
  <c r="AM25" i="80"/>
  <c r="AM16" i="80"/>
  <c r="AE53" i="80"/>
  <c r="BA19" i="80"/>
  <c r="AM18" i="80"/>
  <c r="AU57" i="80"/>
  <c r="AH48" i="80"/>
  <c r="AS49" i="80"/>
  <c r="AD18" i="80"/>
  <c r="AS33" i="80"/>
  <c r="AU52" i="80"/>
  <c r="AN53" i="80"/>
  <c r="AV52" i="80"/>
  <c r="AM37" i="80"/>
  <c r="AE42" i="80"/>
  <c r="AV24" i="80"/>
  <c r="B22" i="80"/>
  <c r="B38" i="80"/>
  <c r="AU25" i="80"/>
  <c r="AM24" i="80"/>
  <c r="AF19" i="80"/>
  <c r="AD17" i="80"/>
  <c r="AD54" i="80"/>
  <c r="AP39" i="80"/>
  <c r="AP18" i="80"/>
  <c r="AZ24" i="80"/>
  <c r="AV43" i="80"/>
  <c r="AN39" i="80"/>
  <c r="AU32" i="80"/>
  <c r="AH55" i="80"/>
  <c r="AH19" i="80"/>
  <c r="AV19" i="80"/>
  <c r="AU33" i="80"/>
  <c r="AU48" i="80"/>
  <c r="AN35" i="80"/>
  <c r="BA37" i="80"/>
  <c r="AH44" i="80"/>
  <c r="AH39" i="80"/>
  <c r="AM45" i="80"/>
  <c r="AV16" i="80"/>
  <c r="AU36" i="80"/>
  <c r="AN33" i="80"/>
  <c r="AK35" i="80"/>
  <c r="AE43" i="80"/>
  <c r="AV25" i="80"/>
  <c r="AU47" i="80"/>
  <c r="AF21" i="80"/>
  <c r="AS56" i="80"/>
  <c r="AF44" i="80"/>
  <c r="AF40" i="80"/>
  <c r="AW49" i="80"/>
  <c r="AD33" i="80"/>
  <c r="AC48" i="80"/>
  <c r="AM28" i="80"/>
  <c r="AE39" i="80"/>
  <c r="AU55" i="80"/>
  <c r="BB39" i="80"/>
  <c r="F190" i="89"/>
  <c r="F193" i="89"/>
  <c r="F192" i="89"/>
  <c r="BA30" i="80"/>
  <c r="BB77" i="80"/>
  <c r="AX77" i="80"/>
  <c r="AF37" i="80"/>
  <c r="AV31" i="80"/>
  <c r="AF16" i="80"/>
  <c r="BA32" i="80"/>
  <c r="AF32" i="80"/>
  <c r="AS36" i="80"/>
  <c r="AK48" i="80"/>
  <c r="BA16" i="80"/>
  <c r="AM26" i="80"/>
  <c r="AK21" i="80"/>
  <c r="BA50" i="80"/>
  <c r="AE25" i="80"/>
  <c r="AK29" i="80"/>
  <c r="BA25" i="80"/>
  <c r="BA24" i="80"/>
  <c r="AE46" i="80"/>
  <c r="AF49" i="80"/>
  <c r="AU29" i="80"/>
  <c r="AF31" i="80"/>
  <c r="BA77" i="80"/>
  <c r="AT77" i="80"/>
  <c r="AF36" i="80"/>
  <c r="AU77" i="80"/>
  <c r="AW77" i="80"/>
  <c r="AN32" i="80"/>
  <c r="AV54" i="80"/>
  <c r="AV77" i="80"/>
  <c r="AN21" i="80"/>
  <c r="AF38" i="80"/>
  <c r="AE77" i="80"/>
  <c r="AJ77" i="80"/>
  <c r="AZ77" i="80"/>
  <c r="AD29" i="80"/>
  <c r="AS31" i="80"/>
  <c r="AS37" i="80"/>
  <c r="BA49" i="80"/>
  <c r="AS40" i="80"/>
  <c r="AS42" i="80"/>
  <c r="AS26" i="80"/>
  <c r="AM19" i="80"/>
  <c r="AS53" i="80"/>
  <c r="BA31" i="80"/>
  <c r="AM51" i="80"/>
  <c r="AF20" i="80"/>
  <c r="AE45" i="80"/>
  <c r="BA52" i="80"/>
  <c r="AU50" i="80"/>
  <c r="AK30" i="80"/>
  <c r="AF46" i="80"/>
  <c r="AE31" i="80"/>
  <c r="BA54" i="80"/>
  <c r="AO77" i="80"/>
  <c r="AQ77" i="80"/>
  <c r="AP77" i="80"/>
  <c r="AF77" i="80"/>
  <c r="AM77" i="80"/>
  <c r="AB77" i="80"/>
  <c r="BC150" i="80" l="1"/>
  <c r="AB97" i="80"/>
  <c r="B41" i="80"/>
  <c r="AP76" i="80"/>
  <c r="AW48" i="80"/>
  <c r="AJ53" i="80"/>
  <c r="BF119" i="80"/>
  <c r="BF166" i="80"/>
  <c r="BF80" i="80"/>
  <c r="BF170" i="80"/>
  <c r="BF168" i="80"/>
  <c r="BF157" i="80"/>
  <c r="BF130" i="80"/>
  <c r="BF106" i="80"/>
  <c r="BF118" i="80"/>
  <c r="BF70" i="80"/>
  <c r="BF91" i="80"/>
  <c r="BF64" i="80"/>
  <c r="BF75" i="80"/>
  <c r="B19" i="80"/>
  <c r="B36" i="80"/>
  <c r="AU42" i="80"/>
  <c r="B51" i="80"/>
  <c r="B17" i="80"/>
  <c r="AW43" i="80"/>
  <c r="AI17" i="80"/>
  <c r="B55" i="80"/>
  <c r="AX31" i="80"/>
  <c r="AD38" i="80"/>
  <c r="AU19" i="80"/>
  <c r="AI23" i="80"/>
  <c r="AS32" i="80"/>
  <c r="AF55" i="80"/>
  <c r="AQ92" i="80"/>
  <c r="AD60" i="80"/>
  <c r="AX76" i="80"/>
  <c r="AD148" i="80"/>
  <c r="AK82" i="80"/>
  <c r="AD176" i="80"/>
  <c r="AW32" i="80"/>
  <c r="AP44" i="80"/>
  <c r="AR27" i="80"/>
  <c r="AK93" i="80"/>
  <c r="AY19" i="80"/>
  <c r="AQ169" i="80"/>
  <c r="AD77" i="80"/>
  <c r="BB19" i="80"/>
  <c r="AI52" i="80"/>
  <c r="AG36" i="80"/>
  <c r="AZ176" i="80"/>
  <c r="AM32" i="80"/>
  <c r="AI37" i="80"/>
  <c r="AB23" i="80"/>
  <c r="AO26" i="80"/>
  <c r="AC146" i="80"/>
  <c r="AF57" i="80"/>
  <c r="AF48" i="80"/>
  <c r="AF52" i="80"/>
  <c r="AL33" i="80"/>
  <c r="AP56" i="80"/>
  <c r="AE17" i="80"/>
  <c r="AH47" i="80"/>
  <c r="AE51" i="80"/>
  <c r="AK23" i="80"/>
  <c r="AM34" i="80"/>
  <c r="BA17" i="80"/>
  <c r="AU51" i="80"/>
  <c r="AJ23" i="80"/>
  <c r="AB53" i="80"/>
  <c r="AQ16" i="80"/>
  <c r="AB42" i="80"/>
  <c r="AU24" i="80"/>
  <c r="AU26" i="80"/>
  <c r="AS25" i="80"/>
  <c r="AG24" i="80"/>
  <c r="AK41" i="80"/>
  <c r="AS22" i="80"/>
  <c r="AI86" i="80"/>
  <c r="AN49" i="80"/>
  <c r="AB51" i="80"/>
  <c r="AL47" i="80"/>
  <c r="AG153" i="80"/>
  <c r="AP72" i="80"/>
  <c r="AO17" i="80"/>
  <c r="AQ51" i="80"/>
  <c r="AT57" i="80"/>
  <c r="AI54" i="80"/>
  <c r="AZ16" i="80"/>
  <c r="AI57" i="80"/>
  <c r="AP41" i="80"/>
  <c r="AT51" i="80"/>
  <c r="AJ24" i="80"/>
  <c r="AP53" i="80"/>
  <c r="AG50" i="80"/>
  <c r="AJ27" i="80"/>
  <c r="AI20" i="80"/>
  <c r="AO49" i="80"/>
  <c r="AT35" i="80"/>
  <c r="AI56" i="80"/>
  <c r="AX41" i="80"/>
  <c r="AJ42" i="80"/>
  <c r="BB43" i="80"/>
  <c r="AC47" i="80"/>
  <c r="AO27" i="80"/>
  <c r="BB17" i="80"/>
  <c r="AG17" i="80"/>
  <c r="AG55" i="80"/>
  <c r="AT47" i="80"/>
  <c r="AB38" i="80"/>
  <c r="AQ47" i="80"/>
  <c r="AH27" i="80"/>
  <c r="AO41" i="80"/>
  <c r="AO32" i="80"/>
  <c r="AB47" i="80"/>
  <c r="BB28" i="80"/>
  <c r="AO47" i="80"/>
  <c r="AJ28" i="80"/>
  <c r="AQ118" i="80"/>
  <c r="BB46" i="80"/>
  <c r="AP42" i="80"/>
  <c r="AB45" i="80"/>
  <c r="AB44" i="80"/>
  <c r="AJ46" i="80"/>
  <c r="AG31" i="80"/>
  <c r="AT54" i="80"/>
  <c r="BB37" i="80"/>
  <c r="AY34" i="80"/>
  <c r="AV46" i="80"/>
  <c r="AM49" i="80"/>
  <c r="AT32" i="80"/>
  <c r="AX57" i="80"/>
  <c r="BB33" i="80"/>
  <c r="AK50" i="80"/>
  <c r="AT21" i="80"/>
  <c r="AR56" i="80"/>
  <c r="AR42" i="80"/>
  <c r="AX26" i="80"/>
  <c r="AT33" i="80"/>
  <c r="AB30" i="80"/>
  <c r="AI19" i="80"/>
  <c r="AJ34" i="80"/>
  <c r="AF45" i="80"/>
  <c r="AY53" i="80"/>
  <c r="AC32" i="80"/>
  <c r="AX56" i="80"/>
  <c r="AG42" i="80"/>
  <c r="AP52" i="80"/>
  <c r="AJ54" i="80"/>
  <c r="AP36" i="80"/>
  <c r="AH38" i="80"/>
  <c r="AT28" i="80"/>
  <c r="AT25" i="80"/>
  <c r="AX39" i="80"/>
  <c r="AW33" i="80"/>
  <c r="AI34" i="80"/>
  <c r="AJ25" i="80"/>
  <c r="BB56" i="80"/>
  <c r="AY56" i="80"/>
  <c r="AL21" i="80"/>
  <c r="AQ99" i="80"/>
  <c r="AB33" i="80"/>
  <c r="AB17" i="80"/>
  <c r="AH77" i="80"/>
  <c r="AJ115" i="80"/>
  <c r="AY105" i="80"/>
  <c r="AB21" i="80"/>
  <c r="AI109" i="80"/>
  <c r="AR86" i="80"/>
  <c r="AY154" i="80"/>
  <c r="AN31" i="80"/>
  <c r="AJ68" i="80"/>
  <c r="AY150" i="80"/>
  <c r="AR139" i="80"/>
  <c r="AI77" i="80"/>
  <c r="AN77" i="80"/>
  <c r="AS161" i="80"/>
  <c r="AS77" i="80"/>
  <c r="AD114" i="80" l="1"/>
  <c r="AD74" i="80"/>
  <c r="AC116" i="80"/>
  <c r="AI159" i="80"/>
  <c r="AC110" i="80"/>
  <c r="F212" i="89"/>
  <c r="AS34" i="80"/>
  <c r="AK173" i="80"/>
  <c r="AS57" i="80"/>
  <c r="AC154" i="80"/>
  <c r="AR110" i="80"/>
  <c r="AR118" i="80"/>
  <c r="AC133" i="80"/>
  <c r="AD116" i="80"/>
  <c r="AC103" i="80"/>
  <c r="AC169" i="80"/>
  <c r="AD78" i="80"/>
  <c r="AR72" i="80"/>
  <c r="AC98" i="80"/>
  <c r="BC95" i="80"/>
  <c r="BC68" i="80"/>
  <c r="AK123" i="80"/>
  <c r="AD126" i="80"/>
  <c r="AR67" i="80"/>
  <c r="AR112" i="80"/>
  <c r="AR140" i="80"/>
  <c r="AY135" i="80"/>
  <c r="AY175" i="80"/>
  <c r="AR76" i="80"/>
  <c r="AM137" i="80"/>
  <c r="BC173" i="80"/>
  <c r="BC154" i="80"/>
  <c r="BE69" i="80"/>
  <c r="AQ134" i="80"/>
  <c r="BC127" i="80"/>
  <c r="BC88" i="80"/>
  <c r="BC119" i="80"/>
  <c r="BC75" i="80"/>
  <c r="BC149" i="80"/>
  <c r="BC130" i="80"/>
  <c r="BC118" i="80"/>
  <c r="BE72" i="80"/>
  <c r="AD154" i="80"/>
  <c r="BF85" i="80"/>
  <c r="BC92" i="80"/>
  <c r="AY108" i="80"/>
  <c r="AJ69" i="80"/>
  <c r="BC144" i="80"/>
  <c r="BE143" i="80"/>
  <c r="BD160" i="80"/>
  <c r="BF101" i="80"/>
  <c r="F210" i="89"/>
  <c r="BC104" i="80"/>
  <c r="BC112" i="80"/>
  <c r="BC168" i="80"/>
  <c r="AN24" i="80"/>
  <c r="BF66" i="80"/>
  <c r="BE74" i="80"/>
  <c r="BF152" i="80"/>
  <c r="BD100" i="80"/>
  <c r="F213" i="89"/>
  <c r="AK100" i="80"/>
  <c r="AJ145" i="80"/>
  <c r="AD165" i="80"/>
  <c r="BC140" i="80"/>
  <c r="F211" i="89"/>
  <c r="AJ116" i="80"/>
  <c r="BB128" i="80"/>
  <c r="BF174" i="80"/>
  <c r="BF144" i="80"/>
  <c r="BF76" i="80"/>
  <c r="BF77" i="80"/>
  <c r="BF141" i="80"/>
  <c r="BF104" i="80"/>
  <c r="BE177" i="80"/>
  <c r="BF136" i="80"/>
  <c r="BF86" i="80"/>
  <c r="BF147" i="80"/>
  <c r="BF69" i="80"/>
  <c r="BF151" i="80"/>
  <c r="BF99" i="80"/>
  <c r="BF113" i="80"/>
  <c r="BD117" i="80"/>
  <c r="BC86" i="80"/>
  <c r="BC60" i="80"/>
  <c r="BC136" i="80"/>
  <c r="BF125" i="80"/>
  <c r="BF108" i="80"/>
  <c r="BF140" i="80"/>
  <c r="BF73" i="80"/>
  <c r="BD176" i="80"/>
  <c r="BF155" i="80"/>
  <c r="BF67" i="80"/>
  <c r="BF97" i="80"/>
  <c r="BF153" i="80"/>
  <c r="BC123" i="80"/>
  <c r="BC114" i="80"/>
  <c r="BF126" i="80"/>
  <c r="BF93" i="80"/>
  <c r="BF79" i="80"/>
  <c r="BE91" i="80"/>
  <c r="BC158" i="80"/>
  <c r="BF123" i="80"/>
  <c r="BF128" i="80"/>
  <c r="BF112" i="80"/>
  <c r="BE68" i="80"/>
  <c r="BC153" i="80"/>
  <c r="BC167" i="80"/>
  <c r="BC64" i="80"/>
  <c r="BC99" i="80"/>
  <c r="BC80" i="80"/>
  <c r="BF149" i="80"/>
  <c r="BF103" i="80"/>
  <c r="BF88" i="80"/>
  <c r="BF92" i="80"/>
  <c r="BF87" i="80"/>
  <c r="BC141" i="80"/>
  <c r="BC65" i="80"/>
  <c r="BC108" i="80"/>
  <c r="BF100" i="80"/>
  <c r="BE129" i="80"/>
  <c r="BF90" i="80"/>
  <c r="BF173" i="80"/>
  <c r="BF167" i="80"/>
  <c r="BF154" i="80"/>
  <c r="BC67" i="80"/>
  <c r="BF65" i="80"/>
  <c r="BF61" i="80"/>
  <c r="BF81" i="80"/>
  <c r="BF146" i="80"/>
  <c r="BF60" i="80"/>
  <c r="BD161" i="80"/>
  <c r="BF169" i="80"/>
  <c r="BF98" i="80"/>
  <c r="BE85" i="80"/>
  <c r="BC79" i="80"/>
  <c r="BC91" i="80"/>
  <c r="BC69" i="80"/>
  <c r="BC73" i="80"/>
  <c r="BE102" i="80"/>
  <c r="BF116" i="80"/>
  <c r="BE147" i="80"/>
  <c r="BD82" i="80"/>
  <c r="BE162" i="80"/>
  <c r="BF148" i="80"/>
  <c r="BF94" i="80"/>
  <c r="BE121" i="80"/>
  <c r="BE104" i="80"/>
  <c r="BF110" i="80"/>
  <c r="BE130" i="80"/>
  <c r="BF161" i="80"/>
  <c r="BD87" i="80"/>
  <c r="BF135" i="80"/>
  <c r="BF62" i="80"/>
  <c r="BE151" i="80"/>
  <c r="BE76" i="80"/>
  <c r="BE126" i="80"/>
  <c r="BF131" i="80"/>
  <c r="BF74" i="80"/>
  <c r="BE154" i="80"/>
  <c r="BF117" i="80"/>
  <c r="BD145" i="80"/>
  <c r="BF165" i="80"/>
  <c r="BE95" i="80"/>
  <c r="BE134" i="80"/>
  <c r="BF164" i="80"/>
  <c r="BF124" i="80"/>
  <c r="BF121" i="80"/>
  <c r="BD63" i="80"/>
  <c r="BF145" i="80"/>
  <c r="BD169" i="80"/>
  <c r="BF171" i="80"/>
  <c r="BE150" i="80"/>
  <c r="BF96" i="80"/>
  <c r="BD158" i="80"/>
  <c r="BF150" i="80"/>
  <c r="BD171" i="80"/>
  <c r="BE172" i="80"/>
  <c r="BD75" i="80"/>
  <c r="BF120" i="80"/>
  <c r="BE116" i="80"/>
  <c r="BE90" i="80"/>
  <c r="BE136" i="80"/>
  <c r="BD60" i="80"/>
  <c r="BF84" i="80"/>
  <c r="BD175" i="80"/>
  <c r="BE175" i="80"/>
  <c r="BF159" i="80"/>
  <c r="BF156" i="80"/>
  <c r="BF71" i="80"/>
  <c r="BD121" i="80"/>
  <c r="BF68" i="80"/>
  <c r="BD125" i="80"/>
  <c r="BE107" i="80"/>
  <c r="BD92" i="80"/>
  <c r="BF63" i="80"/>
  <c r="BE122" i="80"/>
  <c r="BD108" i="80"/>
  <c r="BF160" i="80"/>
  <c r="BD99" i="80"/>
  <c r="BF72" i="80"/>
  <c r="BF162" i="80"/>
  <c r="BF83" i="80"/>
  <c r="BD112" i="80"/>
  <c r="BD70" i="80"/>
  <c r="BD65" i="80"/>
  <c r="BE98" i="80"/>
  <c r="BE115" i="80"/>
  <c r="BE167" i="80"/>
  <c r="BD142" i="80"/>
  <c r="BD106" i="80"/>
  <c r="BE149" i="80"/>
  <c r="BF111" i="80"/>
  <c r="BF142" i="80"/>
  <c r="BF129" i="80"/>
  <c r="BD137" i="80"/>
  <c r="BF143" i="80"/>
  <c r="BE83" i="80"/>
  <c r="BF158" i="80"/>
  <c r="BD104" i="80"/>
  <c r="BE137" i="80"/>
  <c r="BF176" i="80"/>
  <c r="BE142" i="80"/>
  <c r="BE133" i="80"/>
  <c r="BF175" i="80"/>
  <c r="BE71" i="80"/>
  <c r="BD123" i="80"/>
  <c r="BE118" i="80"/>
  <c r="BE131" i="80"/>
  <c r="BE157" i="80"/>
  <c r="BE168" i="80"/>
  <c r="BF107" i="80"/>
  <c r="BE138" i="80"/>
  <c r="BD144" i="80"/>
  <c r="BF137" i="80"/>
  <c r="BF78" i="80"/>
  <c r="BD111" i="80"/>
  <c r="BE123" i="80"/>
  <c r="BF89" i="80"/>
  <c r="BF122" i="80"/>
  <c r="BE170" i="80"/>
  <c r="BD86" i="80"/>
  <c r="BF102" i="80"/>
  <c r="BF177" i="80"/>
  <c r="BD147" i="80"/>
  <c r="BE124" i="80"/>
  <c r="BD159" i="80"/>
  <c r="BE158" i="80"/>
  <c r="BF105" i="80"/>
  <c r="BE92" i="80"/>
  <c r="BE86" i="80"/>
  <c r="BE141" i="80"/>
  <c r="BE114" i="80"/>
  <c r="BD116" i="80"/>
  <c r="BF132" i="80"/>
  <c r="BF133" i="80"/>
  <c r="BF139" i="80"/>
  <c r="BD155" i="80"/>
  <c r="BD141" i="80"/>
  <c r="BE112" i="80"/>
  <c r="BD177" i="80"/>
  <c r="BF115" i="80"/>
  <c r="BE66" i="80"/>
  <c r="BE132" i="80"/>
  <c r="BD69" i="80"/>
  <c r="BD97" i="80"/>
  <c r="BD110" i="80"/>
  <c r="BD95" i="80"/>
  <c r="BD164" i="80"/>
  <c r="BD122" i="80"/>
  <c r="BD96" i="80"/>
  <c r="BE127" i="80"/>
  <c r="BD103" i="80"/>
  <c r="BF82" i="80"/>
  <c r="BE77" i="80"/>
  <c r="BD85" i="80"/>
  <c r="BD79" i="80"/>
  <c r="BD152" i="80"/>
  <c r="BE125" i="80"/>
  <c r="BD127" i="80"/>
  <c r="BD102" i="80"/>
  <c r="BE63" i="80"/>
  <c r="BD114" i="80"/>
  <c r="BF109" i="80"/>
  <c r="BD73" i="80"/>
  <c r="BD101" i="80"/>
  <c r="BF172" i="80"/>
  <c r="BF138" i="80"/>
  <c r="BD68" i="80"/>
  <c r="BD93" i="80"/>
  <c r="BE146" i="80"/>
  <c r="BE156" i="80"/>
  <c r="BD83" i="80"/>
  <c r="BE82" i="80"/>
  <c r="BE87" i="80"/>
  <c r="BD130" i="80"/>
  <c r="BD138" i="80"/>
  <c r="BD151" i="80"/>
  <c r="BD126" i="80"/>
  <c r="BD167" i="80"/>
  <c r="BD72" i="80"/>
  <c r="BD81" i="80"/>
  <c r="BD128" i="80"/>
  <c r="BE81" i="80"/>
  <c r="BE113" i="80"/>
  <c r="BE105" i="80"/>
  <c r="BE101" i="80"/>
  <c r="BE139" i="80"/>
  <c r="BD168" i="80"/>
  <c r="BF134" i="80"/>
  <c r="BE94" i="80"/>
  <c r="BD163" i="80"/>
  <c r="BE93" i="80"/>
  <c r="BE144" i="80"/>
  <c r="BD154" i="80"/>
  <c r="BD118" i="80"/>
  <c r="BD172" i="80"/>
  <c r="BF163" i="80"/>
  <c r="BD124" i="80"/>
  <c r="BE110" i="80"/>
  <c r="BD170" i="80"/>
  <c r="BD89" i="80"/>
  <c r="BE148" i="80"/>
  <c r="BE89" i="80"/>
  <c r="BD90" i="80"/>
  <c r="BE62" i="80"/>
  <c r="BE88" i="80"/>
  <c r="BE176" i="80"/>
  <c r="BD80" i="80"/>
  <c r="BE75" i="80"/>
  <c r="BE80" i="80"/>
  <c r="BE164" i="80"/>
  <c r="BE106" i="80"/>
  <c r="BD119" i="80"/>
  <c r="BE152" i="80"/>
  <c r="BB156" i="80"/>
  <c r="AS23" i="80"/>
  <c r="BA84" i="80"/>
  <c r="AK156" i="80"/>
  <c r="AK139" i="80"/>
  <c r="AJ121" i="80"/>
  <c r="AJ99" i="80"/>
  <c r="AZ138" i="80"/>
  <c r="AQ125" i="80"/>
  <c r="AD167" i="80"/>
  <c r="AZ92" i="80"/>
  <c r="AM142" i="80"/>
  <c r="AQ127" i="80"/>
  <c r="AG101" i="80"/>
  <c r="AK98" i="80"/>
  <c r="AL110" i="80"/>
  <c r="AJ142" i="80"/>
  <c r="AN93" i="80"/>
  <c r="AF96" i="80"/>
  <c r="AF53" i="80"/>
  <c r="AD82" i="80"/>
  <c r="AK94" i="80"/>
  <c r="AE168" i="80"/>
  <c r="AE76" i="80"/>
  <c r="AL91" i="80"/>
  <c r="AT72" i="80"/>
  <c r="AP155" i="80"/>
  <c r="AN54" i="80"/>
  <c r="AE119" i="80"/>
  <c r="AQ159" i="80"/>
  <c r="AZ67" i="80"/>
  <c r="AU60" i="80"/>
  <c r="AH102" i="80"/>
  <c r="AK63" i="80"/>
  <c r="AD155" i="80"/>
  <c r="AK106" i="80"/>
  <c r="AN98" i="80"/>
  <c r="AZ132" i="80"/>
  <c r="AZ74" i="80"/>
  <c r="AE116" i="80"/>
  <c r="AX75" i="80"/>
  <c r="AZ102" i="80"/>
  <c r="AM104" i="80"/>
  <c r="AK172" i="80"/>
  <c r="AL121" i="80"/>
  <c r="AH173" i="80"/>
  <c r="AJ73" i="80"/>
  <c r="AL153" i="80"/>
  <c r="AB158" i="80"/>
  <c r="AK61" i="80"/>
  <c r="AM83" i="80"/>
  <c r="AD119" i="80"/>
  <c r="AB79" i="80"/>
  <c r="AF126" i="80"/>
  <c r="AK85" i="80"/>
  <c r="BF114" i="80"/>
  <c r="B34" i="80"/>
  <c r="AF162" i="80"/>
  <c r="AH98" i="80"/>
  <c r="AN144" i="80"/>
  <c r="AK118" i="80"/>
  <c r="AJ126" i="80"/>
  <c r="BA57" i="80"/>
  <c r="AO143" i="80"/>
  <c r="AH116" i="80"/>
  <c r="AE173" i="80"/>
  <c r="AD62" i="80"/>
  <c r="AD122" i="80"/>
  <c r="AH122" i="80"/>
  <c r="AB147" i="80"/>
  <c r="AU30" i="80"/>
  <c r="AN65" i="80"/>
  <c r="AD91" i="80"/>
  <c r="AS157" i="80"/>
  <c r="AO75" i="80"/>
  <c r="AZ76" i="80"/>
  <c r="AJ123" i="80"/>
  <c r="AD173" i="80"/>
  <c r="AK92" i="80"/>
  <c r="BA172" i="80"/>
  <c r="AO106" i="80"/>
  <c r="AD113" i="80"/>
  <c r="AP171" i="80"/>
  <c r="AB142" i="80"/>
  <c r="AF35" i="80"/>
  <c r="AV95" i="80"/>
  <c r="AK125" i="80"/>
  <c r="AN162" i="80"/>
  <c r="AO141" i="80"/>
  <c r="AF166" i="80"/>
  <c r="AY153" i="80"/>
  <c r="AK99" i="80"/>
  <c r="AH160" i="80"/>
  <c r="AM158" i="80"/>
  <c r="AZ109" i="80"/>
  <c r="AT99" i="80"/>
  <c r="AP108" i="80"/>
  <c r="AD136" i="80"/>
  <c r="AD24" i="80"/>
  <c r="AR71" i="80"/>
  <c r="AF43" i="80"/>
  <c r="AS44" i="80"/>
  <c r="AY134" i="80"/>
  <c r="AL141" i="80"/>
  <c r="AW73" i="80"/>
  <c r="AJ109" i="80"/>
  <c r="AB130" i="80"/>
  <c r="AN150" i="80"/>
  <c r="AD76" i="80"/>
  <c r="AQ62" i="80"/>
  <c r="AQ154" i="80"/>
  <c r="AD134" i="80"/>
  <c r="AD131" i="80"/>
  <c r="AB41" i="80"/>
  <c r="B50" i="80"/>
  <c r="B48" i="80"/>
  <c r="B24" i="80"/>
  <c r="B43" i="80"/>
  <c r="B46" i="80"/>
  <c r="B31" i="80"/>
  <c r="AE170" i="80"/>
  <c r="BB66" i="80"/>
  <c r="AE117" i="80"/>
  <c r="BB91" i="80"/>
  <c r="AZ88" i="80"/>
  <c r="BA72" i="80"/>
  <c r="AX176" i="80"/>
  <c r="AF175" i="80"/>
  <c r="AE104" i="80"/>
  <c r="AF167" i="80"/>
  <c r="AF68" i="80"/>
  <c r="AL69" i="80"/>
  <c r="AK113" i="80"/>
  <c r="AZ105" i="80"/>
  <c r="AK109" i="80"/>
  <c r="AE103" i="80"/>
  <c r="AO148" i="80"/>
  <c r="AK165" i="80"/>
  <c r="AC130" i="80"/>
  <c r="AJ153" i="80"/>
  <c r="AM115" i="80"/>
  <c r="AL134" i="80"/>
  <c r="AK177" i="80"/>
  <c r="AL62" i="80"/>
  <c r="AH62" i="80"/>
  <c r="AP130" i="80"/>
  <c r="AK175" i="80"/>
  <c r="AO98" i="80"/>
  <c r="AE157" i="80"/>
  <c r="AM167" i="80"/>
  <c r="AM145" i="80"/>
  <c r="AE98" i="80"/>
  <c r="BB114" i="80"/>
  <c r="AM174" i="80"/>
  <c r="BA162" i="80"/>
  <c r="AB90" i="80"/>
  <c r="AF80" i="80"/>
  <c r="AF122" i="80"/>
  <c r="AF135" i="80"/>
  <c r="AE167" i="80"/>
  <c r="AJ60" i="80"/>
  <c r="AG170" i="80"/>
  <c r="AQ86" i="80"/>
  <c r="AE114" i="80"/>
  <c r="AC142" i="80"/>
  <c r="AD149" i="80"/>
  <c r="AK119" i="80"/>
  <c r="AE72" i="80"/>
  <c r="AE150" i="80"/>
  <c r="AE162" i="80"/>
  <c r="AZ78" i="80"/>
  <c r="AL93" i="80"/>
  <c r="AK163" i="80"/>
  <c r="AN123" i="80"/>
  <c r="AN164" i="80"/>
  <c r="AJ110" i="80"/>
  <c r="AP62" i="80"/>
  <c r="AW61" i="80"/>
  <c r="AN103" i="80"/>
  <c r="AE109" i="80"/>
  <c r="BB134" i="80"/>
  <c r="AB74" i="80"/>
  <c r="AW104" i="80"/>
  <c r="AD178" i="80"/>
  <c r="AM156" i="80"/>
  <c r="AX100" i="80"/>
  <c r="AB135" i="80"/>
  <c r="AB133" i="80"/>
  <c r="AF130" i="80"/>
  <c r="AF97" i="80"/>
  <c r="AF160" i="80"/>
  <c r="AN120" i="80"/>
  <c r="AK86" i="80"/>
  <c r="AL119" i="80"/>
  <c r="AH167" i="80"/>
  <c r="AZ124" i="80"/>
  <c r="AK151" i="80"/>
  <c r="AB141" i="80"/>
  <c r="AL135" i="80"/>
  <c r="AV146" i="80"/>
  <c r="AU92" i="80"/>
  <c r="AM143" i="80"/>
  <c r="AN173" i="80"/>
  <c r="AP138" i="80"/>
  <c r="AJ158" i="80"/>
  <c r="BB101" i="80"/>
  <c r="BA146" i="80"/>
  <c r="AM118" i="80"/>
  <c r="AM90" i="80"/>
  <c r="AF153" i="80"/>
  <c r="AE137" i="80"/>
  <c r="AF124" i="80"/>
  <c r="AB112" i="80"/>
  <c r="AB82" i="80"/>
  <c r="AF143" i="80"/>
  <c r="AP145" i="80"/>
  <c r="AH158" i="80"/>
  <c r="AP116" i="80"/>
  <c r="AF152" i="80"/>
  <c r="AL61" i="80"/>
  <c r="AM93" i="80"/>
  <c r="AM101" i="80"/>
  <c r="AM165" i="80"/>
  <c r="AL83" i="80"/>
  <c r="AL64" i="80"/>
  <c r="BA167" i="80"/>
  <c r="AF147" i="80"/>
  <c r="AB143" i="80"/>
  <c r="AE94" i="80"/>
  <c r="AE67" i="80"/>
  <c r="AL170" i="80"/>
  <c r="AJ108" i="80"/>
  <c r="AV161" i="80"/>
  <c r="AE93" i="80"/>
  <c r="AJ137" i="80"/>
  <c r="AQ167" i="80"/>
  <c r="AO89" i="80"/>
  <c r="AN125" i="80"/>
  <c r="AL105" i="80"/>
  <c r="AM121" i="80"/>
  <c r="AN132" i="80"/>
  <c r="AJ78" i="80"/>
  <c r="AG69" i="80"/>
  <c r="AM64" i="80"/>
  <c r="AB149" i="80"/>
  <c r="AM125" i="80"/>
  <c r="AB92" i="80"/>
  <c r="AL100" i="80"/>
  <c r="AM130" i="80"/>
  <c r="AM159" i="80"/>
  <c r="BB146" i="80"/>
  <c r="AK102" i="80"/>
  <c r="AM76" i="80"/>
  <c r="AM111" i="80"/>
  <c r="BA68" i="80"/>
  <c r="AB96" i="80"/>
  <c r="AF109" i="80"/>
  <c r="AT107" i="80"/>
  <c r="AJ82" i="80"/>
  <c r="AL175" i="80"/>
  <c r="AJ150" i="80"/>
  <c r="AD64" i="80"/>
  <c r="AP176" i="80"/>
  <c r="AE129" i="80"/>
  <c r="AJ83" i="80"/>
  <c r="AO166" i="80"/>
  <c r="AD117" i="80"/>
  <c r="AO83" i="80"/>
  <c r="AN139" i="80"/>
  <c r="AC160" i="80"/>
  <c r="AF100" i="80"/>
  <c r="AL109" i="80"/>
  <c r="AL139" i="80"/>
  <c r="AL80" i="80"/>
  <c r="BB85" i="80"/>
  <c r="BA159" i="80"/>
  <c r="AT67" i="80"/>
  <c r="AB60" i="80"/>
  <c r="AB121" i="80"/>
  <c r="AH156" i="80"/>
  <c r="AN70" i="80"/>
  <c r="AE124" i="80"/>
  <c r="AL81" i="80"/>
  <c r="AN116" i="80"/>
  <c r="AO153" i="80"/>
  <c r="AQ148" i="80"/>
  <c r="AJ125" i="80"/>
  <c r="AL60" i="80"/>
  <c r="AG60" i="80"/>
  <c r="AJ63" i="80"/>
  <c r="AO171" i="80"/>
  <c r="AZ91" i="80"/>
  <c r="AN96" i="80"/>
  <c r="AM62" i="80"/>
  <c r="AZ169" i="80"/>
  <c r="AZ106" i="80"/>
  <c r="AC172" i="80"/>
  <c r="AB134" i="80"/>
  <c r="BA138" i="80"/>
  <c r="BA76" i="80"/>
  <c r="BB89" i="80"/>
  <c r="BA135" i="80"/>
  <c r="AB119" i="80"/>
  <c r="AE155" i="80"/>
  <c r="AE158" i="80"/>
  <c r="AE143" i="80"/>
  <c r="AF67" i="80"/>
  <c r="AK112" i="80"/>
  <c r="AL132" i="80"/>
  <c r="AZ98" i="80"/>
  <c r="AP94" i="80"/>
  <c r="AZ129" i="80"/>
  <c r="AF74" i="80"/>
  <c r="AP169" i="80"/>
  <c r="AB101" i="80"/>
  <c r="AU93" i="80"/>
  <c r="AH113" i="80"/>
  <c r="AV76" i="80"/>
  <c r="AK140" i="80"/>
  <c r="BA127" i="80"/>
  <c r="AE123" i="80"/>
  <c r="AM95" i="80"/>
  <c r="AL156" i="80"/>
  <c r="AF170" i="80"/>
  <c r="AX134" i="80"/>
  <c r="AB120" i="80"/>
  <c r="AF164" i="80"/>
  <c r="AB64" i="80"/>
  <c r="AB95" i="80"/>
  <c r="AN130" i="80"/>
  <c r="AU88" i="80"/>
  <c r="AG99" i="80"/>
  <c r="AU147" i="80"/>
  <c r="AC123" i="80"/>
  <c r="AF111" i="80"/>
  <c r="AE127" i="80"/>
  <c r="AB104" i="80"/>
  <c r="AR137" i="80"/>
  <c r="BA134" i="80"/>
  <c r="AM113" i="80"/>
  <c r="AM72" i="80"/>
  <c r="AB110" i="80"/>
  <c r="AB115" i="80"/>
  <c r="AB118" i="80"/>
  <c r="AF120" i="80"/>
  <c r="AE106" i="80"/>
  <c r="AH66" i="80"/>
  <c r="AH106" i="80"/>
  <c r="AH95" i="80"/>
  <c r="AJ103" i="80"/>
  <c r="AB114" i="80"/>
  <c r="AP92" i="80"/>
  <c r="AJ85" i="80"/>
  <c r="AG78" i="80"/>
  <c r="AC109" i="80"/>
  <c r="AL73" i="80"/>
  <c r="AH137" i="80"/>
  <c r="AF151" i="80"/>
  <c r="AZ120" i="80"/>
  <c r="AO112" i="80"/>
  <c r="AC157" i="80"/>
  <c r="AL82" i="80"/>
  <c r="AB172" i="80"/>
  <c r="AE101" i="80"/>
  <c r="AP142" i="80"/>
  <c r="AM126" i="80"/>
  <c r="AO93" i="80"/>
  <c r="AD95" i="80"/>
  <c r="AL75" i="80"/>
  <c r="AL165" i="80"/>
  <c r="AB164" i="80"/>
  <c r="AL123" i="80"/>
  <c r="AG132" i="80"/>
  <c r="BB148" i="80"/>
  <c r="BB158" i="80"/>
  <c r="BA156" i="80"/>
  <c r="AB148" i="80"/>
  <c r="AJ100" i="80"/>
  <c r="AK104" i="80"/>
  <c r="AL144" i="80"/>
  <c r="AC122" i="80"/>
  <c r="AL169" i="80"/>
  <c r="AF125" i="80"/>
  <c r="AZ147" i="80"/>
  <c r="AG104" i="80"/>
  <c r="AJ164" i="80"/>
  <c r="AM112" i="80"/>
  <c r="AI68" i="80"/>
  <c r="AQ117" i="80"/>
  <c r="AM107" i="80"/>
  <c r="AQ136" i="80"/>
  <c r="AK138" i="80"/>
  <c r="AO137" i="80"/>
  <c r="AZ136" i="80"/>
  <c r="AE144" i="80"/>
  <c r="AF165" i="80"/>
  <c r="BB145" i="80"/>
  <c r="AX60" i="80"/>
  <c r="AL147" i="80"/>
  <c r="AK62" i="80"/>
  <c r="AL118" i="80"/>
  <c r="AB132" i="80"/>
  <c r="AT173" i="80"/>
  <c r="AB99" i="80"/>
  <c r="AF168" i="80"/>
  <c r="AB177" i="80"/>
  <c r="AF107" i="80"/>
  <c r="AE176" i="80"/>
  <c r="AE132" i="80"/>
  <c r="AY68" i="80"/>
  <c r="AL122" i="80"/>
  <c r="AE78" i="80"/>
  <c r="AX101" i="80"/>
  <c r="AF65" i="80"/>
  <c r="AK103" i="80"/>
  <c r="BB93" i="80"/>
  <c r="AX68" i="80"/>
  <c r="AM123" i="80"/>
  <c r="AT159" i="80"/>
  <c r="AE62" i="80"/>
  <c r="AF108" i="80"/>
  <c r="AE151" i="80"/>
  <c r="AF139" i="80"/>
  <c r="AB140" i="80"/>
  <c r="AM84" i="80"/>
  <c r="AW74" i="80"/>
  <c r="AB93" i="80"/>
  <c r="AL143" i="80"/>
  <c r="AB102" i="80"/>
  <c r="AB116" i="80"/>
  <c r="AL71" i="80"/>
  <c r="AL84" i="80"/>
  <c r="AV164" i="80"/>
  <c r="AL116" i="80"/>
  <c r="AW82" i="80"/>
  <c r="AW128" i="80"/>
  <c r="AF172" i="80"/>
  <c r="AF62" i="80"/>
  <c r="BB121" i="80"/>
  <c r="AM177" i="80"/>
  <c r="AE64" i="80"/>
  <c r="AB171" i="80"/>
  <c r="BB70" i="80"/>
  <c r="BA150" i="80"/>
  <c r="AB88" i="80"/>
  <c r="AT80" i="80"/>
  <c r="AB54" i="80"/>
  <c r="AU113" i="80"/>
  <c r="AF103" i="80"/>
  <c r="AU120" i="80"/>
  <c r="AE92" i="80"/>
  <c r="AL97" i="80"/>
  <c r="AM105" i="80"/>
  <c r="AF146" i="80"/>
  <c r="BA153" i="80"/>
  <c r="AB150" i="80"/>
  <c r="BB176" i="80"/>
  <c r="AB145" i="80"/>
  <c r="BA119" i="80"/>
  <c r="AD69" i="80"/>
  <c r="AE178" i="80"/>
  <c r="AL89" i="80"/>
  <c r="AB111" i="80"/>
  <c r="AS51" i="80"/>
  <c r="AE89" i="80"/>
  <c r="AL163" i="80"/>
  <c r="AM173" i="80"/>
  <c r="AF91" i="80"/>
  <c r="AG171" i="80"/>
  <c r="AV67" i="80"/>
  <c r="AW76" i="80"/>
  <c r="AL130" i="80"/>
  <c r="AB78" i="80"/>
  <c r="BB175" i="80"/>
  <c r="AB136" i="80"/>
  <c r="AY127" i="80"/>
  <c r="AL159" i="80"/>
  <c r="AW136" i="80"/>
  <c r="AB105" i="80"/>
  <c r="AB156" i="80"/>
  <c r="BB118" i="80"/>
  <c r="AU133" i="80"/>
  <c r="BB132" i="80"/>
  <c r="AX148" i="80"/>
  <c r="AF60" i="80"/>
  <c r="BB177" i="80"/>
  <c r="AE85" i="80"/>
  <c r="AF87" i="80"/>
  <c r="BA166" i="80"/>
  <c r="AB63" i="80"/>
  <c r="BB62" i="80"/>
  <c r="AY111" i="80"/>
  <c r="AE102" i="80"/>
  <c r="AF116" i="80"/>
  <c r="AT100" i="80"/>
  <c r="AU131" i="80"/>
  <c r="BB174" i="80"/>
  <c r="AX71" i="80"/>
  <c r="AF155" i="80"/>
  <c r="AL160" i="80"/>
  <c r="AE120" i="80"/>
  <c r="AE105" i="80"/>
  <c r="BA67" i="80"/>
  <c r="AX141" i="80"/>
  <c r="BA177" i="80"/>
  <c r="AF154" i="80"/>
  <c r="AB80" i="80"/>
  <c r="AE118" i="80"/>
  <c r="AB176" i="80"/>
  <c r="AF177" i="80"/>
  <c r="AB65" i="80"/>
  <c r="AF115" i="80"/>
  <c r="AB125" i="80"/>
  <c r="AF141" i="80"/>
  <c r="AG147" i="80"/>
  <c r="BB108" i="80"/>
  <c r="BB164" i="80"/>
  <c r="AE81" i="80"/>
  <c r="AX163" i="80"/>
  <c r="AV143" i="80"/>
  <c r="AX169" i="80"/>
  <c r="AF145" i="80"/>
  <c r="AF64" i="80"/>
  <c r="BB178" i="80"/>
  <c r="AT147" i="80"/>
  <c r="AY124" i="80"/>
  <c r="AF156" i="80"/>
  <c r="AF119" i="80"/>
  <c r="AF99" i="80"/>
  <c r="AB128" i="80"/>
  <c r="AF128" i="80"/>
  <c r="AB154" i="80"/>
  <c r="AL145" i="80"/>
  <c r="AX83" i="80"/>
  <c r="AE115" i="80"/>
  <c r="BA142" i="80"/>
  <c r="AM134" i="80"/>
  <c r="AL74" i="80"/>
  <c r="AX156" i="80"/>
  <c r="BA148" i="80"/>
  <c r="AE111" i="80"/>
  <c r="BA132" i="80"/>
  <c r="AR103" i="80"/>
  <c r="AQ120" i="80"/>
  <c r="AV103" i="80"/>
  <c r="AW130" i="80"/>
  <c r="AM141" i="80"/>
  <c r="AX92" i="80"/>
  <c r="BA131" i="80"/>
  <c r="BB124" i="80"/>
  <c r="AW178" i="80"/>
  <c r="AW141" i="80"/>
  <c r="AY162" i="80"/>
  <c r="AM168" i="80"/>
  <c r="AX136" i="80"/>
  <c r="AP114" i="80"/>
  <c r="AM87" i="80"/>
  <c r="AE60" i="80"/>
  <c r="AO170" i="80"/>
  <c r="BA175" i="80"/>
  <c r="AE107" i="80"/>
  <c r="AX104" i="80"/>
  <c r="AW144" i="80"/>
  <c r="AV106" i="80"/>
  <c r="AF73" i="80"/>
  <c r="AW93" i="80"/>
  <c r="AO132" i="80"/>
  <c r="BB104" i="80"/>
  <c r="AU155" i="80"/>
  <c r="AT73" i="80"/>
  <c r="BB155" i="80"/>
  <c r="AX109" i="80"/>
  <c r="AB103" i="80"/>
  <c r="AV129" i="80"/>
  <c r="AU91" i="80"/>
  <c r="AU162" i="80"/>
  <c r="AY136" i="80"/>
  <c r="AT148" i="80"/>
  <c r="AM117" i="80"/>
  <c r="AV175" i="80"/>
  <c r="AX127" i="80"/>
  <c r="AD125" i="80"/>
  <c r="AW124" i="80"/>
  <c r="AD103" i="80"/>
  <c r="BB81" i="80"/>
  <c r="AX132" i="80"/>
  <c r="AU106" i="80"/>
  <c r="AU109" i="80"/>
  <c r="AF81" i="80"/>
  <c r="AP81" i="80"/>
  <c r="AV153" i="80"/>
  <c r="AX105" i="80"/>
  <c r="AW71" i="80"/>
  <c r="AW89" i="80"/>
  <c r="AW152" i="80"/>
  <c r="AT169" i="80"/>
  <c r="AW142" i="80"/>
  <c r="AG156" i="80"/>
  <c r="AV149" i="80"/>
  <c r="AM63" i="80"/>
  <c r="AU165" i="80"/>
  <c r="AW162" i="80"/>
  <c r="AY84" i="80"/>
  <c r="BA165" i="80"/>
  <c r="AV75" i="80"/>
  <c r="AW64" i="80"/>
  <c r="AV120" i="80"/>
  <c r="AX115" i="80"/>
  <c r="AX121" i="80"/>
  <c r="BA107" i="80"/>
  <c r="BB98" i="80"/>
  <c r="AX70" i="80"/>
  <c r="AB151" i="80"/>
  <c r="AO152" i="80"/>
  <c r="AU111" i="80"/>
  <c r="AU152" i="80"/>
  <c r="AO76" i="80"/>
  <c r="AX87" i="80"/>
  <c r="AE171" i="80"/>
  <c r="AV112" i="80"/>
  <c r="AU145" i="80"/>
  <c r="BA61" i="80"/>
  <c r="AF106" i="80"/>
  <c r="AF174" i="80"/>
  <c r="AU67" i="80"/>
  <c r="AB157" i="80"/>
  <c r="BB119" i="80"/>
  <c r="AB124" i="80"/>
  <c r="BB72" i="80"/>
  <c r="AX129" i="80"/>
  <c r="BA137" i="80"/>
  <c r="AR62" i="80"/>
  <c r="BB166" i="80"/>
  <c r="AT96" i="80"/>
  <c r="AV97" i="80"/>
  <c r="AU73" i="80"/>
  <c r="BA104" i="80"/>
  <c r="AX84" i="80"/>
  <c r="BA154" i="80"/>
  <c r="AB89" i="80"/>
  <c r="AW79" i="80"/>
  <c r="AV142" i="80"/>
  <c r="AU126" i="80"/>
  <c r="AV113" i="80"/>
  <c r="BA155" i="80"/>
  <c r="BB138" i="80"/>
  <c r="BA111" i="80"/>
  <c r="AG121" i="80"/>
  <c r="BB69" i="80"/>
  <c r="AX103" i="80"/>
  <c r="BA87" i="80"/>
  <c r="AU159" i="80"/>
  <c r="AF142" i="80"/>
  <c r="BA73" i="80"/>
  <c r="AW132" i="80"/>
  <c r="BA121" i="80"/>
  <c r="AY65" i="80"/>
  <c r="AR177" i="80"/>
  <c r="AV159" i="80"/>
  <c r="AU153" i="80"/>
  <c r="AM151" i="80"/>
  <c r="AT127" i="80"/>
  <c r="BA109" i="80"/>
  <c r="AX95" i="80"/>
  <c r="BB143" i="80"/>
  <c r="AE65" i="80"/>
  <c r="AU68" i="80"/>
  <c r="BB100" i="80"/>
  <c r="AU71" i="80"/>
  <c r="AB138" i="80"/>
  <c r="AU164" i="80"/>
  <c r="AD159" i="80"/>
  <c r="AW84" i="80"/>
  <c r="AE121" i="80"/>
  <c r="AW122" i="80"/>
  <c r="AB71" i="80"/>
  <c r="BA117" i="80"/>
  <c r="BB123" i="80"/>
  <c r="AT140" i="80"/>
  <c r="AZ134" i="80"/>
  <c r="AX89" i="80"/>
  <c r="AF117" i="80"/>
  <c r="AV73" i="80"/>
  <c r="AQ113" i="80"/>
  <c r="AW99" i="80"/>
  <c r="AT155" i="80"/>
  <c r="AH83" i="80"/>
  <c r="AW175" i="80"/>
  <c r="AM136" i="80"/>
  <c r="BA93" i="80"/>
  <c r="AT120" i="80"/>
  <c r="AX146" i="80"/>
  <c r="BA178" i="80"/>
  <c r="AX112" i="80"/>
  <c r="BB102" i="80"/>
  <c r="AW101" i="80"/>
  <c r="AG178" i="80"/>
  <c r="BA161" i="80"/>
  <c r="AU138" i="80"/>
  <c r="AX166" i="80"/>
  <c r="AU132" i="80"/>
  <c r="AD170" i="80"/>
  <c r="AW137" i="80"/>
  <c r="BA91" i="80"/>
  <c r="BB131" i="80"/>
  <c r="BB96" i="80"/>
  <c r="BA80" i="80"/>
  <c r="AT84" i="80"/>
  <c r="AE125" i="80"/>
  <c r="AX124" i="80"/>
  <c r="BA99" i="80"/>
  <c r="AE126" i="80"/>
  <c r="AF113" i="80"/>
  <c r="BB116" i="80"/>
  <c r="AW109" i="80"/>
  <c r="BB169" i="80"/>
  <c r="AW112" i="80"/>
  <c r="BA151" i="80"/>
  <c r="AU72" i="80"/>
  <c r="AU141" i="80"/>
  <c r="AY104" i="80"/>
  <c r="AB175" i="80"/>
  <c r="AV172" i="80"/>
  <c r="AW134" i="80"/>
  <c r="BB126" i="80"/>
  <c r="AF92" i="80"/>
  <c r="AX120" i="80"/>
  <c r="AD141" i="80"/>
  <c r="AU157" i="80"/>
  <c r="AB167" i="80"/>
  <c r="AW110" i="80"/>
  <c r="AX65" i="80"/>
  <c r="BA147" i="80"/>
  <c r="AX93" i="80"/>
  <c r="AX96" i="80"/>
  <c r="BA65" i="80"/>
  <c r="AT152" i="80"/>
  <c r="BA169" i="80"/>
  <c r="BA130" i="80"/>
  <c r="BA85" i="80"/>
  <c r="AV167" i="80"/>
  <c r="AU139" i="80"/>
  <c r="BB103" i="80"/>
  <c r="AH94" i="80"/>
  <c r="BA106" i="80"/>
  <c r="AU142" i="80"/>
  <c r="AY149" i="80"/>
  <c r="AX122" i="80"/>
  <c r="AE99" i="80"/>
  <c r="AQ176" i="80"/>
  <c r="AX61" i="80"/>
  <c r="AX78" i="80"/>
  <c r="AX72" i="80"/>
  <c r="AF163" i="80"/>
  <c r="AX110" i="80"/>
  <c r="AV61" i="80"/>
  <c r="AB153" i="80"/>
  <c r="AD63" i="80"/>
  <c r="AC161" i="80"/>
  <c r="BA74" i="80"/>
  <c r="AB117" i="80"/>
  <c r="AF132" i="80"/>
  <c r="BA98" i="80"/>
  <c r="AV117" i="80"/>
  <c r="AE61" i="80"/>
  <c r="AB70" i="80"/>
  <c r="AX73" i="80"/>
  <c r="AB68" i="80"/>
  <c r="BA75" i="80"/>
  <c r="BA176" i="80"/>
  <c r="AH75" i="80"/>
  <c r="BB153" i="80"/>
  <c r="AH136" i="80"/>
  <c r="AX64" i="80"/>
  <c r="AW90" i="80"/>
  <c r="BB90" i="80"/>
  <c r="AD65" i="80"/>
  <c r="AW159" i="80"/>
  <c r="AX154" i="80"/>
  <c r="AT111" i="80"/>
  <c r="BB122" i="80"/>
  <c r="BB173" i="80"/>
  <c r="AW72" i="80"/>
  <c r="AR81" i="80"/>
  <c r="AU125" i="80"/>
  <c r="BB80" i="80"/>
  <c r="BA163" i="80"/>
  <c r="BB144" i="80"/>
  <c r="BA105" i="80"/>
  <c r="AX175" i="80"/>
  <c r="AX62" i="80"/>
  <c r="BB157" i="80"/>
  <c r="AT76" i="80"/>
  <c r="AH119" i="80"/>
  <c r="AF137" i="80"/>
  <c r="AU122" i="80"/>
  <c r="AV122" i="80"/>
  <c r="AW138" i="80"/>
  <c r="AX158" i="80"/>
  <c r="AX118" i="80"/>
  <c r="AT121" i="80"/>
  <c r="BB83" i="80"/>
  <c r="BA103" i="80"/>
  <c r="BB75" i="80"/>
  <c r="AW140" i="80"/>
  <c r="BA149" i="80"/>
  <c r="AU97" i="80"/>
  <c r="AM161" i="80"/>
  <c r="BB110" i="80"/>
  <c r="AY165" i="80"/>
  <c r="AU76" i="80"/>
  <c r="BA92" i="80"/>
  <c r="AK88" i="80"/>
  <c r="AT117" i="80"/>
  <c r="BB117" i="80"/>
  <c r="AW158" i="80"/>
  <c r="AW164" i="80"/>
  <c r="AZ157" i="80"/>
  <c r="AN60" i="80"/>
  <c r="AX173" i="80"/>
  <c r="AN75" i="80"/>
  <c r="AV68" i="80"/>
  <c r="AO104" i="80"/>
  <c r="AW94" i="80"/>
  <c r="AT87" i="80"/>
  <c r="AW155" i="80"/>
  <c r="AY163" i="80"/>
  <c r="AV176" i="80"/>
  <c r="AF140" i="80"/>
  <c r="AW129" i="80"/>
  <c r="AZ121" i="80"/>
  <c r="AW176" i="80"/>
  <c r="AN165" i="80"/>
  <c r="AJ171" i="80"/>
  <c r="AY120" i="80"/>
  <c r="AN113" i="80"/>
  <c r="AG103" i="80"/>
  <c r="AT97" i="80"/>
  <c r="AO119" i="80"/>
  <c r="BA120" i="80"/>
  <c r="AV69" i="80"/>
  <c r="AW149" i="80"/>
  <c r="BA70" i="80"/>
  <c r="AG152" i="80"/>
  <c r="AW126" i="80"/>
  <c r="AN89" i="80"/>
  <c r="AU148" i="80"/>
  <c r="AT144" i="80"/>
  <c r="AD108" i="80"/>
  <c r="AO64" i="80"/>
  <c r="AW121" i="80"/>
  <c r="AG105" i="80"/>
  <c r="AH85" i="80"/>
  <c r="AD138" i="80"/>
  <c r="AM119" i="80"/>
  <c r="AV130" i="80"/>
  <c r="AY96" i="80"/>
  <c r="AF149" i="80"/>
  <c r="AD129" i="80"/>
  <c r="AD120" i="80"/>
  <c r="AO66" i="80"/>
  <c r="AH69" i="80"/>
  <c r="AO130" i="80"/>
  <c r="AO139" i="80"/>
  <c r="AW145" i="80"/>
  <c r="AU140" i="80"/>
  <c r="BA168" i="80"/>
  <c r="AU154" i="80"/>
  <c r="AU79" i="80"/>
  <c r="AV126" i="80"/>
  <c r="AW116" i="80"/>
  <c r="AF94" i="80"/>
  <c r="AB73" i="80"/>
  <c r="AV94" i="80"/>
  <c r="AQ140" i="80"/>
  <c r="AO120" i="80"/>
  <c r="AT110" i="80"/>
  <c r="AF127" i="80"/>
  <c r="AG167" i="80"/>
  <c r="AM106" i="80"/>
  <c r="AR175" i="80"/>
  <c r="AT116" i="80"/>
  <c r="AM86" i="80"/>
  <c r="AW148" i="80"/>
  <c r="AN62" i="80"/>
  <c r="AV101" i="80"/>
  <c r="AW102" i="80"/>
  <c r="AT101" i="80"/>
  <c r="AP132" i="80"/>
  <c r="AW177" i="80"/>
  <c r="AX119" i="80"/>
  <c r="AW100" i="80"/>
  <c r="AY85" i="80"/>
  <c r="AD102" i="80"/>
  <c r="AN133" i="80"/>
  <c r="AX94" i="80"/>
  <c r="AT75" i="80"/>
  <c r="AG98" i="80"/>
  <c r="AN105" i="80"/>
  <c r="AO86" i="80"/>
  <c r="AB166" i="80"/>
  <c r="AU98" i="80"/>
  <c r="AB81" i="80"/>
  <c r="AV136" i="80"/>
  <c r="AX143" i="80"/>
  <c r="AW75" i="80"/>
  <c r="AN146" i="80"/>
  <c r="AW156" i="80"/>
  <c r="AX66" i="80"/>
  <c r="AP96" i="80"/>
  <c r="AT86" i="80"/>
  <c r="AY61" i="80"/>
  <c r="AU75" i="80"/>
  <c r="AU124" i="80"/>
  <c r="AU170" i="80"/>
  <c r="AT60" i="80"/>
  <c r="AV124" i="80"/>
  <c r="AO128" i="80"/>
  <c r="AE63" i="80"/>
  <c r="BB111" i="80"/>
  <c r="AU103" i="80"/>
  <c r="AV111" i="80"/>
  <c r="AG122" i="80"/>
  <c r="BA160" i="80"/>
  <c r="AO131" i="80"/>
  <c r="AW69" i="80"/>
  <c r="AY116" i="80"/>
  <c r="AD158" i="80"/>
  <c r="AT164" i="80"/>
  <c r="AT106" i="80"/>
  <c r="AD118" i="80"/>
  <c r="AW80" i="80"/>
  <c r="BB159" i="80"/>
  <c r="AT104" i="80"/>
  <c r="AX160" i="80"/>
  <c r="AR107" i="80"/>
  <c r="AQ65" i="80"/>
  <c r="BB71" i="80"/>
  <c r="AR160" i="80"/>
  <c r="AO100" i="80"/>
  <c r="BB105" i="80"/>
  <c r="AR127" i="80"/>
  <c r="AT153" i="80"/>
  <c r="AZ96" i="80"/>
  <c r="AQ103" i="80"/>
  <c r="AG79" i="80"/>
  <c r="AH174" i="80"/>
  <c r="AY89" i="80"/>
  <c r="AT145" i="80"/>
  <c r="AQ68" i="80"/>
  <c r="AG118" i="80"/>
  <c r="AU136" i="80"/>
  <c r="AU84" i="80"/>
  <c r="AU95" i="80"/>
  <c r="AU144" i="80"/>
  <c r="AT178" i="80"/>
  <c r="AW113" i="80"/>
  <c r="AE145" i="80"/>
  <c r="AO144" i="80"/>
  <c r="AD106" i="80"/>
  <c r="AV121" i="80"/>
  <c r="BA116" i="80"/>
  <c r="AT161" i="80"/>
  <c r="AT141" i="80"/>
  <c r="AF93" i="80"/>
  <c r="AW67" i="80"/>
  <c r="AT71" i="80"/>
  <c r="AN106" i="80"/>
  <c r="AQ66" i="80"/>
  <c r="AU128" i="80"/>
  <c r="AY106" i="80"/>
  <c r="AX111" i="80"/>
  <c r="AZ130" i="80"/>
  <c r="AD71" i="80"/>
  <c r="AW125" i="80"/>
  <c r="AQ78" i="80"/>
  <c r="AW60" i="80"/>
  <c r="AQ135" i="80"/>
  <c r="AX137" i="80"/>
  <c r="AV165" i="80"/>
  <c r="AE163" i="80"/>
  <c r="AU83" i="80"/>
  <c r="AJ61" i="80"/>
  <c r="AN175" i="80"/>
  <c r="AZ164" i="80"/>
  <c r="AG150" i="80"/>
  <c r="AV81" i="80"/>
  <c r="AR152" i="80"/>
  <c r="AR99" i="80"/>
  <c r="AW88" i="80"/>
  <c r="AD162" i="80"/>
  <c r="BA64" i="80"/>
  <c r="AQ73" i="80"/>
  <c r="AG130" i="80"/>
  <c r="AF89" i="80"/>
  <c r="AF86" i="80"/>
  <c r="AO62" i="80"/>
  <c r="AU66" i="80"/>
  <c r="AB75" i="80"/>
  <c r="AG76" i="80"/>
  <c r="AT146" i="80"/>
  <c r="AQ156" i="80"/>
  <c r="AP174" i="80"/>
  <c r="AX165" i="80"/>
  <c r="AV71" i="80"/>
  <c r="AX90" i="80"/>
  <c r="AR133" i="80"/>
  <c r="AZ114" i="80"/>
  <c r="AU74" i="80"/>
  <c r="AU169" i="80"/>
  <c r="AN166" i="80"/>
  <c r="AT130" i="80"/>
  <c r="AW150" i="80"/>
  <c r="AH155" i="80"/>
  <c r="AF161" i="80"/>
  <c r="AX133" i="80"/>
  <c r="AW157" i="80"/>
  <c r="AG169" i="80"/>
  <c r="AD177" i="80"/>
  <c r="AF71" i="80"/>
  <c r="BA173" i="80"/>
  <c r="AW131" i="80"/>
  <c r="AO102" i="80"/>
  <c r="AY83" i="80"/>
  <c r="AW160" i="80"/>
  <c r="AT64" i="80"/>
  <c r="AF158" i="80"/>
  <c r="AG141" i="80"/>
  <c r="AT83" i="80"/>
  <c r="AI79" i="80"/>
  <c r="AW96" i="80"/>
  <c r="AR95" i="80"/>
  <c r="AD80" i="80"/>
  <c r="AV108" i="80"/>
  <c r="BB129" i="80"/>
  <c r="AP85" i="80"/>
  <c r="AT167" i="80"/>
  <c r="AU151" i="80"/>
  <c r="AQ84" i="80"/>
  <c r="AF83" i="80"/>
  <c r="AV93" i="80"/>
  <c r="AX135" i="80"/>
  <c r="AZ123" i="80"/>
  <c r="AZ168" i="80"/>
  <c r="AP156" i="80"/>
  <c r="AU78" i="80"/>
  <c r="BB135" i="80"/>
  <c r="AU178" i="80"/>
  <c r="AW133" i="80"/>
  <c r="AB165" i="80"/>
  <c r="AO109" i="80"/>
  <c r="AH64" i="80"/>
  <c r="AR174" i="80"/>
  <c r="AY168" i="80"/>
  <c r="AT132" i="80"/>
  <c r="AY173" i="80"/>
  <c r="AX123" i="80"/>
  <c r="AT98" i="80"/>
  <c r="AV148" i="80"/>
  <c r="AT133" i="80"/>
  <c r="AG157" i="80"/>
  <c r="AN108" i="80"/>
  <c r="AD156" i="80"/>
  <c r="AO92" i="80"/>
  <c r="AF123" i="80"/>
  <c r="AW163" i="80"/>
  <c r="AP137" i="80"/>
  <c r="BA101" i="80"/>
  <c r="AT103" i="80"/>
  <c r="AV151" i="80"/>
  <c r="AU116" i="80"/>
  <c r="AE113" i="80"/>
  <c r="AE95" i="80"/>
  <c r="AE112" i="80"/>
  <c r="AU143" i="80"/>
  <c r="AQ107" i="80"/>
  <c r="AX69" i="80"/>
  <c r="AE165" i="80"/>
  <c r="AU163" i="80"/>
  <c r="AR93" i="80"/>
  <c r="AU175" i="80"/>
  <c r="AO72" i="80"/>
  <c r="AT129" i="80"/>
  <c r="AH97" i="80"/>
  <c r="AT128" i="80"/>
  <c r="AW85" i="80"/>
  <c r="AX153" i="80"/>
  <c r="AT166" i="80"/>
  <c r="AT158" i="80"/>
  <c r="AP63" i="80"/>
  <c r="AV90" i="80"/>
  <c r="AW106" i="80"/>
  <c r="AX171" i="80"/>
  <c r="AX108" i="80"/>
  <c r="AZ108" i="80"/>
  <c r="AG133" i="80"/>
  <c r="AV102" i="80"/>
  <c r="AP163" i="80"/>
  <c r="AR102" i="80"/>
  <c r="AW139" i="80"/>
  <c r="AV114" i="80"/>
  <c r="AF84" i="80"/>
  <c r="AU137" i="80"/>
  <c r="AT150" i="80"/>
  <c r="AW70" i="80"/>
  <c r="AD137" i="80"/>
  <c r="AV133" i="80"/>
  <c r="AR115" i="80"/>
  <c r="AV116" i="80"/>
  <c r="AQ123" i="80"/>
  <c r="AD161" i="80"/>
  <c r="AX99" i="80"/>
  <c r="AD98" i="80"/>
  <c r="AU123" i="80"/>
  <c r="AW123" i="80"/>
  <c r="AU149" i="80"/>
  <c r="AU160" i="80"/>
  <c r="AX174" i="80"/>
  <c r="AV79" i="80"/>
  <c r="AE154" i="80"/>
  <c r="AW147" i="80"/>
  <c r="AQ151" i="80"/>
  <c r="AX74" i="80"/>
  <c r="AO142" i="80"/>
  <c r="AW154" i="80"/>
  <c r="AP113" i="80"/>
  <c r="AO167" i="80"/>
  <c r="AN117" i="80"/>
  <c r="AY87" i="80"/>
  <c r="AR82" i="80"/>
  <c r="AW63" i="80"/>
  <c r="AV66" i="80"/>
  <c r="AD172" i="80"/>
  <c r="AW114" i="80"/>
  <c r="AR159" i="80"/>
  <c r="AY144" i="80"/>
  <c r="AO156" i="80"/>
  <c r="AH150" i="80"/>
  <c r="AF95" i="80"/>
  <c r="AH71" i="80"/>
  <c r="AP168" i="80"/>
  <c r="AG117" i="80"/>
  <c r="AL128" i="80"/>
  <c r="AB127" i="80"/>
  <c r="AY95" i="80"/>
  <c r="AY178" i="80"/>
  <c r="AP68" i="80"/>
  <c r="AD61" i="80"/>
  <c r="AB86" i="80"/>
  <c r="BA114" i="80"/>
  <c r="AP103" i="80"/>
  <c r="AT125" i="80"/>
  <c r="AV154" i="80"/>
  <c r="AQ153" i="80"/>
  <c r="AV85" i="80"/>
  <c r="AV156" i="80"/>
  <c r="AN158" i="80"/>
  <c r="AU121" i="80"/>
  <c r="AU64" i="80"/>
  <c r="AT62" i="80"/>
  <c r="AO151" i="80"/>
  <c r="AW91" i="80"/>
  <c r="AV157" i="80"/>
  <c r="AW95" i="80"/>
  <c r="AX81" i="80"/>
  <c r="AQ131" i="80"/>
  <c r="AR85" i="80"/>
  <c r="AD85" i="80"/>
  <c r="AW68" i="80"/>
  <c r="AZ153" i="80"/>
  <c r="AU161" i="80"/>
  <c r="AW161" i="80"/>
  <c r="AI96" i="80"/>
  <c r="AY140" i="80"/>
  <c r="BA157" i="80"/>
  <c r="AW143" i="80"/>
  <c r="AX131" i="80"/>
  <c r="AR168" i="80"/>
  <c r="AZ107" i="80"/>
  <c r="AD83" i="80"/>
  <c r="AD94" i="80"/>
  <c r="AE174" i="80"/>
  <c r="AW168" i="80"/>
  <c r="AP106" i="80"/>
  <c r="AG140" i="80"/>
  <c r="AU96" i="80"/>
  <c r="AU94" i="80"/>
  <c r="AJ111" i="80"/>
  <c r="AE147" i="80"/>
  <c r="BA69" i="80"/>
  <c r="AV166" i="80"/>
  <c r="AN154" i="80"/>
  <c r="AT149" i="80"/>
  <c r="AX155" i="80"/>
  <c r="AO124" i="80"/>
  <c r="AD87" i="80"/>
  <c r="AZ112" i="80"/>
  <c r="AX67" i="80"/>
  <c r="AG109" i="80"/>
  <c r="AV127" i="80"/>
  <c r="AY118" i="80"/>
  <c r="AT139" i="80"/>
  <c r="AZ69" i="80"/>
  <c r="AH143" i="80"/>
  <c r="AX85" i="80"/>
  <c r="AT68" i="80"/>
  <c r="AN82" i="80"/>
  <c r="AX152" i="80"/>
  <c r="AW83" i="80"/>
  <c r="AV169" i="80"/>
  <c r="AP160" i="80"/>
  <c r="AX145" i="80"/>
  <c r="AW172" i="80"/>
  <c r="BA126" i="80"/>
  <c r="AB169" i="80"/>
  <c r="AV155" i="80"/>
  <c r="AT90" i="80"/>
  <c r="AF76" i="80"/>
  <c r="AK155" i="80"/>
  <c r="AT88" i="80"/>
  <c r="AU101" i="80"/>
  <c r="AF75" i="80"/>
  <c r="AR61" i="80"/>
  <c r="AB152" i="80"/>
  <c r="AF110" i="80"/>
  <c r="AO126" i="80"/>
  <c r="AV178" i="80"/>
  <c r="AB162" i="80"/>
  <c r="AE141" i="80"/>
  <c r="AT135" i="80"/>
  <c r="AG84" i="80"/>
  <c r="BB127" i="80"/>
  <c r="AW115" i="80"/>
  <c r="AZ178" i="80"/>
  <c r="BB171" i="80"/>
  <c r="AX178" i="80"/>
  <c r="AB129" i="80"/>
  <c r="AP127" i="80"/>
  <c r="AD160" i="80"/>
  <c r="AR119" i="80"/>
  <c r="AV132" i="80"/>
  <c r="AV80" i="80"/>
  <c r="AW146" i="80"/>
  <c r="AY137" i="80"/>
  <c r="AX170" i="80"/>
  <c r="AH93" i="80"/>
  <c r="AT142" i="80"/>
  <c r="AR116" i="80"/>
  <c r="AQ104" i="80"/>
  <c r="AQ160" i="80"/>
  <c r="AH142" i="80"/>
  <c r="BB84" i="80"/>
  <c r="AB76" i="80"/>
  <c r="AZ110" i="80"/>
  <c r="AY102" i="80"/>
  <c r="AP75" i="80"/>
  <c r="AW117" i="80"/>
  <c r="AP89" i="80"/>
  <c r="AF118" i="80"/>
  <c r="AQ116" i="80"/>
  <c r="AT115" i="80"/>
  <c r="AW135" i="80"/>
  <c r="AZ126" i="80"/>
  <c r="AX114" i="80"/>
  <c r="AX162" i="80"/>
  <c r="AU110" i="80"/>
  <c r="AV163" i="80"/>
  <c r="BA171" i="80"/>
  <c r="AT177" i="80"/>
  <c r="AP140" i="80"/>
  <c r="AG80" i="80"/>
  <c r="AT162" i="80"/>
  <c r="AQ88" i="80"/>
  <c r="AB170" i="80"/>
  <c r="AW98" i="80"/>
  <c r="AT143" i="80"/>
  <c r="AB108" i="80"/>
  <c r="AT113" i="80"/>
  <c r="AX138" i="80"/>
  <c r="AR111" i="80"/>
  <c r="BB88" i="80"/>
  <c r="AX177" i="80"/>
  <c r="AU129" i="80"/>
  <c r="AZ141" i="80"/>
  <c r="AP167" i="80"/>
  <c r="AF138" i="80"/>
  <c r="AT63" i="80"/>
  <c r="AT157" i="80"/>
  <c r="AU69" i="80"/>
  <c r="AX128" i="80"/>
  <c r="AF82" i="80"/>
  <c r="AS137" i="80"/>
  <c r="AL124" i="80"/>
  <c r="AP91" i="80"/>
  <c r="AU177" i="80"/>
  <c r="AW92" i="80"/>
  <c r="AV119" i="80"/>
  <c r="AT122" i="80"/>
  <c r="AY123" i="80"/>
  <c r="BB94" i="80"/>
  <c r="AV65" i="80"/>
  <c r="AZ148" i="80"/>
  <c r="AV138" i="80"/>
  <c r="AX164" i="80"/>
  <c r="AU158" i="80"/>
  <c r="AU61" i="80"/>
  <c r="AD99" i="80"/>
  <c r="AD163" i="80"/>
  <c r="BB99" i="80"/>
  <c r="AO163" i="80"/>
  <c r="AY72" i="80"/>
  <c r="AQ174" i="80"/>
  <c r="AV60" i="80"/>
  <c r="AU115" i="80"/>
  <c r="AG91" i="80"/>
  <c r="AZ151" i="80"/>
  <c r="AT119" i="80"/>
  <c r="AQ98" i="80"/>
  <c r="AN64" i="80"/>
  <c r="AZ175" i="80"/>
  <c r="AV162" i="80"/>
  <c r="AW127" i="80"/>
  <c r="AF178" i="80"/>
  <c r="AI137" i="80"/>
  <c r="BB107" i="80"/>
  <c r="AR173" i="80"/>
  <c r="AT134" i="80"/>
  <c r="AH112" i="80"/>
  <c r="AQ147" i="80"/>
  <c r="AJ161" i="80"/>
  <c r="AN148" i="80"/>
  <c r="AH124" i="80"/>
  <c r="AE97" i="80"/>
  <c r="AX116" i="80"/>
  <c r="AP97" i="80"/>
  <c r="AO175" i="80"/>
  <c r="AJ165" i="80"/>
  <c r="AN68" i="80"/>
  <c r="AQ130" i="80"/>
  <c r="AP118" i="80"/>
  <c r="AD121" i="80"/>
  <c r="AZ82" i="80"/>
  <c r="AV171" i="80"/>
  <c r="AQ91" i="80"/>
  <c r="AT151" i="80"/>
  <c r="AR63" i="80"/>
  <c r="AC137" i="80"/>
  <c r="AM80" i="80"/>
  <c r="AB159" i="80"/>
  <c r="AO122" i="80"/>
  <c r="AP109" i="80"/>
  <c r="AE149" i="80"/>
  <c r="AT126" i="80"/>
  <c r="AO105" i="80"/>
  <c r="AT163" i="80"/>
  <c r="AV64" i="80"/>
  <c r="AB139" i="80"/>
  <c r="AZ97" i="80"/>
  <c r="AP99" i="80"/>
  <c r="AR166" i="80"/>
  <c r="AW81" i="80"/>
  <c r="AD96" i="80"/>
  <c r="AI136" i="80"/>
  <c r="AG71" i="80"/>
  <c r="AG63" i="80"/>
  <c r="AQ72" i="80"/>
  <c r="AV125" i="80"/>
  <c r="AF131" i="80"/>
  <c r="AX107" i="80"/>
  <c r="AN124" i="80"/>
  <c r="AZ68" i="80"/>
  <c r="AG85" i="80"/>
  <c r="AU172" i="80"/>
  <c r="AO121" i="80"/>
  <c r="AP147" i="80"/>
  <c r="AL172" i="80"/>
  <c r="AT170" i="80"/>
  <c r="AP135" i="80"/>
  <c r="AF171" i="80"/>
  <c r="AC174" i="80"/>
  <c r="AU85" i="80"/>
  <c r="AJ124" i="80"/>
  <c r="AN83" i="80"/>
  <c r="AP90" i="80"/>
  <c r="AZ100" i="80"/>
  <c r="AJ104" i="80"/>
  <c r="AO147" i="80"/>
  <c r="AO176" i="80"/>
  <c r="AZ103" i="80"/>
  <c r="AO169" i="80"/>
  <c r="AJ134" i="80"/>
  <c r="AP69" i="80"/>
  <c r="AJ159" i="80"/>
  <c r="AQ124" i="80"/>
  <c r="AV82" i="80"/>
  <c r="AO172" i="80"/>
  <c r="AW174" i="80"/>
  <c r="AO107" i="80"/>
  <c r="AU100" i="80"/>
  <c r="AW167" i="80"/>
  <c r="AG94" i="80"/>
  <c r="AN140" i="80"/>
  <c r="AZ152" i="80"/>
  <c r="AR105" i="80"/>
  <c r="AP151" i="80"/>
  <c r="AK71" i="80"/>
  <c r="AG163" i="80"/>
  <c r="AU173" i="80"/>
  <c r="AH132" i="80"/>
  <c r="AG159" i="80"/>
  <c r="AB84" i="80"/>
  <c r="AW173" i="80"/>
  <c r="AQ83" i="80"/>
  <c r="AP133" i="80"/>
  <c r="AT154" i="80"/>
  <c r="AT66" i="80"/>
  <c r="AG155" i="80"/>
  <c r="AZ135" i="80"/>
  <c r="BA164" i="80"/>
  <c r="AP105" i="80"/>
  <c r="AV91" i="80"/>
  <c r="AH70" i="80"/>
  <c r="AO67" i="80"/>
  <c r="AV173" i="80"/>
  <c r="AN78" i="80"/>
  <c r="AU89" i="80"/>
  <c r="AZ143" i="80"/>
  <c r="AG93" i="80"/>
  <c r="AD107" i="80"/>
  <c r="BA97" i="80"/>
  <c r="BB113" i="80"/>
  <c r="AW62" i="80"/>
  <c r="AI146" i="80"/>
  <c r="AZ66" i="80"/>
  <c r="AG166" i="80"/>
  <c r="AU166" i="80"/>
  <c r="AN114" i="80"/>
  <c r="AZ131" i="80"/>
  <c r="AG88" i="80"/>
  <c r="AP139" i="80"/>
  <c r="AD84" i="80"/>
  <c r="AG149" i="80"/>
  <c r="AC139" i="80"/>
  <c r="AN172" i="80"/>
  <c r="AQ173" i="80"/>
  <c r="AQ85" i="80"/>
  <c r="AF66" i="80"/>
  <c r="AF102" i="80"/>
  <c r="AU70" i="80"/>
  <c r="AG102" i="80"/>
  <c r="AN131" i="80"/>
  <c r="AZ167" i="80"/>
  <c r="AT81" i="80"/>
  <c r="AN170" i="80"/>
  <c r="AK108" i="80"/>
  <c r="AQ143" i="80"/>
  <c r="AO108" i="80"/>
  <c r="AZ75" i="80"/>
  <c r="AF104" i="80"/>
  <c r="AT118" i="80"/>
  <c r="AU150" i="80"/>
  <c r="AJ72" i="80"/>
  <c r="AD115" i="80"/>
  <c r="AQ115" i="80"/>
  <c r="AE74" i="80"/>
  <c r="AR156" i="80"/>
  <c r="AV63" i="80"/>
  <c r="AR163" i="80"/>
  <c r="AC112" i="80"/>
  <c r="AT175" i="80"/>
  <c r="AH138" i="80"/>
  <c r="AP173" i="80"/>
  <c r="AX142" i="80"/>
  <c r="AG158" i="80"/>
  <c r="AE84" i="80"/>
  <c r="AR125" i="80"/>
  <c r="AV70" i="80"/>
  <c r="AB113" i="80"/>
  <c r="AP149" i="80"/>
  <c r="AG144" i="80"/>
  <c r="AQ162" i="80"/>
  <c r="AY69" i="80"/>
  <c r="AE135" i="80"/>
  <c r="AH169" i="80"/>
  <c r="AN84" i="80"/>
  <c r="AV145" i="80"/>
  <c r="AJ152" i="80"/>
  <c r="AZ159" i="80"/>
  <c r="AK80" i="80"/>
  <c r="AU102" i="80"/>
  <c r="AZ154" i="80"/>
  <c r="AL65" i="80"/>
  <c r="AD101" i="80"/>
  <c r="AD72" i="80"/>
  <c r="AX139" i="80"/>
  <c r="AC165" i="80"/>
  <c r="AT93" i="80"/>
  <c r="AB109" i="80"/>
  <c r="BA118" i="80"/>
  <c r="AL108" i="80"/>
  <c r="AM92" i="80"/>
  <c r="AV88" i="80"/>
  <c r="AQ110" i="80"/>
  <c r="AI67" i="80"/>
  <c r="AQ138" i="80"/>
  <c r="AU176" i="80"/>
  <c r="AG87" i="80"/>
  <c r="AE152" i="80"/>
  <c r="AH123" i="80"/>
  <c r="AC66" i="80"/>
  <c r="AN66" i="80"/>
  <c r="AE83" i="80"/>
  <c r="AF98" i="80"/>
  <c r="AD146" i="80"/>
  <c r="AH159" i="80"/>
  <c r="AD150" i="80"/>
  <c r="AS96" i="80"/>
  <c r="AZ71" i="80"/>
  <c r="AH145" i="80"/>
  <c r="AL72" i="80"/>
  <c r="AJ98" i="80"/>
  <c r="AD124" i="80"/>
  <c r="AV107" i="80"/>
  <c r="AV137" i="80"/>
  <c r="AZ84" i="80"/>
  <c r="AO135" i="80"/>
  <c r="AE177" i="80"/>
  <c r="AQ155" i="80"/>
  <c r="AY159" i="80"/>
  <c r="AF70" i="80"/>
  <c r="AC167" i="80"/>
  <c r="AG113" i="80"/>
  <c r="AG97" i="80"/>
  <c r="AF133" i="80"/>
  <c r="AZ171" i="80"/>
  <c r="AP66" i="80"/>
  <c r="AG174" i="80"/>
  <c r="AR114" i="80"/>
  <c r="AH99" i="80"/>
  <c r="AC131" i="80"/>
  <c r="AG134" i="80"/>
  <c r="AU81" i="80"/>
  <c r="AR157" i="80"/>
  <c r="AP98" i="80"/>
  <c r="AU156" i="80"/>
  <c r="AP102" i="80"/>
  <c r="AP101" i="80"/>
  <c r="AG173" i="80"/>
  <c r="AQ139" i="80"/>
  <c r="AZ115" i="80"/>
  <c r="AK134" i="80"/>
  <c r="AV139" i="80"/>
  <c r="AL103" i="80"/>
  <c r="AM171" i="80"/>
  <c r="AD109" i="80"/>
  <c r="AP164" i="80"/>
  <c r="AH109" i="80"/>
  <c r="AP111" i="80"/>
  <c r="AK152" i="80"/>
  <c r="AP80" i="80"/>
  <c r="AE88" i="80"/>
  <c r="AO99" i="80"/>
  <c r="AT85" i="80"/>
  <c r="AD140" i="80"/>
  <c r="AD104" i="80"/>
  <c r="AX147" i="80"/>
  <c r="AQ93" i="80"/>
  <c r="AE164" i="80"/>
  <c r="AB137" i="80"/>
  <c r="AU105" i="80"/>
  <c r="AU99" i="80"/>
  <c r="AP121" i="80"/>
  <c r="AZ145" i="80"/>
  <c r="AP144" i="80"/>
  <c r="AU107" i="80"/>
  <c r="AO87" i="80"/>
  <c r="AZ162" i="80"/>
  <c r="AJ94" i="80"/>
  <c r="AZ161" i="80"/>
  <c r="AV89" i="80"/>
  <c r="AV84" i="80"/>
  <c r="AD175" i="80"/>
  <c r="AM66" i="80"/>
  <c r="AL174" i="80"/>
  <c r="AZ104" i="80"/>
  <c r="AX82" i="80"/>
  <c r="AG138" i="80"/>
  <c r="AQ79" i="80"/>
  <c r="AQ80" i="80"/>
  <c r="AM99" i="80"/>
  <c r="AP112" i="80"/>
  <c r="AQ90" i="80"/>
  <c r="AZ137" i="80"/>
  <c r="AP166" i="80"/>
  <c r="AV174" i="80"/>
  <c r="AT156" i="80"/>
  <c r="AK135" i="80"/>
  <c r="AR96" i="80"/>
  <c r="AO158" i="80"/>
  <c r="AP67" i="80"/>
  <c r="AD166" i="80"/>
  <c r="AE136" i="80"/>
  <c r="AJ112" i="80"/>
  <c r="AO177" i="80"/>
  <c r="AZ163" i="80"/>
  <c r="AK67" i="80"/>
  <c r="AN72" i="80"/>
  <c r="AU87" i="80"/>
  <c r="AP172" i="80"/>
  <c r="AP117" i="80"/>
  <c r="AP86" i="80"/>
  <c r="AD128" i="80"/>
  <c r="AP178" i="80"/>
  <c r="AV123" i="80"/>
  <c r="AO79" i="80"/>
  <c r="AJ84" i="80"/>
  <c r="AO146" i="80"/>
  <c r="AX86" i="80"/>
  <c r="AE161" i="80"/>
  <c r="AO162" i="80"/>
  <c r="AE128" i="80"/>
  <c r="AN87" i="80"/>
  <c r="AC106" i="80"/>
  <c r="AG64" i="80"/>
  <c r="AP157" i="80"/>
  <c r="AN109" i="80"/>
  <c r="AP158" i="80"/>
  <c r="AN86" i="80"/>
  <c r="AD66" i="80"/>
  <c r="AQ71" i="80"/>
  <c r="AG114" i="80"/>
  <c r="AZ133" i="80"/>
  <c r="AW171" i="80"/>
  <c r="AZ165" i="80"/>
  <c r="AW166" i="80"/>
  <c r="AB72" i="80"/>
  <c r="AU168" i="80"/>
  <c r="AZ177" i="80"/>
  <c r="AV131" i="80"/>
  <c r="AK157" i="80"/>
  <c r="AJ96" i="80"/>
  <c r="AZ87" i="80"/>
  <c r="AW151" i="80"/>
  <c r="AJ143" i="80"/>
  <c r="AN141" i="80"/>
  <c r="AK164" i="80"/>
  <c r="AG148" i="80"/>
  <c r="AH89" i="80"/>
  <c r="AR169" i="80"/>
  <c r="AV110" i="80"/>
  <c r="AD75" i="80"/>
  <c r="AO60" i="80"/>
  <c r="AP83" i="80"/>
  <c r="AZ125" i="80"/>
  <c r="AU171" i="80"/>
  <c r="AQ166" i="80"/>
  <c r="AF69" i="80"/>
  <c r="AI152" i="80"/>
  <c r="AG142" i="80"/>
  <c r="AR83" i="80"/>
  <c r="AM164" i="80"/>
  <c r="AP110" i="80"/>
  <c r="AY138" i="80"/>
  <c r="AL167" i="80"/>
  <c r="AD100" i="80"/>
  <c r="AO140" i="80"/>
  <c r="AF129" i="80"/>
  <c r="AP104" i="80"/>
  <c r="AD151" i="80"/>
  <c r="BB137" i="80"/>
  <c r="AP79" i="80"/>
  <c r="AP100" i="80"/>
  <c r="AI94" i="80"/>
  <c r="AN171" i="80"/>
  <c r="AW86" i="80"/>
  <c r="AP78" i="80"/>
  <c r="AF121" i="80"/>
  <c r="AO110" i="80"/>
  <c r="AX161" i="80"/>
  <c r="AF169" i="80"/>
  <c r="AB85" i="80"/>
  <c r="AH140" i="80"/>
  <c r="AZ155" i="80"/>
  <c r="AQ94" i="80"/>
  <c r="AQ149" i="80"/>
  <c r="AG86" i="80"/>
  <c r="AU135" i="80"/>
  <c r="AK143" i="80"/>
  <c r="AV96" i="80"/>
  <c r="AO149" i="80"/>
  <c r="AF63" i="80"/>
  <c r="AP64" i="80"/>
  <c r="AU130" i="80"/>
  <c r="AO84" i="80"/>
  <c r="AF79" i="80"/>
  <c r="AP119" i="80"/>
  <c r="AO178" i="80"/>
  <c r="AH149" i="80"/>
  <c r="AD135" i="80"/>
  <c r="AH147" i="80"/>
  <c r="AQ76" i="80"/>
  <c r="AO118" i="80"/>
  <c r="AI82" i="80"/>
  <c r="AO127" i="80"/>
  <c r="AX151" i="80"/>
  <c r="AN81" i="80"/>
  <c r="AZ146" i="80"/>
  <c r="AE82" i="80"/>
  <c r="AQ163" i="80"/>
  <c r="AZ140" i="80"/>
  <c r="AH163" i="80"/>
  <c r="AN119" i="80"/>
  <c r="AL178" i="80"/>
  <c r="AU167" i="80"/>
  <c r="AB16" i="80"/>
  <c r="AD144" i="80"/>
  <c r="AK153" i="80"/>
  <c r="AK160" i="80"/>
  <c r="AZ128" i="80"/>
  <c r="AQ133" i="80"/>
  <c r="AU146" i="80"/>
  <c r="AK136" i="80"/>
  <c r="AJ89" i="80"/>
  <c r="AO78" i="80"/>
  <c r="AK111" i="80"/>
  <c r="AO95" i="80"/>
  <c r="AZ99" i="80"/>
  <c r="AK78" i="80"/>
  <c r="AZ142" i="80"/>
  <c r="AZ160" i="80"/>
  <c r="AL151" i="80"/>
  <c r="AZ64" i="80"/>
  <c r="AP60" i="80"/>
  <c r="AJ101" i="80"/>
  <c r="AH81" i="80"/>
  <c r="BB63" i="80"/>
  <c r="AD169" i="80"/>
  <c r="AN122" i="80"/>
  <c r="AD67" i="80"/>
  <c r="AL142" i="80"/>
  <c r="AG65" i="80"/>
  <c r="AM60" i="80"/>
  <c r="AE148" i="80"/>
  <c r="AL125" i="80"/>
  <c r="AE66" i="80"/>
  <c r="AT89" i="80"/>
  <c r="AO70" i="80"/>
  <c r="AG131" i="80"/>
  <c r="AK116" i="80"/>
  <c r="AD130" i="80"/>
  <c r="AD142" i="80"/>
  <c r="AI66" i="80"/>
  <c r="AU117" i="80"/>
  <c r="AM140" i="80"/>
  <c r="AC87" i="80"/>
  <c r="AG62" i="80"/>
  <c r="AO125" i="80"/>
  <c r="AN104" i="80"/>
  <c r="AN101" i="80"/>
  <c r="AK122" i="80"/>
  <c r="AK95" i="80"/>
  <c r="AP88" i="80"/>
  <c r="AE16" i="80"/>
  <c r="AL112" i="80"/>
  <c r="AM68" i="80"/>
  <c r="AK77" i="80"/>
  <c r="BA144" i="80"/>
  <c r="AY167" i="80"/>
  <c r="AL92" i="80"/>
  <c r="AL99" i="80"/>
  <c r="BB125" i="80"/>
  <c r="AY171" i="80"/>
  <c r="AL77" i="80"/>
  <c r="AM138" i="80"/>
  <c r="AK105" i="80"/>
  <c r="AM61" i="80"/>
  <c r="AL166" i="80"/>
  <c r="AM74" i="80"/>
  <c r="BA83" i="80"/>
  <c r="AW119" i="80"/>
  <c r="AM22" i="80"/>
  <c r="AN37" i="80"/>
  <c r="AH139" i="80" l="1"/>
  <c r="B66" i="80"/>
  <c r="AK170" i="80"/>
  <c r="B69" i="80"/>
  <c r="BD76" i="80"/>
  <c r="B171" i="80"/>
  <c r="BC174" i="80"/>
  <c r="C148" i="80"/>
  <c r="C142" i="80"/>
  <c r="C127" i="80"/>
  <c r="AK66" i="80"/>
  <c r="AB28" i="80"/>
  <c r="B155" i="80"/>
  <c r="C114" i="80"/>
  <c r="C157" i="80"/>
  <c r="AC138" i="80"/>
  <c r="AI139" i="80"/>
  <c r="AR132" i="80"/>
  <c r="AN178" i="80"/>
  <c r="AN69" i="80"/>
  <c r="AR149" i="80"/>
  <c r="AP125" i="80"/>
  <c r="AK83" i="80"/>
  <c r="AH67" i="80"/>
  <c r="AC92" i="80"/>
  <c r="AZ116" i="80"/>
  <c r="AR171" i="80"/>
  <c r="AS107" i="80"/>
  <c r="AI72" i="80"/>
  <c r="AG89" i="80"/>
  <c r="AJ91" i="80"/>
  <c r="C167" i="80"/>
  <c r="AJ170" i="80"/>
  <c r="AS75" i="80"/>
  <c r="AC111" i="80"/>
  <c r="AI117" i="80"/>
  <c r="AS175" i="80"/>
  <c r="AJ90" i="80"/>
  <c r="AH151" i="80"/>
  <c r="AJ107" i="80"/>
  <c r="AC125" i="80"/>
  <c r="AC102" i="80"/>
  <c r="AS134" i="80"/>
  <c r="AI64" i="80"/>
  <c r="AG124" i="80"/>
  <c r="AN147" i="80"/>
  <c r="AK90" i="80"/>
  <c r="AI83" i="80"/>
  <c r="AI69" i="80"/>
  <c r="AP87" i="80"/>
  <c r="AI160" i="80"/>
  <c r="AS93" i="80"/>
  <c r="AD157" i="80"/>
  <c r="AC120" i="80"/>
  <c r="AC149" i="80"/>
  <c r="AI157" i="80"/>
  <c r="AC177" i="80"/>
  <c r="AK114" i="80"/>
  <c r="AI144" i="80"/>
  <c r="AR66" i="80"/>
  <c r="AC164" i="80"/>
  <c r="AO116" i="80"/>
  <c r="AH88" i="80"/>
  <c r="AR141" i="80"/>
  <c r="AI135" i="80"/>
  <c r="AI151" i="80"/>
  <c r="AC108" i="80"/>
  <c r="AS139" i="80"/>
  <c r="AS71" i="80"/>
  <c r="AN74" i="80"/>
  <c r="AR136" i="80"/>
  <c r="AD79" i="80"/>
  <c r="AC60" i="80"/>
  <c r="AJ157" i="80"/>
  <c r="AS146" i="80"/>
  <c r="AJ74" i="80"/>
  <c r="AP129" i="80"/>
  <c r="AH118" i="80"/>
  <c r="AS78" i="80"/>
  <c r="AC158" i="80"/>
  <c r="AI138" i="80"/>
  <c r="AN159" i="80"/>
  <c r="AQ177" i="80"/>
  <c r="AC175" i="80"/>
  <c r="AR80" i="80"/>
  <c r="AN76" i="80"/>
  <c r="AH117" i="80"/>
  <c r="AI74" i="80"/>
  <c r="AR146" i="80"/>
  <c r="AI127" i="80"/>
  <c r="AI161" i="80"/>
  <c r="AI169" i="80"/>
  <c r="AS154" i="80"/>
  <c r="AI97" i="80"/>
  <c r="AI100" i="80"/>
  <c r="AR143" i="80"/>
  <c r="AP165" i="80"/>
  <c r="AS124" i="80"/>
  <c r="AH115" i="80"/>
  <c r="AI140" i="80"/>
  <c r="AH176" i="80"/>
  <c r="AJ144" i="80"/>
  <c r="AI154" i="80"/>
  <c r="AK124" i="80"/>
  <c r="AS92" i="80"/>
  <c r="AK96" i="80"/>
  <c r="AI76" i="80"/>
  <c r="AG135" i="80"/>
  <c r="AS108" i="80"/>
  <c r="AR70" i="80"/>
  <c r="AR129" i="80"/>
  <c r="AO94" i="80"/>
  <c r="AJ64" i="80"/>
  <c r="AK161" i="80"/>
  <c r="AC151" i="80"/>
  <c r="AI107" i="80"/>
  <c r="AI65" i="80"/>
  <c r="AK126" i="80"/>
  <c r="AH110" i="80"/>
  <c r="AJ154" i="80"/>
  <c r="AR90" i="80"/>
  <c r="AC72" i="80"/>
  <c r="AR153" i="80"/>
  <c r="AI87" i="80"/>
  <c r="AK81" i="80"/>
  <c r="AC88" i="80"/>
  <c r="AS153" i="80"/>
  <c r="AQ89" i="80"/>
  <c r="AD139" i="80"/>
  <c r="AI112" i="80"/>
  <c r="AJ88" i="80"/>
  <c r="AH153" i="80"/>
  <c r="AS101" i="80"/>
  <c r="AI155" i="80"/>
  <c r="AD86" i="80"/>
  <c r="AC155" i="80"/>
  <c r="AS159" i="80"/>
  <c r="AR104" i="80"/>
  <c r="AC73" i="80"/>
  <c r="AG115" i="80"/>
  <c r="AY88" i="80"/>
  <c r="AR97" i="80"/>
  <c r="AI88" i="80"/>
  <c r="C149" i="80"/>
  <c r="AR106" i="80"/>
  <c r="AR130" i="80"/>
  <c r="AR128" i="80"/>
  <c r="AC94" i="80"/>
  <c r="AS170" i="80"/>
  <c r="AH100" i="80"/>
  <c r="AS126" i="80"/>
  <c r="AP107" i="80"/>
  <c r="AJ178" i="80"/>
  <c r="AY117" i="80"/>
  <c r="AP143" i="80"/>
  <c r="AH133" i="80"/>
  <c r="AY71" i="80"/>
  <c r="AC127" i="80"/>
  <c r="AS63" i="80"/>
  <c r="AG66" i="80"/>
  <c r="AP128" i="80"/>
  <c r="AH107" i="80"/>
  <c r="AS178" i="80"/>
  <c r="AC147" i="80"/>
  <c r="BE100" i="80"/>
  <c r="B95" i="80"/>
  <c r="B114" i="80"/>
  <c r="AR98" i="80"/>
  <c r="AS150" i="80"/>
  <c r="AN92" i="80"/>
  <c r="AI162" i="80"/>
  <c r="AS70" i="80"/>
  <c r="BC157" i="80"/>
  <c r="AO161" i="80"/>
  <c r="AG116" i="80"/>
  <c r="AQ150" i="80"/>
  <c r="AS111" i="80"/>
  <c r="AH141" i="80"/>
  <c r="AS138" i="80"/>
  <c r="AH175" i="80"/>
  <c r="AH72" i="80"/>
  <c r="AR172" i="80"/>
  <c r="AC86" i="80"/>
  <c r="AG111" i="80"/>
  <c r="AC144" i="80"/>
  <c r="AC136" i="80"/>
  <c r="AC91" i="80"/>
  <c r="AQ60" i="80"/>
  <c r="AI167" i="80"/>
  <c r="AL164" i="80"/>
  <c r="AH120" i="80"/>
  <c r="AH86" i="80"/>
  <c r="AC61" i="80"/>
  <c r="AS90" i="80"/>
  <c r="AS65" i="80"/>
  <c r="AP150" i="80"/>
  <c r="AO165" i="80"/>
  <c r="AS104" i="80"/>
  <c r="AK84" i="80"/>
  <c r="AS81" i="80"/>
  <c r="AP134" i="80"/>
  <c r="AS121" i="80"/>
  <c r="AC117" i="80"/>
  <c r="AS79" i="80"/>
  <c r="AC115" i="80"/>
  <c r="AR113" i="80"/>
  <c r="AS116" i="80"/>
  <c r="AR147" i="80"/>
  <c r="AN61" i="80"/>
  <c r="AQ74" i="80"/>
  <c r="AS168" i="80"/>
  <c r="AS177" i="80"/>
  <c r="AR150" i="80"/>
  <c r="AG168" i="80"/>
  <c r="AC171" i="80"/>
  <c r="AR131" i="80"/>
  <c r="AQ165" i="80"/>
  <c r="AI95" i="80"/>
  <c r="AC90" i="80"/>
  <c r="AS133" i="80"/>
  <c r="AJ106" i="80"/>
  <c r="AS140" i="80"/>
  <c r="AC76" i="80"/>
  <c r="AS114" i="80"/>
  <c r="AD133" i="80"/>
  <c r="AC128" i="80"/>
  <c r="AS144" i="80"/>
  <c r="AI113" i="80"/>
  <c r="AR121" i="80"/>
  <c r="AI106" i="80"/>
  <c r="AH90" i="80"/>
  <c r="AY67" i="80"/>
  <c r="AI163" i="80"/>
  <c r="AQ70" i="80"/>
  <c r="AC113" i="80"/>
  <c r="AR68" i="80"/>
  <c r="AN152" i="80"/>
  <c r="AN126" i="80"/>
  <c r="B97" i="80"/>
  <c r="C60" i="80"/>
  <c r="C176" i="80"/>
  <c r="C107" i="80"/>
  <c r="C136" i="80"/>
  <c r="C144" i="80"/>
  <c r="C113" i="80"/>
  <c r="AY62" i="80"/>
  <c r="AS162" i="80"/>
  <c r="AY70" i="80"/>
  <c r="AS160" i="80"/>
  <c r="BC171" i="80"/>
  <c r="AS122" i="80"/>
  <c r="B151" i="80"/>
  <c r="B111" i="80"/>
  <c r="B89" i="80"/>
  <c r="B75" i="80"/>
  <c r="C152" i="80"/>
  <c r="AS62" i="80"/>
  <c r="AY74" i="80"/>
  <c r="BC82" i="80"/>
  <c r="AS145" i="80"/>
  <c r="BC143" i="80"/>
  <c r="AS127" i="80"/>
  <c r="AS67" i="80"/>
  <c r="AS112" i="80"/>
  <c r="BC155" i="80"/>
  <c r="AY131" i="80"/>
  <c r="BB162" i="80"/>
  <c r="AS105" i="80"/>
  <c r="AQ157" i="80"/>
  <c r="AQ144" i="80"/>
  <c r="BA140" i="80"/>
  <c r="AS87" i="80"/>
  <c r="AH105" i="80"/>
  <c r="AC118" i="80"/>
  <c r="B158" i="80"/>
  <c r="B164" i="80"/>
  <c r="B112" i="80"/>
  <c r="AG73" i="80"/>
  <c r="AD90" i="80"/>
  <c r="AS68" i="80"/>
  <c r="AS169" i="80"/>
  <c r="AI147" i="80"/>
  <c r="AS147" i="80"/>
  <c r="BC177" i="80"/>
  <c r="C70" i="80"/>
  <c r="B126" i="80"/>
  <c r="B84" i="80"/>
  <c r="AH135" i="80"/>
  <c r="B92" i="80"/>
  <c r="B176" i="80"/>
  <c r="C124" i="80"/>
  <c r="C118" i="80"/>
  <c r="C108" i="80"/>
  <c r="AN94" i="80"/>
  <c r="AY64" i="80"/>
  <c r="AO164" i="80"/>
  <c r="AC114" i="80"/>
  <c r="AP141" i="80"/>
  <c r="AS95" i="80"/>
  <c r="AQ122" i="80"/>
  <c r="AS88" i="80"/>
  <c r="AH168" i="80"/>
  <c r="AY156" i="80"/>
  <c r="BC159" i="80"/>
  <c r="AS84" i="80"/>
  <c r="AC124" i="80"/>
  <c r="AS141" i="80"/>
  <c r="AC126" i="80"/>
  <c r="AR151" i="80"/>
  <c r="C78" i="80"/>
  <c r="BC139" i="80"/>
  <c r="C97" i="80"/>
  <c r="AS119" i="80"/>
  <c r="BC163" i="80"/>
  <c r="AS152" i="80"/>
  <c r="AS165" i="80"/>
  <c r="AS83" i="80"/>
  <c r="C177" i="80"/>
  <c r="B108" i="80"/>
  <c r="C120" i="80"/>
  <c r="B68" i="80"/>
  <c r="C117" i="80"/>
  <c r="C131" i="80"/>
  <c r="C143" i="80"/>
  <c r="AZ117" i="80"/>
  <c r="B63" i="80"/>
  <c r="B86" i="80"/>
  <c r="B77" i="80"/>
  <c r="B160" i="80"/>
  <c r="C168" i="80"/>
  <c r="C80" i="80"/>
  <c r="AQ69" i="80"/>
  <c r="B88" i="80"/>
  <c r="C104" i="80"/>
  <c r="B107" i="80"/>
  <c r="BC72" i="80"/>
  <c r="AS118" i="80"/>
  <c r="AY91" i="80"/>
  <c r="AC100" i="80"/>
  <c r="AS102" i="80"/>
  <c r="AS98" i="80"/>
  <c r="AS61" i="80"/>
  <c r="BC110" i="80"/>
  <c r="AY174" i="80"/>
  <c r="AN138" i="80"/>
  <c r="AO160" i="80"/>
  <c r="BC61" i="80"/>
  <c r="AR79" i="80"/>
  <c r="BA81" i="80"/>
  <c r="AS69" i="80"/>
  <c r="AR122" i="80"/>
  <c r="AY76" i="80"/>
  <c r="AS135" i="80"/>
  <c r="BC70" i="80"/>
  <c r="AH166" i="80"/>
  <c r="AS86" i="80"/>
  <c r="AR155" i="80"/>
  <c r="AD132" i="80"/>
  <c r="AR108" i="80"/>
  <c r="BB67" i="80"/>
  <c r="AS136" i="80"/>
  <c r="AS85" i="80"/>
  <c r="BB168" i="80"/>
  <c r="AR148" i="80"/>
  <c r="AH92" i="80"/>
  <c r="BC134" i="80"/>
  <c r="AS130" i="80"/>
  <c r="AO168" i="80"/>
  <c r="BC172" i="80"/>
  <c r="BC105" i="80"/>
  <c r="AC107" i="80"/>
  <c r="AS172" i="80"/>
  <c r="AH68" i="80"/>
  <c r="AG119" i="80"/>
  <c r="AR135" i="80"/>
  <c r="AS76" i="80"/>
  <c r="AO91" i="80"/>
  <c r="AY63" i="80"/>
  <c r="AY97" i="80"/>
  <c r="BC83" i="80"/>
  <c r="AS149" i="80"/>
  <c r="AY141" i="80"/>
  <c r="AS143" i="80"/>
  <c r="BC94" i="80"/>
  <c r="AS129" i="80"/>
  <c r="AC80" i="80"/>
  <c r="AN79" i="80"/>
  <c r="AN155" i="80"/>
  <c r="AN95" i="80"/>
  <c r="AH144" i="80"/>
  <c r="AR74" i="80"/>
  <c r="AH152" i="80"/>
  <c r="BC156" i="80"/>
  <c r="AO117" i="80"/>
  <c r="AS131" i="80"/>
  <c r="AW169" i="80"/>
  <c r="AC162" i="80"/>
  <c r="AS123" i="80"/>
  <c r="AY122" i="80"/>
  <c r="BA108" i="80"/>
  <c r="AY143" i="80"/>
  <c r="AG72" i="80"/>
  <c r="AN149" i="80"/>
  <c r="AS166" i="80"/>
  <c r="AS109" i="80"/>
  <c r="AY60" i="80"/>
  <c r="AS167" i="80"/>
  <c r="AS97" i="80"/>
  <c r="AY119" i="80"/>
  <c r="AG129" i="80"/>
  <c r="BC84" i="80"/>
  <c r="AH76" i="80"/>
  <c r="AR75" i="80"/>
  <c r="AY80" i="80"/>
  <c r="BC175" i="80"/>
  <c r="AG126" i="80"/>
  <c r="BB139" i="80"/>
  <c r="BB65" i="80"/>
  <c r="AS115" i="80"/>
  <c r="BC129" i="80"/>
  <c r="AG136" i="80"/>
  <c r="AY99" i="80"/>
  <c r="AH134" i="80"/>
  <c r="AY152" i="80"/>
  <c r="AI177" i="80"/>
  <c r="AS113" i="80"/>
  <c r="BC85" i="80"/>
  <c r="AR162" i="80"/>
  <c r="BB68" i="80"/>
  <c r="BC145" i="80"/>
  <c r="AS176" i="80"/>
  <c r="AH79" i="80"/>
  <c r="BC121" i="80"/>
  <c r="AY164" i="80"/>
  <c r="AT102" i="80"/>
  <c r="AG74" i="80"/>
  <c r="BC165" i="80"/>
  <c r="AS110" i="80"/>
  <c r="AY86" i="80"/>
  <c r="AY93" i="80"/>
  <c r="AO173" i="80"/>
  <c r="AY172" i="80"/>
  <c r="AG143" i="80"/>
  <c r="AS106" i="80"/>
  <c r="AN153" i="80"/>
  <c r="AI173" i="80"/>
  <c r="AY101" i="80"/>
  <c r="AY98" i="80"/>
  <c r="AY103" i="80"/>
  <c r="AH127" i="80"/>
  <c r="AT136" i="80"/>
  <c r="AY132" i="80"/>
  <c r="AR176" i="80"/>
  <c r="AH171" i="80"/>
  <c r="BC101" i="80"/>
  <c r="AY107" i="80"/>
  <c r="BC160" i="80"/>
  <c r="AK168" i="80"/>
  <c r="BA136" i="80"/>
  <c r="AK101" i="80"/>
  <c r="AS132" i="80"/>
  <c r="AD152" i="80"/>
  <c r="AR138" i="80"/>
  <c r="AY155" i="80"/>
  <c r="BC148" i="80"/>
  <c r="AC74" i="80"/>
  <c r="AY170" i="80"/>
  <c r="BB76" i="80"/>
  <c r="BB74" i="80"/>
  <c r="AY177" i="80"/>
  <c r="AR167" i="80"/>
  <c r="BC71" i="80"/>
  <c r="AL177" i="80"/>
  <c r="AS99" i="80"/>
  <c r="AS142" i="80"/>
  <c r="BC78" i="80"/>
  <c r="AY166" i="80"/>
  <c r="BC138" i="80"/>
  <c r="AY92" i="80"/>
  <c r="AH96" i="80"/>
  <c r="AY75" i="80"/>
  <c r="AQ145" i="80"/>
  <c r="AS155" i="80"/>
  <c r="BC176" i="80"/>
  <c r="AY121" i="80"/>
  <c r="AH157" i="80"/>
  <c r="AN143" i="80"/>
  <c r="AP152" i="80"/>
  <c r="AY151" i="80"/>
  <c r="AR78" i="80"/>
  <c r="AS128" i="80"/>
  <c r="AY128" i="80"/>
  <c r="AG123" i="80"/>
  <c r="AY73" i="80"/>
  <c r="C73" i="80"/>
  <c r="AH129" i="80"/>
  <c r="BC117" i="80"/>
  <c r="AJ129" i="80"/>
  <c r="AS174" i="80"/>
  <c r="BC102" i="80"/>
  <c r="B79" i="80"/>
  <c r="AB173" i="80"/>
  <c r="BC62" i="80"/>
  <c r="AS73" i="80"/>
  <c r="AH154" i="80"/>
  <c r="AS64" i="80"/>
  <c r="AJ167" i="80"/>
  <c r="AC140" i="80"/>
  <c r="C99" i="80"/>
  <c r="BC98" i="80"/>
  <c r="C94" i="80"/>
  <c r="BC93" i="80"/>
  <c r="BD140" i="80"/>
  <c r="C174" i="80"/>
  <c r="BD173" i="80"/>
  <c r="C128" i="80"/>
  <c r="BF127" i="80"/>
  <c r="BD146" i="80"/>
  <c r="C140" i="80"/>
  <c r="BD139" i="80"/>
  <c r="BD71" i="80"/>
  <c r="C96" i="80"/>
  <c r="BF95" i="80"/>
  <c r="BE155" i="80"/>
  <c r="BE78" i="80"/>
  <c r="BE65" i="80"/>
  <c r="BD74" i="80"/>
  <c r="BC115" i="80"/>
  <c r="BC161" i="80"/>
  <c r="BC133" i="80"/>
  <c r="BC124" i="80"/>
  <c r="BC90" i="80"/>
  <c r="BC146" i="80"/>
  <c r="BC111" i="80"/>
  <c r="BC87" i="80"/>
  <c r="BC137" i="80"/>
  <c r="BC164" i="80"/>
  <c r="BC96" i="80"/>
  <c r="BC63" i="80"/>
  <c r="BC107" i="80"/>
  <c r="BC162" i="80"/>
  <c r="BC142" i="80"/>
  <c r="BC122" i="80"/>
  <c r="BC135" i="80"/>
  <c r="AS120" i="80"/>
  <c r="BB79" i="80"/>
  <c r="AJ81" i="80"/>
  <c r="AC89" i="80"/>
  <c r="AC68" i="80"/>
  <c r="AL148" i="80"/>
  <c r="BB112" i="80"/>
  <c r="AR145" i="80"/>
  <c r="AY115" i="80"/>
  <c r="BB120" i="80"/>
  <c r="BA152" i="80"/>
  <c r="AI118" i="80"/>
  <c r="AO145" i="80"/>
  <c r="AM139" i="80"/>
  <c r="AR158" i="80"/>
  <c r="BB97" i="80"/>
  <c r="AN176" i="80"/>
  <c r="AJ117" i="80"/>
  <c r="AC75" i="80"/>
  <c r="AM153" i="80"/>
  <c r="AJ163" i="80"/>
  <c r="AS173" i="80"/>
  <c r="AR170" i="80"/>
  <c r="AQ114" i="80"/>
  <c r="AQ81" i="80"/>
  <c r="BA102" i="80"/>
  <c r="BA158" i="80"/>
  <c r="AS100" i="80"/>
  <c r="AI105" i="80"/>
  <c r="AI141" i="80"/>
  <c r="AR126" i="80"/>
  <c r="AN168" i="80"/>
  <c r="AK117" i="80"/>
  <c r="AY158" i="80"/>
  <c r="AJ140" i="80"/>
  <c r="AH164" i="80"/>
  <c r="AC84" i="80"/>
  <c r="AK91" i="80"/>
  <c r="AI102" i="80"/>
  <c r="AR142" i="80"/>
  <c r="BB86" i="80"/>
  <c r="AH161" i="80"/>
  <c r="AK148" i="80"/>
  <c r="AI63" i="80"/>
  <c r="AS60" i="80"/>
  <c r="AK167" i="80"/>
  <c r="AF157" i="80"/>
  <c r="AD70" i="80"/>
  <c r="AI98" i="80"/>
  <c r="AS163" i="80"/>
  <c r="AI175" i="80"/>
  <c r="AQ108" i="80"/>
  <c r="AQ101" i="80"/>
  <c r="AY81" i="80"/>
  <c r="AI91" i="80"/>
  <c r="AD97" i="80"/>
  <c r="AS89" i="80"/>
  <c r="BA110" i="80"/>
  <c r="AJ174" i="80"/>
  <c r="AC129" i="80"/>
  <c r="AS125" i="80"/>
  <c r="AY125" i="80"/>
  <c r="AC95" i="80"/>
  <c r="AM148" i="80"/>
  <c r="AJ156" i="80"/>
  <c r="AN127" i="80"/>
  <c r="AJ122" i="80"/>
  <c r="AG165" i="80"/>
  <c r="AI126" i="80"/>
  <c r="BB140" i="80"/>
  <c r="AK87" i="80"/>
  <c r="AS156" i="80"/>
  <c r="B139" i="80"/>
  <c r="AI130" i="80"/>
  <c r="AP61" i="80"/>
  <c r="AK64" i="80"/>
  <c r="AI129" i="80"/>
  <c r="AZ172" i="80"/>
  <c r="AI71" i="80"/>
  <c r="AS164" i="80"/>
  <c r="AJ136" i="80"/>
  <c r="AR100" i="80"/>
  <c r="AK178" i="80"/>
  <c r="AK75" i="80"/>
  <c r="AO81" i="80"/>
  <c r="AJ114" i="80"/>
  <c r="AI149" i="80"/>
  <c r="AC134" i="80"/>
  <c r="AC143" i="80"/>
  <c r="AS103" i="80"/>
  <c r="AK69" i="80"/>
  <c r="AZ166" i="80"/>
  <c r="AN121" i="80"/>
  <c r="AI166" i="80"/>
  <c r="AU119" i="80"/>
  <c r="AI81" i="80"/>
  <c r="AJ141" i="80"/>
  <c r="AK147" i="80"/>
  <c r="AC82" i="80"/>
  <c r="AC67" i="80"/>
  <c r="AI108" i="80"/>
  <c r="AQ82" i="80"/>
  <c r="AY94" i="80"/>
  <c r="AG67" i="80"/>
  <c r="AI121" i="80"/>
  <c r="C71" i="80"/>
  <c r="AL149" i="80"/>
  <c r="AS72" i="80"/>
  <c r="AP131" i="80"/>
  <c r="AY148" i="80"/>
  <c r="AD112" i="80"/>
  <c r="AZ170" i="80"/>
  <c r="AC152" i="80"/>
  <c r="AY79" i="80"/>
  <c r="AZ93" i="80"/>
  <c r="AC105" i="80"/>
  <c r="AJ155" i="80"/>
  <c r="AP120" i="80"/>
  <c r="AI174" i="80"/>
  <c r="AR101" i="80"/>
  <c r="AZ62" i="80"/>
  <c r="AL78" i="80"/>
  <c r="AG175" i="80"/>
  <c r="AC83" i="80"/>
  <c r="B134" i="80"/>
  <c r="AN97" i="80"/>
  <c r="AH108" i="80"/>
  <c r="AC63" i="80"/>
  <c r="AN145" i="80"/>
  <c r="AE122" i="80"/>
  <c r="AS91" i="80"/>
  <c r="AO71" i="80"/>
  <c r="AK110" i="80"/>
  <c r="AI128" i="80"/>
  <c r="AK128" i="80"/>
  <c r="AO68" i="80"/>
  <c r="BB133" i="80"/>
  <c r="AZ158" i="80"/>
  <c r="BA82" i="80"/>
  <c r="AI134" i="80"/>
  <c r="AJ151" i="80"/>
  <c r="AI92" i="80"/>
  <c r="AH63" i="80"/>
  <c r="AQ75" i="80"/>
  <c r="AS94" i="80"/>
  <c r="AP95" i="80"/>
  <c r="AC70" i="80"/>
  <c r="AI104" i="80"/>
  <c r="AC121" i="80"/>
  <c r="AU134" i="80"/>
  <c r="AG164" i="80"/>
  <c r="AN134" i="80"/>
  <c r="AZ119" i="80"/>
  <c r="AI119" i="80"/>
  <c r="AH104" i="80"/>
  <c r="AI78" i="80"/>
  <c r="AI124" i="80"/>
  <c r="AC166" i="80"/>
  <c r="AH60" i="80"/>
  <c r="B104" i="80"/>
  <c r="AL98" i="80"/>
  <c r="AL152" i="80"/>
  <c r="AM133" i="80"/>
  <c r="AI110" i="80"/>
  <c r="AS80" i="80"/>
  <c r="AR60" i="80"/>
  <c r="AL126" i="80"/>
  <c r="AP93" i="80"/>
  <c r="AI153" i="80"/>
  <c r="AI101" i="80"/>
  <c r="AL114" i="80"/>
  <c r="AJ177" i="80"/>
  <c r="AI93" i="80"/>
  <c r="AI170" i="80"/>
  <c r="AH103" i="80"/>
  <c r="AC64" i="80"/>
  <c r="AK74" i="80"/>
  <c r="AO111" i="80"/>
  <c r="AD164" i="80"/>
  <c r="AG90" i="80"/>
  <c r="AR94" i="80"/>
  <c r="AR92" i="80"/>
  <c r="AK154" i="80"/>
  <c r="AD143" i="80"/>
  <c r="AX91" i="80"/>
  <c r="AR65" i="80"/>
  <c r="AN100" i="80"/>
  <c r="AG82" i="80"/>
  <c r="AL68" i="80"/>
  <c r="AN73" i="80"/>
  <c r="AQ67" i="80"/>
  <c r="AL96" i="80"/>
  <c r="AU90" i="80"/>
  <c r="AI75" i="80"/>
  <c r="AL107" i="80"/>
  <c r="AM166" i="80"/>
  <c r="AK115" i="80"/>
  <c r="BB165" i="80"/>
  <c r="AO82" i="80"/>
  <c r="AG107" i="80"/>
  <c r="AQ106" i="80"/>
  <c r="AC176" i="80"/>
  <c r="AZ118" i="80"/>
  <c r="AK171" i="80"/>
  <c r="AI103" i="80"/>
  <c r="AO134" i="80"/>
  <c r="AI148" i="80"/>
  <c r="AK158" i="80"/>
  <c r="AU114" i="80"/>
  <c r="AY113" i="80"/>
  <c r="AR109" i="80"/>
  <c r="AM149" i="80"/>
  <c r="AZ101" i="80"/>
  <c r="AI133" i="80"/>
  <c r="B148" i="80"/>
  <c r="AQ164" i="80"/>
  <c r="AL176" i="80"/>
  <c r="AJ95" i="80"/>
  <c r="AQ63" i="80"/>
  <c r="AI90" i="80"/>
  <c r="AM78" i="80"/>
  <c r="AI85" i="80"/>
  <c r="AC153" i="80"/>
  <c r="AG112" i="80"/>
  <c r="AL133" i="80"/>
  <c r="AG92" i="80"/>
  <c r="AM75" i="80"/>
  <c r="AI80" i="80"/>
  <c r="C156" i="80"/>
  <c r="AH73" i="80"/>
  <c r="AK73" i="80"/>
  <c r="AI99" i="80"/>
  <c r="BB109" i="80"/>
  <c r="AJ62" i="80"/>
  <c r="AP74" i="80"/>
  <c r="AT70" i="80"/>
  <c r="AV74" i="80"/>
  <c r="AC78" i="80"/>
  <c r="AH126" i="80"/>
  <c r="AJ172" i="80"/>
  <c r="AM132" i="80"/>
  <c r="AB98" i="80"/>
  <c r="AK132" i="80"/>
  <c r="AU112" i="80"/>
  <c r="AN112" i="80"/>
  <c r="AL66" i="80"/>
  <c r="AE110" i="80"/>
  <c r="AJ70" i="80"/>
  <c r="AK65" i="80"/>
  <c r="AD171" i="80"/>
  <c r="AF112" i="80"/>
  <c r="B156" i="80"/>
  <c r="C109" i="80"/>
  <c r="AI114" i="80"/>
  <c r="AM79" i="80"/>
  <c r="AM85" i="80"/>
  <c r="AC65" i="80"/>
  <c r="AN90" i="80"/>
  <c r="AJ169" i="80"/>
  <c r="AI172" i="80"/>
  <c r="AR178" i="80"/>
  <c r="AJ173" i="80"/>
  <c r="AI125" i="80"/>
  <c r="AC71" i="80"/>
  <c r="AI122" i="80"/>
  <c r="AH74" i="80"/>
  <c r="AC119" i="80"/>
  <c r="AC148" i="80"/>
  <c r="BA124" i="80"/>
  <c r="B143" i="80"/>
  <c r="AM89" i="80"/>
  <c r="AG162" i="80"/>
  <c r="AI150" i="80"/>
  <c r="BA174" i="80"/>
  <c r="AP122" i="80"/>
  <c r="AL88" i="80"/>
  <c r="AM150" i="80"/>
  <c r="AS158" i="80"/>
  <c r="AZ144" i="80"/>
  <c r="AH111" i="80"/>
  <c r="AL104" i="80"/>
  <c r="AY82" i="80"/>
  <c r="AI84" i="80"/>
  <c r="AM108" i="80"/>
  <c r="AI178" i="80"/>
  <c r="AK120" i="80"/>
  <c r="AN99" i="80"/>
  <c r="AN110" i="80"/>
  <c r="AZ85" i="80"/>
  <c r="AN151" i="80"/>
  <c r="AO138" i="80"/>
  <c r="AS148" i="80"/>
  <c r="AI164" i="80"/>
  <c r="AI131" i="80"/>
  <c r="AZ89" i="80"/>
  <c r="AW65" i="80"/>
  <c r="AK145" i="80"/>
  <c r="AP115" i="80"/>
  <c r="AO113" i="80"/>
  <c r="AQ96" i="80"/>
  <c r="AI111" i="80"/>
  <c r="AK97" i="80"/>
  <c r="AL137" i="80"/>
  <c r="AJ66" i="80"/>
  <c r="AS171" i="80"/>
  <c r="AL67" i="80"/>
  <c r="AD89" i="80"/>
  <c r="AH170" i="80"/>
  <c r="AG110" i="80"/>
  <c r="AN163" i="80"/>
  <c r="AJ120" i="80"/>
  <c r="AP82" i="80"/>
  <c r="AK133" i="80"/>
  <c r="AI176" i="80"/>
  <c r="AF72" i="80"/>
  <c r="AH65" i="80"/>
  <c r="AH177" i="80"/>
  <c r="AK121" i="80"/>
  <c r="AI145" i="80"/>
  <c r="AE91" i="80"/>
  <c r="AH165" i="80"/>
  <c r="B115" i="80"/>
  <c r="C115" i="80"/>
  <c r="B147" i="80"/>
  <c r="C74" i="80"/>
  <c r="AO155" i="80"/>
  <c r="C141" i="80"/>
  <c r="B169" i="80"/>
  <c r="C110" i="80"/>
  <c r="AH61" i="80"/>
  <c r="AV104" i="80"/>
  <c r="C132" i="80"/>
  <c r="C145" i="80"/>
  <c r="B132" i="80"/>
  <c r="B173" i="80"/>
  <c r="C173" i="80"/>
  <c r="AZ72" i="80"/>
  <c r="B140" i="80"/>
  <c r="C91" i="80"/>
  <c r="B61" i="80"/>
  <c r="C79" i="80"/>
  <c r="B145" i="80"/>
  <c r="B127" i="80"/>
  <c r="C101" i="80"/>
  <c r="B93" i="80"/>
  <c r="B99" i="80"/>
  <c r="C72" i="80"/>
  <c r="B131" i="80"/>
  <c r="B162" i="80"/>
  <c r="B142" i="80"/>
  <c r="B168" i="80"/>
  <c r="B161" i="80"/>
  <c r="B174" i="80"/>
  <c r="B117" i="80"/>
  <c r="C65" i="80"/>
  <c r="B172" i="80"/>
  <c r="B85" i="80"/>
  <c r="B80" i="80"/>
  <c r="B141" i="80"/>
  <c r="B133" i="80"/>
  <c r="B157" i="80"/>
  <c r="B71" i="80"/>
  <c r="B73" i="80"/>
  <c r="C147" i="80"/>
  <c r="B74" i="80"/>
  <c r="B91" i="80"/>
  <c r="B129" i="80"/>
  <c r="B110" i="80"/>
  <c r="B146" i="80"/>
  <c r="B101" i="80"/>
  <c r="B102" i="80"/>
  <c r="B65" i="80"/>
  <c r="AV29" i="80"/>
  <c r="B29" i="80"/>
  <c r="B26" i="80"/>
  <c r="BE37" i="80"/>
  <c r="AZ173" i="80"/>
  <c r="AJ127" i="80"/>
  <c r="AY145" i="80"/>
  <c r="AS74" i="80"/>
  <c r="AD110" i="80"/>
  <c r="AS117" i="80"/>
  <c r="AI73" i="80"/>
  <c r="AC93" i="80"/>
  <c r="AP146" i="80"/>
  <c r="AY110" i="80"/>
  <c r="BB115" i="80"/>
  <c r="AJ132" i="80"/>
  <c r="AI142" i="80"/>
  <c r="AN177" i="80"/>
  <c r="AL102" i="80"/>
  <c r="AF134" i="80"/>
  <c r="AL131" i="80"/>
  <c r="AH148" i="80"/>
  <c r="AT168" i="80"/>
  <c r="AK129" i="80"/>
  <c r="AC156" i="80"/>
  <c r="AE133" i="80"/>
  <c r="AN169" i="80"/>
  <c r="AJ80" i="80"/>
  <c r="AS66" i="80"/>
  <c r="AU62" i="80"/>
  <c r="AQ132" i="80"/>
  <c r="AQ172" i="80"/>
  <c r="AZ156" i="80"/>
  <c r="AI143" i="80"/>
  <c r="AJ162" i="80"/>
  <c r="AK141" i="80"/>
  <c r="AN91" i="80"/>
  <c r="AC145" i="80"/>
  <c r="AC85" i="80"/>
  <c r="AC104" i="80"/>
  <c r="AZ73" i="80"/>
  <c r="AC173" i="80"/>
  <c r="AR91" i="80"/>
  <c r="AQ161" i="80"/>
  <c r="AB56" i="80"/>
  <c r="AB49" i="80"/>
  <c r="AB29" i="80"/>
  <c r="AB26" i="80"/>
  <c r="AB39" i="80"/>
  <c r="AB46" i="80"/>
  <c r="AB18" i="80"/>
  <c r="AB55" i="80"/>
  <c r="AF50" i="80"/>
  <c r="AB35" i="80"/>
  <c r="AB31" i="80"/>
  <c r="AH43" i="80"/>
  <c r="AB50" i="80"/>
  <c r="AB37" i="80"/>
  <c r="AS52" i="80"/>
  <c r="AM23" i="80"/>
  <c r="AB24" i="80"/>
  <c r="BC16" i="80"/>
  <c r="F171" i="89"/>
  <c r="C69" i="80" l="1"/>
  <c r="AQ128" i="80"/>
  <c r="AK137" i="80"/>
  <c r="AL115" i="80"/>
  <c r="AW97" i="80"/>
  <c r="AH82" i="80"/>
  <c r="AZ111" i="80"/>
  <c r="AL117" i="80"/>
  <c r="AQ158" i="80"/>
  <c r="BC169" i="80"/>
  <c r="BE166" i="80"/>
  <c r="AZ90" i="80"/>
  <c r="BC120" i="80"/>
  <c r="AC101" i="80"/>
  <c r="AJ79" i="80"/>
  <c r="AL154" i="80"/>
  <c r="AV134" i="80"/>
  <c r="AT171" i="80"/>
  <c r="AL85" i="80"/>
  <c r="AF176" i="80"/>
  <c r="AE87" i="80"/>
  <c r="BC66" i="80"/>
  <c r="AF85" i="80"/>
  <c r="AV100" i="80"/>
  <c r="AM65" i="80"/>
  <c r="AD145" i="80"/>
  <c r="AN157" i="80"/>
  <c r="AP154" i="80"/>
  <c r="AB160" i="80"/>
  <c r="AP73" i="80"/>
  <c r="AY109" i="80"/>
  <c r="AZ113" i="80"/>
  <c r="BA133" i="80"/>
  <c r="AN111" i="80"/>
  <c r="AJ130" i="80"/>
  <c r="AO154" i="80"/>
  <c r="AV150" i="80"/>
  <c r="AQ175" i="80"/>
  <c r="AV78" i="80"/>
  <c r="AN67" i="80"/>
  <c r="AQ95" i="80"/>
  <c r="BE145" i="80"/>
  <c r="AM67" i="80"/>
  <c r="AI156" i="80"/>
  <c r="AH91" i="80"/>
  <c r="AZ70" i="80"/>
  <c r="BE160" i="80"/>
  <c r="BE174" i="80"/>
  <c r="AR144" i="80"/>
  <c r="C75" i="80"/>
  <c r="AE75" i="80"/>
  <c r="AJ92" i="80"/>
  <c r="AF105" i="80"/>
  <c r="AM155" i="80"/>
  <c r="AR69" i="80"/>
  <c r="AP124" i="80"/>
  <c r="AO101" i="80"/>
  <c r="AF101" i="80"/>
  <c r="AC150" i="80"/>
  <c r="AJ148" i="80"/>
  <c r="AT61" i="80"/>
  <c r="AG146" i="80"/>
  <c r="C133" i="80"/>
  <c r="AG108" i="80"/>
  <c r="AQ126" i="80"/>
  <c r="AV141" i="80"/>
  <c r="AR117" i="80"/>
  <c r="AU86" i="80"/>
  <c r="AQ112" i="80"/>
  <c r="AL138" i="80"/>
  <c r="AG125" i="80"/>
  <c r="AO115" i="80"/>
  <c r="AE140" i="80"/>
  <c r="AZ61" i="80"/>
  <c r="AM116" i="80"/>
  <c r="BA71" i="80"/>
  <c r="AE130" i="80"/>
  <c r="AP159" i="80"/>
  <c r="AG177" i="80"/>
  <c r="AK166" i="80"/>
  <c r="AW108" i="80"/>
  <c r="AL158" i="80"/>
  <c r="AJ135" i="80"/>
  <c r="AF78" i="80"/>
  <c r="AV118" i="80"/>
  <c r="AW120" i="80"/>
  <c r="AK150" i="80"/>
  <c r="AV72" i="80"/>
  <c r="AQ87" i="80"/>
  <c r="AT105" i="80"/>
  <c r="AW78" i="80"/>
  <c r="AQ141" i="80"/>
  <c r="AJ93" i="80"/>
  <c r="AO90" i="80"/>
  <c r="AT108" i="80"/>
  <c r="AI123" i="80"/>
  <c r="AC141" i="80"/>
  <c r="AJ131" i="80"/>
  <c r="AG151" i="80"/>
  <c r="AV177" i="80"/>
  <c r="AZ80" i="80"/>
  <c r="AC79" i="80"/>
  <c r="AU63" i="80"/>
  <c r="AB123" i="80"/>
  <c r="AT92" i="80"/>
  <c r="BE135" i="80"/>
  <c r="AZ122" i="80"/>
  <c r="AH146" i="80"/>
  <c r="AO123" i="80"/>
  <c r="AE86" i="80"/>
  <c r="AN135" i="80"/>
  <c r="AK169" i="80"/>
  <c r="AO174" i="80"/>
  <c r="AJ102" i="80"/>
  <c r="AO88" i="80"/>
  <c r="AL161" i="80"/>
  <c r="AZ95" i="80"/>
  <c r="AL162" i="80"/>
  <c r="AJ105" i="80"/>
  <c r="AM109" i="80"/>
  <c r="AQ121" i="80"/>
  <c r="AJ113" i="80"/>
  <c r="AO74" i="80"/>
  <c r="AT91" i="80"/>
  <c r="BA86" i="80"/>
  <c r="AJ166" i="80"/>
  <c r="AQ61" i="80"/>
  <c r="AF61" i="80"/>
  <c r="AX144" i="80"/>
  <c r="BE73" i="80"/>
  <c r="AG106" i="80"/>
  <c r="AQ102" i="80"/>
  <c r="AB61" i="80"/>
  <c r="AL79" i="80"/>
  <c r="AZ174" i="80"/>
  <c r="AZ79" i="80"/>
  <c r="AH131" i="80"/>
  <c r="AK79" i="80"/>
  <c r="BE61" i="80"/>
  <c r="AR88" i="80"/>
  <c r="BC126" i="80"/>
  <c r="AJ146" i="80"/>
  <c r="AL94" i="80"/>
  <c r="AP153" i="80"/>
  <c r="BB172" i="80"/>
  <c r="AG128" i="80"/>
  <c r="AV147" i="80"/>
  <c r="BC113" i="80"/>
  <c r="AX106" i="80"/>
  <c r="AW103" i="80"/>
  <c r="AU127" i="80"/>
  <c r="AJ149" i="80"/>
  <c r="AE146" i="80"/>
  <c r="AG172" i="80"/>
  <c r="AM102" i="80"/>
  <c r="AH121" i="80"/>
  <c r="AQ105" i="80"/>
  <c r="AK89" i="80"/>
  <c r="C119" i="80"/>
  <c r="AJ119" i="80"/>
  <c r="AN136" i="80"/>
  <c r="AD81" i="80"/>
  <c r="BD64" i="80"/>
  <c r="AG81" i="80"/>
  <c r="AH130" i="80"/>
  <c r="AX149" i="80"/>
  <c r="AQ168" i="80"/>
  <c r="AK176" i="80"/>
  <c r="AT174" i="80"/>
  <c r="AN129" i="80"/>
  <c r="AE160" i="80"/>
  <c r="AI165" i="80"/>
  <c r="AG95" i="80"/>
  <c r="AZ86" i="80"/>
  <c r="AO69" i="80"/>
  <c r="AL113" i="80"/>
  <c r="AK72" i="80"/>
  <c r="AG70" i="80"/>
  <c r="AO114" i="80"/>
  <c r="AC168" i="80"/>
  <c r="AQ119" i="80"/>
  <c r="AE79" i="80"/>
  <c r="AP65" i="80"/>
  <c r="AH114" i="80"/>
  <c r="AN118" i="80"/>
  <c r="AL157" i="80"/>
  <c r="AJ139" i="80"/>
  <c r="AG96" i="80"/>
  <c r="AP170" i="80"/>
  <c r="AC81" i="80"/>
  <c r="AB94" i="80"/>
  <c r="AC96" i="80"/>
  <c r="AI168" i="80"/>
  <c r="AK130" i="80"/>
  <c r="AV170" i="80"/>
  <c r="AE68" i="80"/>
  <c r="AB144" i="80"/>
  <c r="AR165" i="80"/>
  <c r="AX117" i="80"/>
  <c r="AD68" i="80"/>
  <c r="AZ149" i="80"/>
  <c r="B149" i="80"/>
  <c r="AX98" i="80"/>
  <c r="AB66" i="80"/>
  <c r="AR161" i="80"/>
  <c r="AQ97" i="80"/>
  <c r="AJ138" i="80"/>
  <c r="AK70" i="80"/>
  <c r="AV99" i="80"/>
  <c r="AT69" i="80"/>
  <c r="AD127" i="80"/>
  <c r="AM122" i="80"/>
  <c r="AN174" i="80"/>
  <c r="AI89" i="80"/>
  <c r="B119" i="80"/>
  <c r="AQ64" i="80"/>
  <c r="AZ127" i="80"/>
  <c r="AV160" i="80"/>
  <c r="AO73" i="80"/>
  <c r="AN115" i="80"/>
  <c r="AH178" i="80"/>
  <c r="AF114" i="80"/>
  <c r="AI70" i="80"/>
  <c r="AD93" i="80"/>
  <c r="AE153" i="80"/>
  <c r="AC159" i="80"/>
  <c r="AV115" i="80"/>
  <c r="B72" i="80"/>
  <c r="AZ150" i="80"/>
  <c r="AN161" i="80"/>
  <c r="AP70" i="80"/>
  <c r="AT109" i="80"/>
  <c r="AJ86" i="80"/>
  <c r="AG154" i="80"/>
  <c r="BA100" i="80"/>
  <c r="C122" i="80"/>
  <c r="AB122" i="80"/>
  <c r="AK142" i="80"/>
  <c r="AT114" i="80"/>
  <c r="AG83" i="80"/>
  <c r="AU65" i="80"/>
  <c r="AQ111" i="80"/>
  <c r="AM152" i="80"/>
  <c r="AM88" i="80"/>
  <c r="AV92" i="80"/>
  <c r="AB126" i="80"/>
  <c r="AO61" i="80"/>
  <c r="AP162" i="80"/>
  <c r="BA170" i="80"/>
  <c r="AC99" i="80"/>
  <c r="BC116" i="80"/>
  <c r="AD92" i="80"/>
  <c r="AW87" i="80"/>
  <c r="AI171" i="80"/>
  <c r="AM128" i="80"/>
  <c r="AC163" i="80"/>
  <c r="AF150" i="80"/>
  <c r="AP161" i="80"/>
  <c r="AG120" i="80"/>
  <c r="BD78" i="80"/>
  <c r="AK174" i="80"/>
  <c r="AM127" i="80"/>
  <c r="AM73" i="80"/>
  <c r="AR73" i="80"/>
  <c r="AC178" i="80"/>
  <c r="AB178" i="80"/>
  <c r="AK144" i="80"/>
  <c r="AL155" i="80"/>
  <c r="AN167" i="80"/>
  <c r="AJ75" i="80"/>
  <c r="AI61" i="80"/>
  <c r="BE103" i="80"/>
  <c r="AV152" i="80"/>
  <c r="AR154" i="80"/>
  <c r="AU104" i="80"/>
  <c r="AU82" i="80"/>
  <c r="AI115" i="80"/>
  <c r="BC132" i="80"/>
  <c r="AH78" i="80"/>
  <c r="AC69" i="80"/>
  <c r="AH87" i="80"/>
  <c r="AP177" i="80"/>
  <c r="AJ71" i="80"/>
  <c r="AQ178" i="80"/>
  <c r="AB87" i="80"/>
  <c r="AO150" i="80"/>
  <c r="AS151" i="80"/>
  <c r="BE153" i="80"/>
  <c r="BE96" i="80"/>
  <c r="AO65" i="80"/>
  <c r="BD77" i="80"/>
  <c r="BA139" i="80"/>
  <c r="AK162" i="80"/>
  <c r="AY160" i="80"/>
  <c r="B122" i="80"/>
  <c r="AT137" i="80"/>
  <c r="AO133" i="80"/>
  <c r="AM176" i="80"/>
  <c r="AI132" i="80"/>
  <c r="AK68" i="80"/>
  <c r="AF173" i="80"/>
  <c r="AM110" i="80"/>
  <c r="AY142" i="80"/>
  <c r="AG160" i="80"/>
  <c r="AO80" i="80"/>
  <c r="AD168" i="80"/>
  <c r="AU174" i="80"/>
  <c r="AB100" i="80"/>
  <c r="BE67" i="80"/>
  <c r="AG137" i="80"/>
  <c r="BD113" i="80"/>
  <c r="AC135" i="80"/>
  <c r="AB107" i="80"/>
  <c r="AD123" i="80"/>
  <c r="AY169" i="80"/>
  <c r="BA79" i="80"/>
  <c r="AO97" i="80"/>
  <c r="AD111" i="80"/>
  <c r="AE69" i="80"/>
  <c r="AJ76" i="80"/>
  <c r="AJ65" i="80"/>
  <c r="BE165" i="80"/>
  <c r="BD107" i="80"/>
  <c r="BD148" i="80"/>
  <c r="AQ100" i="80"/>
  <c r="BB152" i="80"/>
  <c r="AG100" i="80"/>
  <c r="AP123" i="80"/>
  <c r="AO136" i="80"/>
  <c r="BA115" i="80"/>
  <c r="BD61" i="80"/>
  <c r="AD105" i="80"/>
  <c r="AK131" i="80"/>
  <c r="AB83" i="80"/>
  <c r="AZ94" i="80"/>
  <c r="AY129" i="80"/>
  <c r="AT79" i="80"/>
  <c r="AK60" i="80"/>
  <c r="AN142" i="80"/>
  <c r="AL171" i="80"/>
  <c r="AX63" i="80"/>
  <c r="AE96" i="80"/>
  <c r="BB78" i="80"/>
  <c r="AH128" i="80"/>
  <c r="AJ87" i="80"/>
  <c r="AG61" i="80"/>
  <c r="BE60" i="80"/>
  <c r="AK146" i="80"/>
  <c r="AX97" i="80"/>
  <c r="AM160" i="80"/>
  <c r="AK159" i="80"/>
  <c r="BB82" i="80"/>
  <c r="AQ142" i="80"/>
  <c r="AK76" i="80"/>
  <c r="AJ133" i="80"/>
  <c r="AH80" i="80"/>
  <c r="AN107" i="80"/>
  <c r="AX130" i="80"/>
  <c r="BB136" i="80"/>
  <c r="AV98" i="80"/>
  <c r="AQ137" i="80"/>
  <c r="BA122" i="80"/>
  <c r="AG161" i="80"/>
  <c r="B177" i="80"/>
  <c r="AM69" i="80"/>
  <c r="AB69" i="80"/>
  <c r="AF136" i="80"/>
  <c r="AN80" i="80"/>
  <c r="AI120" i="80"/>
  <c r="AG75" i="80"/>
  <c r="AV105" i="80"/>
  <c r="AO85" i="80"/>
  <c r="AR120" i="80"/>
  <c r="AQ152" i="80"/>
  <c r="AQ170" i="80"/>
  <c r="AP84" i="80"/>
  <c r="AJ175" i="80"/>
  <c r="AX167" i="80"/>
  <c r="AN88" i="80"/>
  <c r="AO157" i="80"/>
  <c r="BC106" i="80"/>
  <c r="AU118" i="80"/>
  <c r="AK149" i="80"/>
  <c r="AB161" i="80"/>
  <c r="AG145" i="80"/>
  <c r="AD153" i="80"/>
  <c r="AL136" i="80"/>
  <c r="AX150" i="80"/>
  <c r="AB106" i="80"/>
  <c r="AM157" i="80"/>
  <c r="BD109" i="80"/>
  <c r="AJ128" i="80"/>
  <c r="AJ118" i="80"/>
  <c r="AC97" i="80"/>
  <c r="AJ97" i="80"/>
  <c r="AI62" i="80"/>
  <c r="BD135" i="80"/>
  <c r="AM71" i="80"/>
  <c r="AP71" i="80"/>
  <c r="AH101" i="80"/>
  <c r="AG139" i="80"/>
  <c r="BB149" i="80"/>
  <c r="AT138" i="80"/>
  <c r="BC103" i="80"/>
  <c r="AV86" i="80"/>
  <c r="AO159" i="80"/>
  <c r="AC170" i="80"/>
  <c r="AZ83" i="80"/>
  <c r="AY130" i="80"/>
  <c r="C93" i="80"/>
  <c r="AL87" i="80"/>
  <c r="BD131" i="80"/>
  <c r="BC76" i="80"/>
  <c r="BA112" i="80"/>
  <c r="BC89" i="80"/>
  <c r="BE99" i="80"/>
  <c r="AN85" i="80"/>
  <c r="BB95" i="80"/>
  <c r="BD88" i="80"/>
  <c r="AG176" i="80"/>
  <c r="B137" i="80"/>
  <c r="AZ65" i="80"/>
  <c r="B121" i="80"/>
  <c r="BE140" i="80"/>
  <c r="BA113" i="80"/>
  <c r="BE79" i="80"/>
  <c r="AJ168" i="80"/>
  <c r="AT172" i="80"/>
  <c r="AM120" i="80"/>
  <c r="AI116" i="80"/>
  <c r="C116" i="80"/>
  <c r="BB61" i="80"/>
  <c r="C61" i="80"/>
  <c r="BD105" i="80"/>
  <c r="AL101" i="80"/>
  <c r="AX102" i="80"/>
  <c r="AP136" i="80"/>
  <c r="BD94" i="80"/>
  <c r="BE108" i="80"/>
  <c r="BC147" i="80"/>
  <c r="AQ109" i="80"/>
  <c r="AR123" i="80"/>
  <c r="C137" i="80"/>
  <c r="AN137" i="80"/>
  <c r="C166" i="80"/>
  <c r="AE166" i="80"/>
  <c r="BD115" i="80"/>
  <c r="AB146" i="80"/>
  <c r="C121" i="80"/>
  <c r="BD120" i="80"/>
  <c r="AE71" i="80"/>
  <c r="AL173" i="80"/>
  <c r="BA123" i="80"/>
  <c r="BA90" i="80"/>
  <c r="BD150" i="80"/>
  <c r="AH162" i="80"/>
  <c r="B116" i="80"/>
  <c r="B130" i="80"/>
  <c r="AN102" i="80"/>
  <c r="BD62" i="80"/>
  <c r="BC77" i="80"/>
  <c r="AR87" i="80"/>
  <c r="AT160" i="80"/>
  <c r="BE128" i="80"/>
  <c r="AL146" i="80"/>
  <c r="BA125" i="80"/>
  <c r="B136" i="80"/>
  <c r="AY133" i="80"/>
  <c r="AY146" i="80"/>
  <c r="BD129" i="80"/>
  <c r="AS82" i="80"/>
  <c r="C106" i="80"/>
  <c r="AL106" i="80"/>
  <c r="BE120" i="80"/>
  <c r="B166" i="80"/>
  <c r="C130" i="80"/>
  <c r="BB130" i="80"/>
  <c r="BC74" i="80"/>
  <c r="AM129" i="80"/>
  <c r="AB163" i="80"/>
  <c r="BC131" i="80"/>
  <c r="AT176" i="80"/>
  <c r="BB167" i="80"/>
  <c r="BC125" i="80"/>
  <c r="AM175" i="80"/>
  <c r="AE70" i="80"/>
  <c r="B96" i="80"/>
  <c r="AB67" i="80"/>
  <c r="AM170" i="80"/>
  <c r="AM147" i="80"/>
  <c r="BA94" i="80"/>
  <c r="BD174" i="80"/>
  <c r="AY126" i="80"/>
  <c r="AM91" i="80"/>
  <c r="B178" i="80"/>
  <c r="AM97" i="80"/>
  <c r="BB154" i="80"/>
  <c r="B106" i="80"/>
  <c r="AG127" i="80"/>
  <c r="AL120" i="80"/>
  <c r="AL111" i="80"/>
  <c r="AX172" i="80"/>
  <c r="AO103" i="80"/>
  <c r="BA60" i="80"/>
  <c r="AM114" i="80"/>
  <c r="BB142" i="80"/>
  <c r="AM146" i="80"/>
  <c r="AM96" i="80"/>
  <c r="AY100" i="80"/>
  <c r="AP148" i="80"/>
  <c r="C85" i="80"/>
  <c r="C112" i="80"/>
  <c r="AW107" i="80"/>
  <c r="BA78" i="80"/>
  <c r="BD165" i="80"/>
  <c r="BD143" i="80"/>
  <c r="AM124" i="80"/>
  <c r="BD133" i="80"/>
  <c r="AE169" i="80"/>
  <c r="AK127" i="80"/>
  <c r="C178" i="80"/>
  <c r="AM178" i="80"/>
  <c r="AJ67" i="80"/>
  <c r="AF88" i="80"/>
  <c r="AY161" i="80"/>
  <c r="BE111" i="80"/>
  <c r="BA63" i="80"/>
  <c r="AM98" i="80"/>
  <c r="BD66" i="80"/>
  <c r="AP175" i="80"/>
  <c r="BA128" i="80"/>
  <c r="AM100" i="80"/>
  <c r="AL70" i="80"/>
  <c r="BB106" i="80"/>
  <c r="C102" i="80"/>
  <c r="AI158" i="80"/>
  <c r="AX125" i="80"/>
  <c r="AV168" i="80"/>
  <c r="BA88" i="80"/>
  <c r="AB168" i="80"/>
  <c r="BA95" i="80"/>
  <c r="BC97" i="80"/>
  <c r="AO129" i="80"/>
  <c r="BD132" i="80"/>
  <c r="AM131" i="80"/>
  <c r="BA145" i="80"/>
  <c r="BC100" i="80"/>
  <c r="BE163" i="80"/>
  <c r="BD134" i="80"/>
  <c r="AT82" i="80"/>
  <c r="BD98" i="80"/>
  <c r="BA89" i="80"/>
  <c r="BC109" i="80"/>
  <c r="B120" i="80"/>
  <c r="BE159" i="80"/>
  <c r="BE119" i="80"/>
  <c r="AX140" i="80"/>
  <c r="C151" i="80"/>
  <c r="BB151" i="80"/>
  <c r="BB147" i="80"/>
  <c r="AK107" i="80"/>
  <c r="C77" i="80"/>
  <c r="AL76" i="80"/>
  <c r="AN63" i="80"/>
  <c r="AM144" i="80"/>
  <c r="AM82" i="80"/>
  <c r="AE142" i="80"/>
  <c r="AF148" i="80"/>
  <c r="AZ63" i="80"/>
  <c r="AY176" i="80"/>
  <c r="BB60" i="80"/>
  <c r="B103" i="80"/>
  <c r="AM70" i="80"/>
  <c r="AL140" i="80"/>
  <c r="AT65" i="80"/>
  <c r="AX79" i="80"/>
  <c r="AQ171" i="80"/>
  <c r="C171" i="80"/>
  <c r="BD136" i="80"/>
  <c r="AE90" i="80"/>
  <c r="BA141" i="80"/>
  <c r="AN156" i="80"/>
  <c r="BE84" i="80"/>
  <c r="BC170" i="80"/>
  <c r="AI60" i="80"/>
  <c r="BA66" i="80"/>
  <c r="AO96" i="80"/>
  <c r="AM162" i="80"/>
  <c r="C86" i="80"/>
  <c r="AL86" i="80"/>
  <c r="AB131" i="80"/>
  <c r="AY66" i="80"/>
  <c r="AY78" i="80"/>
  <c r="BA96" i="80"/>
  <c r="AL90" i="80"/>
  <c r="AL63" i="80"/>
  <c r="AL127" i="80"/>
  <c r="C103" i="80"/>
  <c r="AM103" i="80"/>
  <c r="AM135" i="80"/>
  <c r="AM163" i="80"/>
  <c r="AY157" i="80"/>
  <c r="BB150" i="80"/>
  <c r="BD156" i="80"/>
  <c r="BD153" i="80"/>
  <c r="AN160" i="80"/>
  <c r="AC132" i="80"/>
  <c r="BE64" i="80"/>
  <c r="C172" i="80"/>
  <c r="AW24" i="80"/>
  <c r="AK33" i="80"/>
  <c r="D70" i="80"/>
  <c r="BE173" i="80"/>
  <c r="BE70" i="80"/>
  <c r="BC151" i="80"/>
  <c r="B60" i="80"/>
  <c r="AX80" i="80"/>
  <c r="C164" i="80"/>
  <c r="AR164" i="80"/>
  <c r="AN71" i="80"/>
  <c r="C64" i="80"/>
  <c r="AR64" i="80"/>
  <c r="BB170" i="80"/>
  <c r="AB155" i="80"/>
  <c r="B125" i="80"/>
  <c r="AZ81" i="80"/>
  <c r="C68" i="80"/>
  <c r="AG68" i="80"/>
  <c r="C160" i="80"/>
  <c r="AJ160" i="80"/>
  <c r="C139" i="80"/>
  <c r="AE139" i="80"/>
  <c r="B78" i="80"/>
  <c r="AY139" i="80"/>
  <c r="BE161" i="80"/>
  <c r="B70" i="80"/>
  <c r="AZ60" i="80"/>
  <c r="C138" i="80"/>
  <c r="AE138" i="80"/>
  <c r="AJ176" i="80"/>
  <c r="AV144" i="80"/>
  <c r="AT131" i="80"/>
  <c r="AY147" i="80"/>
  <c r="AW66" i="80"/>
  <c r="BD162" i="80"/>
  <c r="C88" i="80"/>
  <c r="AD88" i="80"/>
  <c r="C125" i="80"/>
  <c r="AH125" i="80"/>
  <c r="B109" i="80"/>
  <c r="B135" i="80"/>
  <c r="BE109" i="80"/>
  <c r="C92" i="80"/>
  <c r="BB92" i="80"/>
  <c r="AU80" i="80"/>
  <c r="B105" i="80"/>
  <c r="C146" i="80"/>
  <c r="B67" i="80"/>
  <c r="C154" i="80"/>
  <c r="AM154" i="80"/>
  <c r="BB64" i="80"/>
  <c r="AN128" i="80"/>
  <c r="B138" i="80"/>
  <c r="AV128" i="80"/>
  <c r="B167" i="80"/>
  <c r="AT165" i="80"/>
  <c r="C165" i="80"/>
  <c r="B170" i="80"/>
  <c r="AL129" i="80"/>
  <c r="AM172" i="80"/>
  <c r="BC152" i="80"/>
  <c r="AF144" i="80"/>
  <c r="AB174" i="80"/>
  <c r="AE156" i="80"/>
  <c r="C158" i="80"/>
  <c r="AV158" i="80"/>
  <c r="AX168" i="80"/>
  <c r="C105" i="80"/>
  <c r="AW105" i="80"/>
  <c r="C162" i="80"/>
  <c r="D96" i="80"/>
  <c r="C67" i="80"/>
  <c r="BD67" i="80"/>
  <c r="B154" i="80"/>
  <c r="AT124" i="80"/>
  <c r="AU108" i="80"/>
  <c r="B128" i="80"/>
  <c r="AR84" i="80"/>
  <c r="B163" i="80"/>
  <c r="BD166" i="80"/>
  <c r="BC166" i="80"/>
  <c r="B165" i="80"/>
  <c r="C170" i="80"/>
  <c r="AW170" i="80"/>
  <c r="AQ146" i="80"/>
  <c r="B81" i="80"/>
  <c r="AD147" i="80"/>
  <c r="C150" i="80"/>
  <c r="AL150" i="80"/>
  <c r="C63" i="80"/>
  <c r="AO63" i="80"/>
  <c r="B144" i="80"/>
  <c r="AL168" i="80"/>
  <c r="B159" i="80"/>
  <c r="C123" i="80"/>
  <c r="AT123" i="80"/>
  <c r="B94" i="80"/>
  <c r="C66" i="80"/>
  <c r="B62" i="80"/>
  <c r="AX157" i="80"/>
  <c r="BD91" i="80"/>
  <c r="AY90" i="80"/>
  <c r="C163" i="80"/>
  <c r="BB163" i="80"/>
  <c r="AC62" i="80"/>
  <c r="C153" i="80"/>
  <c r="AW153" i="80"/>
  <c r="AT94" i="80"/>
  <c r="BB161" i="80"/>
  <c r="AT74" i="80"/>
  <c r="AR134" i="80"/>
  <c r="AX88" i="80"/>
  <c r="C83" i="80"/>
  <c r="AV83" i="80"/>
  <c r="C81" i="80"/>
  <c r="AM81" i="80"/>
  <c r="B150" i="80"/>
  <c r="AF159" i="80"/>
  <c r="C100" i="80"/>
  <c r="AE100" i="80"/>
  <c r="C159" i="80"/>
  <c r="AE159" i="80"/>
  <c r="B123" i="80"/>
  <c r="BA129" i="80"/>
  <c r="AF30" i="80"/>
  <c r="C134" i="80"/>
  <c r="C129" i="80"/>
  <c r="D90" i="80"/>
  <c r="AX126" i="80"/>
  <c r="C126" i="80"/>
  <c r="AP126" i="80"/>
  <c r="AR124" i="80"/>
  <c r="B118" i="80"/>
  <c r="AT95" i="80"/>
  <c r="AX113" i="80"/>
  <c r="B153" i="80"/>
  <c r="AE73" i="80"/>
  <c r="C111" i="80"/>
  <c r="AW111" i="80"/>
  <c r="BA143" i="80"/>
  <c r="BB160" i="80"/>
  <c r="B82" i="80"/>
  <c r="AE134" i="80"/>
  <c r="AM169" i="80"/>
  <c r="AE108" i="80"/>
  <c r="B100" i="80"/>
  <c r="AZ139" i="80"/>
  <c r="BD157" i="80"/>
  <c r="BB87" i="80"/>
  <c r="BB73" i="80"/>
  <c r="AY112" i="80"/>
  <c r="BC128" i="80"/>
  <c r="AE172" i="80"/>
  <c r="C155" i="80"/>
  <c r="C169" i="80"/>
  <c r="D88" i="80"/>
  <c r="D133" i="80"/>
  <c r="AD73" i="80"/>
  <c r="AE80" i="80"/>
  <c r="AQ129" i="80"/>
  <c r="B124" i="80"/>
  <c r="AW118" i="80"/>
  <c r="BE97" i="80"/>
  <c r="C98" i="80"/>
  <c r="AB62" i="80"/>
  <c r="AV140" i="80"/>
  <c r="B113" i="80"/>
  <c r="B87" i="80"/>
  <c r="B83" i="80"/>
  <c r="AV62" i="80"/>
  <c r="BC81" i="80"/>
  <c r="C82" i="80"/>
  <c r="BA62" i="80"/>
  <c r="AE131" i="80"/>
  <c r="C89" i="80"/>
  <c r="AR89" i="80"/>
  <c r="C90" i="80"/>
  <c r="AF90" i="80"/>
  <c r="AH172" i="80"/>
  <c r="B175" i="80"/>
  <c r="AV135" i="80"/>
  <c r="C135" i="80"/>
  <c r="C84" i="80"/>
  <c r="AH84" i="80"/>
  <c r="C161" i="80"/>
  <c r="D84" i="80"/>
  <c r="D78" i="80"/>
  <c r="BD84" i="80"/>
  <c r="BD149" i="80"/>
  <c r="B152" i="80"/>
  <c r="AJ147" i="80"/>
  <c r="B64" i="80"/>
  <c r="B98" i="80"/>
  <c r="BE171" i="80"/>
  <c r="AX159" i="80"/>
  <c r="C87" i="80"/>
  <c r="AV87" i="80"/>
  <c r="AW165" i="80"/>
  <c r="C95" i="80"/>
  <c r="AL95" i="80"/>
  <c r="AM94" i="80"/>
  <c r="AB91" i="80"/>
  <c r="BB141" i="80"/>
  <c r="AV109" i="80"/>
  <c r="B90" i="80"/>
  <c r="AE175" i="80"/>
  <c r="C175" i="80"/>
  <c r="BE117" i="80"/>
  <c r="AT112" i="80"/>
  <c r="BE169" i="80"/>
  <c r="AT78" i="80"/>
  <c r="AD174" i="80"/>
  <c r="C62" i="80"/>
  <c r="AY114" i="80"/>
  <c r="AK27" i="80"/>
  <c r="D162" i="80"/>
  <c r="D68" i="80"/>
  <c r="D97" i="80"/>
  <c r="D112" i="80"/>
  <c r="D111" i="80"/>
  <c r="D172" i="80"/>
  <c r="D161" i="80"/>
  <c r="D134" i="80"/>
  <c r="D174" i="80"/>
  <c r="D157" i="80"/>
  <c r="D169" i="80"/>
  <c r="D164" i="80"/>
  <c r="D178" i="80"/>
  <c r="D146" i="80"/>
  <c r="D158" i="80"/>
  <c r="D75" i="80"/>
  <c r="D129" i="80"/>
  <c r="D122" i="80"/>
  <c r="D61" i="80"/>
  <c r="D155" i="80"/>
  <c r="D101" i="80"/>
  <c r="D109" i="80"/>
  <c r="D103" i="80"/>
  <c r="D125" i="80"/>
  <c r="D145" i="80"/>
  <c r="D131" i="80"/>
  <c r="D69" i="80"/>
  <c r="D104" i="80"/>
  <c r="BD21" i="80"/>
  <c r="BD51" i="80"/>
  <c r="BE49" i="80"/>
  <c r="BE33" i="80"/>
  <c r="BC38" i="80"/>
  <c r="BD28" i="80"/>
  <c r="BE18" i="80"/>
  <c r="BE21" i="80"/>
  <c r="BD22" i="80"/>
  <c r="C20" i="80"/>
  <c r="BD26" i="80"/>
  <c r="BE30" i="80"/>
  <c r="BD52" i="80"/>
  <c r="BD38" i="80"/>
  <c r="BE42" i="80"/>
  <c r="B54" i="80"/>
  <c r="BD34" i="80"/>
  <c r="BD50" i="80"/>
  <c r="BE54" i="80"/>
  <c r="BC32" i="80"/>
  <c r="C32" i="80"/>
  <c r="BD40" i="80"/>
  <c r="BE23" i="80"/>
  <c r="BF27" i="80"/>
  <c r="BF42" i="80"/>
  <c r="BD46" i="80"/>
  <c r="BE20" i="80"/>
  <c r="BE35" i="80"/>
  <c r="BE32" i="80"/>
  <c r="BE47" i="80"/>
  <c r="C34" i="80"/>
  <c r="BD27" i="80"/>
  <c r="BD56" i="80"/>
  <c r="BD54" i="80"/>
  <c r="BE44" i="80"/>
  <c r="BE28" i="80"/>
  <c r="BD23" i="80"/>
  <c r="BE40" i="80"/>
  <c r="BC51" i="80"/>
  <c r="BD39" i="80"/>
  <c r="BE25" i="80"/>
  <c r="BE52" i="80"/>
  <c r="BE57" i="80"/>
  <c r="B45" i="80"/>
  <c r="BE45" i="80"/>
  <c r="D71" i="80"/>
  <c r="B33" i="80"/>
  <c r="BD33" i="80"/>
  <c r="C55" i="80"/>
  <c r="BC30" i="80"/>
  <c r="C24" i="80"/>
  <c r="BC24" i="80"/>
  <c r="C36" i="80"/>
  <c r="BC36" i="80"/>
  <c r="C42" i="80"/>
  <c r="BC42" i="80"/>
  <c r="C19" i="80"/>
  <c r="BC19" i="80"/>
  <c r="C48" i="80"/>
  <c r="BC48" i="80"/>
  <c r="BC54" i="80"/>
  <c r="C45" i="80"/>
  <c r="BC45" i="80"/>
  <c r="C23" i="80"/>
  <c r="BC23" i="80"/>
  <c r="C17" i="80"/>
  <c r="BC17" i="80"/>
  <c r="BC20" i="80"/>
  <c r="C35" i="80"/>
  <c r="BC35" i="80"/>
  <c r="C29" i="80"/>
  <c r="BC29" i="80"/>
  <c r="C41" i="80"/>
  <c r="BC41" i="80"/>
  <c r="BC44" i="80"/>
  <c r="C47" i="80"/>
  <c r="BC47" i="80"/>
  <c r="C26" i="80"/>
  <c r="BC26" i="80"/>
  <c r="C31" i="80"/>
  <c r="BC31" i="80"/>
  <c r="BC46" i="80"/>
  <c r="BC43" i="80"/>
  <c r="BC49" i="80"/>
  <c r="C40" i="80"/>
  <c r="BC40" i="80"/>
  <c r="BC50" i="80"/>
  <c r="C52" i="80"/>
  <c r="BC52" i="80"/>
  <c r="C28" i="80"/>
  <c r="BC28" i="80"/>
  <c r="BC25" i="80"/>
  <c r="BD35" i="80"/>
  <c r="BF22" i="80"/>
  <c r="BF34" i="80"/>
  <c r="BF46" i="80"/>
  <c r="BF51" i="80"/>
  <c r="BF44" i="80"/>
  <c r="BF56" i="80"/>
  <c r="BF49" i="80"/>
  <c r="BF54" i="80"/>
  <c r="BF18" i="80"/>
  <c r="BF20" i="80"/>
  <c r="BF30" i="80"/>
  <c r="C16" i="80"/>
  <c r="D110" i="80"/>
  <c r="D115" i="80"/>
  <c r="D141" i="80"/>
  <c r="D147" i="80"/>
  <c r="B21" i="80"/>
  <c r="B35" i="80"/>
  <c r="D140" i="80"/>
  <c r="B32" i="80"/>
  <c r="D72" i="80"/>
  <c r="D74" i="80"/>
  <c r="D156" i="80"/>
  <c r="B44" i="80"/>
  <c r="D173" i="80"/>
  <c r="B49" i="80"/>
  <c r="F169" i="89"/>
  <c r="F170" i="89"/>
  <c r="F168" i="89"/>
  <c r="F167" i="89"/>
  <c r="BC55" i="80" l="1"/>
  <c r="D144" i="80"/>
  <c r="D66" i="80"/>
  <c r="BD20" i="80"/>
  <c r="BC18" i="80"/>
  <c r="BC27" i="80"/>
  <c r="D107" i="80"/>
  <c r="D93" i="80"/>
  <c r="D114" i="80"/>
  <c r="D177" i="80"/>
  <c r="D166" i="80"/>
  <c r="D106" i="80"/>
  <c r="D100" i="80"/>
  <c r="D105" i="80"/>
  <c r="D119" i="80"/>
  <c r="D148" i="80"/>
  <c r="D149" i="80"/>
  <c r="D154" i="80"/>
  <c r="D86" i="80"/>
  <c r="BD18" i="80"/>
  <c r="C49" i="80"/>
  <c r="D135" i="80"/>
  <c r="D136" i="80"/>
  <c r="D63" i="80"/>
  <c r="D152" i="80"/>
  <c r="D130" i="80"/>
  <c r="BD49" i="80"/>
  <c r="D79" i="80"/>
  <c r="D171" i="80"/>
  <c r="D142" i="80"/>
  <c r="D83" i="80"/>
  <c r="D120" i="80"/>
  <c r="D151" i="80"/>
  <c r="D132" i="80"/>
  <c r="D82" i="80"/>
  <c r="D127" i="80"/>
  <c r="D99" i="80"/>
  <c r="D65" i="80"/>
  <c r="D137" i="80"/>
  <c r="D102" i="80"/>
  <c r="C30" i="80"/>
  <c r="B42" i="80"/>
  <c r="D117" i="80"/>
  <c r="D77" i="80"/>
  <c r="D67" i="80"/>
  <c r="D121" i="80"/>
  <c r="D123" i="80"/>
  <c r="D116" i="80"/>
  <c r="B20" i="80"/>
  <c r="BD44" i="80"/>
  <c r="C43" i="80"/>
  <c r="BD42" i="80"/>
  <c r="BD30" i="80"/>
  <c r="C50" i="80"/>
  <c r="C44" i="80"/>
  <c r="D108" i="80"/>
  <c r="D153" i="80"/>
  <c r="D64" i="80"/>
  <c r="D92" i="80"/>
  <c r="D160" i="80"/>
  <c r="D80" i="80"/>
  <c r="D163" i="80"/>
  <c r="D168" i="80"/>
  <c r="D138" i="80"/>
  <c r="D95" i="80"/>
  <c r="D113" i="80"/>
  <c r="D87" i="80"/>
  <c r="D126" i="80"/>
  <c r="D175" i="80"/>
  <c r="D60" i="80"/>
  <c r="D62" i="80"/>
  <c r="D118" i="80"/>
  <c r="D143" i="80"/>
  <c r="D128" i="80"/>
  <c r="D124" i="80"/>
  <c r="D139" i="80"/>
  <c r="D94" i="80"/>
  <c r="D91" i="80"/>
  <c r="D150" i="80"/>
  <c r="D81" i="80"/>
  <c r="D167" i="80"/>
  <c r="D98" i="80"/>
  <c r="D73" i="80"/>
  <c r="D89" i="80"/>
  <c r="C37" i="80"/>
  <c r="C38" i="80"/>
  <c r="D159" i="80"/>
  <c r="D85" i="80"/>
  <c r="BD32" i="80"/>
  <c r="D176" i="80"/>
  <c r="D170" i="80"/>
  <c r="B30" i="80"/>
  <c r="C18" i="80"/>
  <c r="AU44" i="80"/>
  <c r="BC56" i="80"/>
  <c r="C56" i="80"/>
  <c r="AN30" i="80"/>
  <c r="AB36" i="80"/>
  <c r="BC34" i="80"/>
  <c r="B27" i="80"/>
  <c r="AB48" i="80"/>
  <c r="AB27" i="80"/>
  <c r="BA35" i="80"/>
  <c r="AK53" i="80"/>
  <c r="D165" i="80"/>
  <c r="AI53" i="80"/>
  <c r="B53" i="80"/>
  <c r="C21" i="80"/>
  <c r="B57" i="80"/>
  <c r="BC33" i="80"/>
  <c r="BC53" i="80"/>
  <c r="C53" i="80"/>
  <c r="BC22" i="80"/>
  <c r="C39" i="80"/>
  <c r="B40" i="80"/>
  <c r="B16" i="80"/>
  <c r="BC21" i="80"/>
  <c r="C33" i="80"/>
  <c r="B18" i="80"/>
  <c r="C51" i="80"/>
  <c r="BC37" i="80"/>
  <c r="BD16" i="80"/>
  <c r="B28" i="80"/>
  <c r="B37" i="80"/>
  <c r="BF39" i="80"/>
  <c r="BD47" i="80"/>
  <c r="BD37" i="80"/>
  <c r="BC57" i="80"/>
  <c r="BC39" i="80"/>
  <c r="B47" i="80"/>
  <c r="B52" i="80"/>
  <c r="C57" i="80"/>
  <c r="C46" i="80"/>
  <c r="C54" i="80"/>
  <c r="C27" i="80"/>
  <c r="BE56" i="80"/>
  <c r="BF37" i="80"/>
  <c r="BD25" i="80"/>
  <c r="B56" i="80"/>
  <c r="D21" i="80"/>
  <c r="B25" i="80"/>
  <c r="BF25" i="80"/>
  <c r="B23" i="80"/>
  <c r="C22" i="80"/>
  <c r="C25" i="80"/>
  <c r="D20" i="80"/>
  <c r="D31" i="80"/>
  <c r="D18" i="80"/>
  <c r="D29" i="80"/>
  <c r="D16" i="80"/>
  <c r="D30" i="80"/>
  <c r="D45" i="80"/>
  <c r="D17" i="80"/>
  <c r="D42" i="80"/>
  <c r="D54" i="80"/>
  <c r="D44" i="80"/>
  <c r="D25" i="80"/>
  <c r="D22" i="80"/>
  <c r="D55" i="80"/>
  <c r="D26" i="80"/>
  <c r="D50" i="80"/>
  <c r="D19" i="80"/>
  <c r="D43" i="80"/>
  <c r="D49" i="80"/>
  <c r="D37" i="80"/>
  <c r="D52" i="80"/>
  <c r="D41" i="80"/>
  <c r="D24" i="80"/>
  <c r="D51" i="80" l="1"/>
  <c r="D28" i="80"/>
  <c r="D46" i="80"/>
  <c r="D23" i="80"/>
  <c r="D53" i="80"/>
  <c r="D38" i="80"/>
  <c r="D40" i="80"/>
  <c r="D48" i="80"/>
  <c r="D34" i="80"/>
  <c r="D47" i="80"/>
  <c r="D36" i="80"/>
  <c r="D27" i="80"/>
  <c r="D57" i="80"/>
  <c r="D35" i="80"/>
  <c r="D56" i="80"/>
  <c r="D33" i="80"/>
  <c r="D32" i="80"/>
  <c r="AJ6" i="83" l="1"/>
  <c r="M51" i="84"/>
  <c r="M53" i="84"/>
  <c r="AF6" i="83"/>
  <c r="M49" i="84"/>
  <c r="M56" i="84" l="1"/>
  <c r="AI6" i="83"/>
  <c r="AG6" i="83"/>
  <c r="M55" i="84"/>
  <c r="AC6" i="83"/>
  <c r="AD6" i="83"/>
  <c r="M50" i="84"/>
  <c r="M54" i="84"/>
  <c r="M52" i="84"/>
  <c r="AE6" i="83"/>
  <c r="AH6" i="83"/>
  <c r="F217" i="89" l="1"/>
  <c r="F220" i="89"/>
  <c r="F219" i="89"/>
  <c r="F221" i="89"/>
  <c r="F218" i="89"/>
  <c r="K1473" i="89"/>
  <c r="K1496" i="89"/>
  <c r="N1502" i="89" s="1"/>
  <c r="K1475" i="89"/>
  <c r="K1468" i="89"/>
  <c r="K1476" i="89"/>
  <c r="L1488" i="89"/>
  <c r="H220" i="89"/>
  <c r="K1479" i="89"/>
  <c r="K1474" i="89"/>
  <c r="L1468" i="89"/>
  <c r="K1483" i="89"/>
  <c r="K1470" i="89"/>
  <c r="K1472" i="89"/>
  <c r="K1491" i="89"/>
  <c r="L1479" i="89"/>
  <c r="K1492" i="89"/>
  <c r="K1484" i="89"/>
  <c r="K1487" i="89"/>
  <c r="L1490" i="89"/>
  <c r="L1489" i="89"/>
  <c r="K1469" i="89"/>
  <c r="K1467" i="89"/>
  <c r="K1480" i="89"/>
  <c r="J1475" i="89"/>
  <c r="K1471" i="89"/>
  <c r="K1485" i="89"/>
  <c r="K1489" i="89"/>
  <c r="K1482" i="89"/>
  <c r="H217" i="89"/>
  <c r="L1493" i="89"/>
  <c r="J1470" i="89"/>
  <c r="K1490" i="89"/>
  <c r="K1486" i="89"/>
  <c r="K1481" i="89"/>
  <c r="G217" i="89"/>
  <c r="K1477" i="89"/>
  <c r="K1488" i="89"/>
  <c r="G221" i="89"/>
  <c r="K1494" i="89"/>
  <c r="N1500" i="89" s="1"/>
  <c r="K1478" i="89"/>
  <c r="K1493" i="89"/>
  <c r="J1473" i="89"/>
  <c r="L1480" i="89"/>
  <c r="G219" i="89"/>
  <c r="H218" i="89"/>
  <c r="G220" i="89"/>
  <c r="H219" i="89"/>
  <c r="G218" i="89"/>
  <c r="H221" i="89"/>
  <c r="B1494" i="89"/>
  <c r="C1500" i="89" s="1"/>
  <c r="B1484" i="89"/>
  <c r="K1456" i="89"/>
  <c r="K1455" i="89"/>
  <c r="K1461" i="89"/>
  <c r="K1446" i="89"/>
  <c r="L1455" i="89"/>
  <c r="K1436" i="89"/>
  <c r="K1454" i="89"/>
  <c r="K1451" i="89"/>
  <c r="H213" i="89"/>
  <c r="K1444" i="89"/>
  <c r="K1457" i="89"/>
  <c r="K1462" i="89"/>
  <c r="N1468" i="89" s="1"/>
  <c r="G213" i="89"/>
  <c r="K1438" i="89"/>
  <c r="G211" i="89"/>
  <c r="K1450" i="89"/>
  <c r="K1441" i="89"/>
  <c r="H211" i="89"/>
  <c r="L1461" i="89"/>
  <c r="K1445" i="89"/>
  <c r="K1449" i="89"/>
  <c r="K1459" i="89"/>
  <c r="K1453" i="89"/>
  <c r="J1444" i="89"/>
  <c r="J1454" i="89"/>
  <c r="K1435" i="89"/>
  <c r="L1454" i="89"/>
  <c r="K1448" i="89"/>
  <c r="L1441" i="89"/>
  <c r="L1437" i="89"/>
  <c r="J1450" i="89"/>
  <c r="K1442" i="89"/>
  <c r="L1435" i="89"/>
  <c r="K1439" i="89"/>
  <c r="K1443" i="89"/>
  <c r="K1447" i="89"/>
  <c r="K1460" i="89"/>
  <c r="L1439" i="89"/>
  <c r="K1452" i="89"/>
  <c r="K1440" i="89"/>
  <c r="K1437" i="89"/>
  <c r="L1462" i="89"/>
  <c r="O1468" i="89" s="1"/>
  <c r="G212" i="89"/>
  <c r="B1451" i="89"/>
  <c r="H212" i="89"/>
  <c r="B1453" i="89"/>
  <c r="B1438" i="89"/>
  <c r="K1419" i="89"/>
  <c r="BF12" i="80"/>
  <c r="BF10" i="80"/>
  <c r="BF7" i="80"/>
  <c r="BF6" i="80"/>
  <c r="BF11" i="80"/>
  <c r="K1407" i="89"/>
  <c r="K1420" i="89"/>
  <c r="K1421" i="89"/>
  <c r="K1406" i="89"/>
  <c r="K1430" i="89"/>
  <c r="L1408" i="89"/>
  <c r="K1417" i="89"/>
  <c r="G210" i="89"/>
  <c r="K1409" i="89"/>
  <c r="K1414" i="89"/>
  <c r="H208" i="89"/>
  <c r="K1431" i="89"/>
  <c r="K1415" i="89"/>
  <c r="H206" i="89"/>
  <c r="K1412" i="89"/>
  <c r="K1416" i="89"/>
  <c r="G206" i="89"/>
  <c r="H209" i="89"/>
  <c r="K1405" i="89"/>
  <c r="G209" i="89"/>
  <c r="K1413" i="89"/>
  <c r="K1410" i="89"/>
  <c r="K1434" i="89"/>
  <c r="K1429" i="89"/>
  <c r="K1427" i="89"/>
  <c r="K1418" i="89"/>
  <c r="K1408" i="89"/>
  <c r="B1405" i="89"/>
  <c r="K1428" i="89"/>
  <c r="J1406" i="89"/>
  <c r="J1424" i="89"/>
  <c r="H207" i="89"/>
  <c r="G207" i="89"/>
  <c r="J1410" i="89"/>
  <c r="K1422" i="89"/>
  <c r="H210" i="89"/>
  <c r="K1433" i="89"/>
  <c r="K1426" i="89"/>
  <c r="J1422" i="89"/>
  <c r="B1429" i="89"/>
  <c r="L1405" i="89"/>
  <c r="J1416" i="89"/>
  <c r="B1409" i="89"/>
  <c r="B1412" i="89"/>
  <c r="G208" i="89"/>
  <c r="K1423" i="89"/>
  <c r="B1421" i="89"/>
  <c r="J1431" i="89"/>
  <c r="B1413" i="89"/>
  <c r="B1419" i="89"/>
  <c r="K1411" i="89"/>
  <c r="B1427" i="89"/>
  <c r="B1408" i="89"/>
  <c r="J1421" i="89"/>
  <c r="K1425" i="89"/>
  <c r="J1405" i="89"/>
  <c r="J1418" i="89"/>
  <c r="J1425" i="89"/>
  <c r="K1424" i="89"/>
  <c r="J1415" i="89"/>
  <c r="B1430" i="89"/>
  <c r="J1414" i="89"/>
  <c r="J1430" i="89"/>
  <c r="J1408" i="89"/>
  <c r="J1426" i="89"/>
  <c r="F205" i="89"/>
  <c r="F198" i="89"/>
  <c r="K1393" i="89"/>
  <c r="K1392" i="89"/>
  <c r="K1374" i="89"/>
  <c r="K1384" i="89"/>
  <c r="H198" i="89"/>
  <c r="G205" i="89"/>
  <c r="K1382" i="89"/>
  <c r="K1403" i="89"/>
  <c r="K1394" i="89"/>
  <c r="K1376" i="89"/>
  <c r="K1389" i="89"/>
  <c r="K1381" i="89"/>
  <c r="K1387" i="89"/>
  <c r="G198" i="89"/>
  <c r="K1398" i="89"/>
  <c r="K1390" i="89"/>
  <c r="H205" i="89"/>
  <c r="K1388" i="89"/>
  <c r="K1402" i="89"/>
  <c r="K1396" i="89"/>
  <c r="K1401" i="89"/>
  <c r="K1399" i="89"/>
  <c r="K1375" i="89"/>
  <c r="K1397" i="89"/>
  <c r="J1387" i="89"/>
  <c r="K1379" i="89"/>
  <c r="K1377" i="89"/>
  <c r="K1391" i="89"/>
  <c r="L1380" i="89"/>
  <c r="K1385" i="89"/>
  <c r="K1400" i="89"/>
  <c r="K1380" i="89"/>
  <c r="K1386" i="89"/>
  <c r="L1383" i="89"/>
  <c r="K1383" i="89"/>
  <c r="K1378" i="89"/>
  <c r="B1388" i="89"/>
  <c r="F197" i="89"/>
  <c r="F195" i="89"/>
  <c r="F196" i="89"/>
  <c r="F194" i="89"/>
  <c r="H197" i="89"/>
  <c r="G197" i="89"/>
  <c r="G195" i="89"/>
  <c r="G196" i="89"/>
  <c r="H196" i="89"/>
  <c r="G194" i="89"/>
  <c r="H195" i="89"/>
  <c r="H194" i="89"/>
  <c r="G190" i="89"/>
  <c r="H191" i="89"/>
  <c r="K1365" i="89"/>
  <c r="G192" i="89"/>
  <c r="K1343" i="89"/>
  <c r="K1324" i="89"/>
  <c r="H190" i="89"/>
  <c r="K1326" i="89"/>
  <c r="K1357" i="89"/>
  <c r="K1325" i="89"/>
  <c r="K1314" i="89"/>
  <c r="K1328" i="89"/>
  <c r="K1347" i="89"/>
  <c r="K1350" i="89"/>
  <c r="B1329" i="89"/>
  <c r="K1316" i="89"/>
  <c r="H193" i="89"/>
  <c r="L1320" i="89"/>
  <c r="K1370" i="89"/>
  <c r="K1351" i="89"/>
  <c r="B1324" i="89"/>
  <c r="L1334" i="89"/>
  <c r="K1368" i="89"/>
  <c r="K1332" i="89"/>
  <c r="B1338" i="89"/>
  <c r="K1327" i="89"/>
  <c r="B1347" i="89"/>
  <c r="K1367" i="89"/>
  <c r="K1354" i="89"/>
  <c r="B1328" i="89"/>
  <c r="K1346" i="89"/>
  <c r="K1339" i="89"/>
  <c r="L1371" i="89"/>
  <c r="B1313" i="89"/>
  <c r="K1353" i="89"/>
  <c r="K1330" i="89"/>
  <c r="K1315" i="89"/>
  <c r="K1321" i="89"/>
  <c r="B1358" i="89"/>
  <c r="B1336" i="89"/>
  <c r="K1335" i="89"/>
  <c r="K1322" i="89"/>
  <c r="L1331" i="89"/>
  <c r="B1350" i="89"/>
  <c r="B1333" i="89"/>
  <c r="B1352" i="89"/>
  <c r="B1368" i="89"/>
  <c r="K1320" i="89"/>
  <c r="K1319" i="89"/>
  <c r="B1351" i="89"/>
  <c r="B1323" i="89"/>
  <c r="L1343" i="89"/>
  <c r="K1358" i="89"/>
  <c r="K1337" i="89"/>
  <c r="K1313" i="89"/>
  <c r="L1348" i="89"/>
  <c r="B1365" i="89"/>
  <c r="B1316" i="89"/>
  <c r="L1355" i="89"/>
  <c r="B1345" i="89"/>
  <c r="K1366" i="89"/>
  <c r="K1318" i="89"/>
  <c r="K1364" i="89"/>
  <c r="K1336" i="89"/>
  <c r="B1359" i="89"/>
  <c r="J1317" i="89"/>
  <c r="K1361" i="89"/>
  <c r="L1316" i="89"/>
  <c r="K1344" i="89"/>
  <c r="L1314" i="89"/>
  <c r="J1330" i="89"/>
  <c r="B1327" i="89"/>
  <c r="K1349" i="89"/>
  <c r="L1328" i="89"/>
  <c r="B1321" i="89"/>
  <c r="G191" i="89"/>
  <c r="L1322" i="89"/>
  <c r="J1318" i="89"/>
  <c r="B1331" i="89"/>
  <c r="B1332" i="89"/>
  <c r="J1328" i="89"/>
  <c r="K1331" i="89"/>
  <c r="K1363" i="89"/>
  <c r="J1319" i="89"/>
  <c r="J1362" i="89"/>
  <c r="K1360" i="89"/>
  <c r="L1367" i="89"/>
  <c r="K1340" i="89"/>
  <c r="K1333" i="89"/>
  <c r="L1313" i="89"/>
  <c r="K1323" i="89"/>
  <c r="J1360" i="89"/>
  <c r="G193" i="89"/>
  <c r="K1348" i="89"/>
  <c r="L1368" i="89"/>
  <c r="L1364" i="89"/>
  <c r="B1344" i="89"/>
  <c r="L1337" i="89"/>
  <c r="K1355" i="89"/>
  <c r="L1330" i="89"/>
  <c r="B1325" i="89"/>
  <c r="K1329" i="89"/>
  <c r="K1371" i="89"/>
  <c r="K1359" i="89"/>
  <c r="L1360" i="89"/>
  <c r="B1355" i="89"/>
  <c r="K1356" i="89"/>
  <c r="K1317" i="89"/>
  <c r="L1332" i="89"/>
  <c r="L1350" i="89"/>
  <c r="K1352" i="89"/>
  <c r="H192" i="89"/>
  <c r="B1312" i="89"/>
  <c r="L1333" i="89"/>
  <c r="K1334" i="89"/>
  <c r="L1362" i="89"/>
  <c r="K1338" i="89"/>
  <c r="L1354" i="89"/>
  <c r="J1314" i="89"/>
  <c r="J1335" i="89"/>
  <c r="L1318" i="89"/>
  <c r="J1338" i="89"/>
  <c r="L1370" i="89"/>
  <c r="L1340" i="89"/>
  <c r="K1369" i="89"/>
  <c r="J1357" i="89"/>
  <c r="K1288" i="89"/>
  <c r="K1307" i="89"/>
  <c r="K1282" i="89"/>
  <c r="K1297" i="89"/>
  <c r="K1306" i="89"/>
  <c r="K1283" i="89"/>
  <c r="K1293" i="89"/>
  <c r="K1302" i="89"/>
  <c r="K1299" i="89"/>
  <c r="K1290" i="89"/>
  <c r="K1296" i="89"/>
  <c r="K1289" i="89"/>
  <c r="K1309" i="89"/>
  <c r="K1305" i="89"/>
  <c r="K1286" i="89"/>
  <c r="B1303" i="89"/>
  <c r="L1286" i="89"/>
  <c r="K1294" i="89"/>
  <c r="K1308" i="89"/>
  <c r="B1296" i="89"/>
  <c r="L1296" i="89"/>
  <c r="K1292" i="89"/>
  <c r="K1303" i="89"/>
  <c r="K1298" i="89"/>
  <c r="K1287" i="89"/>
  <c r="B1306" i="89"/>
  <c r="K1311" i="89"/>
  <c r="K1291" i="89"/>
  <c r="L1283" i="89"/>
  <c r="K1304" i="89"/>
  <c r="K1300" i="89"/>
  <c r="K1285" i="89"/>
  <c r="K1310" i="89"/>
  <c r="B1297" i="89"/>
  <c r="K1301" i="89"/>
  <c r="K1295" i="89"/>
  <c r="G186" i="89"/>
  <c r="H188" i="89"/>
  <c r="G189" i="89"/>
  <c r="H186" i="89"/>
  <c r="G188" i="89"/>
  <c r="G187" i="89"/>
  <c r="H187" i="89"/>
  <c r="H189" i="89"/>
  <c r="F189" i="89"/>
  <c r="F187" i="89"/>
  <c r="F185" i="89"/>
  <c r="F186" i="89"/>
  <c r="F188" i="89"/>
  <c r="K1262" i="89"/>
  <c r="K1277" i="89"/>
  <c r="K1261" i="89"/>
  <c r="K1268" i="89"/>
  <c r="K1260" i="89"/>
  <c r="K1266" i="89"/>
  <c r="K1255" i="89"/>
  <c r="K1264" i="89"/>
  <c r="K1269" i="89"/>
  <c r="K1278" i="89"/>
  <c r="K1256" i="89"/>
  <c r="K1270" i="89"/>
  <c r="K1271" i="89"/>
  <c r="K1273" i="89"/>
  <c r="K1257" i="89"/>
  <c r="L1272" i="89"/>
  <c r="K1272" i="89"/>
  <c r="K1279" i="89"/>
  <c r="K1274" i="89"/>
  <c r="K1267" i="89"/>
  <c r="K1280" i="89"/>
  <c r="K1263" i="89"/>
  <c r="K1275" i="89"/>
  <c r="K1258" i="89"/>
  <c r="K1259" i="89"/>
  <c r="K1265" i="89"/>
  <c r="L1277" i="89"/>
  <c r="K1276" i="89"/>
  <c r="K1252" i="89"/>
  <c r="B1265" i="89"/>
  <c r="K1254" i="89"/>
  <c r="K1251" i="89"/>
  <c r="B1259" i="89"/>
  <c r="B1280" i="89"/>
  <c r="B1270" i="89"/>
  <c r="B1252" i="89"/>
  <c r="B1253" i="89"/>
  <c r="K1253" i="89"/>
  <c r="L1253" i="89"/>
  <c r="G176" i="89"/>
  <c r="H180" i="89"/>
  <c r="H178" i="89"/>
  <c r="K1250" i="89"/>
  <c r="K1223" i="89"/>
  <c r="K1222" i="89"/>
  <c r="G180" i="89"/>
  <c r="K1228" i="89"/>
  <c r="K1221" i="89"/>
  <c r="K1232" i="89"/>
  <c r="K1240" i="89"/>
  <c r="K1224" i="89"/>
  <c r="K1247" i="89"/>
  <c r="K1244" i="89"/>
  <c r="K1246" i="89"/>
  <c r="K1242" i="89"/>
  <c r="K1225" i="89"/>
  <c r="K1237" i="89"/>
  <c r="K1230" i="89"/>
  <c r="K1233" i="89"/>
  <c r="K1248" i="89"/>
  <c r="L1237" i="89"/>
  <c r="K1229" i="89"/>
  <c r="G179" i="89"/>
  <c r="K1243" i="89"/>
  <c r="K1245" i="89"/>
  <c r="H179" i="89"/>
  <c r="K1234" i="89"/>
  <c r="K1235" i="89"/>
  <c r="K1236" i="89"/>
  <c r="H177" i="89"/>
  <c r="K1241" i="89"/>
  <c r="K1227" i="89"/>
  <c r="B1222" i="89"/>
  <c r="K1249" i="89"/>
  <c r="K1231" i="89"/>
  <c r="K1239" i="89"/>
  <c r="G178" i="89"/>
  <c r="K1238" i="89"/>
  <c r="G177" i="89"/>
  <c r="L1239" i="89"/>
  <c r="B1233" i="89"/>
  <c r="B39" i="80"/>
  <c r="B1243" i="89"/>
  <c r="B1230" i="89"/>
  <c r="F180" i="89"/>
  <c r="B6" i="81"/>
  <c r="F178" i="89"/>
  <c r="F179" i="89"/>
  <c r="F177" i="89"/>
  <c r="K1189" i="89"/>
  <c r="G172" i="89"/>
  <c r="G175" i="89"/>
  <c r="K1211" i="89"/>
  <c r="K1197" i="89"/>
  <c r="G174" i="89"/>
  <c r="K1204" i="89"/>
  <c r="H173" i="89"/>
  <c r="K1192" i="89"/>
  <c r="K1216" i="89"/>
  <c r="K1199" i="89"/>
  <c r="H176" i="89"/>
  <c r="K1215" i="89"/>
  <c r="K1193" i="89"/>
  <c r="K1213" i="89"/>
  <c r="K1218" i="89"/>
  <c r="K1203" i="89"/>
  <c r="K1201" i="89"/>
  <c r="K1196" i="89"/>
  <c r="K1190" i="89"/>
  <c r="K1217" i="89"/>
  <c r="K1214" i="89"/>
  <c r="K1208" i="89"/>
  <c r="K1209" i="89"/>
  <c r="B1210" i="89"/>
  <c r="H174" i="89"/>
  <c r="K1207" i="89"/>
  <c r="G173" i="89"/>
  <c r="K1200" i="89"/>
  <c r="H172" i="89"/>
  <c r="L1203" i="89"/>
  <c r="B1216" i="89"/>
  <c r="K1206" i="89"/>
  <c r="B1211" i="89"/>
  <c r="H175" i="89"/>
  <c r="K1195" i="89"/>
  <c r="K1205" i="89"/>
  <c r="K1202" i="89"/>
  <c r="K1212" i="89"/>
  <c r="L1189" i="89"/>
  <c r="K1219" i="89"/>
  <c r="B1190" i="89"/>
  <c r="K1191" i="89"/>
  <c r="K1194" i="89"/>
  <c r="J1203" i="89"/>
  <c r="K1210" i="89"/>
  <c r="L1195" i="89"/>
  <c r="K1198" i="89"/>
  <c r="L1205" i="89"/>
  <c r="B1196" i="89"/>
  <c r="J1209" i="89"/>
  <c r="B1192" i="89"/>
  <c r="B1201" i="89"/>
  <c r="F172" i="89"/>
  <c r="F173" i="89"/>
  <c r="F175" i="89"/>
  <c r="F176" i="89"/>
  <c r="F174" i="89"/>
  <c r="H171" i="89"/>
  <c r="K1156" i="89"/>
  <c r="K1154" i="89"/>
  <c r="L1157" i="89"/>
  <c r="K1158" i="89"/>
  <c r="K1157" i="89"/>
  <c r="G170" i="89"/>
  <c r="K1155" i="89"/>
  <c r="G167" i="89"/>
  <c r="G171" i="89"/>
  <c r="H167" i="89"/>
  <c r="H170" i="89"/>
  <c r="G169" i="89"/>
  <c r="G168" i="89"/>
  <c r="H169" i="89"/>
  <c r="B1180" i="89"/>
  <c r="B1160" i="89"/>
  <c r="D11" i="81"/>
  <c r="C8" i="81"/>
  <c r="B1473" i="89" l="1"/>
  <c r="D10" i="81"/>
  <c r="BD13" i="80"/>
  <c r="J1489" i="89"/>
  <c r="C11" i="81"/>
  <c r="L1486" i="89"/>
  <c r="B1492" i="89"/>
  <c r="C1498" i="89" s="1"/>
  <c r="L1476" i="89"/>
  <c r="BE8" i="80"/>
  <c r="B1493" i="89"/>
  <c r="L1487" i="89"/>
  <c r="L1467" i="89"/>
  <c r="J1477" i="89"/>
  <c r="B1478" i="89"/>
  <c r="J1476" i="89"/>
  <c r="L1469" i="89"/>
  <c r="C9" i="81"/>
  <c r="B1491" i="89"/>
  <c r="C10" i="81"/>
  <c r="B1466" i="89"/>
  <c r="B1467" i="89"/>
  <c r="BD7" i="80"/>
  <c r="B1489" i="89"/>
  <c r="J1483" i="89"/>
  <c r="L1473" i="89"/>
  <c r="J1471" i="89"/>
  <c r="L1478" i="89"/>
  <c r="L1492" i="89"/>
  <c r="B1482" i="89"/>
  <c r="C12" i="81"/>
  <c r="B1486" i="89"/>
  <c r="B1480" i="89"/>
  <c r="B1496" i="89"/>
  <c r="C1502" i="89" s="1"/>
  <c r="B1468" i="89"/>
  <c r="N1499" i="89"/>
  <c r="N1483" i="89"/>
  <c r="L1472" i="89"/>
  <c r="L1491" i="89"/>
  <c r="L1483" i="89"/>
  <c r="J1467" i="89"/>
  <c r="B1475" i="89"/>
  <c r="D8" i="81"/>
  <c r="B1483" i="89"/>
  <c r="J1468" i="89"/>
  <c r="B10" i="81"/>
  <c r="B8" i="81"/>
  <c r="J1478" i="89"/>
  <c r="L1466" i="89"/>
  <c r="N1477" i="89"/>
  <c r="N1475" i="89"/>
  <c r="L1474" i="89"/>
  <c r="L1471" i="89"/>
  <c r="J1487" i="89"/>
  <c r="N1474" i="89"/>
  <c r="B12" i="81"/>
  <c r="BD6" i="80"/>
  <c r="B1485" i="89"/>
  <c r="N1491" i="89"/>
  <c r="N1497" i="89"/>
  <c r="N1480" i="89"/>
  <c r="J1490" i="89"/>
  <c r="J1472" i="89"/>
  <c r="L1494" i="89"/>
  <c r="O1500" i="89" s="1"/>
  <c r="J1482" i="89"/>
  <c r="L1470" i="89"/>
  <c r="B7" i="81"/>
  <c r="C1499" i="89"/>
  <c r="B1481" i="89"/>
  <c r="N1496" i="89"/>
  <c r="J1485" i="89"/>
  <c r="J1492" i="89"/>
  <c r="N1485" i="89"/>
  <c r="J1466" i="89"/>
  <c r="C7" i="81"/>
  <c r="L1484" i="89"/>
  <c r="J1488" i="89"/>
  <c r="L1485" i="89"/>
  <c r="J1486" i="89"/>
  <c r="D13" i="81"/>
  <c r="B1471" i="89"/>
  <c r="B1487" i="89"/>
  <c r="B1470" i="89"/>
  <c r="N1478" i="89"/>
  <c r="N1484" i="89"/>
  <c r="J1474" i="89"/>
  <c r="N1487" i="89"/>
  <c r="L1475" i="89"/>
  <c r="J1494" i="89"/>
  <c r="M1500" i="89" s="1"/>
  <c r="J1481" i="89"/>
  <c r="L1496" i="89"/>
  <c r="O1502" i="89" s="1"/>
  <c r="N1482" i="89"/>
  <c r="B11" i="81"/>
  <c r="D9" i="81"/>
  <c r="B9" i="81"/>
  <c r="B1469" i="89"/>
  <c r="B1476" i="89"/>
  <c r="B1490" i="89"/>
  <c r="N1473" i="89"/>
  <c r="N1493" i="89"/>
  <c r="N1476" i="89"/>
  <c r="N1481" i="89"/>
  <c r="B1479" i="89"/>
  <c r="D7" i="81"/>
  <c r="C13" i="81"/>
  <c r="D12" i="81"/>
  <c r="D6" i="81"/>
  <c r="H6" i="81" s="1"/>
  <c r="C6" i="81"/>
  <c r="G6" i="81" s="1"/>
  <c r="B1472" i="89"/>
  <c r="B1477" i="89"/>
  <c r="N1494" i="89"/>
  <c r="J1491" i="89"/>
  <c r="N1488" i="89"/>
  <c r="K1466" i="89"/>
  <c r="N1472" i="89" s="1"/>
  <c r="N1498" i="89"/>
  <c r="L1482" i="89"/>
  <c r="N1489" i="89"/>
  <c r="B1488" i="89"/>
  <c r="J1484" i="89"/>
  <c r="B13" i="81"/>
  <c r="B1474" i="89"/>
  <c r="N1486" i="89"/>
  <c r="N1492" i="89"/>
  <c r="N1495" i="89"/>
  <c r="J1496" i="89"/>
  <c r="M1502" i="89" s="1"/>
  <c r="N1490" i="89"/>
  <c r="J1493" i="89"/>
  <c r="N1479" i="89"/>
  <c r="L1448" i="89"/>
  <c r="BE12" i="80"/>
  <c r="BD10" i="80"/>
  <c r="BC10" i="80"/>
  <c r="BD9" i="80"/>
  <c r="BE11" i="80"/>
  <c r="BE7" i="80"/>
  <c r="L1447" i="89"/>
  <c r="BD11" i="80"/>
  <c r="J1457" i="89"/>
  <c r="BF13" i="80"/>
  <c r="BF8" i="80"/>
  <c r="BF9" i="80"/>
  <c r="BC11" i="80"/>
  <c r="BD8" i="80"/>
  <c r="B1435" i="89"/>
  <c r="L1450" i="89"/>
  <c r="BC13" i="80"/>
  <c r="BC8" i="80"/>
  <c r="BC12" i="80"/>
  <c r="BC7" i="80"/>
  <c r="BC9" i="80"/>
  <c r="BD12" i="80"/>
  <c r="BE13" i="80"/>
  <c r="BE9" i="80"/>
  <c r="BE10" i="80"/>
  <c r="BE6" i="80"/>
  <c r="BC6" i="80"/>
  <c r="N1466" i="89"/>
  <c r="B1462" i="89"/>
  <c r="C1468" i="89" s="1"/>
  <c r="N1448" i="89"/>
  <c r="B1442" i="89"/>
  <c r="J1436" i="89"/>
  <c r="B1458" i="89"/>
  <c r="J1461" i="89"/>
  <c r="B1439" i="89"/>
  <c r="L1446" i="89"/>
  <c r="L1453" i="89"/>
  <c r="B1440" i="89"/>
  <c r="J1438" i="89"/>
  <c r="N1441" i="89"/>
  <c r="N1453" i="89"/>
  <c r="J1433" i="89"/>
  <c r="B1437" i="89"/>
  <c r="J1453" i="89"/>
  <c r="L1442" i="89"/>
  <c r="N1443" i="89"/>
  <c r="B1454" i="89"/>
  <c r="N1446" i="89"/>
  <c r="J1441" i="89"/>
  <c r="O1467" i="89"/>
  <c r="N1444" i="89"/>
  <c r="L1443" i="89"/>
  <c r="L1444" i="89"/>
  <c r="J1442" i="89"/>
  <c r="N1442" i="89"/>
  <c r="J1439" i="89"/>
  <c r="N1456" i="89"/>
  <c r="B1441" i="89"/>
  <c r="J1448" i="89"/>
  <c r="J1435" i="89"/>
  <c r="N1455" i="89"/>
  <c r="L1440" i="89"/>
  <c r="N1451" i="89"/>
  <c r="N1457" i="89"/>
  <c r="K1458" i="89"/>
  <c r="N1464" i="89" s="1"/>
  <c r="L1458" i="89"/>
  <c r="L1459" i="89"/>
  <c r="B1460" i="89"/>
  <c r="B1461" i="89"/>
  <c r="B1446" i="89"/>
  <c r="B1444" i="89"/>
  <c r="B1436" i="89"/>
  <c r="N1452" i="89"/>
  <c r="N1465" i="89"/>
  <c r="B1456" i="89"/>
  <c r="N1450" i="89"/>
  <c r="J1462" i="89"/>
  <c r="M1467" i="89" s="1"/>
  <c r="N1467" i="89"/>
  <c r="J1456" i="89"/>
  <c r="N1440" i="89"/>
  <c r="B1447" i="89"/>
  <c r="L1452" i="89"/>
  <c r="N1445" i="89"/>
  <c r="N1447" i="89"/>
  <c r="L1445" i="89"/>
  <c r="J1437" i="89"/>
  <c r="J1447" i="89"/>
  <c r="B1450" i="89"/>
  <c r="L1451" i="89"/>
  <c r="J1449" i="89"/>
  <c r="J1446" i="89"/>
  <c r="J1451" i="89"/>
  <c r="B1457" i="89"/>
  <c r="L1436" i="89"/>
  <c r="J1445" i="89"/>
  <c r="B1452" i="89"/>
  <c r="B1443" i="89"/>
  <c r="N1449" i="89"/>
  <c r="B1445" i="89"/>
  <c r="L1457" i="89"/>
  <c r="B1448" i="89"/>
  <c r="J1455" i="89"/>
  <c r="B1449" i="89"/>
  <c r="N1454" i="89"/>
  <c r="J1440" i="89"/>
  <c r="L1460" i="89"/>
  <c r="O1466" i="89" s="1"/>
  <c r="L1449" i="89"/>
  <c r="J1443" i="89"/>
  <c r="B1455" i="89"/>
  <c r="J1452" i="89"/>
  <c r="L1456" i="89"/>
  <c r="J1459" i="89"/>
  <c r="B1459" i="89"/>
  <c r="C8" i="80"/>
  <c r="B9" i="80"/>
  <c r="B10" i="80"/>
  <c r="B8" i="80"/>
  <c r="C6" i="80"/>
  <c r="G6" i="80" s="1"/>
  <c r="J1432" i="89"/>
  <c r="K1432" i="89"/>
  <c r="N1437" i="89" s="1"/>
  <c r="J1434" i="89"/>
  <c r="B1434" i="89"/>
  <c r="N1439" i="89"/>
  <c r="J1412" i="89"/>
  <c r="J1428" i="89"/>
  <c r="N1424" i="89"/>
  <c r="L1431" i="89"/>
  <c r="L1413" i="89"/>
  <c r="J1407" i="89"/>
  <c r="J1420" i="89"/>
  <c r="J1399" i="89"/>
  <c r="N1430" i="89"/>
  <c r="J1429" i="89"/>
  <c r="N1428" i="89"/>
  <c r="L1429" i="89"/>
  <c r="N1418" i="89"/>
  <c r="B1418" i="89"/>
  <c r="N1420" i="89"/>
  <c r="J1417" i="89"/>
  <c r="K1404" i="89"/>
  <c r="N1410" i="89" s="1"/>
  <c r="B1433" i="89"/>
  <c r="J1413" i="89"/>
  <c r="B1428" i="89"/>
  <c r="N1419" i="89"/>
  <c r="L1419" i="89"/>
  <c r="J1423" i="89"/>
  <c r="B1410" i="89"/>
  <c r="B1406" i="89"/>
  <c r="L1434" i="89"/>
  <c r="B1425" i="89"/>
  <c r="L1424" i="89"/>
  <c r="L1428" i="89"/>
  <c r="L1430" i="89"/>
  <c r="L1417" i="89"/>
  <c r="L1409" i="89"/>
  <c r="N1431" i="89"/>
  <c r="B1416" i="89"/>
  <c r="B1431" i="89"/>
  <c r="N1414" i="89"/>
  <c r="L1422" i="89"/>
  <c r="L1433" i="89"/>
  <c r="L1404" i="89"/>
  <c r="N1426" i="89"/>
  <c r="B1404" i="89"/>
  <c r="B1426" i="89"/>
  <c r="L1421" i="89"/>
  <c r="L1414" i="89"/>
  <c r="N1427" i="89"/>
  <c r="N1413" i="89"/>
  <c r="B1411" i="89"/>
  <c r="L1412" i="89"/>
  <c r="L1427" i="89"/>
  <c r="N1411" i="89"/>
  <c r="L1420" i="89"/>
  <c r="L1432" i="89"/>
  <c r="N1415" i="89"/>
  <c r="N1425" i="89"/>
  <c r="B1420" i="89"/>
  <c r="B1414" i="89"/>
  <c r="L1410" i="89"/>
  <c r="L1407" i="89"/>
  <c r="J1411" i="89"/>
  <c r="J1427" i="89"/>
  <c r="J1419" i="89"/>
  <c r="B1415" i="89"/>
  <c r="B1424" i="89"/>
  <c r="B1422" i="89"/>
  <c r="L1423" i="89"/>
  <c r="B1417" i="89"/>
  <c r="N1417" i="89"/>
  <c r="J1404" i="89"/>
  <c r="J1409" i="89"/>
  <c r="L1416" i="89"/>
  <c r="N1416" i="89"/>
  <c r="N1421" i="89"/>
  <c r="L1406" i="89"/>
  <c r="L1418" i="89"/>
  <c r="N1422" i="89"/>
  <c r="N1423" i="89"/>
  <c r="L1411" i="89"/>
  <c r="N1429" i="89"/>
  <c r="B1407" i="89"/>
  <c r="B1423" i="89"/>
  <c r="L1426" i="89"/>
  <c r="L1415" i="89"/>
  <c r="N1412" i="89"/>
  <c r="L1425" i="89"/>
  <c r="L1387" i="89"/>
  <c r="B1393" i="89"/>
  <c r="L1386" i="89"/>
  <c r="J1393" i="89"/>
  <c r="L1388" i="89"/>
  <c r="L1397" i="89"/>
  <c r="J1396" i="89"/>
  <c r="J1381" i="89"/>
  <c r="L1399" i="89"/>
  <c r="L1382" i="89"/>
  <c r="B1382" i="89"/>
  <c r="L1377" i="89"/>
  <c r="B1390" i="89"/>
  <c r="B1373" i="89"/>
  <c r="L1375" i="89"/>
  <c r="B1384" i="89"/>
  <c r="B1392" i="89"/>
  <c r="L1400" i="89"/>
  <c r="B1401" i="89"/>
  <c r="J1390" i="89"/>
  <c r="N1385" i="89"/>
  <c r="L1378" i="89"/>
  <c r="J1376" i="89"/>
  <c r="B1395" i="89"/>
  <c r="B1400" i="89"/>
  <c r="J1379" i="89"/>
  <c r="J1385" i="89"/>
  <c r="J1388" i="89"/>
  <c r="L1374" i="89"/>
  <c r="B1389" i="89"/>
  <c r="B1394" i="89"/>
  <c r="J1386" i="89"/>
  <c r="N1387" i="89"/>
  <c r="J1398" i="89"/>
  <c r="L1403" i="89"/>
  <c r="J1403" i="89"/>
  <c r="J1392" i="89"/>
  <c r="N1384" i="89"/>
  <c r="L1402" i="89"/>
  <c r="N1394" i="89"/>
  <c r="J1394" i="89"/>
  <c r="J1384" i="89"/>
  <c r="L1398" i="89"/>
  <c r="J1391" i="89"/>
  <c r="L1393" i="89"/>
  <c r="F200" i="89"/>
  <c r="F203" i="89"/>
  <c r="G200" i="89"/>
  <c r="G203" i="89"/>
  <c r="N1389" i="89"/>
  <c r="B1396" i="89"/>
  <c r="B1378" i="89"/>
  <c r="J1383" i="89"/>
  <c r="K1373" i="89"/>
  <c r="N1379" i="89" s="1"/>
  <c r="J1397" i="89"/>
  <c r="J1374" i="89"/>
  <c r="N1382" i="89"/>
  <c r="B1377" i="89"/>
  <c r="L1392" i="89"/>
  <c r="B1387" i="89"/>
  <c r="G199" i="89"/>
  <c r="G202" i="89"/>
  <c r="N1392" i="89"/>
  <c r="N1403" i="89"/>
  <c r="J1373" i="89"/>
  <c r="L1384" i="89"/>
  <c r="L1394" i="89"/>
  <c r="J1402" i="89"/>
  <c r="B1375" i="89"/>
  <c r="N1380" i="89"/>
  <c r="B1385" i="89"/>
  <c r="B1386" i="89"/>
  <c r="N1386" i="89"/>
  <c r="L1381" i="89"/>
  <c r="N1381" i="89"/>
  <c r="N1402" i="89"/>
  <c r="J1401" i="89"/>
  <c r="L1395" i="89"/>
  <c r="K1395" i="89"/>
  <c r="N1401" i="89" s="1"/>
  <c r="B1398" i="89"/>
  <c r="B1403" i="89"/>
  <c r="N1391" i="89"/>
  <c r="B1374" i="89"/>
  <c r="J1382" i="89"/>
  <c r="J1389" i="89"/>
  <c r="J1378" i="89"/>
  <c r="N1390" i="89"/>
  <c r="L1391" i="89"/>
  <c r="L1385" i="89"/>
  <c r="B1380" i="89"/>
  <c r="L1389" i="89"/>
  <c r="B1376" i="89"/>
  <c r="G201" i="89"/>
  <c r="G204" i="89"/>
  <c r="F201" i="89"/>
  <c r="F204" i="89"/>
  <c r="F199" i="89"/>
  <c r="F202" i="89"/>
  <c r="H201" i="89"/>
  <c r="H204" i="89"/>
  <c r="H200" i="89"/>
  <c r="H203" i="89"/>
  <c r="B1391" i="89"/>
  <c r="L1379" i="89"/>
  <c r="N1388" i="89"/>
  <c r="J1377" i="89"/>
  <c r="L1390" i="89"/>
  <c r="B1383" i="89"/>
  <c r="H199" i="89"/>
  <c r="H202" i="89"/>
  <c r="B1381" i="89"/>
  <c r="N1383" i="89"/>
  <c r="L1401" i="89"/>
  <c r="B1402" i="89"/>
  <c r="J1375" i="89"/>
  <c r="B1379" i="89"/>
  <c r="L1373" i="89"/>
  <c r="L1376" i="89"/>
  <c r="N1393" i="89"/>
  <c r="N1335" i="89"/>
  <c r="L1361" i="89"/>
  <c r="L1369" i="89"/>
  <c r="L1357" i="89"/>
  <c r="L1347" i="89"/>
  <c r="L1372" i="89"/>
  <c r="B1348" i="89"/>
  <c r="B1342" i="89"/>
  <c r="B1361" i="89"/>
  <c r="B1356" i="89"/>
  <c r="B1349" i="89"/>
  <c r="J1345" i="89"/>
  <c r="B1346" i="89"/>
  <c r="L1366" i="89"/>
  <c r="B1354" i="89"/>
  <c r="J1358" i="89"/>
  <c r="L1342" i="89"/>
  <c r="K1342" i="89"/>
  <c r="J1347" i="89"/>
  <c r="L1341" i="89"/>
  <c r="K1372" i="89"/>
  <c r="N1372" i="89" s="1"/>
  <c r="K1341" i="89"/>
  <c r="N1341" i="89" s="1"/>
  <c r="N1369" i="89"/>
  <c r="K1362" i="89"/>
  <c r="N1365" i="89" s="1"/>
  <c r="N1352" i="89"/>
  <c r="K1345" i="89"/>
  <c r="N1351" i="89" s="1"/>
  <c r="B1372" i="89"/>
  <c r="J1371" i="89"/>
  <c r="B1367" i="89"/>
  <c r="J1353" i="89"/>
  <c r="J1331" i="89"/>
  <c r="L1352" i="89"/>
  <c r="J1352" i="89"/>
  <c r="J1337" i="89"/>
  <c r="L1351" i="89"/>
  <c r="B1334" i="89"/>
  <c r="J1323" i="89"/>
  <c r="L1349" i="89"/>
  <c r="L1346" i="89"/>
  <c r="J1369" i="89"/>
  <c r="N1332" i="89"/>
  <c r="B1337" i="89"/>
  <c r="N1329" i="89"/>
  <c r="L1358" i="89"/>
  <c r="N1324" i="89"/>
  <c r="B1364" i="89"/>
  <c r="B1362" i="89"/>
  <c r="J1324" i="89"/>
  <c r="N1326" i="89"/>
  <c r="N1321" i="89"/>
  <c r="J1364" i="89"/>
  <c r="J1321" i="89"/>
  <c r="L1338" i="89"/>
  <c r="B1363" i="89"/>
  <c r="L1335" i="89"/>
  <c r="N1331" i="89"/>
  <c r="J1355" i="89"/>
  <c r="J1366" i="89"/>
  <c r="B1322" i="89"/>
  <c r="J1327" i="89"/>
  <c r="L1339" i="89"/>
  <c r="N1322" i="89"/>
  <c r="N1354" i="89"/>
  <c r="N1334" i="89"/>
  <c r="L1327" i="89"/>
  <c r="N1340" i="89"/>
  <c r="N1323" i="89"/>
  <c r="J1365" i="89"/>
  <c r="L1325" i="89"/>
  <c r="J1329" i="89"/>
  <c r="L1329" i="89"/>
  <c r="B1366" i="89"/>
  <c r="B1360" i="89"/>
  <c r="N1336" i="89"/>
  <c r="L1324" i="89"/>
  <c r="L1356" i="89"/>
  <c r="N1338" i="89"/>
  <c r="L1344" i="89"/>
  <c r="L1317" i="89"/>
  <c r="B1315" i="89"/>
  <c r="L1319" i="89"/>
  <c r="L1326" i="89"/>
  <c r="N1361" i="89"/>
  <c r="J1333" i="89"/>
  <c r="J1346" i="89"/>
  <c r="N1320" i="89"/>
  <c r="N1330" i="89"/>
  <c r="J1322" i="89"/>
  <c r="N1370" i="89"/>
  <c r="J1368" i="89"/>
  <c r="N1319" i="89"/>
  <c r="N1360" i="89"/>
  <c r="J1359" i="89"/>
  <c r="N1358" i="89"/>
  <c r="J1349" i="89"/>
  <c r="B1340" i="89"/>
  <c r="N1357" i="89"/>
  <c r="J1356" i="89"/>
  <c r="B1353" i="89"/>
  <c r="J1332" i="89"/>
  <c r="J1344" i="89"/>
  <c r="B1330" i="89"/>
  <c r="B1335" i="89"/>
  <c r="J1354" i="89"/>
  <c r="B1320" i="89"/>
  <c r="J1313" i="89"/>
  <c r="J1343" i="89"/>
  <c r="J1363" i="89"/>
  <c r="B1339" i="89"/>
  <c r="B1319" i="89"/>
  <c r="N1355" i="89"/>
  <c r="N1339" i="89"/>
  <c r="J1326" i="89"/>
  <c r="L1359" i="89"/>
  <c r="J1339" i="89"/>
  <c r="L1363" i="89"/>
  <c r="J1315" i="89"/>
  <c r="N1325" i="89"/>
  <c r="N1353" i="89"/>
  <c r="J1367" i="89"/>
  <c r="N1337" i="89"/>
  <c r="J1350" i="89"/>
  <c r="N1356" i="89"/>
  <c r="J1342" i="89"/>
  <c r="N1371" i="89"/>
  <c r="L1321" i="89"/>
  <c r="J1340" i="89"/>
  <c r="N1327" i="89"/>
  <c r="B1326" i="89"/>
  <c r="C1329" i="89" s="1"/>
  <c r="L1315" i="89"/>
  <c r="J1320" i="89"/>
  <c r="L1336" i="89"/>
  <c r="N1359" i="89"/>
  <c r="B1318" i="89"/>
  <c r="N1333" i="89"/>
  <c r="J1325" i="89"/>
  <c r="J1370" i="89"/>
  <c r="J1348" i="89"/>
  <c r="B1357" i="89"/>
  <c r="J1336" i="89"/>
  <c r="B1317" i="89"/>
  <c r="J1334" i="89"/>
  <c r="J1361" i="89"/>
  <c r="J1316" i="89"/>
  <c r="L1323" i="89"/>
  <c r="N1328" i="89"/>
  <c r="J1351" i="89"/>
  <c r="B1314" i="89"/>
  <c r="B1371" i="89"/>
  <c r="L1312" i="89"/>
  <c r="K1312" i="89"/>
  <c r="N1318" i="89" s="1"/>
  <c r="J1312" i="89"/>
  <c r="J1286" i="89"/>
  <c r="J1304" i="89"/>
  <c r="J1297" i="89"/>
  <c r="L1299" i="89"/>
  <c r="L1305" i="89"/>
  <c r="J1310" i="89"/>
  <c r="L1289" i="89"/>
  <c r="B1289" i="89"/>
  <c r="J1287" i="89"/>
  <c r="B1290" i="89"/>
  <c r="J1295" i="89"/>
  <c r="B1295" i="89"/>
  <c r="L1301" i="89"/>
  <c r="B1287" i="89"/>
  <c r="N1307" i="89"/>
  <c r="B1282" i="89"/>
  <c r="B1300" i="89"/>
  <c r="L1306" i="89"/>
  <c r="L1290" i="89"/>
  <c r="L1311" i="89"/>
  <c r="L1307" i="89"/>
  <c r="L1298" i="89"/>
  <c r="J1294" i="89"/>
  <c r="B1302" i="89"/>
  <c r="B1288" i="89"/>
  <c r="N1299" i="89"/>
  <c r="L1294" i="89"/>
  <c r="B1283" i="89"/>
  <c r="B1284" i="89"/>
  <c r="N1291" i="89"/>
  <c r="L1297" i="89"/>
  <c r="L1300" i="89"/>
  <c r="L1302" i="89"/>
  <c r="B1294" i="89"/>
  <c r="B1285" i="89"/>
  <c r="L1284" i="89"/>
  <c r="K1284" i="89"/>
  <c r="N1290" i="89" s="1"/>
  <c r="L1285" i="89"/>
  <c r="B1286" i="89"/>
  <c r="H185" i="89"/>
  <c r="G185" i="89"/>
  <c r="J1296" i="89"/>
  <c r="L1282" i="89"/>
  <c r="J1303" i="89"/>
  <c r="L1293" i="89"/>
  <c r="L1295" i="89"/>
  <c r="B1307" i="89"/>
  <c r="B1311" i="89"/>
  <c r="J1285" i="89"/>
  <c r="J1306" i="89"/>
  <c r="B1292" i="89"/>
  <c r="B1308" i="89"/>
  <c r="J1308" i="89"/>
  <c r="B1301" i="89"/>
  <c r="J1311" i="89"/>
  <c r="N1308" i="89"/>
  <c r="N1303" i="89"/>
  <c r="J1309" i="89"/>
  <c r="J1293" i="89"/>
  <c r="B1310" i="89"/>
  <c r="J1305" i="89"/>
  <c r="J1288" i="89"/>
  <c r="J1298" i="89"/>
  <c r="J1302" i="89"/>
  <c r="L1310" i="89"/>
  <c r="L1309" i="89"/>
  <c r="J1301" i="89"/>
  <c r="J1299" i="89"/>
  <c r="J1291" i="89"/>
  <c r="N1296" i="89"/>
  <c r="L1292" i="89"/>
  <c r="B1299" i="89"/>
  <c r="N1301" i="89"/>
  <c r="J1292" i="89"/>
  <c r="N1315" i="89"/>
  <c r="N1305" i="89"/>
  <c r="B1291" i="89"/>
  <c r="J1283" i="89"/>
  <c r="B1304" i="89"/>
  <c r="J1282" i="89"/>
  <c r="N1306" i="89"/>
  <c r="N1295" i="89"/>
  <c r="L1304" i="89"/>
  <c r="B1293" i="89"/>
  <c r="N1304" i="89"/>
  <c r="N1310" i="89"/>
  <c r="N1302" i="89"/>
  <c r="L1287" i="89"/>
  <c r="B1305" i="89"/>
  <c r="B1298" i="89"/>
  <c r="L1288" i="89"/>
  <c r="N1293" i="89"/>
  <c r="N1292" i="89"/>
  <c r="L1291" i="89"/>
  <c r="B1309" i="89"/>
  <c r="J1307" i="89"/>
  <c r="N1297" i="89"/>
  <c r="N1309" i="89"/>
  <c r="N1294" i="89"/>
  <c r="N1300" i="89"/>
  <c r="N1311" i="89"/>
  <c r="J1290" i="89"/>
  <c r="J1300" i="89"/>
  <c r="L1303" i="89"/>
  <c r="N1298" i="89"/>
  <c r="L1308" i="89"/>
  <c r="J1289" i="89"/>
  <c r="L1281" i="89"/>
  <c r="K1281" i="89"/>
  <c r="AL13" i="83"/>
  <c r="M13" i="83"/>
  <c r="AA10" i="83"/>
  <c r="AG13" i="83"/>
  <c r="V13" i="83"/>
  <c r="I11" i="83"/>
  <c r="AA8" i="83"/>
  <c r="AF11" i="83"/>
  <c r="AJ11" i="83"/>
  <c r="AL9" i="83"/>
  <c r="AD10" i="83"/>
  <c r="I12" i="83"/>
  <c r="Y9" i="83"/>
  <c r="W9" i="83"/>
  <c r="P9" i="83"/>
  <c r="AI9" i="83"/>
  <c r="T12" i="83"/>
  <c r="U8" i="83"/>
  <c r="AE12" i="83"/>
  <c r="AB9" i="83"/>
  <c r="AB8" i="83"/>
  <c r="Z7" i="83"/>
  <c r="T7" i="83"/>
  <c r="W11" i="83"/>
  <c r="B11" i="83"/>
  <c r="AE11" i="83"/>
  <c r="AK11" i="83"/>
  <c r="AB13" i="83"/>
  <c r="V10" i="83"/>
  <c r="AA11" i="83"/>
  <c r="AL7" i="83"/>
  <c r="Y7" i="83"/>
  <c r="AI12" i="83"/>
  <c r="AC13" i="83"/>
  <c r="AI10" i="83"/>
  <c r="AD13" i="83"/>
  <c r="Z8" i="83"/>
  <c r="P10" i="83"/>
  <c r="AE10" i="83"/>
  <c r="Z11" i="83"/>
  <c r="AF10" i="83"/>
  <c r="AK13" i="83"/>
  <c r="U11" i="83"/>
  <c r="V7" i="83"/>
  <c r="AD12" i="83"/>
  <c r="AJ9" i="83"/>
  <c r="AJ12" i="83"/>
  <c r="AH12" i="83"/>
  <c r="U10" i="83"/>
  <c r="AF8" i="83"/>
  <c r="AH13" i="83"/>
  <c r="AI11" i="83"/>
  <c r="AA7" i="83"/>
  <c r="AK10" i="83"/>
  <c r="AG10" i="83"/>
  <c r="AK9" i="83"/>
  <c r="AG12" i="83"/>
  <c r="X9" i="83"/>
  <c r="AG7" i="83"/>
  <c r="T9" i="83"/>
  <c r="AI7" i="83"/>
  <c r="AD7" i="83"/>
  <c r="AD9" i="83"/>
  <c r="B10" i="83"/>
  <c r="AG11" i="83"/>
  <c r="AH8" i="83"/>
  <c r="T8" i="83"/>
  <c r="X10" i="83"/>
  <c r="AC8" i="83"/>
  <c r="M8" i="83"/>
  <c r="W8" i="83"/>
  <c r="AA12" i="83"/>
  <c r="I9" i="83"/>
  <c r="Y10" i="83"/>
  <c r="AC9" i="83"/>
  <c r="AG8" i="83"/>
  <c r="J1270" i="89"/>
  <c r="AE8" i="83"/>
  <c r="Y13" i="83"/>
  <c r="AE13" i="83"/>
  <c r="X12" i="83"/>
  <c r="T13" i="83"/>
  <c r="AH10" i="83"/>
  <c r="X7" i="83"/>
  <c r="P11" i="83"/>
  <c r="V12" i="83"/>
  <c r="AH7" i="83"/>
  <c r="AE9" i="83"/>
  <c r="I13" i="83"/>
  <c r="P7" i="83"/>
  <c r="AK8" i="83"/>
  <c r="AA9" i="83"/>
  <c r="L1264" i="89"/>
  <c r="AK12" i="83"/>
  <c r="AB11" i="83"/>
  <c r="Y11" i="83"/>
  <c r="B8" i="83"/>
  <c r="B9" i="83"/>
  <c r="P12" i="83"/>
  <c r="M7" i="83"/>
  <c r="X8" i="83"/>
  <c r="M9" i="83"/>
  <c r="Y12" i="83"/>
  <c r="Z12" i="83"/>
  <c r="AI8" i="83"/>
  <c r="AG9" i="83"/>
  <c r="I8" i="83"/>
  <c r="AF9" i="83"/>
  <c r="AB7" i="83"/>
  <c r="B12" i="83"/>
  <c r="AD11" i="83"/>
  <c r="B1275" i="89"/>
  <c r="M12" i="83"/>
  <c r="AH9" i="83"/>
  <c r="AK7" i="83"/>
  <c r="U9" i="83"/>
  <c r="M10" i="83"/>
  <c r="V11" i="83"/>
  <c r="I10" i="83"/>
  <c r="AJ13" i="83"/>
  <c r="AF7" i="83"/>
  <c r="AJ8" i="83"/>
  <c r="Z13" i="83"/>
  <c r="AE7" i="83"/>
  <c r="P8" i="83"/>
  <c r="W13" i="83"/>
  <c r="AF13" i="83"/>
  <c r="V8" i="83"/>
  <c r="U12" i="83"/>
  <c r="AC11" i="83"/>
  <c r="AJ7" i="83"/>
  <c r="AI13" i="83"/>
  <c r="W10" i="83"/>
  <c r="M11" i="83"/>
  <c r="AL10" i="83"/>
  <c r="Z9" i="83"/>
  <c r="T10" i="83"/>
  <c r="U7" i="83"/>
  <c r="B7" i="83"/>
  <c r="X11" i="83"/>
  <c r="Z10" i="83"/>
  <c r="AL12" i="83"/>
  <c r="AA13" i="83"/>
  <c r="V9" i="83"/>
  <c r="I7" i="83"/>
  <c r="AB12" i="83"/>
  <c r="P13" i="83"/>
  <c r="W12" i="83"/>
  <c r="AB10" i="83"/>
  <c r="AC10" i="83"/>
  <c r="Y8" i="83"/>
  <c r="AL8" i="83"/>
  <c r="B13" i="83"/>
  <c r="AC12" i="83"/>
  <c r="AF12" i="83"/>
  <c r="W7" i="83"/>
  <c r="AH11" i="83"/>
  <c r="AD8" i="83"/>
  <c r="U13" i="83"/>
  <c r="AL11" i="83"/>
  <c r="AJ10" i="83"/>
  <c r="X13" i="83"/>
  <c r="T11" i="83"/>
  <c r="AC7" i="83"/>
  <c r="L1244" i="89"/>
  <c r="B1273" i="89"/>
  <c r="L1225" i="89"/>
  <c r="J1276" i="89"/>
  <c r="L1276" i="89"/>
  <c r="B1272" i="89"/>
  <c r="L1249" i="89"/>
  <c r="B1220" i="89"/>
  <c r="L1273" i="89"/>
  <c r="L1247" i="89"/>
  <c r="L1229" i="89"/>
  <c r="L1268" i="89"/>
  <c r="J1237" i="89"/>
  <c r="N1255" i="89"/>
  <c r="L1254" i="89"/>
  <c r="L1265" i="89"/>
  <c r="N1271" i="89"/>
  <c r="J1273" i="89"/>
  <c r="L1252" i="89"/>
  <c r="N1260" i="89"/>
  <c r="B1262" i="89"/>
  <c r="L1255" i="89"/>
  <c r="N1259" i="89"/>
  <c r="L1261" i="89"/>
  <c r="J1257" i="89"/>
  <c r="L1251" i="89"/>
  <c r="J1267" i="89"/>
  <c r="L1242" i="89"/>
  <c r="J1265" i="89"/>
  <c r="L1257" i="89"/>
  <c r="B1274" i="89"/>
  <c r="J1256" i="89"/>
  <c r="N1279" i="89"/>
  <c r="L1280" i="89"/>
  <c r="L1269" i="89"/>
  <c r="L1262" i="89"/>
  <c r="N1268" i="89"/>
  <c r="J1254" i="89"/>
  <c r="B1278" i="89"/>
  <c r="N1264" i="89"/>
  <c r="N1278" i="89"/>
  <c r="J1277" i="89"/>
  <c r="L1266" i="89"/>
  <c r="L1278" i="89"/>
  <c r="B1239" i="89"/>
  <c r="N1257" i="89"/>
  <c r="B1267" i="89"/>
  <c r="B1261" i="89"/>
  <c r="L1259" i="89"/>
  <c r="N1269" i="89"/>
  <c r="B1256" i="89"/>
  <c r="N1277" i="89"/>
  <c r="J1278" i="89"/>
  <c r="L1223" i="89"/>
  <c r="B1276" i="89"/>
  <c r="L1275" i="89"/>
  <c r="N1280" i="89"/>
  <c r="J1268" i="89"/>
  <c r="L1256" i="89"/>
  <c r="J1275" i="89"/>
  <c r="N1275" i="89"/>
  <c r="N1261" i="89"/>
  <c r="B1254" i="89"/>
  <c r="N1258" i="89"/>
  <c r="J1269" i="89"/>
  <c r="J1271" i="89"/>
  <c r="J1264" i="89"/>
  <c r="N1272" i="89"/>
  <c r="N1274" i="89"/>
  <c r="L1279" i="89"/>
  <c r="L1243" i="89"/>
  <c r="B1271" i="89"/>
  <c r="J1251" i="89"/>
  <c r="B1258" i="89"/>
  <c r="B1268" i="89"/>
  <c r="N1273" i="89"/>
  <c r="N1276" i="89"/>
  <c r="L1270" i="89"/>
  <c r="J1274" i="89"/>
  <c r="J1260" i="89"/>
  <c r="J1262" i="89"/>
  <c r="N1256" i="89"/>
  <c r="N1263" i="89"/>
  <c r="L1234" i="89"/>
  <c r="J1253" i="89"/>
  <c r="B1269" i="89"/>
  <c r="J1280" i="89"/>
  <c r="J1261" i="89"/>
  <c r="L1274" i="89"/>
  <c r="N1270" i="89"/>
  <c r="J1272" i="89"/>
  <c r="B1281" i="89"/>
  <c r="B1266" i="89"/>
  <c r="J1258" i="89"/>
  <c r="J1259" i="89"/>
  <c r="N1262" i="89"/>
  <c r="J1266" i="89"/>
  <c r="J1250" i="89"/>
  <c r="J1252" i="89"/>
  <c r="B1251" i="89"/>
  <c r="B1263" i="89"/>
  <c r="J1281" i="89"/>
  <c r="N1266" i="89"/>
  <c r="N1267" i="89"/>
  <c r="L1263" i="89"/>
  <c r="B1241" i="89"/>
  <c r="B1277" i="89"/>
  <c r="B1260" i="89"/>
  <c r="N1265" i="89"/>
  <c r="B1255" i="89"/>
  <c r="L1267" i="89"/>
  <c r="J1279" i="89"/>
  <c r="J1263" i="89"/>
  <c r="B1264" i="89"/>
  <c r="B1279" i="89"/>
  <c r="L1271" i="89"/>
  <c r="J1255" i="89"/>
  <c r="L1258" i="89"/>
  <c r="L1260" i="89"/>
  <c r="B1257" i="89"/>
  <c r="B1246" i="89"/>
  <c r="B1235" i="89"/>
  <c r="L1245" i="89"/>
  <c r="B1247" i="89"/>
  <c r="B1231" i="89"/>
  <c r="L1240" i="89"/>
  <c r="B1245" i="89"/>
  <c r="B1223" i="89"/>
  <c r="J1224" i="89"/>
  <c r="L1235" i="89"/>
  <c r="N1233" i="89"/>
  <c r="J1230" i="89"/>
  <c r="L1222" i="89"/>
  <c r="B1249" i="89"/>
  <c r="J1222" i="89"/>
  <c r="F6" i="81"/>
  <c r="J1235" i="89"/>
  <c r="J1221" i="89"/>
  <c r="N1247" i="89"/>
  <c r="B1250" i="89"/>
  <c r="J1243" i="89"/>
  <c r="J1197" i="89"/>
  <c r="L1250" i="89"/>
  <c r="B1234" i="89"/>
  <c r="J1249" i="89"/>
  <c r="N1245" i="89"/>
  <c r="B1232" i="89"/>
  <c r="L1236" i="89"/>
  <c r="N1236" i="89"/>
  <c r="J1229" i="89"/>
  <c r="J1225" i="89"/>
  <c r="N1234" i="89"/>
  <c r="J1239" i="89"/>
  <c r="J1228" i="89"/>
  <c r="N1237" i="89"/>
  <c r="J1232" i="89"/>
  <c r="N1241" i="89"/>
  <c r="N1248" i="89"/>
  <c r="N1238" i="89"/>
  <c r="B1224" i="89"/>
  <c r="L1248" i="89"/>
  <c r="B1225" i="89"/>
  <c r="J1227" i="89"/>
  <c r="N1251" i="89"/>
  <c r="N1253" i="89"/>
  <c r="B1203" i="89"/>
  <c r="J1234" i="89"/>
  <c r="J1233" i="89"/>
  <c r="N1235" i="89"/>
  <c r="N1243" i="89"/>
  <c r="L1204" i="89"/>
  <c r="B1240" i="89"/>
  <c r="J1246" i="89"/>
  <c r="B1242" i="89"/>
  <c r="B1244" i="89"/>
  <c r="N1249" i="89"/>
  <c r="L1246" i="89"/>
  <c r="J1231" i="89"/>
  <c r="J1241" i="89"/>
  <c r="J1245" i="89"/>
  <c r="J1244" i="89"/>
  <c r="N1252" i="89"/>
  <c r="L1224" i="89"/>
  <c r="B1200" i="89"/>
  <c r="N1242" i="89"/>
  <c r="N1250" i="89"/>
  <c r="L1233" i="89"/>
  <c r="B1248" i="89"/>
  <c r="L1208" i="89"/>
  <c r="B1236" i="89"/>
  <c r="N1244" i="89"/>
  <c r="J1242" i="89"/>
  <c r="J1238" i="89"/>
  <c r="L1232" i="89"/>
  <c r="N1254" i="89"/>
  <c r="L1221" i="89"/>
  <c r="N1240" i="89"/>
  <c r="L1238" i="89"/>
  <c r="J1223" i="89"/>
  <c r="B1238" i="89"/>
  <c r="B1221" i="89"/>
  <c r="J1240" i="89"/>
  <c r="L1241" i="89"/>
  <c r="N1239" i="89"/>
  <c r="J1247" i="89"/>
  <c r="J1248" i="89"/>
  <c r="B1237" i="89"/>
  <c r="L1231" i="89"/>
  <c r="B1229" i="89"/>
  <c r="J1236" i="89"/>
  <c r="L1230" i="89"/>
  <c r="N1246" i="89"/>
  <c r="B1226" i="89"/>
  <c r="K1226" i="89"/>
  <c r="N1232" i="89" s="1"/>
  <c r="L1226" i="89"/>
  <c r="B1228" i="89"/>
  <c r="B1227" i="89"/>
  <c r="L1228" i="89"/>
  <c r="AD39" i="80"/>
  <c r="D39" i="80"/>
  <c r="J1220" i="89"/>
  <c r="K1220" i="89"/>
  <c r="N1221" i="89" s="1"/>
  <c r="L1220" i="89"/>
  <c r="Y6" i="83"/>
  <c r="AK6" i="83"/>
  <c r="V6" i="83"/>
  <c r="X6" i="83"/>
  <c r="Z6" i="83"/>
  <c r="T6" i="83"/>
  <c r="AB6" i="83"/>
  <c r="P6" i="83"/>
  <c r="W6" i="83"/>
  <c r="AA6" i="83"/>
  <c r="I6" i="83"/>
  <c r="U6" i="83"/>
  <c r="AL6" i="83"/>
  <c r="M6" i="83"/>
  <c r="E6" i="83"/>
  <c r="B6" i="83"/>
  <c r="F6" i="83"/>
  <c r="D6" i="83"/>
  <c r="J1194" i="89"/>
  <c r="B1206" i="89"/>
  <c r="J1208" i="89"/>
  <c r="L1210" i="89"/>
  <c r="B1208" i="89"/>
  <c r="J1199" i="89"/>
  <c r="J1198" i="89"/>
  <c r="L1209" i="89"/>
  <c r="B1215" i="89"/>
  <c r="B1214" i="89"/>
  <c r="B1195" i="89"/>
  <c r="B1205" i="89"/>
  <c r="B1189" i="89"/>
  <c r="L1213" i="89"/>
  <c r="J1219" i="89"/>
  <c r="B1217" i="89"/>
  <c r="N1204" i="89"/>
  <c r="J1191" i="89"/>
  <c r="L1214" i="89"/>
  <c r="L1194" i="89"/>
  <c r="N1208" i="89"/>
  <c r="L1211" i="89"/>
  <c r="J1214" i="89"/>
  <c r="J1195" i="89"/>
  <c r="J1212" i="89"/>
  <c r="N1216" i="89"/>
  <c r="B1204" i="89"/>
  <c r="B1213" i="89"/>
  <c r="N1202" i="89"/>
  <c r="J1204" i="89"/>
  <c r="L1218" i="89"/>
  <c r="N1218" i="89"/>
  <c r="B1218" i="89"/>
  <c r="L1206" i="89"/>
  <c r="J1213" i="89"/>
  <c r="B1207" i="89"/>
  <c r="B1219" i="89"/>
  <c r="J1210" i="89"/>
  <c r="L1217" i="89"/>
  <c r="J1190" i="89"/>
  <c r="J1211" i="89"/>
  <c r="B1198" i="89"/>
  <c r="L1219" i="89"/>
  <c r="N1210" i="89"/>
  <c r="N1203" i="89"/>
  <c r="L1212" i="89"/>
  <c r="N1211" i="89"/>
  <c r="L1215" i="89"/>
  <c r="L1207" i="89"/>
  <c r="L1198" i="89"/>
  <c r="N1207" i="89"/>
  <c r="L1199" i="89"/>
  <c r="B1209" i="89"/>
  <c r="J1207" i="89"/>
  <c r="N1201" i="89"/>
  <c r="N1214" i="89"/>
  <c r="J1200" i="89"/>
  <c r="B1194" i="89"/>
  <c r="O1189" i="89"/>
  <c r="J1216" i="89"/>
  <c r="J1192" i="89"/>
  <c r="L1216" i="89"/>
  <c r="L1192" i="89"/>
  <c r="L1191" i="89"/>
  <c r="N1219" i="89"/>
  <c r="N1199" i="89"/>
  <c r="B1193" i="89"/>
  <c r="J1189" i="89"/>
  <c r="N1217" i="89"/>
  <c r="N1206" i="89"/>
  <c r="N1213" i="89"/>
  <c r="B1212" i="89"/>
  <c r="B1202" i="89"/>
  <c r="B1197" i="89"/>
  <c r="N1212" i="89"/>
  <c r="J1218" i="89"/>
  <c r="L1193" i="89"/>
  <c r="J1217" i="89"/>
  <c r="L1190" i="89"/>
  <c r="N1200" i="89"/>
  <c r="B1191" i="89"/>
  <c r="L1201" i="89"/>
  <c r="J1202" i="89"/>
  <c r="J1215" i="89"/>
  <c r="J1193" i="89"/>
  <c r="J1206" i="89"/>
  <c r="L1196" i="89"/>
  <c r="N1215" i="89"/>
  <c r="N1209" i="89"/>
  <c r="B1199" i="89"/>
  <c r="L1200" i="89"/>
  <c r="N1197" i="89"/>
  <c r="J1201" i="89"/>
  <c r="L1197" i="89"/>
  <c r="N1205" i="89"/>
  <c r="J1196" i="89"/>
  <c r="N1191" i="89"/>
  <c r="N1195" i="89"/>
  <c r="N1192" i="89"/>
  <c r="N1189" i="89"/>
  <c r="N1193" i="89"/>
  <c r="N1190" i="89"/>
  <c r="N1194" i="89"/>
  <c r="L1202" i="89"/>
  <c r="J1205" i="89"/>
  <c r="N1196" i="89"/>
  <c r="N1198" i="89"/>
  <c r="B1168" i="89"/>
  <c r="J9" i="83"/>
  <c r="N10" i="83"/>
  <c r="Q12" i="83"/>
  <c r="S12" i="83"/>
  <c r="R12" i="83"/>
  <c r="L8" i="83"/>
  <c r="O6" i="83"/>
  <c r="K10" i="83"/>
  <c r="R7" i="83"/>
  <c r="H10" i="83"/>
  <c r="L10" i="83"/>
  <c r="H12" i="83"/>
  <c r="J6" i="83"/>
  <c r="H11" i="83"/>
  <c r="E10" i="83"/>
  <c r="C9" i="83"/>
  <c r="F8" i="83"/>
  <c r="D8" i="83"/>
  <c r="G11" i="83"/>
  <c r="C11" i="83"/>
  <c r="E13" i="83"/>
  <c r="J7" i="83"/>
  <c r="S7" i="83"/>
  <c r="S8" i="83"/>
  <c r="C10" i="83"/>
  <c r="S9" i="83"/>
  <c r="H6" i="83"/>
  <c r="Q6" i="83"/>
  <c r="L13" i="83"/>
  <c r="Q11" i="83"/>
  <c r="K9" i="83"/>
  <c r="G10" i="83"/>
  <c r="F7" i="83"/>
  <c r="G9" i="83"/>
  <c r="C13" i="83"/>
  <c r="D10" i="83"/>
  <c r="F13" i="83"/>
  <c r="G8" i="83"/>
  <c r="H8" i="83"/>
  <c r="N9" i="83"/>
  <c r="D9" i="83"/>
  <c r="E12" i="83"/>
  <c r="R9" i="83"/>
  <c r="Q9" i="83"/>
  <c r="G6" i="83"/>
  <c r="R8" i="83"/>
  <c r="L9" i="83"/>
  <c r="D7" i="83"/>
  <c r="S10" i="83"/>
  <c r="G13" i="83"/>
  <c r="J10" i="83"/>
  <c r="O7" i="83"/>
  <c r="Q10" i="83"/>
  <c r="H13" i="83"/>
  <c r="H9" i="83"/>
  <c r="K11" i="83"/>
  <c r="O11" i="83"/>
  <c r="D13" i="83"/>
  <c r="J13" i="83"/>
  <c r="J12" i="83"/>
  <c r="R11" i="83"/>
  <c r="E9" i="83"/>
  <c r="H7" i="83"/>
  <c r="K6" i="83"/>
  <c r="J8" i="83"/>
  <c r="K8" i="83"/>
  <c r="E7" i="83"/>
  <c r="F11" i="83"/>
  <c r="D11" i="83"/>
  <c r="E8" i="83"/>
  <c r="K12" i="83"/>
  <c r="K7" i="83"/>
  <c r="L12" i="83"/>
  <c r="C12" i="83"/>
  <c r="O13" i="83"/>
  <c r="F10" i="83"/>
  <c r="R10" i="83"/>
  <c r="N12" i="83"/>
  <c r="O10" i="83"/>
  <c r="L7" i="83"/>
  <c r="G12" i="83"/>
  <c r="K13" i="83"/>
  <c r="D12" i="83"/>
  <c r="G7" i="83"/>
  <c r="Q7" i="83"/>
  <c r="S13" i="83"/>
  <c r="J11" i="83"/>
  <c r="F9" i="83"/>
  <c r="N11" i="83"/>
  <c r="N8" i="83"/>
  <c r="L6" i="83"/>
  <c r="O9" i="83"/>
  <c r="Q8" i="83"/>
  <c r="N13" i="83"/>
  <c r="S11" i="83"/>
  <c r="Q13" i="83"/>
  <c r="C8" i="83"/>
  <c r="R6" i="83"/>
  <c r="C7" i="83"/>
  <c r="R13" i="83"/>
  <c r="O12" i="83"/>
  <c r="N7" i="83"/>
  <c r="N6" i="83"/>
  <c r="E11" i="83"/>
  <c r="L11" i="83"/>
  <c r="O8" i="83"/>
  <c r="F12" i="83"/>
  <c r="S6" i="83"/>
  <c r="B1184" i="89"/>
  <c r="B1165" i="89"/>
  <c r="B1170" i="89"/>
  <c r="B1179" i="89"/>
  <c r="B1163" i="89"/>
  <c r="B1182" i="89"/>
  <c r="B1174" i="89"/>
  <c r="B1176" i="89"/>
  <c r="B1175" i="89"/>
  <c r="B1169" i="89"/>
  <c r="J1155" i="89"/>
  <c r="B1188" i="89"/>
  <c r="B1159" i="89"/>
  <c r="C1159" i="89" s="1"/>
  <c r="J1156" i="89"/>
  <c r="L1154" i="89"/>
  <c r="J1154" i="89"/>
  <c r="B1161" i="89"/>
  <c r="B1177" i="89"/>
  <c r="B1187" i="89"/>
  <c r="B1186" i="89"/>
  <c r="B1181" i="89"/>
  <c r="B1162" i="89"/>
  <c r="L1158" i="89"/>
  <c r="B1173" i="89"/>
  <c r="J1157" i="89"/>
  <c r="B1172" i="89"/>
  <c r="B1171" i="89"/>
  <c r="B1185" i="89"/>
  <c r="L1156" i="89"/>
  <c r="B1183" i="89"/>
  <c r="B1178" i="89"/>
  <c r="J1158" i="89"/>
  <c r="L1155" i="89"/>
  <c r="B1164" i="89"/>
  <c r="B1166" i="89"/>
  <c r="B6" i="80"/>
  <c r="H168" i="89"/>
  <c r="B1167" i="89"/>
  <c r="AN6" i="80"/>
  <c r="AQ6" i="80"/>
  <c r="AR6" i="80"/>
  <c r="AF6" i="80"/>
  <c r="BA6" i="80"/>
  <c r="AS6" i="80"/>
  <c r="AZ6" i="80"/>
  <c r="AT6" i="80"/>
  <c r="M25" i="84"/>
  <c r="AD6" i="80"/>
  <c r="M22" i="84"/>
  <c r="AW6" i="80"/>
  <c r="AK6" i="80"/>
  <c r="AB6" i="80"/>
  <c r="AY6" i="80"/>
  <c r="AI6" i="80"/>
  <c r="AV6" i="80"/>
  <c r="AL6" i="80"/>
  <c r="AU6" i="80"/>
  <c r="BB6" i="80"/>
  <c r="AM6" i="80"/>
  <c r="M26" i="84"/>
  <c r="AG6" i="80"/>
  <c r="AP6" i="80"/>
  <c r="AE6" i="80"/>
  <c r="AO6" i="80"/>
  <c r="AH6" i="80"/>
  <c r="M24" i="84"/>
  <c r="AC6" i="80"/>
  <c r="AX6" i="80"/>
  <c r="AW10" i="80"/>
  <c r="M37" i="84"/>
  <c r="AG13" i="80"/>
  <c r="AV11" i="80"/>
  <c r="AL13" i="80"/>
  <c r="AU13" i="80"/>
  <c r="AZ13" i="80"/>
  <c r="AO13" i="80"/>
  <c r="M36" i="84"/>
  <c r="AX12" i="80"/>
  <c r="AP11" i="80"/>
  <c r="AH12" i="80"/>
  <c r="AJ11" i="80"/>
  <c r="AW9" i="80"/>
  <c r="M41" i="84"/>
  <c r="AS9" i="80"/>
  <c r="AL10" i="80"/>
  <c r="AL11" i="80"/>
  <c r="AM11" i="80"/>
  <c r="AJ9" i="80"/>
  <c r="AP9" i="80"/>
  <c r="AT12" i="80"/>
  <c r="AU9" i="80"/>
  <c r="AG11" i="80"/>
  <c r="AU7" i="80"/>
  <c r="AJ10" i="80"/>
  <c r="AV9" i="80"/>
  <c r="AB10" i="80"/>
  <c r="M29" i="84"/>
  <c r="AL12" i="80"/>
  <c r="M33" i="84"/>
  <c r="M42" i="84"/>
  <c r="AT11" i="80"/>
  <c r="AH13" i="80"/>
  <c r="AO10" i="80"/>
  <c r="AB12" i="80"/>
  <c r="AG9" i="80"/>
  <c r="AL9" i="80"/>
  <c r="AR9" i="80"/>
  <c r="BB13" i="80"/>
  <c r="AO7" i="80"/>
  <c r="AI13" i="80"/>
  <c r="AY10" i="80"/>
  <c r="BA10" i="80"/>
  <c r="BA7" i="80"/>
  <c r="BB7" i="80"/>
  <c r="AT13" i="80"/>
  <c r="AP10" i="80"/>
  <c r="AR13" i="80"/>
  <c r="AQ10" i="80"/>
  <c r="M46" i="84"/>
  <c r="AT10" i="80"/>
  <c r="AZ12" i="80"/>
  <c r="AY9" i="80"/>
  <c r="AF9" i="80"/>
  <c r="AI7" i="80"/>
  <c r="AH9" i="80"/>
  <c r="M27" i="84"/>
  <c r="AQ11" i="80"/>
  <c r="AQ9" i="80"/>
  <c r="AN13" i="80"/>
  <c r="AS11" i="80"/>
  <c r="AV7" i="80"/>
  <c r="AZ11" i="80"/>
  <c r="BA9" i="80"/>
  <c r="AF7" i="80"/>
  <c r="BA11" i="80"/>
  <c r="M35" i="84"/>
  <c r="M57" i="84"/>
  <c r="AK11" i="80"/>
  <c r="AJ13" i="80"/>
  <c r="AX10" i="80"/>
  <c r="AG10" i="80"/>
  <c r="AM7" i="80"/>
  <c r="AS12" i="80"/>
  <c r="AB9" i="80"/>
  <c r="AD9" i="80"/>
  <c r="BA12" i="80"/>
  <c r="M38" i="84"/>
  <c r="AV12" i="80"/>
  <c r="AW12" i="80"/>
  <c r="AY13" i="80"/>
  <c r="AM9" i="80"/>
  <c r="AO12" i="80"/>
  <c r="AG12" i="80"/>
  <c r="AV10" i="80"/>
  <c r="AV13" i="80"/>
  <c r="M31" i="84"/>
  <c r="AK12" i="80"/>
  <c r="AI9" i="80"/>
  <c r="AQ13" i="80"/>
  <c r="AW7" i="80"/>
  <c r="AY12" i="80"/>
  <c r="AZ7" i="80"/>
  <c r="BB9" i="80"/>
  <c r="AI11" i="80"/>
  <c r="M39" i="84"/>
  <c r="AP12" i="80"/>
  <c r="M48" i="84"/>
  <c r="AR12" i="80"/>
  <c r="BA13" i="80"/>
  <c r="AS13" i="80"/>
  <c r="AM10" i="80"/>
  <c r="AR7" i="80"/>
  <c r="AU12" i="80"/>
  <c r="AN10" i="80"/>
  <c r="AK7" i="80"/>
  <c r="AJ12" i="80"/>
  <c r="M34" i="84"/>
  <c r="AY11" i="80"/>
  <c r="AS7" i="80"/>
  <c r="AS10" i="80"/>
  <c r="AF13" i="80"/>
  <c r="AT7" i="80"/>
  <c r="AO11" i="80"/>
  <c r="AQ12" i="80"/>
  <c r="AE10" i="80"/>
  <c r="AH7" i="80"/>
  <c r="AR11" i="80"/>
  <c r="BB10" i="80"/>
  <c r="AF11" i="80"/>
  <c r="BB12" i="80"/>
  <c r="M45" i="84"/>
  <c r="M44" i="84"/>
  <c r="AM12" i="80"/>
  <c r="AT9" i="80"/>
  <c r="AX9" i="80"/>
  <c r="AW13" i="80"/>
  <c r="AN11" i="80"/>
  <c r="M43" i="84"/>
  <c r="AU10" i="80"/>
  <c r="M47" i="84"/>
  <c r="AM13" i="80"/>
  <c r="AX11" i="80"/>
  <c r="AI10" i="80"/>
  <c r="AX7" i="80"/>
  <c r="AN12" i="80"/>
  <c r="M40" i="84"/>
  <c r="AE9" i="80"/>
  <c r="AZ10" i="80"/>
  <c r="AI12" i="80"/>
  <c r="AK9" i="80"/>
  <c r="AQ7" i="80"/>
  <c r="AN9" i="80"/>
  <c r="AU11" i="80"/>
  <c r="AH10" i="80"/>
  <c r="AZ9" i="80"/>
  <c r="M32" i="84"/>
  <c r="M30" i="84"/>
  <c r="AH11" i="80"/>
  <c r="M28" i="84"/>
  <c r="AR10" i="80"/>
  <c r="AX13" i="80"/>
  <c r="AK10" i="80"/>
  <c r="AO9" i="80"/>
  <c r="AY7" i="80"/>
  <c r="AB13" i="80"/>
  <c r="AE11" i="80"/>
  <c r="AE13" i="80"/>
  <c r="AL7" i="80"/>
  <c r="AP13" i="80"/>
  <c r="AN7" i="80"/>
  <c r="AE12" i="80"/>
  <c r="AF12" i="80"/>
  <c r="AK13" i="80"/>
  <c r="M58" i="84"/>
  <c r="BB11" i="80"/>
  <c r="AJ7" i="80"/>
  <c r="AD13" i="80"/>
  <c r="AP7" i="80"/>
  <c r="AF10" i="80"/>
  <c r="AW11" i="80"/>
  <c r="AD10" i="80"/>
  <c r="AB7" i="80"/>
  <c r="AJ8" i="80"/>
  <c r="AW8" i="80"/>
  <c r="AK8" i="80"/>
  <c r="AF8" i="80"/>
  <c r="AP8" i="80"/>
  <c r="AR8" i="80"/>
  <c r="AO8" i="80"/>
  <c r="BA8" i="80"/>
  <c r="AN8" i="80"/>
  <c r="AD8" i="80"/>
  <c r="AC8" i="80"/>
  <c r="AH8" i="80"/>
  <c r="AM8" i="80"/>
  <c r="AT8" i="80"/>
  <c r="AX8" i="80"/>
  <c r="AG8" i="80"/>
  <c r="AY8" i="80"/>
  <c r="AU8" i="80"/>
  <c r="BB8" i="80"/>
  <c r="AS8" i="80"/>
  <c r="AB8" i="80"/>
  <c r="AQ8" i="80"/>
  <c r="AE8" i="80"/>
  <c r="AV8" i="80"/>
  <c r="AI8" i="80"/>
  <c r="AL8" i="80"/>
  <c r="AZ8" i="80"/>
  <c r="M1430" i="89" l="1"/>
  <c r="C1467" i="89"/>
  <c r="N1405" i="89"/>
  <c r="C1497" i="89"/>
  <c r="C1443" i="89"/>
  <c r="N1408" i="89"/>
  <c r="O1473" i="89"/>
  <c r="O1488" i="89"/>
  <c r="O1492" i="89"/>
  <c r="M1499" i="89"/>
  <c r="C1486" i="89"/>
  <c r="O1493" i="89"/>
  <c r="O1496" i="89"/>
  <c r="C1484" i="89"/>
  <c r="C1478" i="89"/>
  <c r="O1495" i="89"/>
  <c r="O1489" i="89"/>
  <c r="M1489" i="89"/>
  <c r="C1494" i="89"/>
  <c r="C1479" i="89"/>
  <c r="O1497" i="89"/>
  <c r="O1491" i="89"/>
  <c r="C1474" i="89"/>
  <c r="M1497" i="89"/>
  <c r="C1480" i="89"/>
  <c r="O1474" i="89"/>
  <c r="C1487" i="89"/>
  <c r="M1496" i="89"/>
  <c r="M1495" i="89"/>
  <c r="M1487" i="89"/>
  <c r="O1475" i="89"/>
  <c r="M1494" i="89"/>
  <c r="M1498" i="89"/>
  <c r="C1489" i="89"/>
  <c r="C1483" i="89"/>
  <c r="M1478" i="89"/>
  <c r="J1479" i="89"/>
  <c r="M1477" i="89"/>
  <c r="L1481" i="89"/>
  <c r="C1485" i="89"/>
  <c r="C1493" i="89"/>
  <c r="M1492" i="89"/>
  <c r="O1490" i="89"/>
  <c r="C1492" i="89"/>
  <c r="M1493" i="89"/>
  <c r="C1473" i="89"/>
  <c r="M1476" i="89"/>
  <c r="C1490" i="89"/>
  <c r="C1496" i="89"/>
  <c r="C1477" i="89"/>
  <c r="M1491" i="89"/>
  <c r="O1498" i="89"/>
  <c r="C1476" i="89"/>
  <c r="C1482" i="89"/>
  <c r="C1481" i="89"/>
  <c r="O1494" i="89"/>
  <c r="O1499" i="89"/>
  <c r="L1477" i="89"/>
  <c r="O1478" i="89" s="1"/>
  <c r="C1495" i="89"/>
  <c r="M1490" i="89"/>
  <c r="C1475" i="89"/>
  <c r="C1472" i="89"/>
  <c r="O1476" i="89"/>
  <c r="C1491" i="89"/>
  <c r="J1480" i="89"/>
  <c r="M1486" i="89" s="1"/>
  <c r="M1488" i="89"/>
  <c r="C1488" i="89"/>
  <c r="J1469" i="89"/>
  <c r="M1472" i="89" s="1"/>
  <c r="O1472" i="89"/>
  <c r="O1448" i="89"/>
  <c r="C1442" i="89"/>
  <c r="M1433" i="89"/>
  <c r="C1413" i="89"/>
  <c r="M1440" i="89"/>
  <c r="G64" i="84"/>
  <c r="M1421" i="89"/>
  <c r="O1446" i="89"/>
  <c r="N1435" i="89"/>
  <c r="N1463" i="89"/>
  <c r="C1445" i="89"/>
  <c r="C1444" i="89"/>
  <c r="N1460" i="89"/>
  <c r="N1436" i="89"/>
  <c r="O1465" i="89"/>
  <c r="C1454" i="89"/>
  <c r="M1450" i="89"/>
  <c r="O1453" i="89"/>
  <c r="N1432" i="89"/>
  <c r="J1458" i="89"/>
  <c r="M1459" i="89" s="1"/>
  <c r="N1438" i="89"/>
  <c r="N1434" i="89"/>
  <c r="M1437" i="89"/>
  <c r="M1456" i="89"/>
  <c r="N1433" i="89"/>
  <c r="O1445" i="89"/>
  <c r="M1453" i="89"/>
  <c r="M1443" i="89"/>
  <c r="C1440" i="89"/>
  <c r="O1452" i="89"/>
  <c r="M1452" i="89"/>
  <c r="C1446" i="89"/>
  <c r="N1459" i="89"/>
  <c r="M1436" i="89"/>
  <c r="N1458" i="89"/>
  <c r="M1434" i="89"/>
  <c r="M1444" i="89"/>
  <c r="O1461" i="89"/>
  <c r="O1460" i="89"/>
  <c r="C1466" i="89"/>
  <c r="C1464" i="89"/>
  <c r="C10" i="80"/>
  <c r="C12" i="80"/>
  <c r="M1449" i="89"/>
  <c r="O1457" i="89"/>
  <c r="O1459" i="89"/>
  <c r="M1439" i="89"/>
  <c r="C1461" i="89"/>
  <c r="O1464" i="89"/>
  <c r="M1448" i="89"/>
  <c r="B13" i="80"/>
  <c r="L1438" i="89"/>
  <c r="O1442" i="89" s="1"/>
  <c r="O1455" i="89"/>
  <c r="C1449" i="89"/>
  <c r="O1447" i="89"/>
  <c r="C1459" i="89"/>
  <c r="C1462" i="89"/>
  <c r="M1447" i="89"/>
  <c r="C1458" i="89"/>
  <c r="C1456" i="89"/>
  <c r="C1447" i="89"/>
  <c r="C1453" i="89"/>
  <c r="M1442" i="89"/>
  <c r="O1463" i="89"/>
  <c r="M1445" i="89"/>
  <c r="M1451" i="89"/>
  <c r="C7" i="80"/>
  <c r="C9" i="80"/>
  <c r="B12" i="80"/>
  <c r="C1465" i="89"/>
  <c r="M1438" i="89"/>
  <c r="M1435" i="89"/>
  <c r="M1446" i="89"/>
  <c r="M1441" i="89"/>
  <c r="O1454" i="89"/>
  <c r="B7" i="80"/>
  <c r="O1456" i="89"/>
  <c r="J1460" i="89"/>
  <c r="C1448" i="89"/>
  <c r="M1454" i="89"/>
  <c r="C1460" i="89"/>
  <c r="B11" i="80"/>
  <c r="C13" i="80"/>
  <c r="M1455" i="89"/>
  <c r="O1451" i="89"/>
  <c r="O1462" i="89"/>
  <c r="C1441" i="89"/>
  <c r="C1455" i="89"/>
  <c r="C1463" i="89"/>
  <c r="N1461" i="89"/>
  <c r="C1450" i="89"/>
  <c r="N1462" i="89"/>
  <c r="O1450" i="89"/>
  <c r="C1457" i="89"/>
  <c r="M1457" i="89"/>
  <c r="C1452" i="89"/>
  <c r="O1449" i="89"/>
  <c r="C1451" i="89"/>
  <c r="O1458" i="89"/>
  <c r="M1468" i="89"/>
  <c r="D8" i="80"/>
  <c r="C11" i="80"/>
  <c r="B96" i="84"/>
  <c r="C96" i="84"/>
  <c r="B1432" i="89"/>
  <c r="C1437" i="89" s="1"/>
  <c r="M1411" i="89"/>
  <c r="O1419" i="89"/>
  <c r="N1407" i="89"/>
  <c r="O1412" i="89"/>
  <c r="N1409" i="89"/>
  <c r="M1424" i="89"/>
  <c r="C1415" i="89"/>
  <c r="O1428" i="89"/>
  <c r="C1409" i="89"/>
  <c r="N1406" i="89"/>
  <c r="M1415" i="89"/>
  <c r="C1394" i="89"/>
  <c r="N1404" i="89"/>
  <c r="O1317" i="89"/>
  <c r="C1439" i="89"/>
  <c r="O1437" i="89"/>
  <c r="C1350" i="89"/>
  <c r="O1432" i="89"/>
  <c r="C1414" i="89"/>
  <c r="M1429" i="89"/>
  <c r="C1161" i="89"/>
  <c r="C1425" i="89"/>
  <c r="M1413" i="89"/>
  <c r="M1410" i="89"/>
  <c r="O1426" i="89"/>
  <c r="M1409" i="89"/>
  <c r="O1431" i="89"/>
  <c r="C1353" i="89"/>
  <c r="M1417" i="89"/>
  <c r="C1430" i="89"/>
  <c r="C1317" i="89"/>
  <c r="O1335" i="89"/>
  <c r="C1418" i="89"/>
  <c r="C1160" i="89"/>
  <c r="C1408" i="89"/>
  <c r="O1422" i="89"/>
  <c r="O1413" i="89"/>
  <c r="O1434" i="89"/>
  <c r="M1416" i="89"/>
  <c r="O1433" i="89"/>
  <c r="C1422" i="89"/>
  <c r="M1428" i="89"/>
  <c r="C1411" i="89"/>
  <c r="O1407" i="89"/>
  <c r="O1411" i="89"/>
  <c r="C1423" i="89"/>
  <c r="M1425" i="89"/>
  <c r="O1416" i="89"/>
  <c r="O1418" i="89"/>
  <c r="O1420" i="89"/>
  <c r="O1430" i="89"/>
  <c r="M1419" i="89"/>
  <c r="O1435" i="89"/>
  <c r="O1414" i="89"/>
  <c r="O1417" i="89"/>
  <c r="O1429" i="89"/>
  <c r="M1414" i="89"/>
  <c r="C1431" i="89"/>
  <c r="M1431" i="89"/>
  <c r="O1421" i="89"/>
  <c r="O1424" i="89"/>
  <c r="C1420" i="89"/>
  <c r="M1418" i="89"/>
  <c r="C1428" i="89"/>
  <c r="C1426" i="89"/>
  <c r="C1417" i="89"/>
  <c r="O1410" i="89"/>
  <c r="O1415" i="89"/>
  <c r="O1427" i="89"/>
  <c r="O1423" i="89"/>
  <c r="C1416" i="89"/>
  <c r="M1427" i="89"/>
  <c r="C1424" i="89"/>
  <c r="M1422" i="89"/>
  <c r="O1425" i="89"/>
  <c r="M1423" i="89"/>
  <c r="C1429" i="89"/>
  <c r="C1427" i="89"/>
  <c r="M1432" i="89"/>
  <c r="C1410" i="89"/>
  <c r="M1412" i="89"/>
  <c r="M1420" i="89"/>
  <c r="M1426" i="89"/>
  <c r="C1421" i="89"/>
  <c r="C1419" i="89"/>
  <c r="O1436" i="89"/>
  <c r="C1412" i="89"/>
  <c r="B1399" i="89"/>
  <c r="C1405" i="89" s="1"/>
  <c r="M1394" i="89"/>
  <c r="M1388" i="89"/>
  <c r="O1383" i="89"/>
  <c r="F6" i="80"/>
  <c r="Z6" i="80" s="1"/>
  <c r="C1407" i="89"/>
  <c r="O1392" i="89"/>
  <c r="M1408" i="89"/>
  <c r="O1403" i="89"/>
  <c r="O1379" i="89"/>
  <c r="M1387" i="89"/>
  <c r="C1391" i="89"/>
  <c r="C1396" i="89"/>
  <c r="O1406" i="89"/>
  <c r="O1395" i="89"/>
  <c r="M1379" i="89"/>
  <c r="C1385" i="89"/>
  <c r="N1397" i="89"/>
  <c r="M1390" i="89"/>
  <c r="C1406" i="89"/>
  <c r="O1391" i="89"/>
  <c r="O1394" i="89"/>
  <c r="N1373" i="89"/>
  <c r="N1376" i="89"/>
  <c r="C1389" i="89"/>
  <c r="O1385" i="89"/>
  <c r="C1380" i="89"/>
  <c r="J1380" i="89"/>
  <c r="M1383" i="89" s="1"/>
  <c r="L1396" i="89"/>
  <c r="O1402" i="89" s="1"/>
  <c r="N1375" i="89"/>
  <c r="C1384" i="89"/>
  <c r="M1392" i="89"/>
  <c r="N1396" i="89"/>
  <c r="M1391" i="89"/>
  <c r="M1393" i="89"/>
  <c r="C1379" i="89"/>
  <c r="C1378" i="89"/>
  <c r="O1382" i="89"/>
  <c r="J1400" i="89"/>
  <c r="M1403" i="89" s="1"/>
  <c r="N1399" i="89"/>
  <c r="O1387" i="89"/>
  <c r="O1386" i="89"/>
  <c r="O1384" i="89"/>
  <c r="N1398" i="89"/>
  <c r="C1383" i="89"/>
  <c r="O1393" i="89"/>
  <c r="O1408" i="89"/>
  <c r="O1409" i="89"/>
  <c r="C1395" i="89"/>
  <c r="C1386" i="89"/>
  <c r="M1407" i="89"/>
  <c r="C1381" i="89"/>
  <c r="O1405" i="89"/>
  <c r="N1400" i="89"/>
  <c r="O1388" i="89"/>
  <c r="M1389" i="89"/>
  <c r="N1377" i="89"/>
  <c r="O1389" i="89"/>
  <c r="O1380" i="89"/>
  <c r="J1395" i="89"/>
  <c r="M1395" i="89" s="1"/>
  <c r="O1381" i="89"/>
  <c r="N1395" i="89"/>
  <c r="O1404" i="89"/>
  <c r="C1388" i="89"/>
  <c r="E64" i="84"/>
  <c r="N1378" i="89"/>
  <c r="C1387" i="89"/>
  <c r="C1382" i="89"/>
  <c r="C1390" i="89"/>
  <c r="C1392" i="89"/>
  <c r="O1390" i="89"/>
  <c r="C1393" i="89"/>
  <c r="B1397" i="89"/>
  <c r="C1351" i="89"/>
  <c r="C1337" i="89"/>
  <c r="C1352" i="89"/>
  <c r="O1337" i="89"/>
  <c r="N1343" i="89"/>
  <c r="O1320" i="89"/>
  <c r="O1378" i="89"/>
  <c r="O1374" i="89"/>
  <c r="O1373" i="89"/>
  <c r="O1376" i="89"/>
  <c r="O1377" i="89"/>
  <c r="O1375" i="89"/>
  <c r="C1368" i="89"/>
  <c r="N1342" i="89"/>
  <c r="M1317" i="89"/>
  <c r="N1364" i="89"/>
  <c r="N1367" i="89"/>
  <c r="C1334" i="89"/>
  <c r="N1344" i="89"/>
  <c r="N1363" i="89"/>
  <c r="N1362" i="89"/>
  <c r="M1319" i="89"/>
  <c r="C1356" i="89"/>
  <c r="N1366" i="89"/>
  <c r="N1316" i="89"/>
  <c r="N1368" i="89"/>
  <c r="O1343" i="89"/>
  <c r="N1314" i="89"/>
  <c r="N1312" i="89"/>
  <c r="N1374" i="89"/>
  <c r="O1316" i="89"/>
  <c r="N1313" i="89"/>
  <c r="M1323" i="89"/>
  <c r="N1349" i="89"/>
  <c r="O1330" i="89"/>
  <c r="N1348" i="89"/>
  <c r="M1332" i="89"/>
  <c r="O1342" i="89"/>
  <c r="N1345" i="89"/>
  <c r="M1326" i="89"/>
  <c r="N1350" i="89"/>
  <c r="N1347" i="89"/>
  <c r="N1346" i="89"/>
  <c r="M1348" i="89"/>
  <c r="O1333" i="89"/>
  <c r="C1377" i="89"/>
  <c r="B1370" i="89"/>
  <c r="C1376" i="89" s="1"/>
  <c r="L1353" i="89"/>
  <c r="O1353" i="89" s="1"/>
  <c r="B1341" i="89"/>
  <c r="C1342" i="89" s="1"/>
  <c r="J1341" i="89"/>
  <c r="M1346" i="89" s="1"/>
  <c r="O1372" i="89"/>
  <c r="L1365" i="89"/>
  <c r="O1366" i="89" s="1"/>
  <c r="O1352" i="89"/>
  <c r="L1345" i="89"/>
  <c r="O1345" i="89" s="1"/>
  <c r="J1372" i="89"/>
  <c r="M1372" i="89" s="1"/>
  <c r="B1369" i="89"/>
  <c r="C1369" i="89" s="1"/>
  <c r="B1343" i="89"/>
  <c r="C1348" i="89" s="1"/>
  <c r="O1334" i="89"/>
  <c r="C1338" i="89"/>
  <c r="O1332" i="89"/>
  <c r="O1328" i="89"/>
  <c r="M1371" i="89"/>
  <c r="M1336" i="89"/>
  <c r="M1367" i="89"/>
  <c r="M1361" i="89"/>
  <c r="M1362" i="89"/>
  <c r="M1324" i="89"/>
  <c r="C1318" i="89"/>
  <c r="C1321" i="89"/>
  <c r="C1365" i="89"/>
  <c r="C1367" i="89"/>
  <c r="O1336" i="89"/>
  <c r="O1338" i="89"/>
  <c r="C1364" i="89"/>
  <c r="O1324" i="89"/>
  <c r="M1349" i="89"/>
  <c r="C1335" i="89"/>
  <c r="M1363" i="89"/>
  <c r="M1358" i="89"/>
  <c r="M1353" i="89"/>
  <c r="C1333" i="89"/>
  <c r="M1360" i="89"/>
  <c r="M1370" i="89"/>
  <c r="C1336" i="89"/>
  <c r="C1366" i="89"/>
  <c r="M1328" i="89"/>
  <c r="O1325" i="89"/>
  <c r="M1368" i="89"/>
  <c r="M1334" i="89"/>
  <c r="O1340" i="89"/>
  <c r="M1350" i="89"/>
  <c r="O1339" i="89"/>
  <c r="M1322" i="89"/>
  <c r="M1351" i="89"/>
  <c r="C1322" i="89"/>
  <c r="M1335" i="89"/>
  <c r="C1363" i="89"/>
  <c r="C1362" i="89"/>
  <c r="C1340" i="89"/>
  <c r="M1321" i="89"/>
  <c r="O1322" i="89"/>
  <c r="O1321" i="89"/>
  <c r="O1326" i="89"/>
  <c r="C1339" i="89"/>
  <c r="C1319" i="89"/>
  <c r="C1320" i="89"/>
  <c r="M1354" i="89"/>
  <c r="M1333" i="89"/>
  <c r="O1361" i="89"/>
  <c r="M1318" i="89"/>
  <c r="C1332" i="89"/>
  <c r="M1359" i="89"/>
  <c r="O1318" i="89"/>
  <c r="M1369" i="89"/>
  <c r="M1327" i="89"/>
  <c r="O1319" i="89"/>
  <c r="M1366" i="89"/>
  <c r="M1320" i="89"/>
  <c r="M1364" i="89"/>
  <c r="M1331" i="89"/>
  <c r="M1339" i="89"/>
  <c r="O1364" i="89"/>
  <c r="M1338" i="89"/>
  <c r="M1325" i="89"/>
  <c r="O1329" i="89"/>
  <c r="M1365" i="89"/>
  <c r="C1324" i="89"/>
  <c r="C1359" i="89"/>
  <c r="O1327" i="89"/>
  <c r="M1337" i="89"/>
  <c r="C1327" i="89"/>
  <c r="C1328" i="89"/>
  <c r="M1329" i="89"/>
  <c r="C1326" i="89"/>
  <c r="C1361" i="89"/>
  <c r="C1360" i="89"/>
  <c r="O1341" i="89"/>
  <c r="M1330" i="89"/>
  <c r="C1355" i="89"/>
  <c r="O1323" i="89"/>
  <c r="M1352" i="89"/>
  <c r="M1340" i="89"/>
  <c r="C1325" i="89"/>
  <c r="C1358" i="89"/>
  <c r="O1344" i="89"/>
  <c r="O1363" i="89"/>
  <c r="O1331" i="89"/>
  <c r="O1360" i="89"/>
  <c r="M1356" i="89"/>
  <c r="C1331" i="89"/>
  <c r="C1357" i="89"/>
  <c r="O1362" i="89"/>
  <c r="M1357" i="89"/>
  <c r="C1330" i="89"/>
  <c r="M1355" i="89"/>
  <c r="C1323" i="89"/>
  <c r="C1354" i="89"/>
  <c r="O1302" i="89"/>
  <c r="N1317" i="89"/>
  <c r="C1233" i="89"/>
  <c r="O1234" i="89"/>
  <c r="C1234" i="89"/>
  <c r="C1300" i="89"/>
  <c r="C1225" i="89"/>
  <c r="N1287" i="89"/>
  <c r="M1315" i="89"/>
  <c r="C1298" i="89"/>
  <c r="O1301" i="89"/>
  <c r="C1288" i="89"/>
  <c r="M1303" i="89"/>
  <c r="C1293" i="89"/>
  <c r="O1303" i="89"/>
  <c r="N1283" i="89"/>
  <c r="N1289" i="89"/>
  <c r="C1303" i="89"/>
  <c r="N1281" i="89"/>
  <c r="N1285" i="89"/>
  <c r="C1312" i="89"/>
  <c r="O1298" i="89"/>
  <c r="O1312" i="89"/>
  <c r="C1306" i="89"/>
  <c r="C1290" i="89"/>
  <c r="O1300" i="89"/>
  <c r="C1314" i="89"/>
  <c r="M1296" i="89"/>
  <c r="O1295" i="89"/>
  <c r="C1308" i="89"/>
  <c r="M1297" i="89"/>
  <c r="M1308" i="89"/>
  <c r="M1310" i="89"/>
  <c r="M1301" i="89"/>
  <c r="O1291" i="89"/>
  <c r="C1295" i="89"/>
  <c r="O1307" i="89"/>
  <c r="O1305" i="89"/>
  <c r="O1289" i="89"/>
  <c r="N1284" i="89"/>
  <c r="N1282" i="89"/>
  <c r="M1305" i="89"/>
  <c r="M1304" i="89"/>
  <c r="O1299" i="89"/>
  <c r="M1295" i="89"/>
  <c r="O1308" i="89"/>
  <c r="C1299" i="89"/>
  <c r="M1294" i="89"/>
  <c r="C1294" i="89"/>
  <c r="O1304" i="89"/>
  <c r="O1288" i="89"/>
  <c r="N1286" i="89"/>
  <c r="O1314" i="89"/>
  <c r="C1304" i="89"/>
  <c r="M1298" i="89"/>
  <c r="M1307" i="89"/>
  <c r="M1311" i="89"/>
  <c r="C1302" i="89"/>
  <c r="N1288" i="89"/>
  <c r="O1287" i="89"/>
  <c r="C1311" i="89"/>
  <c r="O1310" i="89"/>
  <c r="C1316" i="89"/>
  <c r="C1296" i="89"/>
  <c r="M1309" i="89"/>
  <c r="M1302" i="89"/>
  <c r="J1284" i="89"/>
  <c r="M1290" i="89" s="1"/>
  <c r="O1286" i="89"/>
  <c r="O1309" i="89"/>
  <c r="O1306" i="89"/>
  <c r="O1294" i="89"/>
  <c r="O1293" i="89"/>
  <c r="M1316" i="89"/>
  <c r="M1293" i="89"/>
  <c r="M1299" i="89"/>
  <c r="C1301" i="89"/>
  <c r="C1307" i="89"/>
  <c r="C1292" i="89"/>
  <c r="O1311" i="89"/>
  <c r="M1300" i="89"/>
  <c r="M1306" i="89"/>
  <c r="C1305" i="89"/>
  <c r="M1314" i="89"/>
  <c r="C1310" i="89"/>
  <c r="O1296" i="89"/>
  <c r="M1292" i="89"/>
  <c r="O1292" i="89"/>
  <c r="M1313" i="89"/>
  <c r="O1315" i="89"/>
  <c r="M1312" i="89"/>
  <c r="M1291" i="89"/>
  <c r="C1309" i="89"/>
  <c r="C1315" i="89"/>
  <c r="C1297" i="89"/>
  <c r="C1291" i="89"/>
  <c r="O1290" i="89"/>
  <c r="O1297" i="89"/>
  <c r="C1289" i="89"/>
  <c r="C1313" i="89"/>
  <c r="O1313" i="89"/>
  <c r="O1277" i="89"/>
  <c r="O1255" i="89"/>
  <c r="O1268" i="89"/>
  <c r="O1225" i="89"/>
  <c r="O1254" i="89"/>
  <c r="O1266" i="89"/>
  <c r="O1282" i="89"/>
  <c r="O1275" i="89"/>
  <c r="O1253" i="89"/>
  <c r="C1271" i="89"/>
  <c r="O1252" i="89"/>
  <c r="C1261" i="89"/>
  <c r="C1265" i="89"/>
  <c r="M1279" i="89"/>
  <c r="O1285" i="89"/>
  <c r="C1275" i="89"/>
  <c r="O1256" i="89"/>
  <c r="M1261" i="89"/>
  <c r="O1280" i="89"/>
  <c r="C1259" i="89"/>
  <c r="C1258" i="89"/>
  <c r="C1283" i="89"/>
  <c r="O1276" i="89"/>
  <c r="O1257" i="89"/>
  <c r="O1247" i="89"/>
  <c r="M1262" i="89"/>
  <c r="O1283" i="89"/>
  <c r="C1263" i="89"/>
  <c r="C1256" i="89"/>
  <c r="C1272" i="89"/>
  <c r="C1268" i="89"/>
  <c r="M1255" i="89"/>
  <c r="O1264" i="89"/>
  <c r="M1278" i="89"/>
  <c r="O1265" i="89"/>
  <c r="O1260" i="89"/>
  <c r="O1263" i="89"/>
  <c r="C1279" i="89"/>
  <c r="M1266" i="89"/>
  <c r="M1275" i="89"/>
  <c r="C1282" i="89"/>
  <c r="O1259" i="89"/>
  <c r="O1273" i="89"/>
  <c r="M1272" i="89"/>
  <c r="C1286" i="89"/>
  <c r="C1287" i="89"/>
  <c r="M1280" i="89"/>
  <c r="C1277" i="89"/>
  <c r="C1281" i="89"/>
  <c r="C1267" i="89"/>
  <c r="O1272" i="89"/>
  <c r="O1274" i="89"/>
  <c r="M1283" i="89"/>
  <c r="C1260" i="89"/>
  <c r="C1266" i="89"/>
  <c r="C1269" i="89"/>
  <c r="M1265" i="89"/>
  <c r="O1267" i="89"/>
  <c r="M1271" i="89"/>
  <c r="C1257" i="89"/>
  <c r="O1278" i="89"/>
  <c r="C1273" i="89"/>
  <c r="M1276" i="89"/>
  <c r="M1281" i="89"/>
  <c r="O1271" i="89"/>
  <c r="M1258" i="89"/>
  <c r="M1267" i="89"/>
  <c r="M1273" i="89"/>
  <c r="M1270" i="89"/>
  <c r="O1262" i="89"/>
  <c r="M1282" i="89"/>
  <c r="C1270" i="89"/>
  <c r="M1259" i="89"/>
  <c r="M1264" i="89"/>
  <c r="O1279" i="89"/>
  <c r="C1274" i="89"/>
  <c r="M1274" i="89"/>
  <c r="C1285" i="89"/>
  <c r="C1280" i="89"/>
  <c r="O1261" i="89"/>
  <c r="C1276" i="89"/>
  <c r="C1264" i="89"/>
  <c r="M1277" i="89"/>
  <c r="M1263" i="89"/>
  <c r="O1258" i="89"/>
  <c r="M1269" i="89"/>
  <c r="O1269" i="89"/>
  <c r="M1256" i="89"/>
  <c r="O1270" i="89"/>
  <c r="M1257" i="89"/>
  <c r="O1281" i="89"/>
  <c r="C1284" i="89"/>
  <c r="M1268" i="89"/>
  <c r="C1278" i="89"/>
  <c r="C1262" i="89"/>
  <c r="O1284" i="89"/>
  <c r="M1260" i="89"/>
  <c r="N1226" i="89"/>
  <c r="M1225" i="89"/>
  <c r="C1251" i="89"/>
  <c r="AJ6" i="80"/>
  <c r="Z9" i="80" s="1"/>
  <c r="M1254" i="89"/>
  <c r="M1253" i="89"/>
  <c r="C1218" i="89"/>
  <c r="C1223" i="89"/>
  <c r="M1224" i="89"/>
  <c r="C1235" i="89"/>
  <c r="C1244" i="89"/>
  <c r="N1222" i="89"/>
  <c r="C1243" i="89"/>
  <c r="C1242" i="89"/>
  <c r="O1243" i="89"/>
  <c r="C1253" i="89"/>
  <c r="C1254" i="89"/>
  <c r="C1255" i="89"/>
  <c r="O1208" i="89"/>
  <c r="N1220" i="89"/>
  <c r="M1240" i="89"/>
  <c r="C1222" i="89"/>
  <c r="M1245" i="89"/>
  <c r="C1232" i="89"/>
  <c r="C1229" i="89"/>
  <c r="N1230" i="89"/>
  <c r="N1223" i="89"/>
  <c r="L1227" i="89"/>
  <c r="O1233" i="89" s="1"/>
  <c r="O1240" i="89"/>
  <c r="C1239" i="89"/>
  <c r="N1227" i="89"/>
  <c r="N1229" i="89"/>
  <c r="M1249" i="89"/>
  <c r="M1233" i="89"/>
  <c r="M1238" i="89"/>
  <c r="J1226" i="89"/>
  <c r="M1231" i="89" s="1"/>
  <c r="C1240" i="89"/>
  <c r="O1238" i="89"/>
  <c r="O1239" i="89"/>
  <c r="C1231" i="89"/>
  <c r="O1236" i="89"/>
  <c r="M1244" i="89"/>
  <c r="M1250" i="89"/>
  <c r="O1251" i="89"/>
  <c r="M1235" i="89"/>
  <c r="M1236" i="89"/>
  <c r="M1242" i="89"/>
  <c r="O1244" i="89"/>
  <c r="M1248" i="89"/>
  <c r="M1251" i="89"/>
  <c r="C1250" i="89"/>
  <c r="N1228" i="89"/>
  <c r="C1228" i="89"/>
  <c r="M1246" i="89"/>
  <c r="O1246" i="89"/>
  <c r="M1247" i="89"/>
  <c r="O1226" i="89"/>
  <c r="N1231" i="89"/>
  <c r="C1227" i="89"/>
  <c r="C1236" i="89"/>
  <c r="O1248" i="89"/>
  <c r="C1248" i="89"/>
  <c r="C1230" i="89"/>
  <c r="M1234" i="89"/>
  <c r="O1242" i="89"/>
  <c r="C1245" i="89"/>
  <c r="O1237" i="89"/>
  <c r="C1252" i="89"/>
  <c r="C1247" i="89"/>
  <c r="C1237" i="89"/>
  <c r="M1243" i="89"/>
  <c r="C1226" i="89"/>
  <c r="C1238" i="89"/>
  <c r="N1224" i="89"/>
  <c r="O1241" i="89"/>
  <c r="C1249" i="89"/>
  <c r="N1225" i="89"/>
  <c r="O1235" i="89"/>
  <c r="O1245" i="89"/>
  <c r="M1252" i="89"/>
  <c r="M1239" i="89"/>
  <c r="O1249" i="89"/>
  <c r="C1241" i="89"/>
  <c r="O1250" i="89"/>
  <c r="M1237" i="89"/>
  <c r="C1246" i="89"/>
  <c r="M1241" i="89"/>
  <c r="O1210" i="89"/>
  <c r="R6" i="81"/>
  <c r="V6" i="81" s="1"/>
  <c r="C1205" i="89"/>
  <c r="C1206" i="89"/>
  <c r="M1223" i="89"/>
  <c r="O1222" i="89"/>
  <c r="C1216" i="89"/>
  <c r="C1209" i="89"/>
  <c r="C1210" i="89"/>
  <c r="O1217" i="89"/>
  <c r="M1220" i="89"/>
  <c r="M1199" i="89"/>
  <c r="C1208" i="89"/>
  <c r="M1214" i="89"/>
  <c r="M1213" i="89"/>
  <c r="C1202" i="89"/>
  <c r="O1200" i="89"/>
  <c r="O1223" i="89"/>
  <c r="C1198" i="89"/>
  <c r="O1207" i="89"/>
  <c r="M1211" i="89"/>
  <c r="C1195" i="89"/>
  <c r="C1215" i="89"/>
  <c r="C1200" i="89"/>
  <c r="C1220" i="89"/>
  <c r="C1196" i="89"/>
  <c r="O1214" i="89"/>
  <c r="C1214" i="89"/>
  <c r="C1217" i="89"/>
  <c r="M1205" i="89"/>
  <c r="O1213" i="89"/>
  <c r="C1201" i="89"/>
  <c r="M1222" i="89"/>
  <c r="C1224" i="89"/>
  <c r="C1194" i="89"/>
  <c r="C1221" i="89"/>
  <c r="O1196" i="89"/>
  <c r="O1211" i="89"/>
  <c r="M1210" i="89"/>
  <c r="O1206" i="89"/>
  <c r="M1208" i="89"/>
  <c r="O1221" i="89"/>
  <c r="C1204" i="89"/>
  <c r="C1213" i="89"/>
  <c r="M1218" i="89"/>
  <c r="M1202" i="89"/>
  <c r="M1201" i="89"/>
  <c r="M1198" i="89"/>
  <c r="M1209" i="89"/>
  <c r="M1217" i="89"/>
  <c r="M1219" i="89"/>
  <c r="M1204" i="89"/>
  <c r="O1209" i="89"/>
  <c r="O1212" i="89"/>
  <c r="O1203" i="89"/>
  <c r="C1197" i="89"/>
  <c r="C1203" i="89"/>
  <c r="O1195" i="89"/>
  <c r="C1207" i="89"/>
  <c r="M1196" i="89"/>
  <c r="O1220" i="89"/>
  <c r="M1193" i="89"/>
  <c r="M1190" i="89"/>
  <c r="M1194" i="89"/>
  <c r="M1191" i="89"/>
  <c r="M1195" i="89"/>
  <c r="M1192" i="89"/>
  <c r="M1189" i="89"/>
  <c r="O1191" i="89"/>
  <c r="M1200" i="89"/>
  <c r="O1202" i="89"/>
  <c r="C1199" i="89"/>
  <c r="O1194" i="89"/>
  <c r="M1206" i="89"/>
  <c r="M1216" i="89"/>
  <c r="M1197" i="89"/>
  <c r="O1216" i="89"/>
  <c r="M1212" i="89"/>
  <c r="C1211" i="89"/>
  <c r="O1190" i="89"/>
  <c r="O1205" i="89"/>
  <c r="O1218" i="89"/>
  <c r="M1215" i="89"/>
  <c r="C1219" i="89"/>
  <c r="O1193" i="89"/>
  <c r="M1203" i="89"/>
  <c r="O1201" i="89"/>
  <c r="M1207" i="89"/>
  <c r="O1199" i="89"/>
  <c r="O1215" i="89"/>
  <c r="O1204" i="89"/>
  <c r="M1221" i="89"/>
  <c r="O1197" i="89"/>
  <c r="O1192" i="89"/>
  <c r="C1212" i="89"/>
  <c r="O1219" i="89"/>
  <c r="O1198" i="89"/>
  <c r="O1224" i="89"/>
  <c r="AE24" i="84"/>
  <c r="AF24" i="84" s="1"/>
  <c r="AE26" i="84"/>
  <c r="AF26" i="84" s="1"/>
  <c r="AE25" i="84"/>
  <c r="AF25" i="84" s="1"/>
  <c r="A89" i="84" s="1"/>
  <c r="AE23" i="84"/>
  <c r="AF23" i="84" s="1"/>
  <c r="C1162" i="89"/>
  <c r="C1173" i="89"/>
  <c r="C6" i="83"/>
  <c r="AD24" i="84"/>
  <c r="C85" i="84" s="1"/>
  <c r="AD26" i="84"/>
  <c r="E85" i="84" s="1"/>
  <c r="AC11" i="80"/>
  <c r="C1163" i="89"/>
  <c r="AD25" i="84"/>
  <c r="D85" i="84" s="1"/>
  <c r="AD23" i="84"/>
  <c r="B85" i="84" s="1"/>
  <c r="AG7" i="80"/>
  <c r="C1180" i="89"/>
  <c r="C1190" i="89"/>
  <c r="AD12" i="80"/>
  <c r="C1182" i="89"/>
  <c r="C1181" i="89"/>
  <c r="C1178" i="89"/>
  <c r="C1191" i="89"/>
  <c r="C1177" i="89"/>
  <c r="C1174" i="89"/>
  <c r="C1193" i="89"/>
  <c r="C1179" i="89"/>
  <c r="C1171" i="89"/>
  <c r="C1170" i="89"/>
  <c r="C1169" i="89"/>
  <c r="C1164" i="89"/>
  <c r="C1165" i="89"/>
  <c r="C1189" i="89"/>
  <c r="C1168" i="89"/>
  <c r="C1167" i="89"/>
  <c r="C1188" i="89"/>
  <c r="C1185" i="89"/>
  <c r="C1166" i="89"/>
  <c r="C1176" i="89"/>
  <c r="C1183" i="89"/>
  <c r="C1175" i="89"/>
  <c r="C1187" i="89"/>
  <c r="C1192" i="89"/>
  <c r="C1186" i="89"/>
  <c r="C1172" i="89"/>
  <c r="C1184" i="89"/>
  <c r="S6" i="81"/>
  <c r="W6" i="81" s="1"/>
  <c r="T6" i="81"/>
  <c r="D96" i="84"/>
  <c r="S6" i="80"/>
  <c r="C71" i="84"/>
  <c r="B6" i="82"/>
  <c r="L10" i="84"/>
  <c r="G6" i="82"/>
  <c r="L15" i="84"/>
  <c r="O12" i="84" s="1"/>
  <c r="C78" i="84" s="1"/>
  <c r="L12" i="84"/>
  <c r="D6" i="82"/>
  <c r="L13" i="84"/>
  <c r="E6" i="82"/>
  <c r="C6" i="82"/>
  <c r="L11" i="84"/>
  <c r="L14" i="84"/>
  <c r="F6" i="82"/>
  <c r="H6" i="82"/>
  <c r="L16" i="84"/>
  <c r="I6" i="82"/>
  <c r="L17" i="84"/>
  <c r="M23" i="84"/>
  <c r="AE22" i="84" s="1"/>
  <c r="AF22" i="84" s="1"/>
  <c r="A87" i="84" s="1"/>
  <c r="D6" i="80"/>
  <c r="F13" i="82"/>
  <c r="F7" i="82"/>
  <c r="I10" i="82"/>
  <c r="I12" i="82"/>
  <c r="D13" i="82"/>
  <c r="E11" i="82"/>
  <c r="H7" i="82"/>
  <c r="B12" i="82"/>
  <c r="C12" i="82"/>
  <c r="I11" i="82"/>
  <c r="AD7" i="80"/>
  <c r="D7" i="82"/>
  <c r="B9" i="82"/>
  <c r="B10" i="82"/>
  <c r="G12" i="82"/>
  <c r="E10" i="82"/>
  <c r="G13" i="82"/>
  <c r="G10" i="82"/>
  <c r="D9" i="82"/>
  <c r="C9" i="82"/>
  <c r="AD11" i="80"/>
  <c r="B8" i="82"/>
  <c r="E12" i="82"/>
  <c r="B7" i="82"/>
  <c r="B13" i="82"/>
  <c r="AC13" i="80"/>
  <c r="AC12" i="80"/>
  <c r="H9" i="82"/>
  <c r="C11" i="82"/>
  <c r="H10" i="82"/>
  <c r="C10" i="82"/>
  <c r="I13" i="82"/>
  <c r="AE7" i="80"/>
  <c r="I7" i="82"/>
  <c r="G9" i="82"/>
  <c r="C13" i="82"/>
  <c r="F11" i="82"/>
  <c r="F9" i="82"/>
  <c r="B11" i="82"/>
  <c r="AC10" i="80"/>
  <c r="F8" i="82"/>
  <c r="C7" i="82"/>
  <c r="F12" i="82"/>
  <c r="I9" i="82"/>
  <c r="E8" i="82"/>
  <c r="F10" i="82"/>
  <c r="C8" i="82"/>
  <c r="G11" i="82"/>
  <c r="D8" i="82"/>
  <c r="D10" i="82"/>
  <c r="AB11" i="80"/>
  <c r="G7" i="82"/>
  <c r="E13" i="82"/>
  <c r="H12" i="82"/>
  <c r="H13" i="82"/>
  <c r="AC9" i="80"/>
  <c r="AC7" i="80"/>
  <c r="D11" i="82"/>
  <c r="E9" i="82"/>
  <c r="H11" i="82"/>
  <c r="D12" i="82"/>
  <c r="H8" i="82"/>
  <c r="I8" i="82"/>
  <c r="G8" i="82"/>
  <c r="E7" i="82"/>
  <c r="C1438" i="89" l="1"/>
  <c r="O1350" i="89"/>
  <c r="M1480" i="89"/>
  <c r="O1480" i="89"/>
  <c r="O1477" i="89"/>
  <c r="M1479" i="89"/>
  <c r="O1487" i="89"/>
  <c r="O1484" i="89"/>
  <c r="O1485" i="89"/>
  <c r="O1486" i="89"/>
  <c r="M1484" i="89"/>
  <c r="M1475" i="89"/>
  <c r="M1473" i="89"/>
  <c r="M1474" i="89"/>
  <c r="O1483" i="89"/>
  <c r="O1482" i="89"/>
  <c r="O1481" i="89"/>
  <c r="M1485" i="89"/>
  <c r="M1483" i="89"/>
  <c r="M1482" i="89"/>
  <c r="M1481" i="89"/>
  <c r="O1479" i="89"/>
  <c r="M1458" i="89"/>
  <c r="M1463" i="89"/>
  <c r="M1461" i="89"/>
  <c r="M1464" i="89"/>
  <c r="O1439" i="89"/>
  <c r="M1462" i="89"/>
  <c r="O1440" i="89"/>
  <c r="M1465" i="89"/>
  <c r="M1466" i="89"/>
  <c r="O1444" i="89"/>
  <c r="M1460" i="89"/>
  <c r="D12" i="80"/>
  <c r="D7" i="80"/>
  <c r="D13" i="80"/>
  <c r="C1436" i="89"/>
  <c r="C1435" i="89"/>
  <c r="D9" i="80"/>
  <c r="C1432" i="89"/>
  <c r="C1434" i="89"/>
  <c r="C1433" i="89"/>
  <c r="O1441" i="89"/>
  <c r="O1443" i="89"/>
  <c r="D10" i="80"/>
  <c r="O1438" i="89"/>
  <c r="D11" i="80"/>
  <c r="M1342" i="89"/>
  <c r="M1343" i="89"/>
  <c r="C1404" i="89"/>
  <c r="M1345" i="89"/>
  <c r="O1349" i="89"/>
  <c r="O1369" i="89"/>
  <c r="M1341" i="89"/>
  <c r="O1368" i="89"/>
  <c r="O1367" i="89"/>
  <c r="H6" i="80"/>
  <c r="M1397" i="89"/>
  <c r="M1396" i="89"/>
  <c r="M1380" i="89"/>
  <c r="M1400" i="89"/>
  <c r="M1382" i="89"/>
  <c r="O1398" i="89"/>
  <c r="M1404" i="89"/>
  <c r="M1381" i="89"/>
  <c r="C1403" i="89"/>
  <c r="C1399" i="89"/>
  <c r="C1398" i="89"/>
  <c r="C1401" i="89"/>
  <c r="C1402" i="89"/>
  <c r="M1386" i="89"/>
  <c r="M1385" i="89"/>
  <c r="C1397" i="89"/>
  <c r="M1401" i="89"/>
  <c r="O1396" i="89"/>
  <c r="O1401" i="89"/>
  <c r="M1406" i="89"/>
  <c r="M1405" i="89"/>
  <c r="O1400" i="89"/>
  <c r="O1399" i="89"/>
  <c r="M1398" i="89"/>
  <c r="M1384" i="89"/>
  <c r="O1397" i="89"/>
  <c r="M1402" i="89"/>
  <c r="C1400" i="89"/>
  <c r="M1399" i="89"/>
  <c r="C1373" i="89"/>
  <c r="M1374" i="89"/>
  <c r="M1376" i="89"/>
  <c r="O1351" i="89"/>
  <c r="M1347" i="89"/>
  <c r="M1344" i="89"/>
  <c r="M1377" i="89"/>
  <c r="O1371" i="89"/>
  <c r="O1365" i="89"/>
  <c r="O1370" i="89"/>
  <c r="M1378" i="89"/>
  <c r="C1372" i="89"/>
  <c r="M1373" i="89"/>
  <c r="M1375" i="89"/>
  <c r="O1354" i="89"/>
  <c r="C1344" i="89"/>
  <c r="C1370" i="89"/>
  <c r="O1359" i="89"/>
  <c r="C1343" i="89"/>
  <c r="C1371" i="89"/>
  <c r="O1358" i="89"/>
  <c r="C1345" i="89"/>
  <c r="C1341" i="89"/>
  <c r="C1347" i="89"/>
  <c r="O1357" i="89"/>
  <c r="C1349" i="89"/>
  <c r="O1348" i="89"/>
  <c r="O1355" i="89"/>
  <c r="O1356" i="89"/>
  <c r="C1374" i="89"/>
  <c r="C1375" i="89"/>
  <c r="C1346" i="89"/>
  <c r="O1346" i="89"/>
  <c r="O1347" i="89"/>
  <c r="M1284" i="89"/>
  <c r="M1285" i="89"/>
  <c r="M1288" i="89"/>
  <c r="M1287" i="89"/>
  <c r="R6" i="80"/>
  <c r="B71" i="84"/>
  <c r="M1286" i="89"/>
  <c r="M1289" i="89"/>
  <c r="AD22" i="84"/>
  <c r="A85" i="84" s="1"/>
  <c r="M1226" i="89"/>
  <c r="O1230" i="89"/>
  <c r="M1229" i="89"/>
  <c r="M1228" i="89"/>
  <c r="O1227" i="89"/>
  <c r="O1228" i="89"/>
  <c r="M1232" i="89"/>
  <c r="M1230" i="89"/>
  <c r="M1227" i="89"/>
  <c r="O1229" i="89"/>
  <c r="O1232" i="89"/>
  <c r="O1231" i="89"/>
  <c r="A88" i="84"/>
  <c r="P22" i="84"/>
  <c r="Q36" i="84" s="1"/>
  <c r="R22" i="84"/>
  <c r="S22" i="84" s="1"/>
  <c r="O13" i="84"/>
  <c r="D78" i="84" s="1"/>
  <c r="O11" i="84"/>
  <c r="B78" i="84" s="1"/>
  <c r="O10" i="84"/>
  <c r="A78" i="84" s="1"/>
  <c r="O14" i="84"/>
  <c r="P12" i="84" s="1"/>
  <c r="X6" i="81"/>
  <c r="T8" i="81"/>
  <c r="A100" i="84" l="1"/>
  <c r="Q49" i="84"/>
  <c r="Q26" i="84"/>
  <c r="Q53" i="84"/>
  <c r="T6" i="80"/>
  <c r="X6" i="80" s="1"/>
  <c r="D71" i="84"/>
  <c r="B64" i="84" s="1"/>
  <c r="D64" i="84" s="1"/>
  <c r="A92" i="84"/>
  <c r="Q30" i="84"/>
  <c r="Q46" i="84"/>
  <c r="Q32" i="84"/>
  <c r="Q40" i="84"/>
  <c r="Q45" i="84"/>
  <c r="Q38" i="84"/>
  <c r="Q28" i="84"/>
  <c r="Q48" i="84"/>
  <c r="Q24" i="84"/>
  <c r="Q41" i="84"/>
  <c r="Q23" i="84"/>
  <c r="Q52" i="84"/>
  <c r="Q35" i="84"/>
  <c r="Q25" i="84"/>
  <c r="Q47" i="84"/>
  <c r="Y22" i="84"/>
  <c r="Q57" i="84"/>
  <c r="Q37" i="84"/>
  <c r="Q29" i="84"/>
  <c r="Q27" i="84"/>
  <c r="Q34" i="84"/>
  <c r="Q22" i="84"/>
  <c r="Q43" i="84"/>
  <c r="Q50" i="84"/>
  <c r="Q51" i="84"/>
  <c r="Q58" i="84"/>
  <c r="Q39" i="84"/>
  <c r="Q54" i="84"/>
  <c r="Q31" i="84"/>
  <c r="Q56" i="84"/>
  <c r="Q44" i="84"/>
  <c r="Q55" i="84"/>
  <c r="Q42" i="84"/>
  <c r="Q33" i="84"/>
  <c r="X22" i="84"/>
  <c r="Z22" i="84"/>
  <c r="P13" i="84"/>
  <c r="P11" i="84"/>
  <c r="A98" i="84"/>
  <c r="P10" i="84"/>
  <c r="A80" i="84" s="1"/>
  <c r="T8" i="80" l="1"/>
  <c r="A73" i="84" s="1"/>
  <c r="C64" i="84"/>
  <c r="AA22" i="84"/>
  <c r="A102" i="84" l="1"/>
  <c r="A90" i="84"/>
  <c r="H3" i="76"/>
  <c r="K3" i="76" s="1"/>
  <c r="N3" i="76" s="1"/>
  <c r="Q3" i="76" s="1"/>
  <c r="T3" i="76" s="1"/>
  <c r="W3" i="76" s="1"/>
  <c r="Z3" i="76" s="1"/>
  <c r="AC3" i="76" s="1"/>
  <c r="AF3" i="76" s="1"/>
  <c r="AI3" i="76" s="1"/>
  <c r="AL3" i="76" s="1"/>
  <c r="AO3" i="76" s="1"/>
  <c r="AR3" i="76" s="1"/>
  <c r="AU3" i="76" s="1"/>
  <c r="AX3" i="76" s="1"/>
  <c r="BA3" i="76" s="1"/>
  <c r="BD3" i="76" s="1"/>
  <c r="BG3" i="76" s="1"/>
  <c r="BJ3" i="76" s="1"/>
  <c r="BM3" i="76" s="1"/>
  <c r="BP3" i="76" s="1"/>
  <c r="BS3" i="76" s="1"/>
  <c r="BV3" i="76" s="1"/>
  <c r="BY3" i="76" s="1"/>
  <c r="CB3" i="76" s="1"/>
  <c r="CE3" i="76" s="1"/>
  <c r="CH3" i="76" s="1"/>
  <c r="CK3" i="76" s="1"/>
  <c r="CN3" i="76" s="1"/>
  <c r="CQ3" i="76" s="1"/>
</calcChain>
</file>

<file path=xl/sharedStrings.xml><?xml version="1.0" encoding="utf-8"?>
<sst xmlns="http://schemas.openxmlformats.org/spreadsheetml/2006/main" count="18302" uniqueCount="526">
  <si>
    <t>-</t>
  </si>
  <si>
    <t>Region</t>
  </si>
  <si>
    <t>ICB Code</t>
  </si>
  <si>
    <t>QHG</t>
  </si>
  <si>
    <t>RC9</t>
  </si>
  <si>
    <t>NHS BEDFORDSHIRE, LUTON AND MILTON KEYNES INTEGRATED CARE BOARD</t>
  </si>
  <si>
    <t>QOP</t>
  </si>
  <si>
    <t>QUE</t>
  </si>
  <si>
    <t>NHS CAMBRIDGESHIRE AND PETERBOROUGH INTEGRATED CARE BOARD</t>
  </si>
  <si>
    <t>RD8</t>
  </si>
  <si>
    <t>QMM</t>
  </si>
  <si>
    <t>NHS NORFOLK AND WAVENEY INTEGRATED CARE BOARD</t>
  </si>
  <si>
    <t>QJG</t>
  </si>
  <si>
    <t>NHS SUFFOLK AND NORTH EAST ESSEX INTEGRATED CARE BOARD</t>
  </si>
  <si>
    <t>RGN</t>
  </si>
  <si>
    <t>RGT</t>
  </si>
  <si>
    <t>QM7</t>
  </si>
  <si>
    <t>RQW</t>
  </si>
  <si>
    <t>NHS HERTFORDSHIRE AND WEST ESSEX INTEGRATED CARE BOARD</t>
  </si>
  <si>
    <t>RWG</t>
  </si>
  <si>
    <t>RWH</t>
  </si>
  <si>
    <t>QH8</t>
  </si>
  <si>
    <t>NHS MID AND SOUTH ESSEX INTEGRATED CARE BOARD</t>
  </si>
  <si>
    <t>RAJ</t>
  </si>
  <si>
    <t>QRV</t>
  </si>
  <si>
    <t>NHS NORTH WEST LONDON INTEGRATED CARE BOARD</t>
  </si>
  <si>
    <t>RCX</t>
  </si>
  <si>
    <t>QMJ</t>
  </si>
  <si>
    <t>NHS NORTH CENTRAL LONDON INTEGRATED CARE BOARD</t>
  </si>
  <si>
    <t>RGP</t>
  </si>
  <si>
    <t>QYG</t>
  </si>
  <si>
    <t>QMF</t>
  </si>
  <si>
    <t>NHS NORTH EAST LONDON INTEGRATED CARE BOARD</t>
  </si>
  <si>
    <t>RM1</t>
  </si>
  <si>
    <t>QKK</t>
  </si>
  <si>
    <t>NHS SOUTH EAST LONDON INTEGRATED CARE BOARD</t>
  </si>
  <si>
    <t>RDE</t>
  </si>
  <si>
    <t>QWE</t>
  </si>
  <si>
    <t>NHS SOUTH WEST LONDON INTEGRATED CARE BOARD</t>
  </si>
  <si>
    <t>RGR</t>
  </si>
  <si>
    <t>QNC</t>
  </si>
  <si>
    <t>NHS STAFFORDSHIRE AND STOKE-ON-TRENT INTEGRATED CARE BOARD</t>
  </si>
  <si>
    <t>R1H</t>
  </si>
  <si>
    <t>QOC</t>
  </si>
  <si>
    <t>NHS SHROPSHIRE, TELFORD AND WREKIN INTEGRATED CARE BOARD</t>
  </si>
  <si>
    <t>RF4</t>
  </si>
  <si>
    <t>QJ2</t>
  </si>
  <si>
    <t>NHS DERBY AND DERBYSHIRE INTEGRATED CARE BOARD</t>
  </si>
  <si>
    <t>RQX</t>
  </si>
  <si>
    <t>QJM</t>
  </si>
  <si>
    <t>NHS LINCOLNSHIRE INTEGRATED CARE BOARD</t>
  </si>
  <si>
    <t>RAL</t>
  </si>
  <si>
    <t>QT1</t>
  </si>
  <si>
    <t>NHS NOTTINGHAM AND NOTTINGHAMSHIRE INTEGRATED CARE BOARD</t>
  </si>
  <si>
    <t>QF7</t>
  </si>
  <si>
    <t>QK1</t>
  </si>
  <si>
    <t>NHS LEICESTER, LEICESTERSHIRE AND RUTLAND INTEGRATED CARE BOARD</t>
  </si>
  <si>
    <t>RKE</t>
  </si>
  <si>
    <t>QUA</t>
  </si>
  <si>
    <t>NHS BLACK COUNTRY INTEGRATED CARE BOARD</t>
  </si>
  <si>
    <t>QHL</t>
  </si>
  <si>
    <t>NHS BIRMINGHAM AND SOLIHULL INTEGRATED CARE BOARD</t>
  </si>
  <si>
    <t>QWU</t>
  </si>
  <si>
    <t>NHS COVENTRY AND WARWICKSHIRE INTEGRATED CARE BOARD</t>
  </si>
  <si>
    <t>RRV</t>
  </si>
  <si>
    <t>QGH</t>
  </si>
  <si>
    <t>NHS HEREFORDSHIRE AND WORCESTERSHIRE INTEGRATED CARE BOARD</t>
  </si>
  <si>
    <t>R1K</t>
  </si>
  <si>
    <t>QPM</t>
  </si>
  <si>
    <t>NHS NORTHAMPTONSHIRE INTEGRATED CARE BOARD</t>
  </si>
  <si>
    <t>RAS</t>
  </si>
  <si>
    <t>QHM</t>
  </si>
  <si>
    <t>NHS NORTH EAST AND NORTH CUMBRIA INTEGRATED CARE BOARD</t>
  </si>
  <si>
    <t>RQM</t>
  </si>
  <si>
    <t>RYJ</t>
  </si>
  <si>
    <t>QWO</t>
  </si>
  <si>
    <t>NHS WEST YORKSHIRE INTEGRATED CARE BOARD</t>
  </si>
  <si>
    <t>RJ1</t>
  </si>
  <si>
    <t>QOQ</t>
  </si>
  <si>
    <t>NHS HUMBER AND NORTH YORKSHIRE INTEGRATED CARE BOARD</t>
  </si>
  <si>
    <t>RJ2</t>
  </si>
  <si>
    <t>RJZ</t>
  </si>
  <si>
    <t>NHS SOUTH YORKSHIRE INTEGRATED CARE BOARD</t>
  </si>
  <si>
    <t>RAX</t>
  </si>
  <si>
    <t>QE1</t>
  </si>
  <si>
    <t>NHS LANCASHIRE AND SOUTH CUMBRIA INTEGRATED CARE BOARD</t>
  </si>
  <si>
    <t>RJ6</t>
  </si>
  <si>
    <t>NHS GREATER MANCHESTER INTEGRATED CARE BOARD</t>
  </si>
  <si>
    <t>RJ7</t>
  </si>
  <si>
    <t>NHS CHESHIRE AND MERSEYSIDE INTEGRATED CARE BOARD</t>
  </si>
  <si>
    <t>QKS</t>
  </si>
  <si>
    <t>NHS KENT AND MEDWAY INTEGRATED CARE BOARD</t>
  </si>
  <si>
    <t>RVR</t>
  </si>
  <si>
    <t>QNX</t>
  </si>
  <si>
    <t>NHS SUSSEX INTEGRATED CARE BOARD</t>
  </si>
  <si>
    <t>QNQ</t>
  </si>
  <si>
    <t>NHS FRIMLEY INTEGRATED CARE BOARD</t>
  </si>
  <si>
    <t>RRK</t>
  </si>
  <si>
    <t>QXU</t>
  </si>
  <si>
    <t>NHS SURREY HEARTLANDS INTEGRATED CARE BOARD</t>
  </si>
  <si>
    <t>RJC</t>
  </si>
  <si>
    <t>QRL</t>
  </si>
  <si>
    <t>NHS HAMPSHIRE AND ISLE OF WIGHT INTEGRATED CARE BOARD</t>
  </si>
  <si>
    <t>RKB</t>
  </si>
  <si>
    <t>RLT</t>
  </si>
  <si>
    <t>QU9</t>
  </si>
  <si>
    <t>NHS BUCKINGHAMSHIRE, OXFORDSHIRE AND BERKSHIRE WEST INTEGRATED CARE BOARD</t>
  </si>
  <si>
    <t>RLQ</t>
  </si>
  <si>
    <t>QT6</t>
  </si>
  <si>
    <t>NHS CORNWALL AND THE ISLES OF SCILLY INTEGRATED CARE BOARD</t>
  </si>
  <si>
    <t>RWP</t>
  </si>
  <si>
    <t>QJK</t>
  </si>
  <si>
    <t>NHS DEVON INTEGRATED CARE BOARD</t>
  </si>
  <si>
    <t>RFS</t>
  </si>
  <si>
    <t>QSL</t>
  </si>
  <si>
    <t>NHS SOMERSET INTEGRATED CARE BOARD</t>
  </si>
  <si>
    <t>RTG</t>
  </si>
  <si>
    <t>QUY</t>
  </si>
  <si>
    <t>NHS BRISTOL, NORTH SOMERSET AND SOUTH GLOUCESTERSHIRE INTEGRATED CARE BOARD</t>
  </si>
  <si>
    <t>RWE</t>
  </si>
  <si>
    <t>QOX</t>
  </si>
  <si>
    <t>NHS BATH AND NORTH EAST SOMERSET, SWINDON AND WILTSHIRE INTEGRATED CARE BOARD</t>
  </si>
  <si>
    <t>RWD</t>
  </si>
  <si>
    <t>QVV</t>
  </si>
  <si>
    <t>NHS DORSET INTEGRATED CARE BOARD</t>
  </si>
  <si>
    <t>RNQ</t>
  </si>
  <si>
    <t>QR1</t>
  </si>
  <si>
    <t>NHS GLOUCESTERSHIRE INTEGRATED CARE BOARD</t>
  </si>
  <si>
    <t>RNS</t>
  </si>
  <si>
    <t>RK5</t>
  </si>
  <si>
    <t>RX1</t>
  </si>
  <si>
    <t>RXW</t>
  </si>
  <si>
    <t>RJE</t>
  </si>
  <si>
    <t>RBK</t>
  </si>
  <si>
    <t>RL4</t>
  </si>
  <si>
    <t>RNA</t>
  </si>
  <si>
    <t>RXK</t>
  </si>
  <si>
    <t>R0B</t>
  </si>
  <si>
    <t>RNN</t>
  </si>
  <si>
    <t>RR7</t>
  </si>
  <si>
    <t>RTD</t>
  </si>
  <si>
    <t>RTF</t>
  </si>
  <si>
    <t>RTR</t>
  </si>
  <si>
    <t>RVW</t>
  </si>
  <si>
    <t>RXP</t>
  </si>
  <si>
    <t>RCB</t>
  </si>
  <si>
    <t>RCD</t>
  </si>
  <si>
    <t>RJL</t>
  </si>
  <si>
    <t>RWA</t>
  </si>
  <si>
    <t>RFF</t>
  </si>
  <si>
    <t>RFR</t>
  </si>
  <si>
    <t>RHQ</t>
  </si>
  <si>
    <t>RP5</t>
  </si>
  <si>
    <t>RAE</t>
  </si>
  <si>
    <t>RCF</t>
  </si>
  <si>
    <t>RR8</t>
  </si>
  <si>
    <t>RWY</t>
  </si>
  <si>
    <t>RXF</t>
  </si>
  <si>
    <t>RBL</t>
  </si>
  <si>
    <t>RBN</t>
  </si>
  <si>
    <t>RBT</t>
  </si>
  <si>
    <t>REM</t>
  </si>
  <si>
    <t>RJN</t>
  </si>
  <si>
    <t>RJR</t>
  </si>
  <si>
    <t>RWW</t>
  </si>
  <si>
    <t>R0A</t>
  </si>
  <si>
    <t>RM3</t>
  </si>
  <si>
    <t>RMC</t>
  </si>
  <si>
    <t>RMP</t>
  </si>
  <si>
    <t>RRF</t>
  </si>
  <si>
    <t>RWJ</t>
  </si>
  <si>
    <t>RTX</t>
  </si>
  <si>
    <t>RXL</t>
  </si>
  <si>
    <t>RXN</t>
  </si>
  <si>
    <t>RXR</t>
  </si>
  <si>
    <t>RHW</t>
  </si>
  <si>
    <t>RTH</t>
  </si>
  <si>
    <t>RXQ</t>
  </si>
  <si>
    <t>RDU</t>
  </si>
  <si>
    <t>R1F</t>
  </si>
  <si>
    <t>RHM</t>
  </si>
  <si>
    <t>RHU</t>
  </si>
  <si>
    <t>RN5</t>
  </si>
  <si>
    <t>RN7</t>
  </si>
  <si>
    <t>RPA</t>
  </si>
  <si>
    <t>RVV</t>
  </si>
  <si>
    <t>RWF</t>
  </si>
  <si>
    <t>RA2</t>
  </si>
  <si>
    <t>RTK</t>
  </si>
  <si>
    <t>RTP</t>
  </si>
  <si>
    <t>RXC</t>
  </si>
  <si>
    <t>RYR</t>
  </si>
  <si>
    <t>RD1</t>
  </si>
  <si>
    <t>RN3</t>
  </si>
  <si>
    <t>RNZ</t>
  </si>
  <si>
    <t>RA7</t>
  </si>
  <si>
    <t>RVJ</t>
  </si>
  <si>
    <t>REF</t>
  </si>
  <si>
    <t>RA9</t>
  </si>
  <si>
    <t>RH8</t>
  </si>
  <si>
    <t>RK9</t>
  </si>
  <si>
    <t>R0D</t>
  </si>
  <si>
    <t>RBD</t>
  </si>
  <si>
    <t>RTE</t>
  </si>
  <si>
    <t>RH5</t>
  </si>
  <si>
    <t>Total</t>
  </si>
  <si>
    <t>Awaiting a medical decision/intervention including writing the discharge summary</t>
  </si>
  <si>
    <t>Awaiting therapy decision to discharge</t>
  </si>
  <si>
    <t>Awaiting referral to community single point of access</t>
  </si>
  <si>
    <t xml:space="preserve">Awaiting medicines to take home </t>
  </si>
  <si>
    <t>Awaiting transport</t>
  </si>
  <si>
    <t>Awaiting confirmation from community hub/single point of access that referral received and actioned</t>
  </si>
  <si>
    <t>Pathway 1 (total): awaiting availability of resource for assessment and start of care at home</t>
  </si>
  <si>
    <t>Pathway 2: awaiting availability of rehabilitation bed in community hospital or other bedded setting</t>
  </si>
  <si>
    <t>Pathway 3: awaiting availability of a bed in a residential or nursing home that is likely to be a permanent placement</t>
  </si>
  <si>
    <t>Awaiting community equipment and adaptations to housing</t>
  </si>
  <si>
    <t>Individual/family not in agreement with discharge plans</t>
  </si>
  <si>
    <t>Homeless/no right of recourse to public funds/no place to discharge to</t>
  </si>
  <si>
    <t>Safeguarding concern preventing discharge or Court of protection</t>
  </si>
  <si>
    <t>Repatriation/Transfer to another acute trust for specialist treatment or ongoing treatment</t>
  </si>
  <si>
    <t>Pathway 0: Discharge to a domestic home, hotel, or other temporary accommodation without the need for new/increased care or support from health and social care</t>
  </si>
  <si>
    <t>No Plan</t>
  </si>
  <si>
    <t>Pathway 0: Discharge back to an original care home placement when the care home has confirmed they can continue to meet the person’s needs with the same level of support</t>
  </si>
  <si>
    <t>Awaiting Diagnostic test</t>
  </si>
  <si>
    <t>Pathway 1: Discharge to a domestic home, hotel, or other temporary accommodation, or hospice at home with rehabilitation, reablement and recovery</t>
  </si>
  <si>
    <t>Remains in hospital to avoid spread of (non-Covid 19) infectious disease and because there is no other suitable location to discharge to</t>
  </si>
  <si>
    <t>Pathway 1: Discharge to a domestic home, hotel, or other temporary accommodation, or hospice at home with other new/additional support (eg end of life care)</t>
  </si>
  <si>
    <t>Pathway 1: Discharge back to original care home placement with rehabilitation, reablement and recovery or with an increased level of support</t>
  </si>
  <si>
    <t>Pathway 2: Short-term bed/hospice for rehabilitation, reablement and recovery / end of life care</t>
  </si>
  <si>
    <t xml:space="preserve">Declared as not meeting the criteria to reside at morning board round and then later in day meets the criteria to reside so discharge stopped </t>
  </si>
  <si>
    <t>Pathway 3: Discharge to a care home as a new admission</t>
  </si>
  <si>
    <t>Pathway 3: Discharge to a care home/hospice as a new admission for end-of-life care</t>
  </si>
  <si>
    <t>Number of patients who no longer meet the criteria to reside</t>
  </si>
  <si>
    <t>Hospital process – Awaiting therapy review of need for supported discharge</t>
  </si>
  <si>
    <t>Hospital process - Awaiting medical review of need for supported discharge</t>
  </si>
  <si>
    <t>Hospital process – Awaiting referral to care transfer hub for supported discharge</t>
  </si>
  <si>
    <t>Hospital process – Awaiting patient transport services</t>
  </si>
  <si>
    <t>Hospital process – Awaiting medicines to take home, discharge letter or other discharge documentation</t>
  </si>
  <si>
    <t>Hospital process – Remaining in hospital due to infection prevention and control restrictions</t>
  </si>
  <si>
    <t>Hospital process – Awaiting formal decision to discharge (inc diagnostic test results)</t>
  </si>
  <si>
    <t>Wellbeing concerns – Patient /family/carer concerns over discharge readiness</t>
  </si>
  <si>
    <t>Wellbeing concerns – Ongoing safeguarding concern</t>
  </si>
  <si>
    <t>Wellbeing concerns – Awaiting determination of mental capacity</t>
  </si>
  <si>
    <t>Wellbeing concerns - Issues with discharge destination readiness</t>
  </si>
  <si>
    <t>Care transfer hub process – Waiting for confirmation of immediate care needs and pathway</t>
  </si>
  <si>
    <t>Care transfer hub process– Awaiting necessary referrals by care transfer hub</t>
  </si>
  <si>
    <t>Care transfer hub process – Awaiting confirmation of funding eligibility</t>
  </si>
  <si>
    <t>Interface process – Home based rehabilitation, reablement or recovery service arrangements still underway (Pathway 1)</t>
  </si>
  <si>
    <t>Interface process – Other home-based social care service arrangements still underway (Pathway 1)</t>
  </si>
  <si>
    <t>Interface process – Other home-based community health service arrangements still underway (Pathway 1)</t>
  </si>
  <si>
    <t>Interface process – Housing provision arrangement for homelessness still underway (Pathway 0 or 1)</t>
  </si>
  <si>
    <t>Interface process – Bed-based rehabilitation, reablement or recovery service arrangements still underway (Pathway 2)</t>
  </si>
  <si>
    <t>Interface process – Residential/nursing home care arrangements still underway (Pathway 3)</t>
  </si>
  <si>
    <t>Interface process – End of life care inc Fast-Track CHC arrangement still underway (Pathway 1 or 3)</t>
  </si>
  <si>
    <t>Interface process – Further action requested by agreed provider</t>
  </si>
  <si>
    <t>Interface process – Homeless with no recourse to public funds </t>
  </si>
  <si>
    <t>Interface process – Self-funded care package arrangements still underway</t>
  </si>
  <si>
    <t>Interface process – Patient/family/carer choice discussions on package still underway</t>
  </si>
  <si>
    <t>Interface process – Out of area discharge arrangements requested but not completed</t>
  </si>
  <si>
    <t>Capacity – Home-based rehabilitation, reablement or recovery services not yet available (Pathway 1)</t>
  </si>
  <si>
    <t>Capacity – Other home-based social care service not yet available (Pathway 1)</t>
  </si>
  <si>
    <t>Capacity – Other home-based community health services not yet available (Pathway 1)</t>
  </si>
  <si>
    <t>Capacity – Housing provision not yet available (Pathway 0 or 1)</t>
  </si>
  <si>
    <t>Capacity – Bed-based rehabilitation, reablement or recovery services not yet available (Pathway 2)</t>
  </si>
  <si>
    <t>Capacity – Mental health admitted patient care not yet available (Pathway 2)</t>
  </si>
  <si>
    <t>Capacity – Residential/nursing home care not yet available (Pathway 3)</t>
  </si>
  <si>
    <t>Capacity – End of life care inc Fast-Track CHC not yet available (Pathway 1 or 3)</t>
  </si>
  <si>
    <t>Capacity – Housing adaptations not yet completed (Pathway 1 or 3)</t>
  </si>
  <si>
    <t>Capacity – Equipment and associated training not yet delivered (Pathway 1-3)</t>
  </si>
  <si>
    <t>Capacity – Awaiting restart of existing social care arrangements (Pathway 0)</t>
  </si>
  <si>
    <t>Date</t>
  </si>
  <si>
    <t>ENGLAND (Type 1 Trusts)</t>
  </si>
  <si>
    <t>EAST OF ENGLAND</t>
  </si>
  <si>
    <t>LONDON</t>
  </si>
  <si>
    <t>MIDLANDS</t>
  </si>
  <si>
    <t>NORTH EAST AND YORKSHIRE</t>
  </si>
  <si>
    <t>NORTH WEST</t>
  </si>
  <si>
    <t>SOUTH EAST</t>
  </si>
  <si>
    <t>SOUTH WEST</t>
  </si>
  <si>
    <t>MANCHESTER UNIVERSITY NHS FOUNDATION TRUST</t>
  </si>
  <si>
    <t>Provider</t>
  </si>
  <si>
    <t>SOUTH TYNESIDE AND SUNDERLAND NHS FOUNDATION TRUST</t>
  </si>
  <si>
    <t>UNIVERSITY HOSPITALS DORSET NHS FOUNDATION TRUST</t>
  </si>
  <si>
    <t>ISLE OF WIGHT NHS TRUST</t>
  </si>
  <si>
    <t>BARTS HEALTH NHS TRUST</t>
  </si>
  <si>
    <t>LONDON NORTH WEST UNIVERSITY HEALTHCARE NHS TRUST</t>
  </si>
  <si>
    <t>ROYAL SURREY COUNTY HOSPITAL NHS FOUNDATION TRUST</t>
  </si>
  <si>
    <t>UNIVERSITY HOSPITALS BRISTOL AND WESTON NHS FOUNDATION TRUST</t>
  </si>
  <si>
    <t>TORBAY AND SOUTH DEVON NHS FOUNDATION TRUST</t>
  </si>
  <si>
    <t>BRADFORD TEACHING HOSPITALS NHS FOUNDATION TRUST</t>
  </si>
  <si>
    <t>MID AND SOUTH ESSEX NHS FOUNDATION TRUST</t>
  </si>
  <si>
    <t>ROYAL FREE LONDON NHS FOUNDATION TRUST</t>
  </si>
  <si>
    <t>NORTH MIDDLESEX UNIVERSITY HOSPITAL NHS TRUST</t>
  </si>
  <si>
    <t>THE HILLINGDON HOSPITALS NHS FOUNDATION TRUST</t>
  </si>
  <si>
    <t>KINGSTON HOSPITAL NHS FOUNDATION TRUST</t>
  </si>
  <si>
    <t>DORSET COUNTY HOSPITAL NHS FOUNDATION TRUST</t>
  </si>
  <si>
    <t>WALSALL HEALTHCARE NHS TRUST</t>
  </si>
  <si>
    <t>WIRRAL UNIVERSITY TEACHING HOSPITAL NHS FOUNDATION TRUST</t>
  </si>
  <si>
    <t>MERSEY AND WEST LANCASHIRE TEACHING HOSPITALS NHS TRUST</t>
  </si>
  <si>
    <t>MID CHESHIRE HOSPITALS NHS FOUNDATION TRUST</t>
  </si>
  <si>
    <t>BEDFORDSHIRE HOSPITALS NHS FOUNDATION TRUST</t>
  </si>
  <si>
    <t>YORK AND SCARBOROUGH TEACHING HOSPITALS NHS FOUNDATION TRUST</t>
  </si>
  <si>
    <t>HARROGATE AND DISTRICT NHS FOUNDATION TRUST</t>
  </si>
  <si>
    <t>AIREDALE NHS FOUNDATION TRUST</t>
  </si>
  <si>
    <t>THE QUEEN ELIZABETH HOSPITAL, KING'S LYNN, NHS FOUNDATION TRUST</t>
  </si>
  <si>
    <t>ROYAL UNITED HOSPITALS BATH NHS FOUNDATION TRUST</t>
  </si>
  <si>
    <t>MILTON KEYNES UNIVERSITY HOSPITAL NHS FOUNDATION TRUST</t>
  </si>
  <si>
    <t>EAST SUFFOLK AND NORTH ESSEX NHS FOUNDATION TRUST</t>
  </si>
  <si>
    <t>FRIMLEY HEALTH NHS FOUNDATION TRUST</t>
  </si>
  <si>
    <t>ROYAL CORNWALL HOSPITALS NHS TRUST</t>
  </si>
  <si>
    <t>LIVERPOOL UNIVERSITY HOSPITALS NHS FOUNDATION TRUST</t>
  </si>
  <si>
    <t>BARKING, HAVERING AND REDBRIDGE UNIVERSITY HOSPITALS NHS TRUST</t>
  </si>
  <si>
    <t>BARNSLEY HOSPITAL NHS FOUNDATION TRUST</t>
  </si>
  <si>
    <t>THE ROTHERHAM NHS FOUNDATION TRUST</t>
  </si>
  <si>
    <t>CHESTERFIELD ROYAL HOSPITAL NHS FOUNDATION TRUST</t>
  </si>
  <si>
    <t>NORTH WEST ANGLIA NHS FOUNDATION TRUST</t>
  </si>
  <si>
    <t>JAMES PAGET UNIVERSITY HOSPITALS NHS FOUNDATION TRUST</t>
  </si>
  <si>
    <t>WEST SUFFOLK NHS FOUNDATION TRUST</t>
  </si>
  <si>
    <t>CAMBRIDGE UNIVERSITY HOSPITALS NHS FOUNDATION TRUST</t>
  </si>
  <si>
    <t>SOMERSET NHS FOUNDATION TRUST</t>
  </si>
  <si>
    <t>ROYAL DEVON UNIVERSITY HEALTHCARE NHS FOUNDATION TRUST</t>
  </si>
  <si>
    <t>UNIVERSITY HOSPITAL SOUTHAMPTON NHS FOUNDATION TRUST</t>
  </si>
  <si>
    <t>SHEFFIELD TEACHING HOSPITALS NHS FOUNDATION TRUST</t>
  </si>
  <si>
    <t>PORTSMOUTH HOSPITALS UNIVERSITY NATIONAL HEALTH SERVICE TRUST</t>
  </si>
  <si>
    <t>ROYAL BERKSHIRE NHS FOUNDATION TRUST</t>
  </si>
  <si>
    <t>GUY'S AND ST THOMAS' NHS FOUNDATION TRUST</t>
  </si>
  <si>
    <t>LEWISHAM AND GREENWICH NHS TRUST</t>
  </si>
  <si>
    <t>CROYDON HEALTH SERVICES NHS TRUST</t>
  </si>
  <si>
    <t>ST GEORGE'S UNIVERSITY HOSPITALS NHS FOUNDATION TRUST</t>
  </si>
  <si>
    <t>UNIVERSITY HOSPITALS OF NORTH MIDLANDS NHS TRUST</t>
  </si>
  <si>
    <t>NORTHERN LINCOLNSHIRE AND GOOLE NHS FOUNDATION TRUST</t>
  </si>
  <si>
    <t>COUNTESS OF CHESTER HOSPITAL NHS FOUNDATION TRUST</t>
  </si>
  <si>
    <t>KING'S COLLEGE HOSPITAL NHS FOUNDATION TRUST</t>
  </si>
  <si>
    <t>SHERWOOD FOREST HOSPITALS NHS FOUNDATION TRUST</t>
  </si>
  <si>
    <t>UNIVERSITY HOSPITALS PLYMOUTH NHS TRUST</t>
  </si>
  <si>
    <t>UNIVERSITY HOSPITALS COVENTRY AND WARWICKSHIRE NHS TRUST</t>
  </si>
  <si>
    <t>WHITTINGTON HEALTH NHS TRUST</t>
  </si>
  <si>
    <t>THE ROYAL WOLVERHAMPTON NHS TRUST</t>
  </si>
  <si>
    <t>WYE VALLEY NHS TRUST</t>
  </si>
  <si>
    <t>GEORGE ELIOT HOSPITAL NHS TRUST</t>
  </si>
  <si>
    <t>NORFOLK AND NORWICH UNIVERSITY HOSPITALS NHS FOUNDATION TRUST</t>
  </si>
  <si>
    <t>NORTHERN CARE ALLIANCE NHS FOUNDATION TRUST</t>
  </si>
  <si>
    <t>BOLTON NHS FOUNDATION TRUST</t>
  </si>
  <si>
    <t>TAMESIDE AND GLOSSOP INTEGRATED CARE NHS FOUNDATION TRUST</t>
  </si>
  <si>
    <t>GREAT WESTERN HOSPITALS NHS FOUNDATION TRUST</t>
  </si>
  <si>
    <t>HAMPSHIRE HOSPITALS NHS FOUNDATION TRUST</t>
  </si>
  <si>
    <t>DARTFORD AND GRAVESHAM NHS TRUST</t>
  </si>
  <si>
    <t>THE DUDLEY GROUP NHS FOUNDATION TRUST</t>
  </si>
  <si>
    <t>NORTH CUMBRIA INTEGRATED CARE NHS FOUNDATION TRUST</t>
  </si>
  <si>
    <t>KETTERING GENERAL HOSPITAL NHS FOUNDATION TRUST</t>
  </si>
  <si>
    <t>NORTHAMPTON GENERAL HOSPITAL NHS TRUST</t>
  </si>
  <si>
    <t>SALISBURY NHS FOUNDATION TRUST</t>
  </si>
  <si>
    <t>DONCASTER AND BASSETLAW TEACHING HOSPITALS NHS FOUNDATION TRUST</t>
  </si>
  <si>
    <t>MEDWAY NHS FOUNDATION TRUST</t>
  </si>
  <si>
    <t>CHELSEA AND WESTMINSTER HOSPITAL NHS FOUNDATION TRUST</t>
  </si>
  <si>
    <t>THE PRINCESS ALEXANDRA HOSPITAL NHS TRUST</t>
  </si>
  <si>
    <t>GATESHEAD HEALTH NHS FOUNDATION TRUST</t>
  </si>
  <si>
    <t>LEEDS TEACHING HOSPITALS NHS TRUST</t>
  </si>
  <si>
    <t>WRIGHTINGTON, WIGAN AND LEIGH NHS FOUNDATION TRUST</t>
  </si>
  <si>
    <t>UNIVERSITY HOSPITALS BIRMINGHAM NHS FOUNDATION TRUST</t>
  </si>
  <si>
    <t>UNIVERSITY COLLEGE LONDON HOSPITALS NHS FOUNDATION TRUST</t>
  </si>
  <si>
    <t>THE NEWCASTLE UPON TYNE HOSPITALS NHS FOUNDATION TRUST</t>
  </si>
  <si>
    <t>GLOUCESTERSHIRE HOSPITALS NHS FOUNDATION TRUST</t>
  </si>
  <si>
    <t>NORTHUMBRIA HEALTHCARE NHS FOUNDATION TRUST</t>
  </si>
  <si>
    <t>UNIVERSITY HOSPITALS OF DERBY AND BURTON NHS FOUNDATION TRUST</t>
  </si>
  <si>
    <t>OXFORD UNIVERSITY HOSPITALS NHS FOUNDATION TRUST</t>
  </si>
  <si>
    <t>ASHFORD AND ST PETER'S HOSPITALS NHS FOUNDATION TRUST</t>
  </si>
  <si>
    <t>SURREY AND SUSSEX HEALTHCARE NHS TRUST</t>
  </si>
  <si>
    <t>SOUTH TEES HOSPITALS NHS FOUNDATION TRUST</t>
  </si>
  <si>
    <t>UNIVERSITY HOSPITALS OF MORECAMBE BAY NHS FOUNDATION TRUST</t>
  </si>
  <si>
    <t>NORTH BRISTOL NHS TRUST</t>
  </si>
  <si>
    <t>EPSOM AND ST HELIER UNIVERSITY HOSPITALS NHS TRUST</t>
  </si>
  <si>
    <t>EAST KENT HOSPITALS UNIVERSITY NHS FOUNDATION TRUST</t>
  </si>
  <si>
    <t>NORTH TEES AND HARTLEPOOL NHS FOUNDATION TRUST</t>
  </si>
  <si>
    <t>HULL UNIVERSITY TEACHING HOSPITALS NHS TRUST</t>
  </si>
  <si>
    <t>UNITED LINCOLNSHIRE HOSPITALS NHS TRUST</t>
  </si>
  <si>
    <t>UNIVERSITY HOSPITALS OF LEICESTER NHS TRUST</t>
  </si>
  <si>
    <t>MAIDSTONE AND TUNBRIDGE WELLS NHS TRUST</t>
  </si>
  <si>
    <t>WEST HERTFORDSHIRE TEACHING HOSPITALS NHS TRUST</t>
  </si>
  <si>
    <t>EAST AND NORTH HERTFORDSHIRE NHS TRUST</t>
  </si>
  <si>
    <t>STOCKPORT NHS FOUNDATION TRUST</t>
  </si>
  <si>
    <t>WORCESTERSHIRE ACUTE HOSPITALS NHS TRUST</t>
  </si>
  <si>
    <t>WARRINGTON AND HALTON TEACHING HOSPITALS NHS FOUNDATION TRUST</t>
  </si>
  <si>
    <t>CALDERDALE AND HUDDERSFIELD NHS FOUNDATION TRUST</t>
  </si>
  <si>
    <t>NOTTINGHAM UNIVERSITY HOSPITALS NHS TRUST</t>
  </si>
  <si>
    <t>EAST SUSSEX HEALTHCARE NHS TRUST</t>
  </si>
  <si>
    <t>SANDWELL AND WEST BIRMINGHAM HOSPITALS NHS TRUST</t>
  </si>
  <si>
    <t>BLACKPOOL TEACHING HOSPITALS NHS FOUNDATION TRUST</t>
  </si>
  <si>
    <t>LANCASHIRE TEACHING HOSPITALS NHS FOUNDATION TRUST</t>
  </si>
  <si>
    <t>COUNTY DURHAM AND DARLINGTON NHS FOUNDATION TRUST</t>
  </si>
  <si>
    <t>BUCKINGHAMSHIRE HEALTHCARE NHS TRUST</t>
  </si>
  <si>
    <t>EAST LANCASHIRE HOSPITALS NHS TRUST</t>
  </si>
  <si>
    <t>IMPERIAL COLLEGE HEALTHCARE NHS TRUST</t>
  </si>
  <si>
    <t>UNIVERSITY HOSPITALS SUSSEX NHS FOUNDATION TRUST</t>
  </si>
  <si>
    <t>Org Code</t>
  </si>
  <si>
    <t>Org Name</t>
  </si>
  <si>
    <t>HOMERTON UNIVERSITY HOSPITAL NHS FOUNDATION TRUST</t>
  </si>
  <si>
    <t>SOUTH WARWICKSHIRE NHS FOUNDATION TRUST</t>
  </si>
  <si>
    <t>SHREWSBURY AND TELFORD HOSPITAL NHS TRUST</t>
  </si>
  <si>
    <t>MID YORKSHIRE HOSPITALS NHS TRUST</t>
  </si>
  <si>
    <t>ST HELENS AND KNOWSLEY TEACHING HOSPITALS NHS TRUST</t>
  </si>
  <si>
    <t>EAST CHESHIRE NHS TRUST</t>
  </si>
  <si>
    <t>Table 2: Number of patients who no longer meet criteria to reside and number of patients who were / were not discharged</t>
  </si>
  <si>
    <t>Contents</t>
  </si>
  <si>
    <t xml:space="preserve">Notes: </t>
  </si>
  <si>
    <t>Number of patients discharged</t>
  </si>
  <si>
    <t>Number of patients remaining in hospital who no longer meet the criteria to reside</t>
  </si>
  <si>
    <t>ICB Name</t>
  </si>
  <si>
    <t>Table 3: Number of additional days in total patients have remained in hospital since the criteria to be discharged decision was made</t>
  </si>
  <si>
    <t>Notes: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The 21 days or over cohort is a subset of the 14 days or over cohort, which is a subset of the 7 days or over cohort - these are not mutually exclusive. 
3. Variation in ICB, regional and national daily totals may be due to variation in the number of submitters. A dash indicate the organisation did not submit data on that date.</t>
  </si>
  <si>
    <t>Number of additional bed days, patients with length of stay of 7 days or over</t>
  </si>
  <si>
    <t>Number of additional bed days, patients with length of stay of 14 days or over</t>
  </si>
  <si>
    <t>Number of additional bed days, patients with length of stay of 21 days or over</t>
  </si>
  <si>
    <t>Table 4: Month total number of patients discharged by their discharge destination</t>
  </si>
  <si>
    <t>Notes: 
1. There were 30 days in the publication this month and providers may not have submitted data for every day. Please see Table 2, where there are dashes against each day for which an organisation did not provide data.</t>
  </si>
  <si>
    <t>Pathway 0 Total</t>
  </si>
  <si>
    <t>Pathway 1 Total</t>
  </si>
  <si>
    <t>Pathway 2 Total</t>
  </si>
  <si>
    <t>Pathway 3 Total</t>
  </si>
  <si>
    <t>Error</t>
  </si>
  <si>
    <t>Match</t>
  </si>
  <si>
    <t>Table 5: Weekly snapshot average of the total number of people per day with a length of stay of 14 days or over who no longer meet the criteria to reside but were not discharged, broken down by the reasons why they continued to reside</t>
  </si>
  <si>
    <t>Notes: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Due to missing provider submissions, aggregated provider figures may not sum to the ICB, Regional or National totals.
3. There are 4 weekly snapshots in the publication this month. Please see Table 3 for reference where there are dashes against each day for which an organisation did not provide data.</t>
  </si>
  <si>
    <t>Hospital process</t>
  </si>
  <si>
    <t>Well being concerns</t>
  </si>
  <si>
    <t>Care transfer hub process</t>
  </si>
  <si>
    <t>Interface process</t>
  </si>
  <si>
    <t>Capacity</t>
  </si>
  <si>
    <t>IMPORTANT TO CHECK THE DATE RANGES IN FORMULA ARE EXACTLY WHAT IS NEEDED AND NOT TOO BIG / SMALL.</t>
  </si>
  <si>
    <t>Current month in table 2</t>
  </si>
  <si>
    <t>Previous month in table 2</t>
  </si>
  <si>
    <t>Current month</t>
  </si>
  <si>
    <t>Previous month</t>
  </si>
  <si>
    <t>Comparison</t>
  </si>
  <si>
    <t>Average for month</t>
  </si>
  <si>
    <t>Monthly average</t>
  </si>
  <si>
    <t>max</t>
  </si>
  <si>
    <t>Current month in table 3</t>
  </si>
  <si>
    <t>Previous month in table 3</t>
  </si>
  <si>
    <t>Number of additional bed days, patients with length of stay of 7+ days</t>
  </si>
  <si>
    <t>Number of additional bed days, patients with length of stay of 14+ days</t>
  </si>
  <si>
    <t>Number of additional bed days, patients with length of stay of 21+ days</t>
  </si>
  <si>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</si>
  <si>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</si>
  <si>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</si>
  <si>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</si>
  <si>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</si>
  <si>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Source:</t>
  </si>
  <si>
    <t>Basis:</t>
  </si>
  <si>
    <t>Published:</t>
  </si>
  <si>
    <t>Revised:</t>
  </si>
  <si>
    <t>Status:</t>
  </si>
  <si>
    <t>Published</t>
  </si>
  <si>
    <t>Contact:</t>
  </si>
  <si>
    <t>england.nhsdata@nhs.net</t>
  </si>
  <si>
    <t>Daily Series</t>
  </si>
  <si>
    <t>National daily metrics from April 2022</t>
  </si>
  <si>
    <t>Weekly Series</t>
  </si>
  <si>
    <t>National weekly metrics from April 2022</t>
  </si>
  <si>
    <t>Daily Series: National daily metrics from April 2021</t>
  </si>
  <si>
    <t>Notes
1. Discharge location data was not collected prior to 12/05/2021
2. Discharge data collections change from daily to weekly from 20/06/2022. No data was collected for 19/06/2022 as a result.
3. Data collected on discharge pathways changed from 27/05/2024. More information is available here.</t>
  </si>
  <si>
    <t>Number of patients discharged by pathway</t>
  </si>
  <si>
    <t>Number of patients discharged by pathway type</t>
  </si>
  <si>
    <t>Weekly Series: National weekly metrics from April 2021</t>
  </si>
  <si>
    <r>
      <t xml:space="preserve">Notes:
</t>
    </r>
    <r>
      <rPr>
        <b/>
        <sz val="10"/>
        <color theme="1"/>
        <rFont val="Verdana"/>
        <family val="2"/>
        <scheme val="minor"/>
      </rPr>
      <t xml:space="preserve">1. </t>
    </r>
    <r>
      <rPr>
        <sz val="10"/>
        <color theme="1"/>
        <rFont val="Verdana"/>
        <family val="2"/>
        <scheme val="minor"/>
      </rPr>
      <t>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t>
    </r>
  </si>
  <si>
    <t>Number of patients delayed by reason with a length of stay of 14 days or over</t>
  </si>
  <si>
    <t>Wellbeing concerns</t>
  </si>
  <si>
    <t>Week commencing</t>
  </si>
  <si>
    <t>Number of additional bed days, patients with a length of stay of 7 days or over</t>
  </si>
  <si>
    <t>Number of additional bed days, patients with a length of stay of 14 days or over</t>
  </si>
  <si>
    <t>Number of additional bed days, patients with a length of stay of 21 days or over</t>
  </si>
  <si>
    <t>Month Date</t>
  </si>
  <si>
    <t>Month Number</t>
  </si>
  <si>
    <t>Month Name</t>
  </si>
  <si>
    <t>Previous month number</t>
  </si>
  <si>
    <t>Previous mont name</t>
  </si>
  <si>
    <t>Year</t>
  </si>
  <si>
    <t>Total number of patients discharged by location - June 23</t>
  </si>
  <si>
    <t>Type 1 Acute Trusts</t>
  </si>
  <si>
    <t>Total by pathway</t>
  </si>
  <si>
    <t>Current month %</t>
  </si>
  <si>
    <t>Previous month %</t>
  </si>
  <si>
    <t>P0</t>
  </si>
  <si>
    <t>P1</t>
  </si>
  <si>
    <t>P2</t>
  </si>
  <si>
    <t>P3</t>
  </si>
  <si>
    <t>Weekly snapshot average of the total number of people per day with 14+ days length of stay by the reason they continue to reside despite not meeting the criteria to reside</t>
  </si>
  <si>
    <t>Current month max</t>
  </si>
  <si>
    <t>Current month max reason</t>
  </si>
  <si>
    <t>Previous month max</t>
  </si>
  <si>
    <t>Previous month max reason</t>
  </si>
  <si>
    <t>Max</t>
  </si>
  <si>
    <t>Interface process</t>
  </si>
  <si>
    <t>TEXT FOR SUPERSTATS WORD DOCUMENT</t>
  </si>
  <si>
    <t xml:space="preserve">Discharge: remaining in hospital </t>
  </si>
  <si>
    <t>Acute Discharges</t>
  </si>
  <si>
    <r>
      <t xml:space="preserve">·         </t>
    </r>
    <r>
      <rPr>
        <sz val="11"/>
        <color theme="1"/>
        <rFont val="Calibri"/>
        <family val="2"/>
      </rPr>
      <t xml:space="preserve">•	The acute discharge sitrep measures the number of patients who no longer meet the criteria to reside (i.e. are medically optimised for discharge) on a given day, the number of those patients discharged that day, the number remaining in hospital at the end of the day and the ‘pathway’ on which patients are discharged. For patients with an overall hospital stay of 14 or more days, it also shows the reason for their delayed discharge. </t>
    </r>
  </si>
  <si>
    <t xml:space="preserve">England </t>
  </si>
  <si>
    <t>Pathway 0 – Home/Other – No support needed from health and social care</t>
  </si>
  <si>
    <t>Pathway 1 – Home/Hotel/Other – support for reablement, rehab, end of life care</t>
  </si>
  <si>
    <t>Pathway 2 – not usual residence – rehab / short-term care in 24-hour bed-based setting</t>
  </si>
  <si>
    <t>Pathway 3 – admission to a care home which is likely to be permanent</t>
  </si>
  <si>
    <t>Patients delayed and the reason</t>
  </si>
  <si>
    <t>Number of patients discharged - Pathway 1</t>
  </si>
  <si>
    <t>Number of patients discharged - Pathway 2</t>
  </si>
  <si>
    <t>Number of patients discharged - Pathway 3</t>
  </si>
  <si>
    <t>Current</t>
  </si>
  <si>
    <t>Prev month</t>
  </si>
  <si>
    <t>Prev year</t>
  </si>
  <si>
    <t>12 months to end of current</t>
  </si>
  <si>
    <t>12 months to end of June 24</t>
  </si>
  <si>
    <t>Previous Year</t>
  </si>
  <si>
    <t>December 2024 - Total number of patients discharged</t>
  </si>
  <si>
    <t>December 2024 - Average number of people per day with a length of stay of 14 days or over who no longer meet the criteria to reside but were not discharged</t>
  </si>
  <si>
    <t>NHS England data collection</t>
  </si>
  <si>
    <t>Current:</t>
  </si>
  <si>
    <t>July 2024 to</t>
  </si>
  <si>
    <t>end Feb 2025</t>
  </si>
  <si>
    <t>Baseline:</t>
  </si>
  <si>
    <t>July 2023 to</t>
  </si>
  <si>
    <t>end Feb 2024</t>
  </si>
  <si>
    <t>just done averages for now but need more automation at some point (MB - 11/03/25)</t>
  </si>
  <si>
    <t>w/c 03/02/2025 (daily snapshot)</t>
  </si>
  <si>
    <t>w/c 10/02/2025 (daily snapshot)</t>
  </si>
  <si>
    <t>w/c 17/02/2025 (daily snapshot)</t>
  </si>
  <si>
    <t>w/c 24/02/2025 (daily snapshot)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</si>
</sst>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F800]dddd\,\ mmmm\ dd\,\ yyyy"/>
    <numFmt numFmtId="165" formatCode="0.0%"/>
    <numFmt numFmtId="166" formatCode="_-* #,##0_-;\-* #,##0_-;_-* &quot;-&quot;??_-;_-@_-"/>
  </numFmts>
  <fonts count="66" x14ac:knownFonts="1">
    <font>
      <sz val="11"/>
      <color theme="1"/>
      <name val="Verdana"/>
      <family val="2"/>
      <scheme val="minor"/>
    </font>
    <font>
      <sz val="11"/>
      <color theme="1"/>
      <name val="Verdana"/>
      <family val="2"/>
      <scheme val="minor"/>
    </font>
    <font>
      <sz val="18"/>
      <color theme="3"/>
      <name val="Verdana"/>
      <family val="2"/>
      <scheme val="major"/>
    </font>
    <font>
      <b/>
      <sz val="15"/>
      <color theme="3"/>
      <name val="Verdana"/>
      <family val="2"/>
      <scheme val="minor"/>
    </font>
    <font>
      <b/>
      <sz val="13"/>
      <color theme="3"/>
      <name val="Verdana"/>
      <family val="2"/>
      <scheme val="minor"/>
    </font>
    <font>
      <b/>
      <sz val="11"/>
      <color theme="3"/>
      <name val="Verdana"/>
      <family val="2"/>
      <scheme val="minor"/>
    </font>
    <font>
      <sz val="11"/>
      <color rgb="FF006100"/>
      <name val="Verdana"/>
      <family val="2"/>
      <scheme val="minor"/>
    </font>
    <font>
      <sz val="11"/>
      <color rgb="FF9C0006"/>
      <name val="Verdana"/>
      <family val="2"/>
      <scheme val="minor"/>
    </font>
    <font>
      <sz val="11"/>
      <color rgb="FF9C5700"/>
      <name val="Verdana"/>
      <family val="2"/>
      <scheme val="minor"/>
    </font>
    <font>
      <sz val="11"/>
      <color rgb="FF3F3F76"/>
      <name val="Verdana"/>
      <family val="2"/>
      <scheme val="minor"/>
    </font>
    <font>
      <b/>
      <sz val="11"/>
      <color rgb="FF3F3F3F"/>
      <name val="Verdana"/>
      <family val="2"/>
      <scheme val="minor"/>
    </font>
    <font>
      <b/>
      <sz val="11"/>
      <color rgb="FFFA7D00"/>
      <name val="Verdana"/>
      <family val="2"/>
      <scheme val="minor"/>
    </font>
    <font>
      <sz val="11"/>
      <color rgb="FFFA7D00"/>
      <name val="Verdana"/>
      <family val="2"/>
      <scheme val="minor"/>
    </font>
    <font>
      <b/>
      <sz val="11"/>
      <color theme="0"/>
      <name val="Verdana"/>
      <family val="2"/>
      <scheme val="minor"/>
    </font>
    <font>
      <sz val="11"/>
      <color rgb="FFFF0000"/>
      <name val="Verdana"/>
      <family val="2"/>
      <scheme val="minor"/>
    </font>
    <font>
      <i/>
      <sz val="11"/>
      <color rgb="FF7F7F7F"/>
      <name val="Verdana"/>
      <family val="2"/>
      <scheme val="minor"/>
    </font>
    <font>
      <b/>
      <sz val="11"/>
      <color theme="1"/>
      <name val="Verdana"/>
      <family val="2"/>
      <scheme val="minor"/>
    </font>
    <font>
      <sz val="11"/>
      <color theme="0"/>
      <name val="Verdana"/>
      <family val="2"/>
      <scheme val="minor"/>
    </font>
    <font>
      <u/>
      <sz val="11"/>
      <color theme="10"/>
      <name val="Verdana"/>
      <family val="2"/>
      <scheme val="minor"/>
    </font>
    <font>
      <sz val="12"/>
      <name val="Arial"/>
      <family val="2"/>
    </font>
    <font>
      <sz val="12"/>
      <color rgb="FFFFFFFF"/>
      <name val="Arial"/>
      <family val="2"/>
    </font>
    <font>
      <sz val="12"/>
      <color theme="1"/>
      <name val="Arial"/>
      <family val="2"/>
    </font>
    <font>
      <b/>
      <sz val="12"/>
      <color rgb="FF095BA6"/>
      <name val="Arial"/>
      <family val="2"/>
    </font>
    <font>
      <sz val="11"/>
      <color theme="1"/>
      <name val="Arial"/>
      <family val="2"/>
    </font>
    <font>
      <sz val="10"/>
      <color theme="1"/>
      <name val="Arial"/>
      <family val="2"/>
    </font>
    <font>
      <sz val="11"/>
      <color theme="1"/>
      <name val="Verdana"/>
      <family val="2"/>
      <scheme val="major"/>
    </font>
    <font>
      <b/>
      <sz val="10"/>
      <color rgb="FF095BA6"/>
      <name val="Verdana"/>
      <family val="2"/>
      <scheme val="major"/>
    </font>
    <font>
      <b/>
      <sz val="11"/>
      <name val="Verdana"/>
      <family val="2"/>
      <scheme val="major"/>
    </font>
    <font>
      <sz val="11"/>
      <name val="Verdana"/>
      <family val="2"/>
      <scheme val="major"/>
    </font>
    <font>
      <sz val="10"/>
      <color theme="1"/>
      <name val="Verdana"/>
      <family val="2"/>
      <scheme val="major"/>
    </font>
    <font>
      <b/>
      <sz val="10"/>
      <color theme="1"/>
      <name val="Verdana"/>
      <family val="2"/>
      <scheme val="major"/>
    </font>
    <font>
      <b/>
      <sz val="10"/>
      <name val="Verdana"/>
      <family val="2"/>
      <scheme val="major"/>
    </font>
    <font>
      <sz val="10"/>
      <name val="Verdana"/>
      <family val="2"/>
      <scheme val="major"/>
    </font>
    <font>
      <b/>
      <sz val="12"/>
      <color theme="4"/>
      <name val="Verdana"/>
      <family val="2"/>
      <scheme val="major"/>
    </font>
    <font>
      <sz val="9"/>
      <color theme="1" tint="0.14999847407452621"/>
      <name val="Verdana"/>
      <family val="2"/>
      <scheme val="major"/>
    </font>
    <font>
      <sz val="10"/>
      <color theme="1"/>
      <name val="Verdana"/>
      <family val="2"/>
      <scheme val="minor"/>
    </font>
    <font>
      <b/>
      <sz val="12"/>
      <color theme="4"/>
      <name val="Verdana"/>
      <family val="2"/>
      <scheme val="minor"/>
    </font>
    <font>
      <b/>
      <sz val="10"/>
      <color theme="1"/>
      <name val="Verdana"/>
      <family val="2"/>
      <scheme val="minor"/>
    </font>
    <font>
      <u/>
      <sz val="10"/>
      <color theme="10"/>
      <name val="Verdana"/>
      <family val="2"/>
      <scheme val="minor"/>
    </font>
    <font>
      <u/>
      <sz val="10"/>
      <color theme="10"/>
      <name val="Verdana"/>
      <family val="2"/>
      <scheme val="major"/>
    </font>
    <font>
      <sz val="10"/>
      <name val="Verdana"/>
      <family val="2"/>
      <scheme val="minor"/>
    </font>
    <font>
      <u/>
      <sz val="10"/>
      <color theme="4"/>
      <name val="Verdana"/>
      <family val="2"/>
      <scheme val="major"/>
    </font>
    <font>
      <b/>
      <sz val="11"/>
      <color theme="4"/>
      <name val="Verdana"/>
      <family val="2"/>
      <scheme val="major"/>
    </font>
    <font>
      <sz val="11"/>
      <color theme="0" tint="-4.9989318521683403E-2"/>
      <name val="Verdana"/>
      <family val="2"/>
      <scheme val="major"/>
    </font>
    <font>
      <sz val="11"/>
      <color rgb="FFFF0000"/>
      <name val="Verdana"/>
      <family val="2"/>
      <scheme val="major"/>
    </font>
    <font>
      <sz val="11"/>
      <name val="Verdana"/>
      <family val="2"/>
      <scheme val="minor"/>
    </font>
    <font>
      <sz val="10"/>
      <color rgb="FFFF0000"/>
      <name val="Verdana"/>
      <family val="2"/>
      <scheme val="major"/>
    </font>
    <font>
      <b/>
      <u/>
      <sz val="10"/>
      <color theme="1" tint="0.14999847407452621"/>
      <name val="Verdana"/>
      <family val="2"/>
      <scheme val="major"/>
    </font>
    <font>
      <sz val="10"/>
      <color theme="1" tint="0.14999847407452621"/>
      <name val="Verdana"/>
      <family val="2"/>
      <scheme val="major"/>
    </font>
    <font>
      <sz val="10"/>
      <name val="Arial"/>
      <family val="2"/>
    </font>
    <font>
      <sz val="20"/>
      <color rgb="FFFF0000"/>
      <name val="Verdana"/>
      <family val="2"/>
      <scheme val="minor"/>
    </font>
    <font>
      <sz val="11"/>
      <color theme="1"/>
      <name val="Calibri"/>
      <family val="2"/>
    </font>
    <font>
      <sz val="11"/>
      <color rgb="FF000000"/>
      <name val="Calibri"/>
      <family val="2"/>
    </font>
    <font>
      <sz val="11"/>
      <color rgb="FF0070C0"/>
      <name val="Verdana"/>
      <family val="2"/>
      <scheme val="minor"/>
    </font>
    <font>
      <b/>
      <sz val="9"/>
      <color rgb="FF095BA6"/>
      <name val="Verdana"/>
      <family val="2"/>
    </font>
    <font>
      <b/>
      <sz val="9"/>
      <color rgb="FF095BA6"/>
      <name val="Verdana"/>
      <family val="2"/>
      <scheme val="major"/>
    </font>
    <font>
      <sz val="11"/>
      <name val="Calibri"/>
      <family val="2"/>
    </font>
    <font>
      <sz val="11"/>
      <color rgb="FFFF0000"/>
      <name val="Calibri"/>
      <family val="2"/>
    </font>
    <font>
      <b/>
      <sz val="11"/>
      <color theme="1"/>
      <name val="Calibri"/>
      <family val="2"/>
    </font>
    <font>
      <b/>
      <sz val="11"/>
      <name val="Calibri"/>
      <family val="2"/>
    </font>
    <font>
      <b/>
      <u/>
      <sz val="11"/>
      <color theme="1"/>
      <name val="Calibri"/>
      <family val="2"/>
    </font>
    <font>
      <b/>
      <sz val="11"/>
      <color rgb="FF000000"/>
      <name val="Calibri"/>
      <family val="2"/>
    </font>
    <font>
      <sz val="11"/>
      <color theme="0"/>
      <name val="Calibri"/>
      <family val="2"/>
    </font>
    <font>
      <sz val="11"/>
      <color theme="3"/>
      <name val="Verdana"/>
      <family val="2"/>
      <scheme val="major"/>
    </font>
    <font>
      <b/>
      <sz val="11"/>
      <color rgb="FFFF0000"/>
      <name val="Calibri"/>
      <family val="2"/>
    </font>
    <font>
      <b/>
      <sz val="10"/>
      <color theme="1"/>
      <name val="Arial"/>
      <family val="2"/>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FFFF00"/>
        <bgColor indexed="64"/>
      </patternFill>
    </fill>
    <fill>
      <patternFill patternType="solid">
        <fgColor rgb="FFFFC000"/>
        <bgColor indexed="64"/>
      </patternFill>
    </fill>
    <fill>
      <patternFill patternType="solid">
        <fgColor rgb="FFFF6161"/>
        <bgColor indexed="64"/>
      </patternFill>
    </fill>
    <fill>
      <patternFill patternType="solid">
        <fgColor theme="3"/>
        <bgColor indexed="64"/>
      </patternFill>
    </fill>
    <fill>
      <patternFill patternType="solid">
        <fgColor theme="6" tint="0.79998168889431442"/>
        <bgColor rgb="FF000000"/>
      </patternFill>
    </fill>
    <fill>
      <patternFill patternType="solid">
        <fgColor rgb="FFFF0000"/>
        <bgColor indexed="64"/>
      </patternFill>
    </fill>
    <fill>
      <patternFill patternType="solid">
        <fgColor theme="7" tint="0.79998168889431442"/>
        <bgColor indexed="64"/>
      </patternFill>
    </fill>
    <fill>
      <patternFill patternType="solid">
        <fgColor theme="7" tint="0.79998168889431442"/>
        <bgColor rgb="FF000000"/>
      </patternFill>
    </fill>
    <fill>
      <patternFill patternType="solid">
        <fgColor theme="5"/>
        <bgColor indexed="64"/>
      </patternFill>
    </fill>
    <fill>
      <patternFill patternType="solid">
        <fgColor rgb="FFFFFFFF"/>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00"/>
        <bgColor rgb="FF000000"/>
      </patternFill>
    </fill>
  </fills>
  <borders count="9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
      <left style="thin">
        <color theme="0" tint="-0.249977111117893"/>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theme="0" tint="-0.249977111117893"/>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right style="thin">
        <color theme="0" tint="-0.249977111117893"/>
      </right>
      <top style="thin">
        <color indexed="64"/>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indexed="64"/>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indexed="64"/>
      </bottom>
      <diagonal/>
    </border>
    <border>
      <left style="thin">
        <color indexed="64"/>
      </left>
      <right/>
      <top/>
      <bottom/>
      <diagonal/>
    </border>
    <border>
      <left style="thin">
        <color indexed="64"/>
      </left>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style="thin">
        <color theme="0" tint="-0.249977111117893"/>
      </left>
      <right/>
      <top style="thin">
        <color theme="0" tint="-0.249977111117893"/>
      </top>
      <bottom/>
      <diagonal/>
    </border>
    <border>
      <left style="thin">
        <color indexed="64"/>
      </left>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indexed="64"/>
      </top>
      <bottom style="thin">
        <color indexed="64"/>
      </bottom>
      <diagonal/>
    </border>
    <border>
      <left style="thin">
        <color indexed="64"/>
      </left>
      <right style="thin">
        <color theme="0" tint="-0.249977111117893"/>
      </right>
      <top style="thin">
        <color indexed="64"/>
      </top>
      <bottom/>
      <diagonal/>
    </border>
    <border>
      <left style="thin">
        <color theme="0" tint="-0.249977111117893"/>
      </left>
      <right style="thin">
        <color theme="0" tint="-0.249977111117893"/>
      </right>
      <top style="thin">
        <color indexed="64"/>
      </top>
      <bottom/>
      <diagonal/>
    </border>
    <border>
      <left style="thin">
        <color theme="0" tint="-0.249977111117893"/>
      </left>
      <right style="thin">
        <color indexed="64"/>
      </right>
      <top style="thin">
        <color indexed="64"/>
      </top>
      <bottom/>
      <diagonal/>
    </border>
    <border>
      <left style="thin">
        <color theme="0" tint="-0.249977111117893"/>
      </left>
      <right style="thin">
        <color indexed="64"/>
      </right>
      <top/>
      <bottom/>
      <diagonal/>
    </border>
    <border>
      <left style="thin">
        <color theme="0" tint="-0.249977111117893"/>
      </left>
      <right style="thin">
        <color theme="0" tint="-0.249977111117893"/>
      </right>
      <top/>
      <bottom/>
      <diagonal/>
    </border>
    <border>
      <left/>
      <right style="thin">
        <color theme="0" tint="-0.249977111117893"/>
      </right>
      <top/>
      <bottom/>
      <diagonal/>
    </border>
    <border>
      <left style="thin">
        <color indexed="64"/>
      </left>
      <right style="thin">
        <color indexed="64"/>
      </right>
      <top style="thin">
        <color theme="0" tint="-0.249977111117893"/>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style="thin">
        <color theme="0" tint="-0.249977111117893"/>
      </right>
      <top style="thin">
        <color theme="0" tint="-0.249977111117893"/>
      </top>
      <bottom/>
      <diagonal/>
    </border>
    <border>
      <left style="thin">
        <color indexed="64"/>
      </left>
      <right style="thin">
        <color indexed="64"/>
      </right>
      <top/>
      <bottom style="thin">
        <color theme="0" tint="-0.249977111117893"/>
      </bottom>
      <diagonal/>
    </border>
    <border>
      <left/>
      <right style="thin">
        <color theme="0" tint="-0.249977111117893"/>
      </right>
      <top style="thin">
        <color indexed="64"/>
      </top>
      <bottom/>
      <diagonal/>
    </border>
    <border>
      <left style="thin">
        <color theme="0" tint="-0.249977111117893"/>
      </left>
      <right/>
      <top style="thin">
        <color indexed="64"/>
      </top>
      <bottom/>
      <diagonal/>
    </border>
    <border>
      <left/>
      <right style="thin">
        <color indexed="64"/>
      </right>
      <top style="thin">
        <color theme="0" tint="-0.249977111117893"/>
      </top>
      <bottom style="thin">
        <color theme="0" tint="-0.249977111117893"/>
      </bottom>
      <diagonal/>
    </border>
    <border>
      <left/>
      <right style="thin">
        <color indexed="64"/>
      </right>
      <top style="thin">
        <color indexed="64"/>
      </top>
      <bottom style="thin">
        <color theme="0" tint="-0.249977111117893"/>
      </bottom>
      <diagonal/>
    </border>
    <border>
      <left/>
      <right style="thin">
        <color indexed="64"/>
      </right>
      <top style="thin">
        <color theme="0" tint="-0.249977111117893"/>
      </top>
      <bottom style="thin">
        <color indexed="64"/>
      </bottom>
      <diagonal/>
    </border>
    <border>
      <left style="thin">
        <color indexed="64"/>
      </left>
      <right style="thin">
        <color indexed="64"/>
      </right>
      <top/>
      <bottom/>
      <diagonal/>
    </border>
    <border>
      <left style="medium">
        <color indexed="64"/>
      </left>
      <right/>
      <top/>
      <bottom/>
      <diagonal/>
    </border>
    <border>
      <left/>
      <right/>
      <top/>
      <bottom style="thin">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theme="0" tint="-0.249977111117893"/>
      </right>
      <top/>
      <bottom style="thin">
        <color indexed="64"/>
      </bottom>
      <diagonal/>
    </border>
    <border>
      <left style="thin">
        <color theme="0" tint="-0.249977111117893"/>
      </left>
      <right style="thin">
        <color indexed="64"/>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top/>
      <bottom style="thin">
        <color indexed="64"/>
      </bottom>
      <diagonal/>
    </border>
    <border>
      <left/>
      <right style="thin">
        <color theme="0" tint="-0.249977111117893"/>
      </right>
      <top/>
      <bottom style="thin">
        <color indexed="64"/>
      </bottom>
      <diagonal/>
    </border>
    <border>
      <left/>
      <right style="thin">
        <color indexed="64"/>
      </right>
      <top/>
      <bottom style="thin">
        <color theme="0" tint="-0.249977111117893"/>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0" fontId="1" fillId="0" borderId="0"/>
    <xf numFmtId="0" fontId="18"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10">
    <xf numFmtId="0" fontId="0" fillId="0" borderId="0" xfId="0"/>
    <xf numFmtId="0" fontId="19" fillId="33" borderId="0" xfId="0" applyFont="1" applyFill="1"/>
    <xf numFmtId="0" fontId="19" fillId="34" borderId="0" xfId="0" applyFont="1" applyFill="1"/>
    <xf numFmtId="0" fontId="19" fillId="34" borderId="0" xfId="0" applyFont="1" applyFill="1" applyAlignment="1">
      <alignment vertical="center"/>
    </xf>
    <xf numFmtId="0" fontId="20" fillId="34" borderId="0" xfId="0" applyFont="1" applyFill="1"/>
    <xf numFmtId="0" fontId="21" fillId="33" borderId="0" xfId="0" applyFont="1" applyFill="1"/>
    <xf numFmtId="0" fontId="23" fillId="33" borderId="0" xfId="0" applyFont="1" applyFill="1" applyAlignment="1">
      <alignment vertical="top"/>
    </xf>
    <xf numFmtId="0" fontId="25" fillId="33" borderId="0" xfId="0" applyFont="1" applyFill="1"/>
    <xf numFmtId="0" fontId="25" fillId="33" borderId="0" xfId="0" applyFont="1" applyFill="1" applyAlignment="1">
      <alignment vertical="top"/>
    </xf>
    <xf numFmtId="0" fontId="38" fillId="33" borderId="0" xfId="44" applyFont="1" applyFill="1" applyBorder="1" applyAlignment="1">
      <alignment vertical="top"/>
    </xf>
    <xf numFmtId="0" fontId="35" fillId="33" borderId="0" xfId="0" applyFont="1" applyFill="1" applyAlignment="1">
      <alignment vertical="top"/>
    </xf>
    <xf numFmtId="0" fontId="27" fillId="34" borderId="0" xfId="0" applyFont="1" applyFill="1" applyAlignment="1">
      <alignment horizontal="left" vertical="center"/>
    </xf>
    <xf numFmtId="0" fontId="27" fillId="34" borderId="0" xfId="0" applyFont="1" applyFill="1" applyAlignment="1">
      <alignment vertical="top"/>
    </xf>
    <xf numFmtId="0" fontId="27" fillId="34" borderId="0" xfId="0" applyFont="1" applyFill="1"/>
    <xf numFmtId="164" fontId="42" fillId="34" borderId="0" xfId="0" applyNumberFormat="1" applyFont="1" applyFill="1" applyAlignment="1">
      <alignment horizontal="left"/>
    </xf>
    <xf numFmtId="164" fontId="42" fillId="33" borderId="0" xfId="0" applyNumberFormat="1" applyFont="1" applyFill="1" applyAlignment="1">
      <alignment horizontal="left"/>
    </xf>
    <xf numFmtId="14" fontId="30" fillId="33" borderId="0" xfId="0" applyNumberFormat="1" applyFont="1" applyFill="1" applyAlignment="1">
      <alignment vertical="top"/>
    </xf>
    <xf numFmtId="0" fontId="43" fillId="33" borderId="0" xfId="0" applyFont="1" applyFill="1" applyAlignment="1">
      <alignment vertical="top"/>
    </xf>
    <xf numFmtId="0" fontId="0" fillId="0" borderId="0" xfId="0" applyAlignment="1">
      <alignment vertical="top"/>
    </xf>
    <xf numFmtId="0" fontId="0" fillId="33" borderId="0" xfId="0" applyFill="1" applyAlignment="1">
      <alignment vertical="top"/>
    </xf>
    <xf numFmtId="0" fontId="0" fillId="33" borderId="0" xfId="0" applyFill="1" applyAlignment="1">
      <alignment horizontal="center" vertical="top"/>
    </xf>
    <xf numFmtId="0" fontId="36" fillId="33" borderId="0" xfId="0" applyFont="1" applyFill="1" applyAlignment="1">
      <alignment horizontal="left" vertical="top" wrapText="1"/>
    </xf>
    <xf numFmtId="0" fontId="37" fillId="33" borderId="0" xfId="0" applyFont="1" applyFill="1" applyAlignment="1">
      <alignment vertical="top"/>
    </xf>
    <xf numFmtId="0" fontId="29" fillId="33" borderId="0" xfId="0" applyFont="1" applyFill="1" applyAlignment="1">
      <alignment vertical="top"/>
    </xf>
    <xf numFmtId="0" fontId="44" fillId="33" borderId="0" xfId="0" applyFont="1" applyFill="1" applyAlignment="1">
      <alignment vertical="top"/>
    </xf>
    <xf numFmtId="0" fontId="44" fillId="33" borderId="0" xfId="0" applyFont="1" applyFill="1" applyAlignment="1">
      <alignment horizontal="center" vertical="top"/>
    </xf>
    <xf numFmtId="0" fontId="39" fillId="33" borderId="0" xfId="44" applyFont="1" applyFill="1" applyBorder="1" applyAlignment="1">
      <alignment vertical="top"/>
    </xf>
    <xf numFmtId="0" fontId="34" fillId="33" borderId="0" xfId="0" applyFont="1" applyFill="1" applyAlignment="1">
      <alignment horizontal="left" vertical="top" wrapText="1"/>
    </xf>
    <xf numFmtId="0" fontId="30" fillId="33" borderId="0" xfId="0" applyFont="1" applyFill="1" applyAlignment="1">
      <alignment vertical="top"/>
    </xf>
    <xf numFmtId="0" fontId="25" fillId="33" borderId="0" xfId="0" applyFont="1" applyFill="1" applyAlignment="1">
      <alignment horizontal="center" vertical="top"/>
    </xf>
    <xf numFmtId="0" fontId="25" fillId="0" borderId="0" xfId="0" applyFont="1" applyAlignment="1">
      <alignment vertical="top"/>
    </xf>
    <xf numFmtId="0" fontId="33" fillId="33" borderId="0" xfId="0" applyFont="1" applyFill="1" applyAlignment="1">
      <alignment horizontal="left" vertical="top"/>
    </xf>
    <xf numFmtId="14" fontId="43" fillId="33" borderId="0" xfId="0" applyNumberFormat="1" applyFont="1" applyFill="1" applyAlignment="1">
      <alignment vertical="top"/>
    </xf>
    <xf numFmtId="0" fontId="21" fillId="33" borderId="0" xfId="0" applyFont="1" applyFill="1" applyAlignment="1">
      <alignment vertical="top"/>
    </xf>
    <xf numFmtId="0" fontId="21" fillId="33" borderId="0" xfId="0" applyFont="1" applyFill="1" applyAlignment="1">
      <alignment horizontal="left" vertical="top"/>
    </xf>
    <xf numFmtId="0" fontId="36" fillId="33" borderId="0" xfId="0" applyFont="1" applyFill="1" applyAlignment="1">
      <alignment vertical="top"/>
    </xf>
    <xf numFmtId="0" fontId="22" fillId="34" borderId="0" xfId="0" applyFont="1" applyFill="1" applyAlignment="1">
      <alignment vertical="top"/>
    </xf>
    <xf numFmtId="0" fontId="19" fillId="33" borderId="0" xfId="0" applyFont="1" applyFill="1" applyAlignment="1">
      <alignment vertical="top"/>
    </xf>
    <xf numFmtId="0" fontId="41" fillId="34" borderId="0" xfId="44" applyFont="1" applyFill="1" applyAlignment="1">
      <alignment horizontal="left" vertical="top"/>
    </xf>
    <xf numFmtId="0" fontId="32" fillId="34" borderId="0" xfId="0" applyFont="1" applyFill="1" applyAlignment="1">
      <alignment vertical="top" wrapText="1"/>
    </xf>
    <xf numFmtId="0" fontId="24" fillId="33" borderId="0" xfId="0" applyFont="1" applyFill="1" applyAlignment="1">
      <alignment vertical="top"/>
    </xf>
    <xf numFmtId="0" fontId="28" fillId="33" borderId="0" xfId="0" applyFont="1" applyFill="1" applyAlignment="1">
      <alignment vertical="top"/>
    </xf>
    <xf numFmtId="0" fontId="28" fillId="33" borderId="0" xfId="0" applyFont="1" applyFill="1" applyAlignment="1">
      <alignment horizontal="center" vertical="top"/>
    </xf>
    <xf numFmtId="0" fontId="28" fillId="0" borderId="0" xfId="0" applyFont="1" applyAlignment="1">
      <alignment vertical="top"/>
    </xf>
    <xf numFmtId="0" fontId="29" fillId="38" borderId="0" xfId="0" applyFont="1" applyFill="1" applyAlignment="1">
      <alignment vertical="top"/>
    </xf>
    <xf numFmtId="3" fontId="32" fillId="33" borderId="15" xfId="0" applyNumberFormat="1" applyFont="1" applyFill="1" applyBorder="1" applyAlignment="1">
      <alignment horizontal="right" vertical="top"/>
    </xf>
    <xf numFmtId="3" fontId="32" fillId="33" borderId="16" xfId="0" applyNumberFormat="1" applyFont="1" applyFill="1" applyBorder="1" applyAlignment="1">
      <alignment horizontal="right" vertical="top"/>
    </xf>
    <xf numFmtId="3" fontId="32" fillId="33" borderId="21" xfId="0" applyNumberFormat="1" applyFont="1" applyFill="1" applyBorder="1" applyAlignment="1">
      <alignment horizontal="right" vertical="top"/>
    </xf>
    <xf numFmtId="3" fontId="32" fillId="33" borderId="24" xfId="0" applyNumberFormat="1" applyFont="1" applyFill="1" applyBorder="1" applyAlignment="1">
      <alignment horizontal="right" vertical="top"/>
    </xf>
    <xf numFmtId="3" fontId="32" fillId="33" borderId="25" xfId="0" applyNumberFormat="1" applyFont="1" applyFill="1" applyBorder="1" applyAlignment="1">
      <alignment horizontal="right" vertical="top"/>
    </xf>
    <xf numFmtId="3" fontId="32" fillId="33" borderId="26" xfId="0" applyNumberFormat="1" applyFont="1" applyFill="1" applyBorder="1" applyAlignment="1">
      <alignment horizontal="right" vertical="top"/>
    </xf>
    <xf numFmtId="3" fontId="32" fillId="33" borderId="27" xfId="0" applyNumberFormat="1" applyFont="1" applyFill="1" applyBorder="1" applyAlignment="1">
      <alignment horizontal="right" vertical="top"/>
    </xf>
    <xf numFmtId="3" fontId="32" fillId="33" borderId="28" xfId="0" applyNumberFormat="1" applyFont="1" applyFill="1" applyBorder="1" applyAlignment="1">
      <alignment horizontal="right" vertical="top"/>
    </xf>
    <xf numFmtId="3" fontId="32" fillId="33" borderId="29" xfId="0" applyNumberFormat="1" applyFont="1" applyFill="1" applyBorder="1" applyAlignment="1">
      <alignment horizontal="right" vertical="top"/>
    </xf>
    <xf numFmtId="3" fontId="32" fillId="33" borderId="30" xfId="0" applyNumberFormat="1" applyFont="1" applyFill="1" applyBorder="1" applyAlignment="1">
      <alignment horizontal="right" vertical="top"/>
    </xf>
    <xf numFmtId="3" fontId="32" fillId="33" borderId="31" xfId="0" applyNumberFormat="1" applyFont="1" applyFill="1" applyBorder="1" applyAlignment="1">
      <alignment horizontal="right" vertical="top"/>
    </xf>
    <xf numFmtId="0" fontId="33" fillId="33" borderId="0" xfId="0" applyFont="1" applyFill="1" applyAlignment="1">
      <alignment horizontal="left" vertical="top" wrapText="1"/>
    </xf>
    <xf numFmtId="0" fontId="46" fillId="33" borderId="0" xfId="0" applyFont="1" applyFill="1" applyAlignment="1">
      <alignment vertical="top"/>
    </xf>
    <xf numFmtId="0" fontId="25" fillId="38" borderId="0" xfId="0" applyFont="1" applyFill="1" applyAlignment="1">
      <alignment vertical="top"/>
    </xf>
    <xf numFmtId="0" fontId="43" fillId="38" borderId="0" xfId="0" applyFont="1" applyFill="1" applyAlignment="1">
      <alignment vertical="top"/>
    </xf>
    <xf numFmtId="14" fontId="30" fillId="38" borderId="0" xfId="0" applyNumberFormat="1" applyFont="1" applyFill="1" applyAlignment="1">
      <alignment vertical="top"/>
    </xf>
    <xf numFmtId="3" fontId="29" fillId="38" borderId="0" xfId="0" applyNumberFormat="1" applyFont="1" applyFill="1" applyAlignment="1">
      <alignment vertical="top"/>
    </xf>
    <xf numFmtId="0" fontId="29" fillId="38" borderId="0" xfId="0" applyFont="1" applyFill="1" applyAlignment="1">
      <alignment vertical="top" wrapText="1"/>
    </xf>
    <xf numFmtId="0" fontId="31" fillId="33" borderId="11" xfId="0" applyFont="1" applyFill="1" applyBorder="1" applyAlignment="1">
      <alignment vertical="top"/>
    </xf>
    <xf numFmtId="0" fontId="26" fillId="40" borderId="10" xfId="0" applyFont="1" applyFill="1" applyBorder="1" applyAlignment="1">
      <alignment horizontal="left" vertical="top" wrapText="1"/>
    </xf>
    <xf numFmtId="0" fontId="26" fillId="40" borderId="18" xfId="0" applyFont="1" applyFill="1" applyBorder="1" applyAlignment="1">
      <alignment horizontal="right" vertical="top" wrapText="1"/>
    </xf>
    <xf numFmtId="0" fontId="26" fillId="40" borderId="19" xfId="0" applyFont="1" applyFill="1" applyBorder="1" applyAlignment="1">
      <alignment horizontal="right" vertical="top" wrapText="1"/>
    </xf>
    <xf numFmtId="14" fontId="26" fillId="40" borderId="22" xfId="0" applyNumberFormat="1" applyFont="1" applyFill="1" applyBorder="1" applyAlignment="1">
      <alignment horizontal="left" vertical="top"/>
    </xf>
    <xf numFmtId="14" fontId="26" fillId="40" borderId="23" xfId="0" applyNumberFormat="1" applyFont="1" applyFill="1" applyBorder="1" applyAlignment="1">
      <alignment horizontal="left" vertical="top"/>
    </xf>
    <xf numFmtId="14" fontId="26" fillId="40" borderId="34" xfId="0" applyNumberFormat="1" applyFont="1" applyFill="1" applyBorder="1" applyAlignment="1">
      <alignment horizontal="left" vertical="top"/>
    </xf>
    <xf numFmtId="3" fontId="32" fillId="33" borderId="35" xfId="0" applyNumberFormat="1" applyFont="1" applyFill="1" applyBorder="1" applyAlignment="1">
      <alignment horizontal="right" vertical="top"/>
    </xf>
    <xf numFmtId="3" fontId="32" fillId="33" borderId="36" xfId="0" applyNumberFormat="1" applyFont="1" applyFill="1" applyBorder="1" applyAlignment="1">
      <alignment horizontal="right" vertical="top"/>
    </xf>
    <xf numFmtId="3" fontId="32" fillId="33" borderId="37" xfId="0" applyNumberFormat="1" applyFont="1" applyFill="1" applyBorder="1" applyAlignment="1">
      <alignment horizontal="right" vertical="top"/>
    </xf>
    <xf numFmtId="3" fontId="32" fillId="33" borderId="38" xfId="0" applyNumberFormat="1" applyFont="1" applyFill="1" applyBorder="1" applyAlignment="1">
      <alignment horizontal="right" vertical="top"/>
    </xf>
    <xf numFmtId="3" fontId="32" fillId="33" borderId="42" xfId="0" applyNumberFormat="1" applyFont="1" applyFill="1" applyBorder="1" applyAlignment="1">
      <alignment horizontal="right" vertical="top"/>
    </xf>
    <xf numFmtId="3" fontId="32" fillId="33" borderId="43" xfId="0" applyNumberFormat="1" applyFont="1" applyFill="1" applyBorder="1" applyAlignment="1">
      <alignment horizontal="right" vertical="top"/>
    </xf>
    <xf numFmtId="3" fontId="32" fillId="33" borderId="44" xfId="0" applyNumberFormat="1" applyFont="1" applyFill="1" applyBorder="1" applyAlignment="1">
      <alignment horizontal="right" vertical="top"/>
    </xf>
    <xf numFmtId="3" fontId="32" fillId="33" borderId="0" xfId="0" applyNumberFormat="1" applyFont="1" applyFill="1" applyAlignment="1">
      <alignment horizontal="right" vertical="top"/>
    </xf>
    <xf numFmtId="3" fontId="32" fillId="33" borderId="45" xfId="0" applyNumberFormat="1" applyFont="1" applyFill="1" applyBorder="1" applyAlignment="1">
      <alignment horizontal="right" vertical="top"/>
    </xf>
    <xf numFmtId="3" fontId="32" fillId="33" borderId="33" xfId="0" applyNumberFormat="1" applyFont="1" applyFill="1" applyBorder="1" applyAlignment="1">
      <alignment horizontal="right" vertical="top"/>
    </xf>
    <xf numFmtId="0" fontId="32" fillId="33" borderId="15" xfId="0" applyFont="1" applyFill="1" applyBorder="1" applyAlignment="1">
      <alignment vertical="top"/>
    </xf>
    <xf numFmtId="0" fontId="29" fillId="33" borderId="15" xfId="0" applyFont="1" applyFill="1" applyBorder="1" applyAlignment="1">
      <alignment vertical="top"/>
    </xf>
    <xf numFmtId="0" fontId="35" fillId="33" borderId="15" xfId="0" applyFont="1" applyFill="1" applyBorder="1" applyAlignment="1">
      <alignment vertical="top"/>
    </xf>
    <xf numFmtId="0" fontId="40" fillId="33" borderId="15" xfId="0" applyFont="1" applyFill="1" applyBorder="1" applyAlignment="1">
      <alignment vertical="top"/>
    </xf>
    <xf numFmtId="3" fontId="49" fillId="33" borderId="15" xfId="0" applyNumberFormat="1" applyFont="1" applyFill="1" applyBorder="1" applyAlignment="1">
      <alignment horizontal="right" vertical="top"/>
    </xf>
    <xf numFmtId="3" fontId="32" fillId="0" borderId="15" xfId="0" applyNumberFormat="1" applyFont="1" applyBorder="1" applyAlignment="1">
      <alignment horizontal="right" vertical="top"/>
    </xf>
    <xf numFmtId="0" fontId="26" fillId="40" borderId="40" xfId="0" applyFont="1" applyFill="1" applyBorder="1" applyAlignment="1">
      <alignment horizontal="right" vertical="top" wrapText="1"/>
    </xf>
    <xf numFmtId="0" fontId="29" fillId="33" borderId="26" xfId="0" applyFont="1" applyFill="1" applyBorder="1" applyAlignment="1">
      <alignment vertical="top"/>
    </xf>
    <xf numFmtId="0" fontId="29" fillId="33" borderId="28" xfId="0" applyFont="1" applyFill="1" applyBorder="1" applyAlignment="1">
      <alignment vertical="top"/>
    </xf>
    <xf numFmtId="0" fontId="32" fillId="33" borderId="47" xfId="0" applyFont="1" applyFill="1" applyBorder="1" applyAlignment="1">
      <alignment vertical="top"/>
    </xf>
    <xf numFmtId="0" fontId="29" fillId="33" borderId="47" xfId="0" applyFont="1" applyFill="1" applyBorder="1" applyAlignment="1">
      <alignment vertical="top"/>
    </xf>
    <xf numFmtId="0" fontId="29" fillId="33" borderId="48" xfId="0" applyFont="1" applyFill="1" applyBorder="1" applyAlignment="1">
      <alignment vertical="top"/>
    </xf>
    <xf numFmtId="0" fontId="26" fillId="40" borderId="39" xfId="0" applyFont="1" applyFill="1" applyBorder="1" applyAlignment="1">
      <alignment horizontal="right" vertical="top" wrapText="1"/>
    </xf>
    <xf numFmtId="0" fontId="26" fillId="40" borderId="41" xfId="0" applyFont="1" applyFill="1" applyBorder="1" applyAlignment="1">
      <alignment horizontal="right" vertical="top" wrapText="1"/>
    </xf>
    <xf numFmtId="0" fontId="29" fillId="33" borderId="43" xfId="0" applyFont="1" applyFill="1" applyBorder="1" applyAlignment="1">
      <alignment vertical="top"/>
    </xf>
    <xf numFmtId="0" fontId="32" fillId="33" borderId="43" xfId="0" applyFont="1" applyFill="1" applyBorder="1" applyAlignment="1">
      <alignment vertical="top"/>
    </xf>
    <xf numFmtId="0" fontId="26" fillId="40" borderId="49" xfId="0" applyFont="1" applyFill="1" applyBorder="1" applyAlignment="1">
      <alignment horizontal="right" vertical="top" wrapText="1"/>
    </xf>
    <xf numFmtId="0" fontId="29" fillId="33" borderId="45" xfId="0" applyFont="1" applyFill="1" applyBorder="1" applyAlignment="1">
      <alignment vertical="top"/>
    </xf>
    <xf numFmtId="0" fontId="29" fillId="33" borderId="0" xfId="0" applyFont="1" applyFill="1" applyAlignment="1">
      <alignment horizontal="right" vertical="top" wrapText="1"/>
    </xf>
    <xf numFmtId="0" fontId="29" fillId="33" borderId="33" xfId="0" applyFont="1" applyFill="1" applyBorder="1" applyAlignment="1">
      <alignment horizontal="right" vertical="top" wrapText="1"/>
    </xf>
    <xf numFmtId="0" fontId="29" fillId="33" borderId="33" xfId="0" applyFont="1" applyFill="1" applyBorder="1" applyAlignment="1">
      <alignment vertical="top"/>
    </xf>
    <xf numFmtId="0" fontId="29" fillId="33" borderId="29" xfId="0" applyFont="1" applyFill="1" applyBorder="1" applyAlignment="1">
      <alignment vertical="top"/>
    </xf>
    <xf numFmtId="0" fontId="29" fillId="33" borderId="44" xfId="0" applyFont="1" applyFill="1" applyBorder="1" applyAlignment="1">
      <alignment vertical="top"/>
    </xf>
    <xf numFmtId="0" fontId="35" fillId="33" borderId="26" xfId="0" applyFont="1" applyFill="1" applyBorder="1" applyAlignment="1">
      <alignment vertical="top"/>
    </xf>
    <xf numFmtId="0" fontId="35" fillId="33" borderId="28" xfId="0" applyFont="1" applyFill="1" applyBorder="1" applyAlignment="1">
      <alignment vertical="top"/>
    </xf>
    <xf numFmtId="0" fontId="35" fillId="33" borderId="29" xfId="0" applyFont="1" applyFill="1" applyBorder="1" applyAlignment="1">
      <alignment vertical="top"/>
    </xf>
    <xf numFmtId="0" fontId="32" fillId="33" borderId="50" xfId="0" applyFont="1" applyFill="1" applyBorder="1" applyAlignment="1">
      <alignment vertical="top"/>
    </xf>
    <xf numFmtId="3" fontId="32" fillId="33" borderId="51" xfId="0" applyNumberFormat="1" applyFont="1" applyFill="1" applyBorder="1" applyAlignment="1">
      <alignment horizontal="right" vertical="top"/>
    </xf>
    <xf numFmtId="3" fontId="32" fillId="33" borderId="17" xfId="0" applyNumberFormat="1" applyFont="1" applyFill="1" applyBorder="1" applyAlignment="1">
      <alignment horizontal="right" vertical="top"/>
    </xf>
    <xf numFmtId="3" fontId="32" fillId="0" borderId="18" xfId="0" applyNumberFormat="1" applyFont="1" applyBorder="1" applyAlignment="1">
      <alignment horizontal="right" vertical="top"/>
    </xf>
    <xf numFmtId="3" fontId="32" fillId="33" borderId="19" xfId="0" applyNumberFormat="1" applyFont="1" applyFill="1" applyBorder="1" applyAlignment="1">
      <alignment horizontal="right" vertical="top"/>
    </xf>
    <xf numFmtId="3" fontId="32" fillId="33" borderId="32" xfId="0" applyNumberFormat="1" applyFont="1" applyFill="1" applyBorder="1" applyAlignment="1">
      <alignment horizontal="right" vertical="top"/>
    </xf>
    <xf numFmtId="3" fontId="32" fillId="33" borderId="18" xfId="0" applyNumberFormat="1" applyFont="1" applyFill="1" applyBorder="1" applyAlignment="1">
      <alignment horizontal="right" vertical="top"/>
    </xf>
    <xf numFmtId="0" fontId="40" fillId="33" borderId="50" xfId="0" applyFont="1" applyFill="1" applyBorder="1" applyAlignment="1">
      <alignment vertical="top"/>
    </xf>
    <xf numFmtId="0" fontId="40" fillId="33" borderId="47" xfId="0" applyFont="1" applyFill="1" applyBorder="1" applyAlignment="1">
      <alignment vertical="top"/>
    </xf>
    <xf numFmtId="0" fontId="35" fillId="33" borderId="47" xfId="0" applyFont="1" applyFill="1" applyBorder="1" applyAlignment="1">
      <alignment vertical="top"/>
    </xf>
    <xf numFmtId="0" fontId="35" fillId="33" borderId="48" xfId="0" applyFont="1" applyFill="1" applyBorder="1" applyAlignment="1">
      <alignment vertical="top"/>
    </xf>
    <xf numFmtId="0" fontId="35" fillId="33" borderId="43" xfId="0" applyFont="1" applyFill="1" applyBorder="1" applyAlignment="1">
      <alignment vertical="top"/>
    </xf>
    <xf numFmtId="0" fontId="35" fillId="33" borderId="44" xfId="0" applyFont="1" applyFill="1" applyBorder="1" applyAlignment="1">
      <alignment vertical="top"/>
    </xf>
    <xf numFmtId="0" fontId="40" fillId="33" borderId="43" xfId="0" applyFont="1" applyFill="1" applyBorder="1" applyAlignment="1">
      <alignment vertical="top"/>
    </xf>
    <xf numFmtId="0" fontId="35" fillId="33" borderId="45" xfId="0" applyFont="1" applyFill="1" applyBorder="1" applyAlignment="1">
      <alignment vertical="top"/>
    </xf>
    <xf numFmtId="0" fontId="35" fillId="33" borderId="33" xfId="0" applyFont="1" applyFill="1" applyBorder="1" applyAlignment="1">
      <alignment vertical="top"/>
    </xf>
    <xf numFmtId="3" fontId="49" fillId="33" borderId="26" xfId="0" applyNumberFormat="1" applyFont="1" applyFill="1" applyBorder="1" applyAlignment="1">
      <alignment horizontal="right" vertical="top"/>
    </xf>
    <xf numFmtId="3" fontId="49" fillId="33" borderId="27" xfId="0" applyNumberFormat="1" applyFont="1" applyFill="1" applyBorder="1" applyAlignment="1">
      <alignment horizontal="right" vertical="top"/>
    </xf>
    <xf numFmtId="3" fontId="49" fillId="33" borderId="28" xfId="0" applyNumberFormat="1" applyFont="1" applyFill="1" applyBorder="1" applyAlignment="1">
      <alignment horizontal="right" vertical="top"/>
    </xf>
    <xf numFmtId="3" fontId="49" fillId="33" borderId="29" xfId="0" applyNumberFormat="1" applyFont="1" applyFill="1" applyBorder="1" applyAlignment="1">
      <alignment horizontal="right" vertical="top"/>
    </xf>
    <xf numFmtId="3" fontId="49" fillId="33" borderId="30" xfId="0" applyNumberFormat="1" applyFont="1" applyFill="1" applyBorder="1" applyAlignment="1">
      <alignment horizontal="right" vertical="top"/>
    </xf>
    <xf numFmtId="3" fontId="49" fillId="33" borderId="24" xfId="0" applyNumberFormat="1" applyFont="1" applyFill="1" applyBorder="1" applyAlignment="1">
      <alignment horizontal="right" vertical="top"/>
    </xf>
    <xf numFmtId="3" fontId="49" fillId="33" borderId="16" xfId="0" applyNumberFormat="1" applyFont="1" applyFill="1" applyBorder="1" applyAlignment="1">
      <alignment horizontal="right" vertical="top"/>
    </xf>
    <xf numFmtId="3" fontId="49" fillId="33" borderId="25" xfId="0" applyNumberFormat="1" applyFont="1" applyFill="1" applyBorder="1" applyAlignment="1">
      <alignment horizontal="right" vertical="top"/>
    </xf>
    <xf numFmtId="3" fontId="49" fillId="33" borderId="17" xfId="0" applyNumberFormat="1" applyFont="1" applyFill="1" applyBorder="1" applyAlignment="1">
      <alignment horizontal="right" vertical="top"/>
    </xf>
    <xf numFmtId="3" fontId="49" fillId="33" borderId="18" xfId="0" applyNumberFormat="1" applyFont="1" applyFill="1" applyBorder="1" applyAlignment="1">
      <alignment horizontal="right" vertical="top"/>
    </xf>
    <xf numFmtId="3" fontId="49" fillId="33" borderId="19" xfId="0" applyNumberFormat="1" applyFont="1" applyFill="1" applyBorder="1" applyAlignment="1">
      <alignment horizontal="right" vertical="top"/>
    </xf>
    <xf numFmtId="0" fontId="29" fillId="33" borderId="45" xfId="0" applyFont="1" applyFill="1" applyBorder="1" applyAlignment="1">
      <alignment horizontal="right" vertical="top" wrapText="1"/>
    </xf>
    <xf numFmtId="0" fontId="29" fillId="33" borderId="27" xfId="0" applyFont="1" applyFill="1" applyBorder="1" applyAlignment="1">
      <alignment vertical="top"/>
    </xf>
    <xf numFmtId="0" fontId="32" fillId="33" borderId="27" xfId="0" applyFont="1" applyFill="1" applyBorder="1" applyAlignment="1">
      <alignment vertical="top"/>
    </xf>
    <xf numFmtId="0" fontId="29" fillId="33" borderId="30" xfId="0" applyFont="1" applyFill="1" applyBorder="1" applyAlignment="1">
      <alignment vertical="top"/>
    </xf>
    <xf numFmtId="3" fontId="32" fillId="0" borderId="16" xfId="0" applyNumberFormat="1" applyFont="1" applyBorder="1" applyAlignment="1">
      <alignment horizontal="right" vertical="top"/>
    </xf>
    <xf numFmtId="3" fontId="32" fillId="0" borderId="19" xfId="0" applyNumberFormat="1" applyFont="1" applyBorder="1" applyAlignment="1">
      <alignment horizontal="right" vertical="top"/>
    </xf>
    <xf numFmtId="3" fontId="32" fillId="0" borderId="24" xfId="0" applyNumberFormat="1" applyFont="1" applyBorder="1" applyAlignment="1">
      <alignment horizontal="right" vertical="top"/>
    </xf>
    <xf numFmtId="3" fontId="32" fillId="0" borderId="25" xfId="0" applyNumberFormat="1" applyFont="1" applyBorder="1" applyAlignment="1">
      <alignment horizontal="right" vertical="top"/>
    </xf>
    <xf numFmtId="3" fontId="32" fillId="0" borderId="26" xfId="0" applyNumberFormat="1" applyFont="1" applyBorder="1" applyAlignment="1">
      <alignment horizontal="right" vertical="top"/>
    </xf>
    <xf numFmtId="3" fontId="32" fillId="0" borderId="27" xfId="0" applyNumberFormat="1" applyFont="1" applyBorder="1" applyAlignment="1">
      <alignment horizontal="right" vertical="top"/>
    </xf>
    <xf numFmtId="3" fontId="32" fillId="0" borderId="28" xfId="0" applyNumberFormat="1" applyFont="1" applyBorder="1" applyAlignment="1">
      <alignment horizontal="right" vertical="top"/>
    </xf>
    <xf numFmtId="3" fontId="32" fillId="0" borderId="29" xfId="0" applyNumberFormat="1" applyFont="1" applyBorder="1" applyAlignment="1">
      <alignment horizontal="right" vertical="top"/>
    </xf>
    <xf numFmtId="3" fontId="32" fillId="0" borderId="30" xfId="0" applyNumberFormat="1" applyFont="1" applyBorder="1" applyAlignment="1">
      <alignment horizontal="right" vertical="top"/>
    </xf>
    <xf numFmtId="0" fontId="26" fillId="40" borderId="52" xfId="0" applyFont="1" applyFill="1" applyBorder="1" applyAlignment="1">
      <alignment horizontal="right" vertical="top" wrapText="1"/>
    </xf>
    <xf numFmtId="14" fontId="26" fillId="40" borderId="59" xfId="0" applyNumberFormat="1" applyFont="1" applyFill="1" applyBorder="1" applyAlignment="1">
      <alignment horizontal="left" vertical="top"/>
    </xf>
    <xf numFmtId="0" fontId="29" fillId="33" borderId="0" xfId="0" applyFont="1" applyFill="1"/>
    <xf numFmtId="0" fontId="0" fillId="33" borderId="0" xfId="0" applyFill="1"/>
    <xf numFmtId="14" fontId="30" fillId="33" borderId="0" xfId="0" applyNumberFormat="1" applyFont="1" applyFill="1"/>
    <xf numFmtId="0" fontId="25" fillId="42" borderId="0" xfId="0" applyFont="1" applyFill="1" applyAlignment="1">
      <alignment vertical="top"/>
    </xf>
    <xf numFmtId="166" fontId="29" fillId="42" borderId="13" xfId="45" applyNumberFormat="1" applyFont="1" applyFill="1" applyBorder="1" applyAlignment="1">
      <alignment vertical="top"/>
    </xf>
    <xf numFmtId="166" fontId="29" fillId="33" borderId="13" xfId="45" applyNumberFormat="1" applyFont="1" applyFill="1" applyBorder="1" applyAlignment="1">
      <alignment vertical="top"/>
    </xf>
    <xf numFmtId="3" fontId="29" fillId="33" borderId="0" xfId="0" applyNumberFormat="1" applyFont="1" applyFill="1"/>
    <xf numFmtId="166" fontId="29" fillId="33" borderId="0" xfId="0" applyNumberFormat="1" applyFont="1" applyFill="1"/>
    <xf numFmtId="166" fontId="29" fillId="33" borderId="0" xfId="45" applyNumberFormat="1" applyFont="1" applyFill="1"/>
    <xf numFmtId="14" fontId="29" fillId="33" borderId="0" xfId="0" applyNumberFormat="1" applyFont="1" applyFill="1" applyAlignment="1">
      <alignment vertical="top"/>
    </xf>
    <xf numFmtId="0" fontId="26" fillId="43" borderId="13" xfId="0" applyFont="1" applyFill="1" applyBorder="1" applyAlignment="1">
      <alignment horizontal="right" vertical="top" wrapText="1"/>
    </xf>
    <xf numFmtId="0" fontId="26" fillId="0" borderId="13" xfId="0" applyFont="1" applyBorder="1" applyAlignment="1">
      <alignment horizontal="right" vertical="top" wrapText="1"/>
    </xf>
    <xf numFmtId="0" fontId="26" fillId="34" borderId="13" xfId="0" applyFont="1" applyFill="1" applyBorder="1" applyAlignment="1">
      <alignment horizontal="right" vertical="top" wrapText="1"/>
    </xf>
    <xf numFmtId="0" fontId="25" fillId="44" borderId="0" xfId="0" applyFont="1" applyFill="1" applyAlignment="1">
      <alignment vertical="top"/>
    </xf>
    <xf numFmtId="0" fontId="50" fillId="0" borderId="0" xfId="0" applyFont="1" applyAlignment="1">
      <alignment wrapText="1"/>
    </xf>
    <xf numFmtId="165" fontId="29" fillId="33" borderId="0" xfId="42" applyNumberFormat="1" applyFont="1" applyFill="1"/>
    <xf numFmtId="14" fontId="26" fillId="34" borderId="0" xfId="0" applyNumberFormat="1" applyFont="1" applyFill="1" applyAlignment="1">
      <alignment horizontal="center" vertical="top" wrapText="1"/>
    </xf>
    <xf numFmtId="165" fontId="0" fillId="0" borderId="0" xfId="42" applyNumberFormat="1" applyFont="1" applyAlignment="1">
      <alignment vertical="top"/>
    </xf>
    <xf numFmtId="0" fontId="51" fillId="0" borderId="0" xfId="0" applyFont="1" applyAlignment="1">
      <alignment horizontal="left" vertical="top"/>
    </xf>
    <xf numFmtId="0" fontId="52" fillId="0" borderId="67" xfId="0" applyFont="1" applyBorder="1" applyAlignment="1">
      <alignment vertical="top"/>
    </xf>
    <xf numFmtId="0" fontId="50" fillId="0" borderId="0" xfId="0" applyFont="1" applyAlignment="1">
      <alignment vertical="top" wrapText="1"/>
    </xf>
    <xf numFmtId="166" fontId="29" fillId="33" borderId="0" xfId="45" applyNumberFormat="1" applyFont="1" applyFill="1" applyAlignment="1">
      <alignment vertical="top"/>
    </xf>
    <xf numFmtId="166" fontId="29" fillId="33" borderId="0" xfId="0" applyNumberFormat="1" applyFont="1" applyFill="1" applyAlignment="1">
      <alignment vertical="top"/>
    </xf>
    <xf numFmtId="165" fontId="29" fillId="33" borderId="0" xfId="42" applyNumberFormat="1" applyFont="1" applyFill="1" applyAlignment="1">
      <alignment horizontal="center" vertical="top"/>
    </xf>
    <xf numFmtId="165" fontId="45" fillId="0" borderId="0" xfId="42" applyNumberFormat="1" applyFont="1" applyFill="1" applyAlignment="1">
      <alignment vertical="top"/>
    </xf>
    <xf numFmtId="165" fontId="45" fillId="0" borderId="0" xfId="42" applyNumberFormat="1" applyFont="1" applyAlignment="1">
      <alignment vertical="top"/>
    </xf>
    <xf numFmtId="0" fontId="0" fillId="0" borderId="0" xfId="0" applyAlignment="1">
      <alignment horizontal="right" vertical="top"/>
    </xf>
    <xf numFmtId="165" fontId="0" fillId="0" borderId="0" xfId="0" applyNumberFormat="1" applyAlignment="1">
      <alignment vertical="top"/>
    </xf>
    <xf numFmtId="3" fontId="29" fillId="33" borderId="0" xfId="0" applyNumberFormat="1" applyFont="1" applyFill="1" applyAlignment="1">
      <alignment vertical="top"/>
    </xf>
    <xf numFmtId="3" fontId="32" fillId="33" borderId="39" xfId="0" applyNumberFormat="1" applyFont="1" applyFill="1" applyBorder="1" applyAlignment="1">
      <alignment horizontal="right" vertical="top"/>
    </xf>
    <xf numFmtId="3" fontId="32" fillId="33" borderId="40" xfId="0" applyNumberFormat="1" applyFont="1" applyFill="1" applyBorder="1" applyAlignment="1">
      <alignment horizontal="right" vertical="top"/>
    </xf>
    <xf numFmtId="3" fontId="32" fillId="33" borderId="41" xfId="0" applyNumberFormat="1" applyFont="1" applyFill="1" applyBorder="1" applyAlignment="1">
      <alignment horizontal="right" vertical="top"/>
    </xf>
    <xf numFmtId="3" fontId="32" fillId="33" borderId="69" xfId="0" applyNumberFormat="1" applyFont="1" applyFill="1" applyBorder="1" applyAlignment="1">
      <alignment horizontal="right" vertical="top"/>
    </xf>
    <xf numFmtId="3" fontId="32" fillId="33" borderId="49" xfId="0" applyNumberFormat="1" applyFont="1" applyFill="1" applyBorder="1" applyAlignment="1">
      <alignment horizontal="right" vertical="top"/>
    </xf>
    <xf numFmtId="14" fontId="26" fillId="40" borderId="70" xfId="0" applyNumberFormat="1" applyFont="1" applyFill="1" applyBorder="1" applyAlignment="1">
      <alignment horizontal="left" vertical="top"/>
    </xf>
    <xf numFmtId="3" fontId="32" fillId="46" borderId="21" xfId="0" applyNumberFormat="1" applyFont="1" applyFill="1" applyBorder="1" applyAlignment="1">
      <alignment horizontal="right" vertical="top"/>
    </xf>
    <xf numFmtId="3" fontId="32" fillId="46" borderId="15" xfId="0" applyNumberFormat="1" applyFont="1" applyFill="1" applyBorder="1" applyAlignment="1">
      <alignment horizontal="right" vertical="top"/>
    </xf>
    <xf numFmtId="3" fontId="32" fillId="46" borderId="43" xfId="0" applyNumberFormat="1" applyFont="1" applyFill="1" applyBorder="1" applyAlignment="1">
      <alignment horizontal="right" vertical="top"/>
    </xf>
    <xf numFmtId="3" fontId="32" fillId="46" borderId="26" xfId="0" applyNumberFormat="1" applyFont="1" applyFill="1" applyBorder="1" applyAlignment="1">
      <alignment horizontal="right" vertical="top"/>
    </xf>
    <xf numFmtId="3" fontId="32" fillId="46" borderId="27" xfId="0" applyNumberFormat="1" applyFont="1" applyFill="1" applyBorder="1" applyAlignment="1">
      <alignment horizontal="right" vertical="top"/>
    </xf>
    <xf numFmtId="0" fontId="0" fillId="0" borderId="0" xfId="0" applyAlignment="1">
      <alignment vertical="top" wrapText="1"/>
    </xf>
    <xf numFmtId="14" fontId="0" fillId="0" borderId="0" xfId="0" applyNumberFormat="1" applyAlignment="1">
      <alignment vertical="top"/>
    </xf>
    <xf numFmtId="166" fontId="0" fillId="0" borderId="0" xfId="45" applyNumberFormat="1" applyFont="1" applyAlignment="1">
      <alignment horizontal="right" vertical="top"/>
    </xf>
    <xf numFmtId="0" fontId="0" fillId="39" borderId="0" xfId="0" applyFill="1" applyAlignment="1">
      <alignment vertical="top" wrapText="1"/>
    </xf>
    <xf numFmtId="0" fontId="0" fillId="39" borderId="0" xfId="0" applyFill="1" applyAlignment="1">
      <alignment vertical="top"/>
    </xf>
    <xf numFmtId="166" fontId="53" fillId="0" borderId="0" xfId="45" applyNumberFormat="1" applyFont="1" applyAlignment="1">
      <alignment horizontal="right" vertical="top"/>
    </xf>
    <xf numFmtId="166" fontId="53" fillId="39" borderId="0" xfId="45" applyNumberFormat="1" applyFont="1" applyFill="1" applyAlignment="1">
      <alignment horizontal="right" vertical="top" wrapText="1"/>
    </xf>
    <xf numFmtId="14" fontId="17" fillId="39" borderId="0" xfId="0" applyNumberFormat="1" applyFont="1" applyFill="1" applyAlignment="1">
      <alignment vertical="top" wrapText="1"/>
    </xf>
    <xf numFmtId="166" fontId="17" fillId="39" borderId="0" xfId="45" applyNumberFormat="1" applyFont="1" applyFill="1" applyAlignment="1">
      <alignment horizontal="right" vertical="top" wrapText="1"/>
    </xf>
    <xf numFmtId="3" fontId="0" fillId="33" borderId="0" xfId="0" applyNumberFormat="1" applyFill="1" applyAlignment="1">
      <alignment vertical="top"/>
    </xf>
    <xf numFmtId="3" fontId="32" fillId="33" borderId="20" xfId="0" applyNumberFormat="1" applyFont="1" applyFill="1" applyBorder="1" applyAlignment="1">
      <alignment horizontal="right" vertical="top"/>
    </xf>
    <xf numFmtId="14" fontId="26" fillId="40" borderId="14" xfId="0" applyNumberFormat="1" applyFont="1" applyFill="1" applyBorder="1" applyAlignment="1">
      <alignment horizontal="left" vertical="top"/>
    </xf>
    <xf numFmtId="3" fontId="32" fillId="33" borderId="71" xfId="0" applyNumberFormat="1" applyFont="1" applyFill="1" applyBorder="1" applyAlignment="1">
      <alignment horizontal="right" vertical="top"/>
    </xf>
    <xf numFmtId="3" fontId="32" fillId="33" borderId="54" xfId="0" applyNumberFormat="1" applyFont="1" applyFill="1" applyBorder="1" applyAlignment="1">
      <alignment horizontal="right" vertical="top"/>
    </xf>
    <xf numFmtId="3" fontId="32" fillId="33" borderId="72" xfId="0" applyNumberFormat="1" applyFont="1" applyFill="1" applyBorder="1" applyAlignment="1">
      <alignment horizontal="right" vertical="top"/>
    </xf>
    <xf numFmtId="3" fontId="32" fillId="33" borderId="53" xfId="0" applyNumberFormat="1" applyFont="1" applyFill="1" applyBorder="1" applyAlignment="1">
      <alignment horizontal="right" vertical="top"/>
    </xf>
    <xf numFmtId="3" fontId="32" fillId="33" borderId="55" xfId="0" applyNumberFormat="1" applyFont="1" applyFill="1" applyBorder="1" applyAlignment="1">
      <alignment horizontal="right" vertical="top"/>
    </xf>
    <xf numFmtId="3" fontId="32" fillId="33" borderId="26" xfId="0" quotePrefix="1" applyNumberFormat="1" applyFont="1" applyFill="1" applyBorder="1" applyAlignment="1">
      <alignment horizontal="right" vertical="top"/>
    </xf>
    <xf numFmtId="14" fontId="0" fillId="33" borderId="0" xfId="0" applyNumberFormat="1" applyFill="1" applyAlignment="1">
      <alignment vertical="top"/>
    </xf>
    <xf numFmtId="3" fontId="32" fillId="33" borderId="73" xfId="0" applyNumberFormat="1" applyFont="1" applyFill="1" applyBorder="1" applyAlignment="1">
      <alignment horizontal="right" vertical="top"/>
    </xf>
    <xf numFmtId="3" fontId="32" fillId="33" borderId="74" xfId="0" applyNumberFormat="1" applyFont="1" applyFill="1" applyBorder="1" applyAlignment="1">
      <alignment horizontal="right" vertical="top"/>
    </xf>
    <xf numFmtId="3" fontId="32" fillId="33" borderId="75" xfId="0" applyNumberFormat="1" applyFont="1" applyFill="1" applyBorder="1" applyAlignment="1">
      <alignment horizontal="right" vertical="top"/>
    </xf>
    <xf numFmtId="14" fontId="26" fillId="33" borderId="0" xfId="0" applyNumberFormat="1" applyFont="1" applyFill="1" applyAlignment="1">
      <alignment vertical="top" wrapText="1"/>
    </xf>
    <xf numFmtId="0" fontId="26" fillId="33" borderId="0" xfId="0" applyFont="1" applyFill="1" applyAlignment="1">
      <alignment horizontal="right" vertical="top" wrapText="1"/>
    </xf>
    <xf numFmtId="3" fontId="49" fillId="33" borderId="32" xfId="0" applyNumberFormat="1" applyFont="1" applyFill="1" applyBorder="1" applyAlignment="1">
      <alignment horizontal="right" vertical="top"/>
    </xf>
    <xf numFmtId="3" fontId="49" fillId="33" borderId="51" xfId="0" applyNumberFormat="1" applyFont="1" applyFill="1" applyBorder="1" applyAlignment="1">
      <alignment horizontal="right" vertical="top"/>
    </xf>
    <xf numFmtId="3" fontId="49" fillId="33" borderId="43" xfId="0" applyNumberFormat="1" applyFont="1" applyFill="1" applyBorder="1" applyAlignment="1">
      <alignment horizontal="right" vertical="top"/>
    </xf>
    <xf numFmtId="3" fontId="49" fillId="33" borderId="44" xfId="0" applyNumberFormat="1" applyFont="1" applyFill="1" applyBorder="1" applyAlignment="1">
      <alignment horizontal="right" vertical="top"/>
    </xf>
    <xf numFmtId="0" fontId="54" fillId="40" borderId="17" xfId="0" applyFont="1" applyFill="1" applyBorder="1" applyAlignment="1">
      <alignment horizontal="right" vertical="top" wrapText="1"/>
    </xf>
    <xf numFmtId="0" fontId="54" fillId="40" borderId="19" xfId="0" applyFont="1" applyFill="1" applyBorder="1" applyAlignment="1">
      <alignment horizontal="right" vertical="top" wrapText="1"/>
    </xf>
    <xf numFmtId="0" fontId="54" fillId="40" borderId="18" xfId="0" applyFont="1" applyFill="1" applyBorder="1" applyAlignment="1">
      <alignment horizontal="right" vertical="top" wrapText="1"/>
    </xf>
    <xf numFmtId="0" fontId="54" fillId="40" borderId="10" xfId="0" applyFont="1" applyFill="1" applyBorder="1" applyAlignment="1">
      <alignment horizontal="right" vertical="top" wrapText="1"/>
    </xf>
    <xf numFmtId="0" fontId="54" fillId="40" borderId="52" xfId="0" applyFont="1" applyFill="1" applyBorder="1" applyAlignment="1">
      <alignment horizontal="right" vertical="top" wrapText="1"/>
    </xf>
    <xf numFmtId="3" fontId="49" fillId="33" borderId="11" xfId="0" applyNumberFormat="1" applyFont="1" applyFill="1" applyBorder="1" applyAlignment="1">
      <alignment horizontal="right" vertical="top"/>
    </xf>
    <xf numFmtId="3" fontId="49" fillId="33" borderId="50" xfId="0" applyNumberFormat="1" applyFont="1" applyFill="1" applyBorder="1" applyAlignment="1">
      <alignment horizontal="right" vertical="top"/>
    </xf>
    <xf numFmtId="3" fontId="49" fillId="33" borderId="47" xfId="0" applyNumberFormat="1" applyFont="1" applyFill="1" applyBorder="1" applyAlignment="1">
      <alignment horizontal="right" vertical="top"/>
    </xf>
    <xf numFmtId="3" fontId="49" fillId="33" borderId="48" xfId="0" applyNumberFormat="1" applyFont="1" applyFill="1" applyBorder="1" applyAlignment="1">
      <alignment horizontal="right" vertical="top"/>
    </xf>
    <xf numFmtId="3" fontId="49" fillId="33" borderId="27" xfId="0" quotePrefix="1" applyNumberFormat="1" applyFont="1" applyFill="1" applyBorder="1" applyAlignment="1">
      <alignment horizontal="right" vertical="top"/>
    </xf>
    <xf numFmtId="0" fontId="54" fillId="40" borderId="32" xfId="0" applyFont="1" applyFill="1" applyBorder="1" applyAlignment="1">
      <alignment horizontal="right" vertical="top" wrapText="1"/>
    </xf>
    <xf numFmtId="3" fontId="32" fillId="33" borderId="70" xfId="0" applyNumberFormat="1" applyFont="1" applyFill="1" applyBorder="1" applyAlignment="1">
      <alignment horizontal="right" vertical="top"/>
    </xf>
    <xf numFmtId="3" fontId="32" fillId="33" borderId="22" xfId="0" applyNumberFormat="1" applyFont="1" applyFill="1" applyBorder="1" applyAlignment="1">
      <alignment horizontal="right" vertical="top"/>
    </xf>
    <xf numFmtId="3" fontId="32" fillId="33" borderId="59" xfId="0" applyNumberFormat="1" applyFont="1" applyFill="1" applyBorder="1" applyAlignment="1">
      <alignment horizontal="right" vertical="top"/>
    </xf>
    <xf numFmtId="3" fontId="32" fillId="33" borderId="34" xfId="0" applyNumberFormat="1" applyFont="1" applyFill="1" applyBorder="1" applyAlignment="1">
      <alignment horizontal="right" vertical="top"/>
    </xf>
    <xf numFmtId="3" fontId="32" fillId="33" borderId="23" xfId="0" applyNumberFormat="1" applyFont="1" applyFill="1" applyBorder="1" applyAlignment="1">
      <alignment horizontal="right" vertical="top"/>
    </xf>
    <xf numFmtId="3" fontId="32" fillId="46" borderId="22" xfId="0" applyNumberFormat="1" applyFont="1" applyFill="1" applyBorder="1" applyAlignment="1">
      <alignment horizontal="right" vertical="top"/>
    </xf>
    <xf numFmtId="3" fontId="32" fillId="33" borderId="14" xfId="0" applyNumberFormat="1" applyFont="1" applyFill="1" applyBorder="1" applyAlignment="1">
      <alignment horizontal="right" vertical="top"/>
    </xf>
    <xf numFmtId="3" fontId="32" fillId="46" borderId="56" xfId="0" applyNumberFormat="1" applyFont="1" applyFill="1" applyBorder="1" applyAlignment="1">
      <alignment horizontal="right" vertical="top"/>
    </xf>
    <xf numFmtId="3" fontId="32" fillId="46" borderId="58" xfId="0" applyNumberFormat="1" applyFont="1" applyFill="1" applyBorder="1" applyAlignment="1">
      <alignment horizontal="right" vertical="top"/>
    </xf>
    <xf numFmtId="3" fontId="32" fillId="46" borderId="57" xfId="0" applyNumberFormat="1" applyFont="1" applyFill="1" applyBorder="1" applyAlignment="1">
      <alignment horizontal="right" vertical="top"/>
    </xf>
    <xf numFmtId="3" fontId="32" fillId="46" borderId="76" xfId="0" applyNumberFormat="1" applyFont="1" applyFill="1" applyBorder="1" applyAlignment="1">
      <alignment horizontal="right" vertical="top"/>
    </xf>
    <xf numFmtId="3" fontId="32" fillId="33" borderId="24" xfId="0" quotePrefix="1" applyNumberFormat="1" applyFont="1" applyFill="1" applyBorder="1" applyAlignment="1">
      <alignment horizontal="right" vertical="top"/>
    </xf>
    <xf numFmtId="0" fontId="55" fillId="40" borderId="17" xfId="0" applyFont="1" applyFill="1" applyBorder="1" applyAlignment="1">
      <alignment horizontal="right" vertical="top" wrapText="1"/>
    </xf>
    <xf numFmtId="0" fontId="55" fillId="40" borderId="18" xfId="0" applyFont="1" applyFill="1" applyBorder="1" applyAlignment="1">
      <alignment horizontal="right" vertical="top" wrapText="1"/>
    </xf>
    <xf numFmtId="0" fontId="55" fillId="40" borderId="19" xfId="0" applyFont="1" applyFill="1" applyBorder="1" applyAlignment="1">
      <alignment horizontal="right" vertical="top" wrapText="1"/>
    </xf>
    <xf numFmtId="0" fontId="55" fillId="40" borderId="10" xfId="0" applyFont="1" applyFill="1" applyBorder="1" applyAlignment="1">
      <alignment horizontal="right" vertical="top" wrapText="1"/>
    </xf>
    <xf numFmtId="0" fontId="55" fillId="40" borderId="60" xfId="0" applyFont="1" applyFill="1" applyBorder="1" applyAlignment="1">
      <alignment horizontal="right" vertical="top" wrapText="1"/>
    </xf>
    <xf numFmtId="0" fontId="44" fillId="33" borderId="0" xfId="0" applyFont="1" applyFill="1" applyAlignment="1">
      <alignment horizontal="right" vertical="top"/>
    </xf>
    <xf numFmtId="0" fontId="25" fillId="33" borderId="0" xfId="0" applyFont="1" applyFill="1" applyAlignment="1">
      <alignment horizontal="right" vertical="top"/>
    </xf>
    <xf numFmtId="0" fontId="44" fillId="0" borderId="0" xfId="0" applyFont="1" applyAlignment="1">
      <alignment horizontal="right" vertical="top"/>
    </xf>
    <xf numFmtId="0" fontId="29" fillId="33" borderId="45" xfId="0" applyFont="1" applyFill="1" applyBorder="1" applyAlignment="1">
      <alignment horizontal="right" vertical="top"/>
    </xf>
    <xf numFmtId="0" fontId="29" fillId="33" borderId="0" xfId="0" applyFont="1" applyFill="1" applyAlignment="1">
      <alignment horizontal="right" vertical="top"/>
    </xf>
    <xf numFmtId="0" fontId="29" fillId="33" borderId="33" xfId="0" applyFont="1" applyFill="1" applyBorder="1" applyAlignment="1">
      <alignment horizontal="right" vertical="top"/>
    </xf>
    <xf numFmtId="0" fontId="56" fillId="47" borderId="0" xfId="0" applyFont="1" applyFill="1" applyAlignment="1">
      <alignment vertical="top"/>
    </xf>
    <xf numFmtId="0" fontId="56" fillId="47" borderId="0" xfId="0" applyFont="1" applyFill="1" applyAlignment="1">
      <alignment horizontal="left" vertical="top"/>
    </xf>
    <xf numFmtId="3" fontId="56" fillId="47" borderId="0" xfId="0" applyNumberFormat="1" applyFont="1" applyFill="1" applyAlignment="1">
      <alignment vertical="top"/>
    </xf>
    <xf numFmtId="165" fontId="56" fillId="47" borderId="0" xfId="42" applyNumberFormat="1" applyFont="1" applyFill="1" applyAlignment="1">
      <alignment horizontal="right" vertical="top"/>
    </xf>
    <xf numFmtId="165" fontId="56" fillId="47" borderId="0" xfId="42" applyNumberFormat="1" applyFont="1" applyFill="1" applyAlignment="1">
      <alignment vertical="top"/>
    </xf>
    <xf numFmtId="3" fontId="56" fillId="47" borderId="0" xfId="0" applyNumberFormat="1" applyFont="1" applyFill="1" applyAlignment="1">
      <alignment horizontal="left" vertical="top"/>
    </xf>
    <xf numFmtId="0" fontId="51" fillId="0" borderId="0" xfId="0" applyFont="1" applyAlignment="1">
      <alignment vertical="top"/>
    </xf>
    <xf numFmtId="3" fontId="51" fillId="0" borderId="0" xfId="0" applyNumberFormat="1" applyFont="1" applyAlignment="1">
      <alignment vertical="top"/>
    </xf>
    <xf numFmtId="0" fontId="58" fillId="0" borderId="0" xfId="0" applyFont="1" applyAlignment="1">
      <alignment vertical="top"/>
    </xf>
    <xf numFmtId="0" fontId="51" fillId="47" borderId="0" xfId="0" applyFont="1" applyFill="1" applyAlignment="1">
      <alignment vertical="top"/>
    </xf>
    <xf numFmtId="166" fontId="51" fillId="0" borderId="0" xfId="45" applyNumberFormat="1" applyFont="1" applyAlignment="1">
      <alignment vertical="top"/>
    </xf>
    <xf numFmtId="0" fontId="56" fillId="47" borderId="0" xfId="0" applyFont="1" applyFill="1" applyAlignment="1">
      <alignment horizontal="right" vertical="top"/>
    </xf>
    <xf numFmtId="0" fontId="59" fillId="47" borderId="0" xfId="0" applyFont="1" applyFill="1" applyAlignment="1">
      <alignment vertical="top"/>
    </xf>
    <xf numFmtId="0" fontId="60" fillId="0" borderId="0" xfId="0" applyFont="1" applyAlignment="1">
      <alignment vertical="top"/>
    </xf>
    <xf numFmtId="0" fontId="52" fillId="0" borderId="0" xfId="0" applyFont="1" applyAlignment="1">
      <alignment horizontal="left" vertical="top"/>
    </xf>
    <xf numFmtId="0" fontId="52" fillId="45" borderId="63" xfId="0" applyFont="1" applyFill="1" applyBorder="1" applyAlignment="1">
      <alignment horizontal="left" vertical="top" wrapText="1"/>
    </xf>
    <xf numFmtId="0" fontId="52" fillId="45" borderId="62" xfId="0" applyFont="1" applyFill="1" applyBorder="1" applyAlignment="1">
      <alignment horizontal="right" vertical="top" wrapText="1"/>
    </xf>
    <xf numFmtId="0" fontId="52" fillId="45" borderId="63" xfId="0" applyFont="1" applyFill="1" applyBorder="1" applyAlignment="1">
      <alignment vertical="top"/>
    </xf>
    <xf numFmtId="3" fontId="51" fillId="0" borderId="63" xfId="0" applyNumberFormat="1" applyFont="1" applyBorder="1" applyAlignment="1">
      <alignment horizontal="right" vertical="center"/>
    </xf>
    <xf numFmtId="3" fontId="51" fillId="0" borderId="62" xfId="0" applyNumberFormat="1" applyFont="1" applyBorder="1" applyAlignment="1">
      <alignment horizontal="right" vertical="center"/>
    </xf>
    <xf numFmtId="0" fontId="52" fillId="45" borderId="63" xfId="0" applyFont="1" applyFill="1" applyBorder="1" applyAlignment="1">
      <alignment horizontal="left" vertical="top"/>
    </xf>
    <xf numFmtId="0" fontId="52" fillId="0" borderId="62" xfId="0" applyFont="1" applyBorder="1" applyAlignment="1">
      <alignment horizontal="left" vertical="top"/>
    </xf>
    <xf numFmtId="0" fontId="59" fillId="47" borderId="15" xfId="0" applyFont="1" applyFill="1" applyBorder="1" applyAlignment="1">
      <alignment horizontal="right" vertical="top" wrapText="1"/>
    </xf>
    <xf numFmtId="0" fontId="56" fillId="47" borderId="15" xfId="0" applyFont="1" applyFill="1" applyBorder="1" applyAlignment="1">
      <alignment horizontal="left" vertical="top"/>
    </xf>
    <xf numFmtId="3" fontId="56" fillId="47" borderId="15" xfId="0" applyNumberFormat="1" applyFont="1" applyFill="1" applyBorder="1" applyAlignment="1">
      <alignment horizontal="right" vertical="top"/>
    </xf>
    <xf numFmtId="14" fontId="56" fillId="47" borderId="15" xfId="0" applyNumberFormat="1" applyFont="1" applyFill="1" applyBorder="1" applyAlignment="1">
      <alignment horizontal="right" vertical="top"/>
    </xf>
    <xf numFmtId="0" fontId="56" fillId="47" borderId="15" xfId="0" applyFont="1" applyFill="1" applyBorder="1" applyAlignment="1">
      <alignment horizontal="right" vertical="top"/>
    </xf>
    <xf numFmtId="165" fontId="51" fillId="47" borderId="0" xfId="42" applyNumberFormat="1" applyFont="1" applyFill="1" applyAlignment="1">
      <alignment vertical="top"/>
    </xf>
    <xf numFmtId="0" fontId="51" fillId="47" borderId="0" xfId="0" applyFont="1" applyFill="1" applyAlignment="1">
      <alignment horizontal="left" vertical="top"/>
    </xf>
    <xf numFmtId="0" fontId="57" fillId="47" borderId="0" xfId="0" applyFont="1" applyFill="1" applyAlignment="1">
      <alignment horizontal="left" vertical="top"/>
    </xf>
    <xf numFmtId="3" fontId="56" fillId="47" borderId="15" xfId="0" applyNumberFormat="1" applyFont="1" applyFill="1" applyBorder="1" applyAlignment="1">
      <alignment vertical="top"/>
    </xf>
    <xf numFmtId="3" fontId="51" fillId="47" borderId="15" xfId="0" applyNumberFormat="1" applyFont="1" applyFill="1" applyBorder="1" applyAlignment="1">
      <alignment vertical="top"/>
    </xf>
    <xf numFmtId="3" fontId="52" fillId="0" borderId="62" xfId="0" applyNumberFormat="1" applyFont="1" applyBorder="1" applyAlignment="1">
      <alignment horizontal="right" vertical="top"/>
    </xf>
    <xf numFmtId="0" fontId="52" fillId="47" borderId="15" xfId="0" applyFont="1" applyFill="1" applyBorder="1" applyAlignment="1">
      <alignment horizontal="left" vertical="center" wrapText="1"/>
    </xf>
    <xf numFmtId="0" fontId="56" fillId="0" borderId="0" xfId="0" applyFont="1" applyAlignment="1">
      <alignment horizontal="left" vertical="top"/>
    </xf>
    <xf numFmtId="0" fontId="35" fillId="33" borderId="0" xfId="0" applyFont="1" applyFill="1" applyAlignment="1">
      <alignment horizontal="left" vertical="center" wrapText="1"/>
    </xf>
    <xf numFmtId="0" fontId="29" fillId="33" borderId="76" xfId="0" applyFont="1" applyFill="1" applyBorder="1" applyAlignment="1">
      <alignment horizontal="right" vertical="top" wrapText="1"/>
    </xf>
    <xf numFmtId="3" fontId="32" fillId="33" borderId="10" xfId="0" applyNumberFormat="1" applyFont="1" applyFill="1" applyBorder="1" applyAlignment="1">
      <alignment horizontal="right" vertical="top"/>
    </xf>
    <xf numFmtId="0" fontId="29" fillId="33" borderId="10" xfId="0" applyFont="1" applyFill="1" applyBorder="1" applyAlignment="1">
      <alignment horizontal="right" vertical="top" wrapText="1"/>
    </xf>
    <xf numFmtId="0" fontId="29" fillId="33" borderId="60" xfId="0" applyFont="1" applyFill="1" applyBorder="1" applyAlignment="1">
      <alignment horizontal="right" vertical="top" wrapText="1"/>
    </xf>
    <xf numFmtId="0" fontId="29" fillId="33" borderId="10" xfId="0" applyFont="1" applyFill="1" applyBorder="1" applyAlignment="1">
      <alignment vertical="top"/>
    </xf>
    <xf numFmtId="0" fontId="29" fillId="33" borderId="60" xfId="0" applyFont="1" applyFill="1" applyBorder="1" applyAlignment="1">
      <alignment vertical="top"/>
    </xf>
    <xf numFmtId="3" fontId="32" fillId="0" borderId="10" xfId="0" applyNumberFormat="1" applyFont="1" applyBorder="1" applyAlignment="1">
      <alignment horizontal="right" vertical="top"/>
    </xf>
    <xf numFmtId="3" fontId="32" fillId="0" borderId="70" xfId="0" applyNumberFormat="1" applyFont="1" applyBorder="1" applyAlignment="1">
      <alignment horizontal="right" vertical="top"/>
    </xf>
    <xf numFmtId="3" fontId="32" fillId="0" borderId="22" xfId="0" applyNumberFormat="1" applyFont="1" applyBorder="1" applyAlignment="1">
      <alignment horizontal="right" vertical="top"/>
    </xf>
    <xf numFmtId="3" fontId="32" fillId="0" borderId="23" xfId="0" applyNumberFormat="1" applyFont="1" applyBorder="1" applyAlignment="1">
      <alignment horizontal="right" vertical="top"/>
    </xf>
    <xf numFmtId="0" fontId="29" fillId="33" borderId="76" xfId="0" applyFont="1" applyFill="1" applyBorder="1" applyAlignment="1">
      <alignment horizontal="right" vertical="top"/>
    </xf>
    <xf numFmtId="3" fontId="32" fillId="33" borderId="35" xfId="0" quotePrefix="1" applyNumberFormat="1" applyFont="1" applyFill="1" applyBorder="1" applyAlignment="1">
      <alignment horizontal="right" vertical="top"/>
    </xf>
    <xf numFmtId="14" fontId="28" fillId="33" borderId="0" xfId="0" applyNumberFormat="1" applyFont="1" applyFill="1" applyAlignment="1">
      <alignment vertical="top"/>
    </xf>
    <xf numFmtId="0" fontId="26" fillId="43" borderId="35" xfId="0" applyFont="1" applyFill="1" applyBorder="1" applyAlignment="1">
      <alignment horizontal="left" vertical="top" wrapText="1"/>
    </xf>
    <xf numFmtId="0" fontId="26" fillId="43" borderId="36" xfId="0" applyFont="1" applyFill="1" applyBorder="1" applyAlignment="1">
      <alignment horizontal="left" vertical="top" wrapText="1"/>
    </xf>
    <xf numFmtId="0" fontId="26" fillId="43" borderId="37" xfId="0" applyFont="1" applyFill="1" applyBorder="1" applyAlignment="1">
      <alignment horizontal="left" vertical="top" wrapText="1"/>
    </xf>
    <xf numFmtId="3" fontId="26" fillId="43" borderId="36" xfId="0" applyNumberFormat="1" applyFont="1" applyFill="1" applyBorder="1" applyAlignment="1">
      <alignment horizontal="left" vertical="top" wrapText="1"/>
    </xf>
    <xf numFmtId="3" fontId="26" fillId="43" borderId="37" xfId="0" applyNumberFormat="1" applyFont="1" applyFill="1" applyBorder="1" applyAlignment="1">
      <alignment horizontal="left" vertical="top" wrapText="1"/>
    </xf>
    <xf numFmtId="3" fontId="26" fillId="43" borderId="42" xfId="0" applyNumberFormat="1" applyFont="1" applyFill="1" applyBorder="1" applyAlignment="1">
      <alignment horizontal="left" vertical="top" wrapText="1"/>
    </xf>
    <xf numFmtId="0" fontId="26" fillId="43" borderId="46" xfId="0" applyFont="1" applyFill="1" applyBorder="1" applyAlignment="1">
      <alignment horizontal="left" vertical="top" wrapText="1"/>
    </xf>
    <xf numFmtId="0" fontId="26" fillId="43" borderId="34" xfId="0" applyFont="1" applyFill="1" applyBorder="1" applyAlignment="1">
      <alignment horizontal="left" vertical="top" wrapText="1"/>
    </xf>
    <xf numFmtId="0" fontId="26" fillId="43" borderId="35" xfId="0" applyFont="1" applyFill="1" applyBorder="1" applyAlignment="1">
      <alignment horizontal="right" vertical="top" wrapText="1"/>
    </xf>
    <xf numFmtId="0" fontId="26" fillId="43" borderId="36" xfId="0" applyFont="1" applyFill="1" applyBorder="1" applyAlignment="1">
      <alignment horizontal="right" vertical="top" wrapText="1"/>
    </xf>
    <xf numFmtId="0" fontId="26" fillId="43" borderId="37" xfId="0" applyFont="1" applyFill="1" applyBorder="1" applyAlignment="1">
      <alignment horizontal="right" vertical="top" wrapText="1"/>
    </xf>
    <xf numFmtId="0" fontId="26" fillId="43" borderId="34" xfId="0" applyFont="1" applyFill="1" applyBorder="1" applyAlignment="1">
      <alignment horizontal="right" vertical="top" wrapText="1"/>
    </xf>
    <xf numFmtId="4" fontId="56" fillId="47" borderId="15" xfId="0" applyNumberFormat="1" applyFont="1" applyFill="1" applyBorder="1" applyAlignment="1">
      <alignment vertical="top"/>
    </xf>
    <xf numFmtId="0" fontId="52" fillId="0" borderId="67" xfId="0" applyFont="1" applyBorder="1" applyAlignment="1">
      <alignment horizontal="right" vertical="top" wrapText="1"/>
    </xf>
    <xf numFmtId="0" fontId="52" fillId="0" borderId="64" xfId="0" applyFont="1" applyBorder="1" applyAlignment="1">
      <alignment horizontal="right" vertical="top" wrapText="1"/>
    </xf>
    <xf numFmtId="0" fontId="52" fillId="0" borderId="67" xfId="0" applyFont="1" applyBorder="1" applyAlignment="1">
      <alignment horizontal="right" vertical="center" wrapText="1"/>
    </xf>
    <xf numFmtId="0" fontId="52" fillId="0" borderId="64" xfId="0" applyFont="1" applyBorder="1" applyAlignment="1">
      <alignment horizontal="right" vertical="center" wrapText="1"/>
    </xf>
    <xf numFmtId="0" fontId="57" fillId="37" borderId="0" xfId="0" applyFont="1" applyFill="1" applyAlignment="1">
      <alignment horizontal="left" vertical="top"/>
    </xf>
    <xf numFmtId="0" fontId="57" fillId="37" borderId="0" xfId="0" applyFont="1" applyFill="1" applyAlignment="1">
      <alignment vertical="top"/>
    </xf>
    <xf numFmtId="0" fontId="51" fillId="37" borderId="0" xfId="0" applyFont="1" applyFill="1" applyAlignment="1">
      <alignment vertical="top"/>
    </xf>
    <xf numFmtId="0" fontId="51" fillId="37" borderId="0" xfId="0" applyFont="1" applyFill="1" applyAlignment="1">
      <alignment horizontal="left" vertical="top"/>
    </xf>
    <xf numFmtId="0" fontId="57" fillId="37" borderId="67" xfId="0" applyFont="1" applyFill="1" applyBorder="1" applyAlignment="1">
      <alignment vertical="top"/>
    </xf>
    <xf numFmtId="3" fontId="57" fillId="37" borderId="0" xfId="0" applyNumberFormat="1" applyFont="1" applyFill="1" applyAlignment="1">
      <alignment vertical="top"/>
    </xf>
    <xf numFmtId="0" fontId="57" fillId="37" borderId="63" xfId="0" applyFont="1" applyFill="1" applyBorder="1" applyAlignment="1">
      <alignment horizontal="left" vertical="top" wrapText="1"/>
    </xf>
    <xf numFmtId="0" fontId="57" fillId="37" borderId="62" xfId="0" applyFont="1" applyFill="1" applyBorder="1" applyAlignment="1">
      <alignment horizontal="right" vertical="top" wrapText="1"/>
    </xf>
    <xf numFmtId="0" fontId="57" fillId="37" borderId="63" xfId="0" applyFont="1" applyFill="1" applyBorder="1" applyAlignment="1">
      <alignment vertical="top"/>
    </xf>
    <xf numFmtId="3" fontId="57" fillId="37" borderId="62" xfId="0" applyNumberFormat="1" applyFont="1" applyFill="1" applyBorder="1" applyAlignment="1">
      <alignment horizontal="right" vertical="top"/>
    </xf>
    <xf numFmtId="14" fontId="28" fillId="33" borderId="0" xfId="0" applyNumberFormat="1" applyFont="1" applyFill="1" applyAlignment="1">
      <alignment vertical="top" wrapText="1"/>
    </xf>
    <xf numFmtId="0" fontId="62" fillId="41" borderId="0" xfId="0" applyFont="1" applyFill="1" applyAlignment="1">
      <alignment horizontal="left" vertical="top"/>
    </xf>
    <xf numFmtId="14" fontId="26" fillId="40" borderId="76" xfId="0" applyNumberFormat="1" applyFont="1" applyFill="1" applyBorder="1" applyAlignment="1">
      <alignment horizontal="left" vertical="top"/>
    </xf>
    <xf numFmtId="14" fontId="26" fillId="40" borderId="12" xfId="0" applyNumberFormat="1" applyFont="1" applyFill="1" applyBorder="1" applyAlignment="1">
      <alignment horizontal="left" vertical="top"/>
    </xf>
    <xf numFmtId="3" fontId="51" fillId="0" borderId="67" xfId="0" applyNumberFormat="1" applyFont="1" applyBorder="1" applyAlignment="1">
      <alignment horizontal="right" vertical="top" wrapText="1"/>
    </xf>
    <xf numFmtId="0" fontId="58" fillId="0" borderId="67" xfId="0" applyFont="1" applyBorder="1" applyAlignment="1">
      <alignment horizontal="left" vertical="top" wrapText="1"/>
    </xf>
    <xf numFmtId="0" fontId="52" fillId="41" borderId="67" xfId="0" applyFont="1" applyFill="1" applyBorder="1" applyAlignment="1">
      <alignment vertical="top" wrapText="1"/>
    </xf>
    <xf numFmtId="0" fontId="51" fillId="0" borderId="0" xfId="0" applyFont="1" applyAlignment="1">
      <alignment vertical="top" wrapText="1"/>
    </xf>
    <xf numFmtId="0" fontId="51" fillId="0" borderId="0" xfId="0" applyFont="1" applyAlignment="1">
      <alignment horizontal="left" vertical="top" wrapText="1"/>
    </xf>
    <xf numFmtId="0" fontId="51" fillId="0" borderId="67" xfId="0" applyFont="1" applyBorder="1" applyAlignment="1">
      <alignment horizontal="right" vertical="top" wrapText="1"/>
    </xf>
    <xf numFmtId="0" fontId="51" fillId="0" borderId="65" xfId="0" applyFont="1" applyBorder="1" applyAlignment="1">
      <alignment horizontal="right" vertical="top" wrapText="1"/>
    </xf>
    <xf numFmtId="0" fontId="65" fillId="0" borderId="79" xfId="0" applyFont="1" applyBorder="1" applyAlignment="1">
      <alignment horizontal="center" vertical="center" wrapText="1"/>
    </xf>
    <xf numFmtId="0" fontId="65" fillId="0" borderId="80" xfId="0" applyFont="1" applyBorder="1" applyAlignment="1">
      <alignment horizontal="center" vertical="center" wrapText="1"/>
    </xf>
    <xf numFmtId="0" fontId="65" fillId="0" borderId="81" xfId="0" applyFont="1" applyBorder="1" applyAlignment="1">
      <alignment horizontal="center" vertical="center" wrapText="1"/>
    </xf>
    <xf numFmtId="0" fontId="65" fillId="0" borderId="82" xfId="0" applyFont="1" applyBorder="1" applyAlignment="1">
      <alignment horizontal="center" vertical="center" wrapText="1"/>
    </xf>
    <xf numFmtId="0" fontId="65" fillId="0" borderId="83" xfId="0" applyFont="1" applyBorder="1" applyAlignment="1">
      <alignment horizontal="center" vertical="center" wrapText="1"/>
    </xf>
    <xf numFmtId="0" fontId="65" fillId="0" borderId="62" xfId="0" applyFont="1" applyBorder="1" applyAlignment="1">
      <alignment horizontal="center" vertical="center" wrapText="1"/>
    </xf>
    <xf numFmtId="3" fontId="51" fillId="36" borderId="0" xfId="0" applyNumberFormat="1" applyFont="1" applyFill="1" applyAlignment="1">
      <alignment vertical="top"/>
    </xf>
    <xf numFmtId="0" fontId="51" fillId="36" borderId="0" xfId="0" applyFont="1" applyFill="1" applyAlignment="1">
      <alignment vertical="top"/>
    </xf>
    <xf numFmtId="3" fontId="32" fillId="33" borderId="84" xfId="0" applyNumberFormat="1" applyFont="1" applyFill="1" applyBorder="1" applyAlignment="1">
      <alignment horizontal="right" vertical="top"/>
    </xf>
    <xf numFmtId="3" fontId="32" fillId="33" borderId="85" xfId="0" applyNumberFormat="1" applyFont="1" applyFill="1" applyBorder="1" applyAlignment="1">
      <alignment horizontal="right" vertical="top"/>
    </xf>
    <xf numFmtId="3" fontId="32" fillId="33" borderId="86" xfId="0" applyNumberFormat="1" applyFont="1" applyFill="1" applyBorder="1" applyAlignment="1">
      <alignment horizontal="right" vertical="top"/>
    </xf>
    <xf numFmtId="3" fontId="32" fillId="33" borderId="87" xfId="0" applyNumberFormat="1" applyFont="1" applyFill="1" applyBorder="1" applyAlignment="1">
      <alignment horizontal="right" vertical="top"/>
    </xf>
    <xf numFmtId="3" fontId="32" fillId="33" borderId="12" xfId="0" applyNumberFormat="1" applyFont="1" applyFill="1" applyBorder="1" applyAlignment="1">
      <alignment horizontal="right" vertical="top"/>
    </xf>
    <xf numFmtId="3" fontId="32" fillId="33" borderId="88" xfId="0" applyNumberFormat="1" applyFont="1" applyFill="1" applyBorder="1" applyAlignment="1">
      <alignment horizontal="right" vertical="top"/>
    </xf>
    <xf numFmtId="3" fontId="32" fillId="33" borderId="84" xfId="0" quotePrefix="1" applyNumberFormat="1" applyFont="1" applyFill="1" applyBorder="1" applyAlignment="1">
      <alignment horizontal="right" vertical="top"/>
    </xf>
    <xf numFmtId="3" fontId="32" fillId="33" borderId="89" xfId="0" applyNumberFormat="1" applyFont="1" applyFill="1" applyBorder="1" applyAlignment="1">
      <alignment horizontal="right" vertical="top"/>
    </xf>
    <xf numFmtId="0" fontId="26" fillId="43" borderId="42" xfId="0" applyFont="1" applyFill="1" applyBorder="1" applyAlignment="1">
      <alignment horizontal="left" vertical="top" wrapText="1"/>
    </xf>
    <xf numFmtId="14" fontId="26" fillId="40" borderId="35" xfId="0" applyNumberFormat="1" applyFont="1" applyFill="1" applyBorder="1" applyAlignment="1">
      <alignment horizontal="center" vertical="top" wrapText="1"/>
    </xf>
    <xf numFmtId="14" fontId="26" fillId="40" borderId="36" xfId="0" applyNumberFormat="1" applyFont="1" applyFill="1" applyBorder="1" applyAlignment="1">
      <alignment horizontal="center" vertical="top" wrapText="1"/>
    </xf>
    <xf numFmtId="14" fontId="26" fillId="40" borderId="37" xfId="0" applyNumberFormat="1" applyFont="1" applyFill="1" applyBorder="1" applyAlignment="1">
      <alignment horizontal="center" vertical="top" wrapText="1"/>
    </xf>
    <xf numFmtId="0" fontId="33" fillId="33" borderId="0" xfId="0" applyFont="1" applyFill="1" applyAlignment="1">
      <alignment horizontal="left" vertical="top" wrapText="1"/>
    </xf>
    <xf numFmtId="0" fontId="47" fillId="33" borderId="0" xfId="0" applyFont="1" applyFill="1" applyAlignment="1">
      <alignment horizontal="left" vertical="top" wrapText="1"/>
    </xf>
    <xf numFmtId="0" fontId="48" fillId="33" borderId="0" xfId="0" applyFont="1" applyFill="1" applyAlignment="1">
      <alignment horizontal="left" vertical="top" wrapText="1"/>
    </xf>
    <xf numFmtId="14" fontId="26" fillId="48" borderId="35" xfId="0" applyNumberFormat="1" applyFont="1" applyFill="1" applyBorder="1" applyAlignment="1">
      <alignment horizontal="center" vertical="top" wrapText="1"/>
    </xf>
    <xf numFmtId="14" fontId="26" fillId="48" borderId="36" xfId="0" applyNumberFormat="1" applyFont="1" applyFill="1" applyBorder="1" applyAlignment="1">
      <alignment horizontal="center" vertical="top" wrapText="1"/>
    </xf>
    <xf numFmtId="14" fontId="26" fillId="48" borderId="37" xfId="0" applyNumberFormat="1" applyFont="1" applyFill="1" applyBorder="1" applyAlignment="1">
      <alignment horizontal="center" vertical="top" wrapText="1"/>
    </xf>
    <xf numFmtId="14" fontId="26" fillId="43" borderId="35" xfId="0" applyNumberFormat="1" applyFont="1" applyFill="1" applyBorder="1" applyAlignment="1">
      <alignment horizontal="center" vertical="top" wrapText="1"/>
    </xf>
    <xf numFmtId="14" fontId="26" fillId="43" borderId="36" xfId="0" applyNumberFormat="1" applyFont="1" applyFill="1" applyBorder="1" applyAlignment="1">
      <alignment horizontal="center" vertical="top" wrapText="1"/>
    </xf>
    <xf numFmtId="14" fontId="26" fillId="43" borderId="37" xfId="0" applyNumberFormat="1" applyFont="1" applyFill="1" applyBorder="1" applyAlignment="1">
      <alignment horizontal="center" vertical="top" wrapText="1"/>
    </xf>
    <xf numFmtId="0" fontId="40" fillId="33" borderId="0" xfId="0" applyFont="1" applyFill="1" applyAlignment="1">
      <alignment horizontal="left" vertical="top" wrapText="1"/>
    </xf>
    <xf numFmtId="0" fontId="36" fillId="33" borderId="0" xfId="0" applyFont="1" applyFill="1" applyAlignment="1">
      <alignment horizontal="left" vertical="top" wrapText="1"/>
    </xf>
    <xf numFmtId="0" fontId="32" fillId="33" borderId="0" xfId="0" applyFont="1" applyFill="1" applyAlignment="1">
      <alignment horizontal="left" vertical="top" wrapText="1"/>
    </xf>
    <xf numFmtId="14" fontId="26" fillId="43" borderId="17" xfId="0" applyNumberFormat="1" applyFont="1" applyFill="1" applyBorder="1" applyAlignment="1">
      <alignment horizontal="center" vertical="top" wrapText="1"/>
    </xf>
    <xf numFmtId="14" fontId="26" fillId="43" borderId="18" xfId="0" applyNumberFormat="1" applyFont="1" applyFill="1" applyBorder="1" applyAlignment="1">
      <alignment horizontal="center" vertical="top" wrapText="1"/>
    </xf>
    <xf numFmtId="14" fontId="26" fillId="43" borderId="19" xfId="0" applyNumberFormat="1" applyFont="1" applyFill="1" applyBorder="1" applyAlignment="1">
      <alignment horizontal="center" vertical="top" wrapText="1"/>
    </xf>
    <xf numFmtId="14" fontId="63" fillId="33" borderId="78" xfId="0" applyNumberFormat="1" applyFont="1" applyFill="1" applyBorder="1" applyAlignment="1">
      <alignment horizontal="center" vertical="top"/>
    </xf>
    <xf numFmtId="0" fontId="40" fillId="0" borderId="0" xfId="0" applyFont="1" applyAlignment="1">
      <alignment horizontal="left" vertical="top" wrapText="1"/>
    </xf>
    <xf numFmtId="14" fontId="26" fillId="40" borderId="11" xfId="0" applyNumberFormat="1" applyFont="1" applyFill="1" applyBorder="1" applyAlignment="1">
      <alignment horizontal="center" vertical="top" wrapText="1"/>
    </xf>
    <xf numFmtId="14" fontId="26" fillId="40" borderId="61" xfId="0" applyNumberFormat="1" applyFont="1" applyFill="1" applyBorder="1" applyAlignment="1">
      <alignment horizontal="center" vertical="top" wrapText="1"/>
    </xf>
    <xf numFmtId="14" fontId="26" fillId="40" borderId="60" xfId="0" applyNumberFormat="1" applyFont="1" applyFill="1" applyBorder="1" applyAlignment="1">
      <alignment horizontal="center" vertical="top" wrapText="1"/>
    </xf>
    <xf numFmtId="14" fontId="26" fillId="40" borderId="10" xfId="0" applyNumberFormat="1" applyFont="1" applyFill="1" applyBorder="1" applyAlignment="1">
      <alignment horizontal="center" vertical="top" wrapText="1"/>
    </xf>
    <xf numFmtId="14" fontId="26" fillId="43" borderId="11" xfId="0" applyNumberFormat="1" applyFont="1" applyFill="1" applyBorder="1" applyAlignment="1">
      <alignment horizontal="center" vertical="top" wrapText="1"/>
    </xf>
    <xf numFmtId="14" fontId="26" fillId="43" borderId="61" xfId="0" applyNumberFormat="1" applyFont="1" applyFill="1" applyBorder="1" applyAlignment="1">
      <alignment horizontal="center" vertical="top" wrapText="1"/>
    </xf>
    <xf numFmtId="14" fontId="26" fillId="43" borderId="60" xfId="0" applyNumberFormat="1" applyFont="1" applyFill="1" applyBorder="1" applyAlignment="1">
      <alignment horizontal="center" vertical="top" wrapText="1"/>
    </xf>
    <xf numFmtId="14" fontId="26" fillId="34" borderId="11" xfId="0" applyNumberFormat="1" applyFont="1" applyFill="1" applyBorder="1" applyAlignment="1">
      <alignment horizontal="center" vertical="top" wrapText="1"/>
    </xf>
    <xf numFmtId="14" fontId="26" fillId="34" borderId="61" xfId="0" applyNumberFormat="1" applyFont="1" applyFill="1" applyBorder="1" applyAlignment="1">
      <alignment horizontal="center" vertical="top" wrapText="1"/>
    </xf>
    <xf numFmtId="14" fontId="26" fillId="34" borderId="60" xfId="0" applyNumberFormat="1" applyFont="1" applyFill="1" applyBorder="1" applyAlignment="1">
      <alignment horizontal="center" vertical="top" wrapText="1"/>
    </xf>
    <xf numFmtId="164" fontId="28" fillId="33" borderId="0" xfId="0" quotePrefix="1" applyNumberFormat="1" applyFont="1" applyFill="1" applyAlignment="1">
      <alignment horizontal="left"/>
    </xf>
    <xf numFmtId="0" fontId="28" fillId="34" borderId="0" xfId="0" applyFont="1" applyFill="1"/>
    <xf numFmtId="0" fontId="18" fillId="34" borderId="0" xfId="44" applyFill="1" applyAlignment="1"/>
    <xf numFmtId="0" fontId="42" fillId="34" borderId="0" xfId="0" applyFont="1" applyFill="1" applyAlignment="1">
      <alignment horizontal="left" vertical="center"/>
    </xf>
    <xf numFmtId="0" fontId="28" fillId="35" borderId="0" xfId="0" applyFont="1" applyFill="1" applyAlignment="1">
      <alignment vertical="top" wrapText="1"/>
    </xf>
    <xf numFmtId="14" fontId="55" fillId="40" borderId="11" xfId="0" applyNumberFormat="1" applyFont="1" applyFill="1" applyBorder="1" applyAlignment="1">
      <alignment horizontal="center" vertical="top" wrapText="1"/>
    </xf>
    <xf numFmtId="14" fontId="55" fillId="40" borderId="61" xfId="0" applyNumberFormat="1" applyFont="1" applyFill="1" applyBorder="1" applyAlignment="1">
      <alignment horizontal="center" vertical="top" wrapText="1"/>
    </xf>
    <xf numFmtId="14" fontId="55" fillId="40" borderId="60" xfId="0" applyNumberFormat="1" applyFont="1" applyFill="1" applyBorder="1" applyAlignment="1">
      <alignment horizontal="center" vertical="top" wrapText="1"/>
    </xf>
    <xf numFmtId="0" fontId="35" fillId="33" borderId="0" xfId="0" applyFont="1" applyFill="1" applyAlignment="1">
      <alignment horizontal="left" vertical="center" wrapText="1"/>
    </xf>
    <xf numFmtId="0" fontId="26" fillId="40" borderId="11" xfId="0" applyFont="1" applyFill="1" applyBorder="1" applyAlignment="1">
      <alignment horizontal="center" vertical="top" wrapText="1"/>
    </xf>
    <xf numFmtId="0" fontId="26" fillId="40" borderId="61" xfId="0" applyFont="1" applyFill="1" applyBorder="1" applyAlignment="1">
      <alignment horizontal="center" vertical="top" wrapText="1"/>
    </xf>
    <xf numFmtId="0" fontId="26" fillId="40" borderId="60" xfId="0" applyFont="1" applyFill="1" applyBorder="1" applyAlignment="1">
      <alignment horizontal="center" vertical="top" wrapText="1"/>
    </xf>
    <xf numFmtId="0" fontId="56" fillId="47" borderId="77" xfId="0" applyFont="1" applyFill="1" applyBorder="1" applyAlignment="1">
      <alignment horizontal="left" vertical="top"/>
    </xf>
    <xf numFmtId="0" fontId="56" fillId="47" borderId="0" xfId="0" applyFont="1" applyFill="1" applyAlignment="1">
      <alignment horizontal="left" vertical="top"/>
    </xf>
    <xf numFmtId="0" fontId="56" fillId="47" borderId="15" xfId="0" applyFont="1" applyFill="1" applyBorder="1" applyAlignment="1">
      <alignment horizontal="left" vertical="top"/>
    </xf>
    <xf numFmtId="0" fontId="59" fillId="47" borderId="15" xfId="0" applyFont="1" applyFill="1" applyBorder="1" applyAlignment="1">
      <alignment horizontal="left" vertical="top"/>
    </xf>
    <xf numFmtId="0" fontId="64" fillId="37" borderId="66" xfId="0" applyFont="1" applyFill="1" applyBorder="1" applyAlignment="1">
      <alignment horizontal="center" vertical="top" wrapText="1"/>
    </xf>
    <xf numFmtId="0" fontId="64" fillId="37" borderId="65" xfId="0" applyFont="1" applyFill="1" applyBorder="1" applyAlignment="1">
      <alignment horizontal="center" vertical="top" wrapText="1"/>
    </xf>
    <xf numFmtId="0" fontId="64" fillId="37" borderId="64" xfId="0" applyFont="1" applyFill="1" applyBorder="1" applyAlignment="1">
      <alignment horizontal="center" vertical="top" wrapText="1"/>
    </xf>
    <xf numFmtId="0" fontId="58" fillId="0" borderId="66" xfId="0" applyFont="1" applyBorder="1" applyAlignment="1">
      <alignment horizontal="center" vertical="center" wrapText="1"/>
    </xf>
    <xf numFmtId="0" fontId="58" fillId="0" borderId="65" xfId="0" applyFont="1" applyBorder="1" applyAlignment="1">
      <alignment horizontal="center" vertical="center" wrapText="1"/>
    </xf>
    <xf numFmtId="0" fontId="58" fillId="0" borderId="64" xfId="0" applyFont="1" applyBorder="1" applyAlignment="1">
      <alignment horizontal="center" vertical="center" wrapText="1"/>
    </xf>
    <xf numFmtId="0" fontId="58" fillId="0" borderId="68" xfId="0" applyFont="1" applyBorder="1" applyAlignment="1">
      <alignment horizontal="center" vertical="center" wrapText="1"/>
    </xf>
    <xf numFmtId="0" fontId="61" fillId="0" borderId="66" xfId="0" applyFont="1" applyBorder="1" applyAlignment="1">
      <alignment horizontal="center" vertical="top" wrapText="1"/>
    </xf>
    <xf numFmtId="0" fontId="61" fillId="0" borderId="65" xfId="0" applyFont="1" applyBorder="1" applyAlignment="1">
      <alignment horizontal="center" vertical="top" wrapText="1"/>
    </xf>
    <xf numFmtId="0" fontId="61" fillId="0" borderId="68" xfId="0" applyFont="1" applyBorder="1" applyAlignment="1">
      <alignment horizontal="center" vertical="top" wrapText="1"/>
    </xf>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5" builtinId="3"/>
    <cellStyle name="Comma 2" xfId="46" xr:uid="{19622051-5F66-48E2-8477-42C14AE62C8E}"/>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rmal 2" xfId="43" xr:uid="{057CBAB3-8E19-4E4A-94A4-F46FEE71EC07}"/>
    <cellStyle name="Note" xfId="15" builtinId="10" customBuiltin="1"/>
    <cellStyle name="Output" xfId="10" builtinId="21" customBuiltin="1"/>
    <cellStyle name="Per cent" xfId="42" builtinId="5"/>
    <cellStyle name="Title" xfId="1" builtinId="15" customBuiltin="1"/>
    <cellStyle name="Total" xfId="17" builtinId="25" customBuiltin="1"/>
    <cellStyle name="Warning Text" xfId="14" builtinId="11" customBuiltin="1"/>
  </cellStyles>
  <dxfs count="11">
    <dxf>
      <font>
        <color theme="0"/>
      </font>
      <fill>
        <patternFill>
          <bgColor rgb="FF00B050"/>
        </patternFill>
      </fill>
    </dxf>
    <dxf>
      <font>
        <color theme="0"/>
      </font>
      <fill>
        <patternFill>
          <bgColor rgb="FFFF0000"/>
        </patternFill>
      </fill>
    </dxf>
    <dxf>
      <font>
        <color theme="0" tint="-0.14996795556505021"/>
      </font>
    </dxf>
    <dxf>
      <font>
        <color theme="0" tint="-0.14996795556505021"/>
      </font>
    </dxf>
    <dxf>
      <font>
        <color theme="0" tint="-0.14996795556505021"/>
      </font>
    </dxf>
    <dxf>
      <font>
        <color theme="0"/>
      </font>
      <fill>
        <patternFill>
          <bgColor theme="9"/>
        </patternFill>
      </fill>
    </dxf>
    <dxf>
      <font>
        <color theme="0"/>
      </font>
      <fill>
        <patternFill>
          <bgColor rgb="FFFF0000"/>
        </patternFill>
      </fill>
    </dxf>
    <dxf>
      <font>
        <color theme="0" tint="-0.14996795556505021"/>
      </font>
    </dxf>
    <dxf>
      <font>
        <color theme="0" tint="-0.14996795556505021"/>
      </font>
    </dxf>
    <dxf>
      <fill>
        <patternFill>
          <bgColor rgb="FFC00000"/>
        </patternFill>
      </fill>
    </dxf>
    <dxf>
      <font>
        <color theme="0" tint="-0.14996795556505021"/>
      </font>
    </dxf>
  </dxfs>
  <tableStyles count="0" defaultTableStyle="TableStyleMedium2" defaultPivotStyle="PivotStyleLight16"/>
  <colors>
    <mruColors>
      <color rgb="FFFF6161"/>
      <color rgb="FFFF2525"/>
      <color rgb="FFFFCC99"/>
      <color rgb="FFFF4743"/>
      <color rgb="FF990000"/>
      <color rgb="FF095BA6"/>
      <color rgb="FF7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GB" sz="1000"/>
              <a:t> National</a:t>
            </a:r>
          </a:p>
          <a:p>
            <a:pPr>
              <a:defRPr sz="1000"/>
            </a:pPr>
            <a:r>
              <a:rPr lang="en-GB" sz="1000"/>
              <a:t>Rolling</a:t>
            </a:r>
            <a:r>
              <a:rPr lang="en-GB" sz="1000" baseline="0"/>
              <a:t> 7 day average</a:t>
            </a:r>
          </a:p>
          <a:p>
            <a:pPr>
              <a:defRPr sz="1000"/>
            </a:pPr>
            <a:r>
              <a:rPr lang="en-GB" sz="1000" baseline="0"/>
              <a:t>April 2023 to October 2024</a:t>
            </a:r>
            <a:endParaRPr lang="en-GB"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'Charts - Board Report'!$C$1</c:f>
              <c:strCache>
                <c:ptCount val="1"/>
                <c:pt idx="0">
                  <c:v> Number of patients remaining in hospital who no longer meet the criteria to reside </c:v>
                </c:pt>
              </c:strCache>
            </c:strRef>
          </c:tx>
          <c:spPr>
            <a:ln w="28575" cap="rnd">
              <a:solidFill>
                <a:schemeClr val="accent1"/>
              </a:solidFill>
              <a:round/>
            </a:ln>
            <a:effectLst/>
          </c:spPr>
          <c:marker>
            <c:symbol val="none"/>
          </c:marker>
          <c:cat>
            <c:numRef>
              <c:f>'Charts - Board Report'!$A$732:$A$1600</c:f>
              <c:numCache>
                <c:formatCode>m/d/yyyy</c:formatCode>
                <c:ptCount val="869"/>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pt idx="366">
                  <c:v>45383</c:v>
                </c:pt>
                <c:pt idx="367">
                  <c:v>45384</c:v>
                </c:pt>
                <c:pt idx="368">
                  <c:v>45385</c:v>
                </c:pt>
                <c:pt idx="369">
                  <c:v>45386</c:v>
                </c:pt>
                <c:pt idx="370">
                  <c:v>45387</c:v>
                </c:pt>
                <c:pt idx="371">
                  <c:v>45388</c:v>
                </c:pt>
                <c:pt idx="372">
                  <c:v>45389</c:v>
                </c:pt>
                <c:pt idx="373">
                  <c:v>45390</c:v>
                </c:pt>
                <c:pt idx="374">
                  <c:v>45391</c:v>
                </c:pt>
                <c:pt idx="375">
                  <c:v>45392</c:v>
                </c:pt>
                <c:pt idx="376">
                  <c:v>45393</c:v>
                </c:pt>
                <c:pt idx="377">
                  <c:v>45394</c:v>
                </c:pt>
                <c:pt idx="378">
                  <c:v>45395</c:v>
                </c:pt>
                <c:pt idx="379">
                  <c:v>45396</c:v>
                </c:pt>
                <c:pt idx="380">
                  <c:v>45397</c:v>
                </c:pt>
                <c:pt idx="381">
                  <c:v>45398</c:v>
                </c:pt>
                <c:pt idx="382">
                  <c:v>45399</c:v>
                </c:pt>
                <c:pt idx="383">
                  <c:v>45400</c:v>
                </c:pt>
                <c:pt idx="384">
                  <c:v>45401</c:v>
                </c:pt>
                <c:pt idx="385">
                  <c:v>45402</c:v>
                </c:pt>
                <c:pt idx="386">
                  <c:v>45403</c:v>
                </c:pt>
                <c:pt idx="387">
                  <c:v>45404</c:v>
                </c:pt>
                <c:pt idx="388">
                  <c:v>45405</c:v>
                </c:pt>
                <c:pt idx="389">
                  <c:v>45406</c:v>
                </c:pt>
                <c:pt idx="390">
                  <c:v>45407</c:v>
                </c:pt>
                <c:pt idx="391">
                  <c:v>45408</c:v>
                </c:pt>
                <c:pt idx="392">
                  <c:v>45409</c:v>
                </c:pt>
                <c:pt idx="393">
                  <c:v>45410</c:v>
                </c:pt>
                <c:pt idx="394">
                  <c:v>45411</c:v>
                </c:pt>
                <c:pt idx="395">
                  <c:v>45412</c:v>
                </c:pt>
                <c:pt idx="396">
                  <c:v>45413</c:v>
                </c:pt>
                <c:pt idx="397">
                  <c:v>45414</c:v>
                </c:pt>
                <c:pt idx="398">
                  <c:v>45415</c:v>
                </c:pt>
                <c:pt idx="399">
                  <c:v>45416</c:v>
                </c:pt>
                <c:pt idx="400">
                  <c:v>45417</c:v>
                </c:pt>
                <c:pt idx="401">
                  <c:v>45418</c:v>
                </c:pt>
                <c:pt idx="402">
                  <c:v>45419</c:v>
                </c:pt>
                <c:pt idx="403">
                  <c:v>45420</c:v>
                </c:pt>
                <c:pt idx="404">
                  <c:v>45421</c:v>
                </c:pt>
                <c:pt idx="405">
                  <c:v>45422</c:v>
                </c:pt>
                <c:pt idx="406">
                  <c:v>45423</c:v>
                </c:pt>
                <c:pt idx="407">
                  <c:v>45424</c:v>
                </c:pt>
                <c:pt idx="408">
                  <c:v>45425</c:v>
                </c:pt>
                <c:pt idx="409">
                  <c:v>45426</c:v>
                </c:pt>
                <c:pt idx="410">
                  <c:v>45427</c:v>
                </c:pt>
                <c:pt idx="411">
                  <c:v>45428</c:v>
                </c:pt>
                <c:pt idx="412">
                  <c:v>45429</c:v>
                </c:pt>
                <c:pt idx="413">
                  <c:v>45430</c:v>
                </c:pt>
                <c:pt idx="414">
                  <c:v>45431</c:v>
                </c:pt>
                <c:pt idx="415">
                  <c:v>45432</c:v>
                </c:pt>
                <c:pt idx="416">
                  <c:v>45433</c:v>
                </c:pt>
                <c:pt idx="417">
                  <c:v>45434</c:v>
                </c:pt>
                <c:pt idx="418">
                  <c:v>45435</c:v>
                </c:pt>
                <c:pt idx="419">
                  <c:v>45436</c:v>
                </c:pt>
                <c:pt idx="420">
                  <c:v>45437</c:v>
                </c:pt>
                <c:pt idx="421">
                  <c:v>45438</c:v>
                </c:pt>
                <c:pt idx="422">
                  <c:v>45439</c:v>
                </c:pt>
                <c:pt idx="423">
                  <c:v>45440</c:v>
                </c:pt>
                <c:pt idx="424">
                  <c:v>45441</c:v>
                </c:pt>
                <c:pt idx="425">
                  <c:v>45442</c:v>
                </c:pt>
                <c:pt idx="426">
                  <c:v>45443</c:v>
                </c:pt>
                <c:pt idx="427">
                  <c:v>45444</c:v>
                </c:pt>
                <c:pt idx="428">
                  <c:v>45445</c:v>
                </c:pt>
                <c:pt idx="429">
                  <c:v>45446</c:v>
                </c:pt>
                <c:pt idx="430">
                  <c:v>45447</c:v>
                </c:pt>
                <c:pt idx="431">
                  <c:v>45448</c:v>
                </c:pt>
                <c:pt idx="432">
                  <c:v>45449</c:v>
                </c:pt>
                <c:pt idx="433">
                  <c:v>45450</c:v>
                </c:pt>
                <c:pt idx="434">
                  <c:v>45451</c:v>
                </c:pt>
                <c:pt idx="435">
                  <c:v>45452</c:v>
                </c:pt>
                <c:pt idx="436">
                  <c:v>45453</c:v>
                </c:pt>
                <c:pt idx="437">
                  <c:v>45454</c:v>
                </c:pt>
                <c:pt idx="438">
                  <c:v>45455</c:v>
                </c:pt>
                <c:pt idx="439">
                  <c:v>45456</c:v>
                </c:pt>
                <c:pt idx="440">
                  <c:v>45457</c:v>
                </c:pt>
                <c:pt idx="441">
                  <c:v>45458</c:v>
                </c:pt>
                <c:pt idx="442">
                  <c:v>45459</c:v>
                </c:pt>
                <c:pt idx="443">
                  <c:v>45460</c:v>
                </c:pt>
                <c:pt idx="444">
                  <c:v>45461</c:v>
                </c:pt>
                <c:pt idx="445">
                  <c:v>45462</c:v>
                </c:pt>
                <c:pt idx="446">
                  <c:v>45463</c:v>
                </c:pt>
                <c:pt idx="447">
                  <c:v>45464</c:v>
                </c:pt>
                <c:pt idx="448">
                  <c:v>45465</c:v>
                </c:pt>
                <c:pt idx="449">
                  <c:v>45466</c:v>
                </c:pt>
                <c:pt idx="450">
                  <c:v>45467</c:v>
                </c:pt>
                <c:pt idx="451">
                  <c:v>45468</c:v>
                </c:pt>
                <c:pt idx="452">
                  <c:v>45469</c:v>
                </c:pt>
                <c:pt idx="453">
                  <c:v>45470</c:v>
                </c:pt>
                <c:pt idx="454">
                  <c:v>45471</c:v>
                </c:pt>
                <c:pt idx="455">
                  <c:v>45472</c:v>
                </c:pt>
                <c:pt idx="456">
                  <c:v>45473</c:v>
                </c:pt>
                <c:pt idx="457">
                  <c:v>45474</c:v>
                </c:pt>
                <c:pt idx="458">
                  <c:v>45475</c:v>
                </c:pt>
                <c:pt idx="459">
                  <c:v>45476</c:v>
                </c:pt>
                <c:pt idx="460">
                  <c:v>45477</c:v>
                </c:pt>
                <c:pt idx="461">
                  <c:v>45478</c:v>
                </c:pt>
                <c:pt idx="462">
                  <c:v>45479</c:v>
                </c:pt>
                <c:pt idx="463">
                  <c:v>45480</c:v>
                </c:pt>
                <c:pt idx="464">
                  <c:v>45481</c:v>
                </c:pt>
                <c:pt idx="465">
                  <c:v>45482</c:v>
                </c:pt>
                <c:pt idx="466">
                  <c:v>45483</c:v>
                </c:pt>
                <c:pt idx="467">
                  <c:v>45484</c:v>
                </c:pt>
                <c:pt idx="468">
                  <c:v>45485</c:v>
                </c:pt>
                <c:pt idx="469">
                  <c:v>45486</c:v>
                </c:pt>
                <c:pt idx="470">
                  <c:v>45487</c:v>
                </c:pt>
                <c:pt idx="471">
                  <c:v>45488</c:v>
                </c:pt>
                <c:pt idx="472">
                  <c:v>45489</c:v>
                </c:pt>
                <c:pt idx="473">
                  <c:v>45490</c:v>
                </c:pt>
                <c:pt idx="474">
                  <c:v>45491</c:v>
                </c:pt>
                <c:pt idx="475">
                  <c:v>45492</c:v>
                </c:pt>
                <c:pt idx="476">
                  <c:v>45493</c:v>
                </c:pt>
                <c:pt idx="477">
                  <c:v>45494</c:v>
                </c:pt>
                <c:pt idx="478">
                  <c:v>45495</c:v>
                </c:pt>
                <c:pt idx="479">
                  <c:v>45496</c:v>
                </c:pt>
                <c:pt idx="480">
                  <c:v>45497</c:v>
                </c:pt>
                <c:pt idx="481">
                  <c:v>45498</c:v>
                </c:pt>
                <c:pt idx="482">
                  <c:v>45499</c:v>
                </c:pt>
                <c:pt idx="483">
                  <c:v>45500</c:v>
                </c:pt>
                <c:pt idx="484">
                  <c:v>45501</c:v>
                </c:pt>
                <c:pt idx="485">
                  <c:v>45502</c:v>
                </c:pt>
                <c:pt idx="486">
                  <c:v>45503</c:v>
                </c:pt>
                <c:pt idx="487">
                  <c:v>45504</c:v>
                </c:pt>
                <c:pt idx="488">
                  <c:v>45505</c:v>
                </c:pt>
                <c:pt idx="489">
                  <c:v>45506</c:v>
                </c:pt>
                <c:pt idx="490">
                  <c:v>45507</c:v>
                </c:pt>
                <c:pt idx="491">
                  <c:v>45508</c:v>
                </c:pt>
                <c:pt idx="492">
                  <c:v>45509</c:v>
                </c:pt>
                <c:pt idx="493">
                  <c:v>45510</c:v>
                </c:pt>
                <c:pt idx="494">
                  <c:v>45511</c:v>
                </c:pt>
                <c:pt idx="495">
                  <c:v>45512</c:v>
                </c:pt>
                <c:pt idx="496">
                  <c:v>45513</c:v>
                </c:pt>
                <c:pt idx="497">
                  <c:v>45514</c:v>
                </c:pt>
                <c:pt idx="498">
                  <c:v>45515</c:v>
                </c:pt>
                <c:pt idx="499">
                  <c:v>45516</c:v>
                </c:pt>
                <c:pt idx="500">
                  <c:v>45517</c:v>
                </c:pt>
                <c:pt idx="501">
                  <c:v>45518</c:v>
                </c:pt>
                <c:pt idx="502">
                  <c:v>45519</c:v>
                </c:pt>
                <c:pt idx="503">
                  <c:v>45520</c:v>
                </c:pt>
                <c:pt idx="504">
                  <c:v>45521</c:v>
                </c:pt>
                <c:pt idx="505">
                  <c:v>45522</c:v>
                </c:pt>
                <c:pt idx="506">
                  <c:v>45523</c:v>
                </c:pt>
                <c:pt idx="507">
                  <c:v>45524</c:v>
                </c:pt>
                <c:pt idx="508">
                  <c:v>45525</c:v>
                </c:pt>
                <c:pt idx="509">
                  <c:v>45526</c:v>
                </c:pt>
                <c:pt idx="510">
                  <c:v>45527</c:v>
                </c:pt>
                <c:pt idx="511">
                  <c:v>45528</c:v>
                </c:pt>
                <c:pt idx="512">
                  <c:v>45529</c:v>
                </c:pt>
                <c:pt idx="513">
                  <c:v>45530</c:v>
                </c:pt>
                <c:pt idx="514">
                  <c:v>45531</c:v>
                </c:pt>
                <c:pt idx="515">
                  <c:v>45532</c:v>
                </c:pt>
                <c:pt idx="516">
                  <c:v>45533</c:v>
                </c:pt>
                <c:pt idx="517">
                  <c:v>45534</c:v>
                </c:pt>
                <c:pt idx="518">
                  <c:v>45535</c:v>
                </c:pt>
                <c:pt idx="519">
                  <c:v>45536</c:v>
                </c:pt>
                <c:pt idx="520">
                  <c:v>45537</c:v>
                </c:pt>
                <c:pt idx="521">
                  <c:v>45538</c:v>
                </c:pt>
                <c:pt idx="522">
                  <c:v>45539</c:v>
                </c:pt>
                <c:pt idx="523">
                  <c:v>45540</c:v>
                </c:pt>
                <c:pt idx="524">
                  <c:v>45541</c:v>
                </c:pt>
                <c:pt idx="525">
                  <c:v>45542</c:v>
                </c:pt>
                <c:pt idx="526">
                  <c:v>45543</c:v>
                </c:pt>
                <c:pt idx="527">
                  <c:v>45544</c:v>
                </c:pt>
                <c:pt idx="528">
                  <c:v>45545</c:v>
                </c:pt>
                <c:pt idx="529">
                  <c:v>45546</c:v>
                </c:pt>
                <c:pt idx="530">
                  <c:v>45547</c:v>
                </c:pt>
                <c:pt idx="531">
                  <c:v>45548</c:v>
                </c:pt>
                <c:pt idx="532">
                  <c:v>45549</c:v>
                </c:pt>
                <c:pt idx="533">
                  <c:v>45550</c:v>
                </c:pt>
                <c:pt idx="534">
                  <c:v>45551</c:v>
                </c:pt>
                <c:pt idx="535">
                  <c:v>45552</c:v>
                </c:pt>
                <c:pt idx="536">
                  <c:v>45553</c:v>
                </c:pt>
                <c:pt idx="537">
                  <c:v>45554</c:v>
                </c:pt>
                <c:pt idx="538">
                  <c:v>45555</c:v>
                </c:pt>
                <c:pt idx="539">
                  <c:v>45556</c:v>
                </c:pt>
                <c:pt idx="540">
                  <c:v>45557</c:v>
                </c:pt>
                <c:pt idx="541">
                  <c:v>45558</c:v>
                </c:pt>
                <c:pt idx="542">
                  <c:v>45559</c:v>
                </c:pt>
                <c:pt idx="543">
                  <c:v>45560</c:v>
                </c:pt>
                <c:pt idx="544">
                  <c:v>45561</c:v>
                </c:pt>
                <c:pt idx="545">
                  <c:v>45562</c:v>
                </c:pt>
                <c:pt idx="546">
                  <c:v>45563</c:v>
                </c:pt>
                <c:pt idx="547">
                  <c:v>45564</c:v>
                </c:pt>
                <c:pt idx="548">
                  <c:v>45565</c:v>
                </c:pt>
                <c:pt idx="549">
                  <c:v>45566</c:v>
                </c:pt>
                <c:pt idx="550">
                  <c:v>45567</c:v>
                </c:pt>
                <c:pt idx="551">
                  <c:v>45568</c:v>
                </c:pt>
                <c:pt idx="552">
                  <c:v>45569</c:v>
                </c:pt>
                <c:pt idx="553">
                  <c:v>45570</c:v>
                </c:pt>
                <c:pt idx="554">
                  <c:v>45571</c:v>
                </c:pt>
                <c:pt idx="555">
                  <c:v>45572</c:v>
                </c:pt>
                <c:pt idx="556">
                  <c:v>45573</c:v>
                </c:pt>
                <c:pt idx="557">
                  <c:v>45574</c:v>
                </c:pt>
                <c:pt idx="558">
                  <c:v>45575</c:v>
                </c:pt>
                <c:pt idx="559">
                  <c:v>45576</c:v>
                </c:pt>
                <c:pt idx="560">
                  <c:v>45577</c:v>
                </c:pt>
                <c:pt idx="561">
                  <c:v>45578</c:v>
                </c:pt>
                <c:pt idx="562">
                  <c:v>45579</c:v>
                </c:pt>
                <c:pt idx="563">
                  <c:v>45580</c:v>
                </c:pt>
                <c:pt idx="564">
                  <c:v>45581</c:v>
                </c:pt>
                <c:pt idx="565">
                  <c:v>45582</c:v>
                </c:pt>
                <c:pt idx="566">
                  <c:v>45583</c:v>
                </c:pt>
                <c:pt idx="567">
                  <c:v>45584</c:v>
                </c:pt>
                <c:pt idx="568">
                  <c:v>45585</c:v>
                </c:pt>
                <c:pt idx="569">
                  <c:v>45586</c:v>
                </c:pt>
                <c:pt idx="570">
                  <c:v>45587</c:v>
                </c:pt>
                <c:pt idx="571">
                  <c:v>45588</c:v>
                </c:pt>
                <c:pt idx="572">
                  <c:v>45589</c:v>
                </c:pt>
                <c:pt idx="573">
                  <c:v>45590</c:v>
                </c:pt>
                <c:pt idx="574">
                  <c:v>45591</c:v>
                </c:pt>
                <c:pt idx="575">
                  <c:v>45592</c:v>
                </c:pt>
                <c:pt idx="576">
                  <c:v>45593</c:v>
                </c:pt>
                <c:pt idx="577">
                  <c:v>45594</c:v>
                </c:pt>
                <c:pt idx="578">
                  <c:v>45595</c:v>
                </c:pt>
                <c:pt idx="579">
                  <c:v>45596</c:v>
                </c:pt>
                <c:pt idx="580">
                  <c:v>45597</c:v>
                </c:pt>
                <c:pt idx="581">
                  <c:v>45598</c:v>
                </c:pt>
                <c:pt idx="582">
                  <c:v>45599</c:v>
                </c:pt>
                <c:pt idx="583">
                  <c:v>45600</c:v>
                </c:pt>
                <c:pt idx="584">
                  <c:v>45601</c:v>
                </c:pt>
                <c:pt idx="585">
                  <c:v>45602</c:v>
                </c:pt>
                <c:pt idx="586">
                  <c:v>45603</c:v>
                </c:pt>
                <c:pt idx="587">
                  <c:v>45604</c:v>
                </c:pt>
                <c:pt idx="588">
                  <c:v>45605</c:v>
                </c:pt>
                <c:pt idx="589">
                  <c:v>45606</c:v>
                </c:pt>
                <c:pt idx="590">
                  <c:v>45607</c:v>
                </c:pt>
                <c:pt idx="591">
                  <c:v>45608</c:v>
                </c:pt>
                <c:pt idx="592">
                  <c:v>45609</c:v>
                </c:pt>
                <c:pt idx="593">
                  <c:v>45610</c:v>
                </c:pt>
                <c:pt idx="594">
                  <c:v>45611</c:v>
                </c:pt>
                <c:pt idx="595">
                  <c:v>45612</c:v>
                </c:pt>
                <c:pt idx="596">
                  <c:v>45613</c:v>
                </c:pt>
                <c:pt idx="597">
                  <c:v>45614</c:v>
                </c:pt>
                <c:pt idx="598">
                  <c:v>45615</c:v>
                </c:pt>
                <c:pt idx="599">
                  <c:v>45616</c:v>
                </c:pt>
                <c:pt idx="600">
                  <c:v>45617</c:v>
                </c:pt>
                <c:pt idx="601">
                  <c:v>45618</c:v>
                </c:pt>
                <c:pt idx="602">
                  <c:v>45619</c:v>
                </c:pt>
                <c:pt idx="603">
                  <c:v>45620</c:v>
                </c:pt>
                <c:pt idx="604">
                  <c:v>45621</c:v>
                </c:pt>
                <c:pt idx="605">
                  <c:v>45622</c:v>
                </c:pt>
                <c:pt idx="606">
                  <c:v>45623</c:v>
                </c:pt>
                <c:pt idx="607">
                  <c:v>45624</c:v>
                </c:pt>
                <c:pt idx="608">
                  <c:v>45625</c:v>
                </c:pt>
                <c:pt idx="609">
                  <c:v>45626</c:v>
                </c:pt>
                <c:pt idx="610">
                  <c:v>45627</c:v>
                </c:pt>
                <c:pt idx="611">
                  <c:v>45628</c:v>
                </c:pt>
                <c:pt idx="612">
                  <c:v>45629</c:v>
                </c:pt>
                <c:pt idx="613">
                  <c:v>45630</c:v>
                </c:pt>
                <c:pt idx="614">
                  <c:v>45631</c:v>
                </c:pt>
                <c:pt idx="615">
                  <c:v>45632</c:v>
                </c:pt>
                <c:pt idx="616">
                  <c:v>45633</c:v>
                </c:pt>
                <c:pt idx="617">
                  <c:v>45634</c:v>
                </c:pt>
                <c:pt idx="618">
                  <c:v>45635</c:v>
                </c:pt>
                <c:pt idx="619">
                  <c:v>45636</c:v>
                </c:pt>
                <c:pt idx="620">
                  <c:v>45637</c:v>
                </c:pt>
                <c:pt idx="621">
                  <c:v>45638</c:v>
                </c:pt>
                <c:pt idx="622">
                  <c:v>45639</c:v>
                </c:pt>
                <c:pt idx="623">
                  <c:v>45640</c:v>
                </c:pt>
                <c:pt idx="624">
                  <c:v>45641</c:v>
                </c:pt>
                <c:pt idx="625">
                  <c:v>45642</c:v>
                </c:pt>
                <c:pt idx="626">
                  <c:v>45643</c:v>
                </c:pt>
                <c:pt idx="627">
                  <c:v>45644</c:v>
                </c:pt>
                <c:pt idx="628">
                  <c:v>45645</c:v>
                </c:pt>
                <c:pt idx="629">
                  <c:v>45646</c:v>
                </c:pt>
                <c:pt idx="630">
                  <c:v>45647</c:v>
                </c:pt>
                <c:pt idx="631">
                  <c:v>45648</c:v>
                </c:pt>
                <c:pt idx="632">
                  <c:v>45649</c:v>
                </c:pt>
                <c:pt idx="633">
                  <c:v>45650</c:v>
                </c:pt>
                <c:pt idx="634">
                  <c:v>45651</c:v>
                </c:pt>
                <c:pt idx="635">
                  <c:v>45652</c:v>
                </c:pt>
                <c:pt idx="636">
                  <c:v>45653</c:v>
                </c:pt>
                <c:pt idx="637">
                  <c:v>45654</c:v>
                </c:pt>
                <c:pt idx="638">
                  <c:v>45655</c:v>
                </c:pt>
                <c:pt idx="639">
                  <c:v>45656</c:v>
                </c:pt>
                <c:pt idx="640">
                  <c:v>45657</c:v>
                </c:pt>
                <c:pt idx="641">
                  <c:v>45658</c:v>
                </c:pt>
                <c:pt idx="642">
                  <c:v>45659</c:v>
                </c:pt>
                <c:pt idx="643">
                  <c:v>45660</c:v>
                </c:pt>
                <c:pt idx="644">
                  <c:v>45661</c:v>
                </c:pt>
                <c:pt idx="645">
                  <c:v>45662</c:v>
                </c:pt>
                <c:pt idx="646">
                  <c:v>45663</c:v>
                </c:pt>
                <c:pt idx="647">
                  <c:v>45664</c:v>
                </c:pt>
                <c:pt idx="648">
                  <c:v>45665</c:v>
                </c:pt>
                <c:pt idx="649">
                  <c:v>45666</c:v>
                </c:pt>
                <c:pt idx="650">
                  <c:v>45667</c:v>
                </c:pt>
                <c:pt idx="651">
                  <c:v>45668</c:v>
                </c:pt>
                <c:pt idx="652">
                  <c:v>45669</c:v>
                </c:pt>
                <c:pt idx="653">
                  <c:v>45670</c:v>
                </c:pt>
                <c:pt idx="654">
                  <c:v>45671</c:v>
                </c:pt>
                <c:pt idx="655">
                  <c:v>45672</c:v>
                </c:pt>
                <c:pt idx="656">
                  <c:v>45673</c:v>
                </c:pt>
                <c:pt idx="657">
                  <c:v>45674</c:v>
                </c:pt>
                <c:pt idx="658">
                  <c:v>45675</c:v>
                </c:pt>
                <c:pt idx="659">
                  <c:v>45676</c:v>
                </c:pt>
                <c:pt idx="660">
                  <c:v>45677</c:v>
                </c:pt>
                <c:pt idx="661">
                  <c:v>45678</c:v>
                </c:pt>
                <c:pt idx="662">
                  <c:v>45679</c:v>
                </c:pt>
                <c:pt idx="663">
                  <c:v>45680</c:v>
                </c:pt>
                <c:pt idx="664">
                  <c:v>45681</c:v>
                </c:pt>
                <c:pt idx="665">
                  <c:v>45682</c:v>
                </c:pt>
                <c:pt idx="666">
                  <c:v>45683</c:v>
                </c:pt>
                <c:pt idx="667">
                  <c:v>45684</c:v>
                </c:pt>
                <c:pt idx="668">
                  <c:v>45685</c:v>
                </c:pt>
                <c:pt idx="669">
                  <c:v>45686</c:v>
                </c:pt>
                <c:pt idx="670">
                  <c:v>45687</c:v>
                </c:pt>
                <c:pt idx="671">
                  <c:v>45688</c:v>
                </c:pt>
                <c:pt idx="672">
                  <c:v>45689</c:v>
                </c:pt>
                <c:pt idx="673">
                  <c:v>45690</c:v>
                </c:pt>
                <c:pt idx="674">
                  <c:v>45691</c:v>
                </c:pt>
                <c:pt idx="675">
                  <c:v>45692</c:v>
                </c:pt>
                <c:pt idx="676">
                  <c:v>45693</c:v>
                </c:pt>
                <c:pt idx="677">
                  <c:v>45694</c:v>
                </c:pt>
                <c:pt idx="678">
                  <c:v>45695</c:v>
                </c:pt>
                <c:pt idx="679">
                  <c:v>45696</c:v>
                </c:pt>
                <c:pt idx="680">
                  <c:v>45697</c:v>
                </c:pt>
                <c:pt idx="681">
                  <c:v>45698</c:v>
                </c:pt>
                <c:pt idx="682">
                  <c:v>45699</c:v>
                </c:pt>
                <c:pt idx="683">
                  <c:v>45700</c:v>
                </c:pt>
                <c:pt idx="684">
                  <c:v>45701</c:v>
                </c:pt>
                <c:pt idx="685">
                  <c:v>45702</c:v>
                </c:pt>
                <c:pt idx="686">
                  <c:v>45703</c:v>
                </c:pt>
                <c:pt idx="687">
                  <c:v>45704</c:v>
                </c:pt>
                <c:pt idx="688">
                  <c:v>45705</c:v>
                </c:pt>
                <c:pt idx="689">
                  <c:v>45706</c:v>
                </c:pt>
                <c:pt idx="690">
                  <c:v>45707</c:v>
                </c:pt>
                <c:pt idx="691">
                  <c:v>45708</c:v>
                </c:pt>
                <c:pt idx="692">
                  <c:v>45709</c:v>
                </c:pt>
                <c:pt idx="693">
                  <c:v>45710</c:v>
                </c:pt>
                <c:pt idx="694">
                  <c:v>45711</c:v>
                </c:pt>
                <c:pt idx="695">
                  <c:v>45712</c:v>
                </c:pt>
                <c:pt idx="696">
                  <c:v>45713</c:v>
                </c:pt>
                <c:pt idx="697">
                  <c:v>45714</c:v>
                </c:pt>
                <c:pt idx="698">
                  <c:v>45715</c:v>
                </c:pt>
                <c:pt idx="699">
                  <c:v>45716</c:v>
                </c:pt>
                <c:pt idx="700">
                  <c:v>45717</c:v>
                </c:pt>
                <c:pt idx="701">
                  <c:v>45718</c:v>
                </c:pt>
                <c:pt idx="702">
                  <c:v>45719</c:v>
                </c:pt>
                <c:pt idx="703">
                  <c:v>45720</c:v>
                </c:pt>
                <c:pt idx="704">
                  <c:v>45721</c:v>
                </c:pt>
                <c:pt idx="705">
                  <c:v>45722</c:v>
                </c:pt>
                <c:pt idx="706">
                  <c:v>45723</c:v>
                </c:pt>
                <c:pt idx="707">
                  <c:v>45724</c:v>
                </c:pt>
                <c:pt idx="708">
                  <c:v>45725</c:v>
                </c:pt>
                <c:pt idx="709">
                  <c:v>45726</c:v>
                </c:pt>
                <c:pt idx="710">
                  <c:v>45727</c:v>
                </c:pt>
                <c:pt idx="711">
                  <c:v>45728</c:v>
                </c:pt>
                <c:pt idx="712">
                  <c:v>45729</c:v>
                </c:pt>
                <c:pt idx="713">
                  <c:v>45730</c:v>
                </c:pt>
                <c:pt idx="714">
                  <c:v>45731</c:v>
                </c:pt>
                <c:pt idx="715">
                  <c:v>45732</c:v>
                </c:pt>
                <c:pt idx="716">
                  <c:v>45733</c:v>
                </c:pt>
                <c:pt idx="717">
                  <c:v>45734</c:v>
                </c:pt>
                <c:pt idx="718">
                  <c:v>45735</c:v>
                </c:pt>
                <c:pt idx="719">
                  <c:v>45736</c:v>
                </c:pt>
                <c:pt idx="720">
                  <c:v>45737</c:v>
                </c:pt>
                <c:pt idx="721">
                  <c:v>45738</c:v>
                </c:pt>
                <c:pt idx="722">
                  <c:v>45739</c:v>
                </c:pt>
                <c:pt idx="723">
                  <c:v>45740</c:v>
                </c:pt>
                <c:pt idx="724">
                  <c:v>45741</c:v>
                </c:pt>
                <c:pt idx="725">
                  <c:v>45742</c:v>
                </c:pt>
                <c:pt idx="726">
                  <c:v>45743</c:v>
                </c:pt>
                <c:pt idx="727">
                  <c:v>45744</c:v>
                </c:pt>
                <c:pt idx="728">
                  <c:v>45745</c:v>
                </c:pt>
                <c:pt idx="729">
                  <c:v>45746</c:v>
                </c:pt>
                <c:pt idx="730">
                  <c:v>45747</c:v>
                </c:pt>
                <c:pt idx="731">
                  <c:v>0</c:v>
                </c:pt>
                <c:pt idx="732">
                  <c:v>0</c:v>
                </c:pt>
                <c:pt idx="733">
                  <c:v>0</c:v>
                </c:pt>
                <c:pt idx="734">
                  <c:v>45748</c:v>
                </c:pt>
                <c:pt idx="735">
                  <c:v>45749</c:v>
                </c:pt>
                <c:pt idx="736">
                  <c:v>45750</c:v>
                </c:pt>
                <c:pt idx="737">
                  <c:v>45751</c:v>
                </c:pt>
                <c:pt idx="738">
                  <c:v>45752</c:v>
                </c:pt>
                <c:pt idx="739">
                  <c:v>45753</c:v>
                </c:pt>
                <c:pt idx="740">
                  <c:v>45754</c:v>
                </c:pt>
                <c:pt idx="741">
                  <c:v>45755</c:v>
                </c:pt>
                <c:pt idx="742">
                  <c:v>45756</c:v>
                </c:pt>
                <c:pt idx="743">
                  <c:v>45757</c:v>
                </c:pt>
                <c:pt idx="744">
                  <c:v>45758</c:v>
                </c:pt>
                <c:pt idx="745">
                  <c:v>45759</c:v>
                </c:pt>
                <c:pt idx="746">
                  <c:v>45760</c:v>
                </c:pt>
                <c:pt idx="747">
                  <c:v>45761</c:v>
                </c:pt>
                <c:pt idx="748">
                  <c:v>45762</c:v>
                </c:pt>
                <c:pt idx="749">
                  <c:v>45763</c:v>
                </c:pt>
                <c:pt idx="750">
                  <c:v>45764</c:v>
                </c:pt>
                <c:pt idx="751">
                  <c:v>45765</c:v>
                </c:pt>
                <c:pt idx="752">
                  <c:v>45766</c:v>
                </c:pt>
                <c:pt idx="753">
                  <c:v>45767</c:v>
                </c:pt>
                <c:pt idx="754">
                  <c:v>45768</c:v>
                </c:pt>
                <c:pt idx="755">
                  <c:v>45769</c:v>
                </c:pt>
                <c:pt idx="756">
                  <c:v>45770</c:v>
                </c:pt>
                <c:pt idx="757">
                  <c:v>45771</c:v>
                </c:pt>
                <c:pt idx="758">
                  <c:v>45772</c:v>
                </c:pt>
                <c:pt idx="759">
                  <c:v>45773</c:v>
                </c:pt>
                <c:pt idx="760">
                  <c:v>45774</c:v>
                </c:pt>
                <c:pt idx="761">
                  <c:v>45775</c:v>
                </c:pt>
                <c:pt idx="762">
                  <c:v>45776</c:v>
                </c:pt>
                <c:pt idx="763">
                  <c:v>0</c:v>
                </c:pt>
                <c:pt idx="764">
                  <c:v>45777</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numCache>
            </c:numRef>
          </c:cat>
          <c:val>
            <c:numRef>
              <c:f>'Charts - Board Report'!$C$732:$C$1600</c:f>
              <c:numCache>
                <c:formatCode>_-* #,##0_-;\-* #,##0_-;_-* "-"??_-;_-@_-</c:formatCode>
                <c:ptCount val="869"/>
                <c:pt idx="0">
                  <c:v>13403.714285714286</c:v>
                </c:pt>
                <c:pt idx="1">
                  <c:v>13327.428571428571</c:v>
                </c:pt>
                <c:pt idx="2">
                  <c:v>13329</c:v>
                </c:pt>
                <c:pt idx="3">
                  <c:v>13303.714285714286</c:v>
                </c:pt>
                <c:pt idx="4">
                  <c:v>13309.571428571429</c:v>
                </c:pt>
                <c:pt idx="5">
                  <c:v>13245.142857142857</c:v>
                </c:pt>
                <c:pt idx="6">
                  <c:v>13114.857142857143</c:v>
                </c:pt>
                <c:pt idx="7">
                  <c:v>12952.285714285714</c:v>
                </c:pt>
                <c:pt idx="8">
                  <c:v>12855.142857142857</c:v>
                </c:pt>
                <c:pt idx="9">
                  <c:v>12664.428571428571</c:v>
                </c:pt>
                <c:pt idx="10">
                  <c:v>12555.857142857143</c:v>
                </c:pt>
                <c:pt idx="11">
                  <c:v>12471.857142857143</c:v>
                </c:pt>
                <c:pt idx="12">
                  <c:v>12514.428571428571</c:v>
                </c:pt>
                <c:pt idx="13">
                  <c:v>12621</c:v>
                </c:pt>
                <c:pt idx="14">
                  <c:v>12741.142857142857</c:v>
                </c:pt>
                <c:pt idx="15">
                  <c:v>12847.285714285714</c:v>
                </c:pt>
                <c:pt idx="16">
                  <c:v>13012</c:v>
                </c:pt>
                <c:pt idx="17">
                  <c:v>13102.857142857143</c:v>
                </c:pt>
                <c:pt idx="18">
                  <c:v>13133.428571428571</c:v>
                </c:pt>
                <c:pt idx="19">
                  <c:v>13114.857142857143</c:v>
                </c:pt>
                <c:pt idx="20">
                  <c:v>13071.142857142857</c:v>
                </c:pt>
                <c:pt idx="21">
                  <c:v>13024.571428571429</c:v>
                </c:pt>
                <c:pt idx="22">
                  <c:v>12983.857142857143</c:v>
                </c:pt>
                <c:pt idx="23">
                  <c:v>12940.857142857143</c:v>
                </c:pt>
                <c:pt idx="24">
                  <c:v>12900.285714285714</c:v>
                </c:pt>
                <c:pt idx="25">
                  <c:v>12860.285714285714</c:v>
                </c:pt>
                <c:pt idx="26">
                  <c:v>12822.142857142857</c:v>
                </c:pt>
                <c:pt idx="27">
                  <c:v>12779.428571428571</c:v>
                </c:pt>
                <c:pt idx="28">
                  <c:v>12703.285714285714</c:v>
                </c:pt>
                <c:pt idx="29">
                  <c:v>12642.714285714286</c:v>
                </c:pt>
                <c:pt idx="30">
                  <c:v>12568.857142857143</c:v>
                </c:pt>
                <c:pt idx="31">
                  <c:v>12519.285714285714</c:v>
                </c:pt>
                <c:pt idx="32">
                  <c:v>12473.857142857143</c:v>
                </c:pt>
                <c:pt idx="33">
                  <c:v>12511</c:v>
                </c:pt>
                <c:pt idx="34">
                  <c:v>12588.571428571429</c:v>
                </c:pt>
                <c:pt idx="35">
                  <c:v>12652</c:v>
                </c:pt>
                <c:pt idx="36">
                  <c:v>12696.857142857143</c:v>
                </c:pt>
                <c:pt idx="37">
                  <c:v>12726.714285714286</c:v>
                </c:pt>
                <c:pt idx="38">
                  <c:v>12772.857142857143</c:v>
                </c:pt>
                <c:pt idx="39">
                  <c:v>12851.285714285714</c:v>
                </c:pt>
                <c:pt idx="40">
                  <c:v>12876.285714285714</c:v>
                </c:pt>
                <c:pt idx="41">
                  <c:v>12848.714285714286</c:v>
                </c:pt>
                <c:pt idx="42">
                  <c:v>12834.714285714286</c:v>
                </c:pt>
                <c:pt idx="43">
                  <c:v>12870.857142857143</c:v>
                </c:pt>
                <c:pt idx="44">
                  <c:v>12948.428571428571</c:v>
                </c:pt>
                <c:pt idx="45">
                  <c:v>12972.857142857143</c:v>
                </c:pt>
                <c:pt idx="46">
                  <c:v>12959</c:v>
                </c:pt>
                <c:pt idx="47">
                  <c:v>12900.857142857143</c:v>
                </c:pt>
                <c:pt idx="48">
                  <c:v>12886.857142857143</c:v>
                </c:pt>
                <c:pt idx="49">
                  <c:v>12879.857142857143</c:v>
                </c:pt>
                <c:pt idx="50">
                  <c:v>12802.571428571429</c:v>
                </c:pt>
                <c:pt idx="51">
                  <c:v>12738.571428571429</c:v>
                </c:pt>
                <c:pt idx="52">
                  <c:v>12658.857142857143</c:v>
                </c:pt>
                <c:pt idx="53">
                  <c:v>12604.142857142857</c:v>
                </c:pt>
                <c:pt idx="54">
                  <c:v>12570.714285714286</c:v>
                </c:pt>
                <c:pt idx="55">
                  <c:v>12486.428571428571</c:v>
                </c:pt>
                <c:pt idx="56">
                  <c:v>12413.571428571429</c:v>
                </c:pt>
                <c:pt idx="57">
                  <c:v>12373.285714285714</c:v>
                </c:pt>
                <c:pt idx="58">
                  <c:v>12312.857142857143</c:v>
                </c:pt>
                <c:pt idx="59">
                  <c:v>12280.571428571429</c:v>
                </c:pt>
                <c:pt idx="60">
                  <c:v>12246.571428571429</c:v>
                </c:pt>
                <c:pt idx="61">
                  <c:v>12232.857142857143</c:v>
                </c:pt>
                <c:pt idx="62">
                  <c:v>12244.571428571429</c:v>
                </c:pt>
                <c:pt idx="63">
                  <c:v>12275</c:v>
                </c:pt>
                <c:pt idx="64">
                  <c:v>12302.857142857143</c:v>
                </c:pt>
                <c:pt idx="65">
                  <c:v>12355.571428571429</c:v>
                </c:pt>
                <c:pt idx="66">
                  <c:v>12391.428571428571</c:v>
                </c:pt>
                <c:pt idx="67">
                  <c:v>12417.428571428571</c:v>
                </c:pt>
                <c:pt idx="68">
                  <c:v>12415.571428571429</c:v>
                </c:pt>
                <c:pt idx="69">
                  <c:v>12391.714285714286</c:v>
                </c:pt>
                <c:pt idx="70">
                  <c:v>12399.857142857143</c:v>
                </c:pt>
                <c:pt idx="71">
                  <c:v>12415</c:v>
                </c:pt>
                <c:pt idx="72">
                  <c:v>12398.285714285714</c:v>
                </c:pt>
                <c:pt idx="73">
                  <c:v>12409.285714285714</c:v>
                </c:pt>
                <c:pt idx="74">
                  <c:v>12385</c:v>
                </c:pt>
                <c:pt idx="75">
                  <c:v>12396.714285714286</c:v>
                </c:pt>
                <c:pt idx="76">
                  <c:v>12386.142857142857</c:v>
                </c:pt>
                <c:pt idx="77">
                  <c:v>12367.428571428571</c:v>
                </c:pt>
                <c:pt idx="78">
                  <c:v>12335.285714285714</c:v>
                </c:pt>
                <c:pt idx="79">
                  <c:v>12329.857142857143</c:v>
                </c:pt>
                <c:pt idx="80">
                  <c:v>12326.714285714286</c:v>
                </c:pt>
                <c:pt idx="81">
                  <c:v>12329.428571428571</c:v>
                </c:pt>
                <c:pt idx="82">
                  <c:v>12297.714285714286</c:v>
                </c:pt>
                <c:pt idx="83">
                  <c:v>12341.571428571429</c:v>
                </c:pt>
                <c:pt idx="84">
                  <c:v>12357.428571428571</c:v>
                </c:pt>
                <c:pt idx="85">
                  <c:v>12401.428571428571</c:v>
                </c:pt>
                <c:pt idx="86">
                  <c:v>12341.142857142857</c:v>
                </c:pt>
                <c:pt idx="87">
                  <c:v>12281.571428571429</c:v>
                </c:pt>
                <c:pt idx="88">
                  <c:v>12254.285714285714</c:v>
                </c:pt>
                <c:pt idx="89">
                  <c:v>12212</c:v>
                </c:pt>
                <c:pt idx="90">
                  <c:v>12200.142857142857</c:v>
                </c:pt>
                <c:pt idx="91">
                  <c:v>12196</c:v>
                </c:pt>
                <c:pt idx="92">
                  <c:v>12161</c:v>
                </c:pt>
                <c:pt idx="93">
                  <c:v>12189.142857142857</c:v>
                </c:pt>
                <c:pt idx="94">
                  <c:v>12182.142857142857</c:v>
                </c:pt>
                <c:pt idx="95">
                  <c:v>12176.285714285714</c:v>
                </c:pt>
                <c:pt idx="96">
                  <c:v>12178.142857142857</c:v>
                </c:pt>
                <c:pt idx="97">
                  <c:v>12111.285714285714</c:v>
                </c:pt>
                <c:pt idx="98">
                  <c:v>12033.857142857143</c:v>
                </c:pt>
                <c:pt idx="99">
                  <c:v>11991.714285714286</c:v>
                </c:pt>
                <c:pt idx="100">
                  <c:v>11959.714285714286</c:v>
                </c:pt>
                <c:pt idx="101">
                  <c:v>11955.857142857143</c:v>
                </c:pt>
                <c:pt idx="102">
                  <c:v>11938.857142857143</c:v>
                </c:pt>
                <c:pt idx="103">
                  <c:v>11913.142857142857</c:v>
                </c:pt>
                <c:pt idx="104">
                  <c:v>11878.857142857143</c:v>
                </c:pt>
                <c:pt idx="105">
                  <c:v>11876.428571428571</c:v>
                </c:pt>
                <c:pt idx="106">
                  <c:v>11854.428571428571</c:v>
                </c:pt>
                <c:pt idx="107">
                  <c:v>11866.571428571429</c:v>
                </c:pt>
                <c:pt idx="108">
                  <c:v>11879.428571428571</c:v>
                </c:pt>
                <c:pt idx="109">
                  <c:v>11890.142857142857</c:v>
                </c:pt>
                <c:pt idx="110">
                  <c:v>11900.285714285714</c:v>
                </c:pt>
                <c:pt idx="111">
                  <c:v>11923.714285714286</c:v>
                </c:pt>
                <c:pt idx="112">
                  <c:v>11934.285714285714</c:v>
                </c:pt>
                <c:pt idx="113">
                  <c:v>11950.142857142857</c:v>
                </c:pt>
                <c:pt idx="114">
                  <c:v>11913.428571428571</c:v>
                </c:pt>
                <c:pt idx="115">
                  <c:v>11843.285714285714</c:v>
                </c:pt>
                <c:pt idx="116">
                  <c:v>11787.428571428571</c:v>
                </c:pt>
                <c:pt idx="117">
                  <c:v>11762.714285714286</c:v>
                </c:pt>
                <c:pt idx="118">
                  <c:v>11715.142857142857</c:v>
                </c:pt>
                <c:pt idx="119">
                  <c:v>11698</c:v>
                </c:pt>
                <c:pt idx="120">
                  <c:v>11687.142857142857</c:v>
                </c:pt>
                <c:pt idx="121">
                  <c:v>11602.428571428571</c:v>
                </c:pt>
                <c:pt idx="122">
                  <c:v>11650.714285714286</c:v>
                </c:pt>
                <c:pt idx="123">
                  <c:v>11683</c:v>
                </c:pt>
                <c:pt idx="124">
                  <c:v>11701.285714285714</c:v>
                </c:pt>
                <c:pt idx="125">
                  <c:v>11757.571428571429</c:v>
                </c:pt>
                <c:pt idx="126">
                  <c:v>11780.285714285714</c:v>
                </c:pt>
                <c:pt idx="127">
                  <c:v>11791.714285714286</c:v>
                </c:pt>
                <c:pt idx="128">
                  <c:v>11870</c:v>
                </c:pt>
                <c:pt idx="129">
                  <c:v>11850.714285714286</c:v>
                </c:pt>
                <c:pt idx="130">
                  <c:v>11828.142857142857</c:v>
                </c:pt>
                <c:pt idx="131">
                  <c:v>11800.428571428571</c:v>
                </c:pt>
                <c:pt idx="132">
                  <c:v>11805.285714285714</c:v>
                </c:pt>
                <c:pt idx="133">
                  <c:v>11773.285714285714</c:v>
                </c:pt>
                <c:pt idx="134">
                  <c:v>11748.142857142857</c:v>
                </c:pt>
                <c:pt idx="135">
                  <c:v>11766.142857142857</c:v>
                </c:pt>
                <c:pt idx="136">
                  <c:v>11801.571428571429</c:v>
                </c:pt>
                <c:pt idx="137">
                  <c:v>11841.142857142857</c:v>
                </c:pt>
                <c:pt idx="138">
                  <c:v>11909</c:v>
                </c:pt>
                <c:pt idx="139">
                  <c:v>11951.285714285714</c:v>
                </c:pt>
                <c:pt idx="140">
                  <c:v>12014.428571428571</c:v>
                </c:pt>
                <c:pt idx="141">
                  <c:v>12079.714285714286</c:v>
                </c:pt>
                <c:pt idx="142">
                  <c:v>12091.571428571429</c:v>
                </c:pt>
                <c:pt idx="143">
                  <c:v>12113</c:v>
                </c:pt>
                <c:pt idx="144">
                  <c:v>12131.142857142857</c:v>
                </c:pt>
                <c:pt idx="145">
                  <c:v>12131.571428571429</c:v>
                </c:pt>
                <c:pt idx="146">
                  <c:v>12079.714285714286</c:v>
                </c:pt>
                <c:pt idx="147">
                  <c:v>12028.571428571429</c:v>
                </c:pt>
                <c:pt idx="148">
                  <c:v>11967</c:v>
                </c:pt>
                <c:pt idx="149">
                  <c:v>11914.142857142857</c:v>
                </c:pt>
                <c:pt idx="150">
                  <c:v>11862.428571428571</c:v>
                </c:pt>
                <c:pt idx="151">
                  <c:v>11858</c:v>
                </c:pt>
                <c:pt idx="152">
                  <c:v>11817.571428571429</c:v>
                </c:pt>
                <c:pt idx="153">
                  <c:v>11877.571428571429</c:v>
                </c:pt>
                <c:pt idx="154">
                  <c:v>11904.142857142857</c:v>
                </c:pt>
                <c:pt idx="155">
                  <c:v>11929.428571428571</c:v>
                </c:pt>
                <c:pt idx="156">
                  <c:v>12024.857142857143</c:v>
                </c:pt>
                <c:pt idx="157">
                  <c:v>12090.571428571429</c:v>
                </c:pt>
                <c:pt idx="158">
                  <c:v>12108.428571428571</c:v>
                </c:pt>
                <c:pt idx="159">
                  <c:v>12156.571428571429</c:v>
                </c:pt>
                <c:pt idx="160">
                  <c:v>12140.142857142857</c:v>
                </c:pt>
                <c:pt idx="161">
                  <c:v>12157</c:v>
                </c:pt>
                <c:pt idx="162">
                  <c:v>12170</c:v>
                </c:pt>
                <c:pt idx="163">
                  <c:v>12174.857142857143</c:v>
                </c:pt>
                <c:pt idx="164">
                  <c:v>12185</c:v>
                </c:pt>
                <c:pt idx="165">
                  <c:v>12207.428571428571</c:v>
                </c:pt>
                <c:pt idx="166">
                  <c:v>12267.714285714286</c:v>
                </c:pt>
                <c:pt idx="167">
                  <c:v>12320.857142857143</c:v>
                </c:pt>
                <c:pt idx="168">
                  <c:v>12387.714285714286</c:v>
                </c:pt>
                <c:pt idx="169">
                  <c:v>12436.142857142857</c:v>
                </c:pt>
                <c:pt idx="170">
                  <c:v>12409.571428571429</c:v>
                </c:pt>
                <c:pt idx="171">
                  <c:v>12435</c:v>
                </c:pt>
                <c:pt idx="172">
                  <c:v>12419.714285714286</c:v>
                </c:pt>
                <c:pt idx="173">
                  <c:v>12388.428571428571</c:v>
                </c:pt>
                <c:pt idx="174">
                  <c:v>12351.857142857143</c:v>
                </c:pt>
                <c:pt idx="175">
                  <c:v>12362.571428571429</c:v>
                </c:pt>
                <c:pt idx="176">
                  <c:v>12346.285714285714</c:v>
                </c:pt>
                <c:pt idx="177">
                  <c:v>12423.428571428571</c:v>
                </c:pt>
                <c:pt idx="178">
                  <c:v>12481.714285714286</c:v>
                </c:pt>
                <c:pt idx="179">
                  <c:v>12551.428571428571</c:v>
                </c:pt>
                <c:pt idx="180">
                  <c:v>12603.428571428571</c:v>
                </c:pt>
                <c:pt idx="181">
                  <c:v>12657.428571428571</c:v>
                </c:pt>
                <c:pt idx="182">
                  <c:v>12661.428571428571</c:v>
                </c:pt>
                <c:pt idx="183">
                  <c:v>12718.428571428571</c:v>
                </c:pt>
                <c:pt idx="184">
                  <c:v>12671.857142857143</c:v>
                </c:pt>
                <c:pt idx="185">
                  <c:v>12637.857142857143</c:v>
                </c:pt>
                <c:pt idx="186">
                  <c:v>12685.428571428571</c:v>
                </c:pt>
                <c:pt idx="187">
                  <c:v>12668</c:v>
                </c:pt>
                <c:pt idx="188">
                  <c:v>12628.571428571429</c:v>
                </c:pt>
                <c:pt idx="189">
                  <c:v>12597.714285714286</c:v>
                </c:pt>
                <c:pt idx="190">
                  <c:v>12533.285714285714</c:v>
                </c:pt>
                <c:pt idx="191">
                  <c:v>12541.857142857143</c:v>
                </c:pt>
                <c:pt idx="192">
                  <c:v>12497.428571428571</c:v>
                </c:pt>
                <c:pt idx="193">
                  <c:v>12385.571428571429</c:v>
                </c:pt>
                <c:pt idx="194">
                  <c:v>12340.142857142857</c:v>
                </c:pt>
                <c:pt idx="195">
                  <c:v>12343</c:v>
                </c:pt>
                <c:pt idx="196">
                  <c:v>12364.857142857143</c:v>
                </c:pt>
                <c:pt idx="197">
                  <c:v>12398.428571428571</c:v>
                </c:pt>
                <c:pt idx="198">
                  <c:v>12396.428571428571</c:v>
                </c:pt>
                <c:pt idx="199">
                  <c:v>12402.714285714286</c:v>
                </c:pt>
                <c:pt idx="200">
                  <c:v>12420.714285714286</c:v>
                </c:pt>
                <c:pt idx="201">
                  <c:v>12436.142857142857</c:v>
                </c:pt>
                <c:pt idx="202">
                  <c:v>12440.714285714286</c:v>
                </c:pt>
                <c:pt idx="203">
                  <c:v>12422.571428571429</c:v>
                </c:pt>
                <c:pt idx="204">
                  <c:v>12439.857142857143</c:v>
                </c:pt>
                <c:pt idx="205">
                  <c:v>12456.714285714286</c:v>
                </c:pt>
                <c:pt idx="206">
                  <c:v>12545.285714285714</c:v>
                </c:pt>
                <c:pt idx="207">
                  <c:v>12559.714285714286</c:v>
                </c:pt>
                <c:pt idx="208">
                  <c:v>12578.571428571429</c:v>
                </c:pt>
                <c:pt idx="209">
                  <c:v>12621.142857142857</c:v>
                </c:pt>
                <c:pt idx="210">
                  <c:v>12609.857142857143</c:v>
                </c:pt>
                <c:pt idx="211">
                  <c:v>12591.428571428571</c:v>
                </c:pt>
                <c:pt idx="212">
                  <c:v>12559.714285714286</c:v>
                </c:pt>
                <c:pt idx="213">
                  <c:v>12507.571428571429</c:v>
                </c:pt>
                <c:pt idx="214">
                  <c:v>12545.571428571429</c:v>
                </c:pt>
                <c:pt idx="215">
                  <c:v>12617.857142857143</c:v>
                </c:pt>
                <c:pt idx="216">
                  <c:v>12663.285714285714</c:v>
                </c:pt>
                <c:pt idx="217">
                  <c:v>12732.142857142857</c:v>
                </c:pt>
                <c:pt idx="218">
                  <c:v>12786.571428571429</c:v>
                </c:pt>
                <c:pt idx="219">
                  <c:v>12855.571428571429</c:v>
                </c:pt>
                <c:pt idx="220">
                  <c:v>12847.428571428571</c:v>
                </c:pt>
                <c:pt idx="221">
                  <c:v>12807.571428571429</c:v>
                </c:pt>
                <c:pt idx="222">
                  <c:v>12767</c:v>
                </c:pt>
                <c:pt idx="223">
                  <c:v>12694.428571428571</c:v>
                </c:pt>
                <c:pt idx="224">
                  <c:v>12652.571428571429</c:v>
                </c:pt>
                <c:pt idx="225">
                  <c:v>12630.857142857143</c:v>
                </c:pt>
                <c:pt idx="226">
                  <c:v>12610.571428571429</c:v>
                </c:pt>
                <c:pt idx="227">
                  <c:v>12610</c:v>
                </c:pt>
                <c:pt idx="228">
                  <c:v>12626</c:v>
                </c:pt>
                <c:pt idx="229">
                  <c:v>12610.142857142857</c:v>
                </c:pt>
                <c:pt idx="230">
                  <c:v>12655.571428571429</c:v>
                </c:pt>
                <c:pt idx="231">
                  <c:v>12660.428571428571</c:v>
                </c:pt>
                <c:pt idx="232">
                  <c:v>12676.571428571429</c:v>
                </c:pt>
                <c:pt idx="233">
                  <c:v>12669.714285714286</c:v>
                </c:pt>
                <c:pt idx="234">
                  <c:v>12684.428571428571</c:v>
                </c:pt>
                <c:pt idx="235">
                  <c:v>12725.857142857143</c:v>
                </c:pt>
                <c:pt idx="236">
                  <c:v>12753.857142857143</c:v>
                </c:pt>
                <c:pt idx="237">
                  <c:v>12754</c:v>
                </c:pt>
                <c:pt idx="238">
                  <c:v>12813.285714285714</c:v>
                </c:pt>
                <c:pt idx="239">
                  <c:v>12838.142857142857</c:v>
                </c:pt>
                <c:pt idx="240">
                  <c:v>12904.142857142857</c:v>
                </c:pt>
                <c:pt idx="241">
                  <c:v>12976.857142857143</c:v>
                </c:pt>
                <c:pt idx="242">
                  <c:v>12994.285714285714</c:v>
                </c:pt>
                <c:pt idx="243">
                  <c:v>13036</c:v>
                </c:pt>
                <c:pt idx="244">
                  <c:v>13063.571428571429</c:v>
                </c:pt>
                <c:pt idx="245">
                  <c:v>13050.142857142857</c:v>
                </c:pt>
                <c:pt idx="246">
                  <c:v>13064.428571428571</c:v>
                </c:pt>
                <c:pt idx="247">
                  <c:v>13096.857142857143</c:v>
                </c:pt>
                <c:pt idx="248">
                  <c:v>13102.571428571429</c:v>
                </c:pt>
                <c:pt idx="249">
                  <c:v>13124.142857142857</c:v>
                </c:pt>
                <c:pt idx="250">
                  <c:v>13124.142857142857</c:v>
                </c:pt>
                <c:pt idx="251">
                  <c:v>13160.285714285714</c:v>
                </c:pt>
                <c:pt idx="252">
                  <c:v>13170.428571428571</c:v>
                </c:pt>
                <c:pt idx="253">
                  <c:v>13188.428571428571</c:v>
                </c:pt>
                <c:pt idx="254">
                  <c:v>13178.428571428571</c:v>
                </c:pt>
                <c:pt idx="255">
                  <c:v>13172.142857142857</c:v>
                </c:pt>
                <c:pt idx="256">
                  <c:v>13164.428571428571</c:v>
                </c:pt>
                <c:pt idx="257">
                  <c:v>13191</c:v>
                </c:pt>
                <c:pt idx="258">
                  <c:v>13193.285714285714</c:v>
                </c:pt>
                <c:pt idx="259">
                  <c:v>13199.285714285714</c:v>
                </c:pt>
                <c:pt idx="260">
                  <c:v>13194.571428571429</c:v>
                </c:pt>
                <c:pt idx="261">
                  <c:v>13183.571428571429</c:v>
                </c:pt>
                <c:pt idx="262">
                  <c:v>13176.285714285714</c:v>
                </c:pt>
                <c:pt idx="263">
                  <c:v>13145.714285714286</c:v>
                </c:pt>
                <c:pt idx="264">
                  <c:v>13049.142857142857</c:v>
                </c:pt>
                <c:pt idx="265">
                  <c:v>12871.142857142857</c:v>
                </c:pt>
                <c:pt idx="266">
                  <c:v>12615.428571428571</c:v>
                </c:pt>
                <c:pt idx="267">
                  <c:v>12270.857142857143</c:v>
                </c:pt>
                <c:pt idx="268">
                  <c:v>11958.142857142857</c:v>
                </c:pt>
                <c:pt idx="269">
                  <c:v>11623.285714285714</c:v>
                </c:pt>
                <c:pt idx="270">
                  <c:v>11391.714285714286</c:v>
                </c:pt>
                <c:pt idx="271">
                  <c:v>11287</c:v>
                </c:pt>
                <c:pt idx="272">
                  <c:v>11301</c:v>
                </c:pt>
                <c:pt idx="273">
                  <c:v>11411.428571428571</c:v>
                </c:pt>
                <c:pt idx="274">
                  <c:v>11619.571428571429</c:v>
                </c:pt>
                <c:pt idx="275">
                  <c:v>11774.571428571429</c:v>
                </c:pt>
                <c:pt idx="276">
                  <c:v>11992.571428571429</c:v>
                </c:pt>
                <c:pt idx="277">
                  <c:v>12216.142857142857</c:v>
                </c:pt>
                <c:pt idx="278">
                  <c:v>12405.428571428571</c:v>
                </c:pt>
                <c:pt idx="279">
                  <c:v>12572.857142857143</c:v>
                </c:pt>
                <c:pt idx="280">
                  <c:v>12775</c:v>
                </c:pt>
                <c:pt idx="281">
                  <c:v>12935.428571428571</c:v>
                </c:pt>
                <c:pt idx="282">
                  <c:v>13224.857142857143</c:v>
                </c:pt>
                <c:pt idx="283">
                  <c:v>13496</c:v>
                </c:pt>
                <c:pt idx="284">
                  <c:v>13709</c:v>
                </c:pt>
                <c:pt idx="285">
                  <c:v>13836.285714285714</c:v>
                </c:pt>
                <c:pt idx="286">
                  <c:v>13969.857142857143</c:v>
                </c:pt>
                <c:pt idx="287">
                  <c:v>14064</c:v>
                </c:pt>
                <c:pt idx="288">
                  <c:v>14169.142857142857</c:v>
                </c:pt>
                <c:pt idx="289">
                  <c:v>14198.571428571429</c:v>
                </c:pt>
                <c:pt idx="290">
                  <c:v>14189.857142857143</c:v>
                </c:pt>
                <c:pt idx="291">
                  <c:v>14182.142857142857</c:v>
                </c:pt>
                <c:pt idx="292">
                  <c:v>14170</c:v>
                </c:pt>
                <c:pt idx="293">
                  <c:v>14107.857142857143</c:v>
                </c:pt>
                <c:pt idx="294">
                  <c:v>14052.714285714286</c:v>
                </c:pt>
                <c:pt idx="295">
                  <c:v>14022.142857142857</c:v>
                </c:pt>
                <c:pt idx="296">
                  <c:v>13902.857142857143</c:v>
                </c:pt>
                <c:pt idx="297">
                  <c:v>13841.285714285714</c:v>
                </c:pt>
                <c:pt idx="298">
                  <c:v>13751.571428571429</c:v>
                </c:pt>
                <c:pt idx="299">
                  <c:v>13702.571428571429</c:v>
                </c:pt>
                <c:pt idx="300">
                  <c:v>13690.714285714286</c:v>
                </c:pt>
                <c:pt idx="301">
                  <c:v>13694.714285714286</c:v>
                </c:pt>
                <c:pt idx="302">
                  <c:v>13716.142857142857</c:v>
                </c:pt>
                <c:pt idx="303">
                  <c:v>13741.428571428571</c:v>
                </c:pt>
                <c:pt idx="304">
                  <c:v>13730.714285714286</c:v>
                </c:pt>
                <c:pt idx="305">
                  <c:v>13751.714285714286</c:v>
                </c:pt>
                <c:pt idx="306">
                  <c:v>13755.285714285714</c:v>
                </c:pt>
                <c:pt idx="307">
                  <c:v>13769.285714285714</c:v>
                </c:pt>
                <c:pt idx="308">
                  <c:v>13801.285714285714</c:v>
                </c:pt>
                <c:pt idx="309">
                  <c:v>13773.857142857143</c:v>
                </c:pt>
                <c:pt idx="310">
                  <c:v>13799.285714285714</c:v>
                </c:pt>
                <c:pt idx="311">
                  <c:v>13832.285714285714</c:v>
                </c:pt>
                <c:pt idx="312">
                  <c:v>13820.285714285714</c:v>
                </c:pt>
                <c:pt idx="313">
                  <c:v>13930</c:v>
                </c:pt>
                <c:pt idx="314">
                  <c:v>13940.428571428571</c:v>
                </c:pt>
                <c:pt idx="315">
                  <c:v>13881.714285714286</c:v>
                </c:pt>
                <c:pt idx="316">
                  <c:v>13830</c:v>
                </c:pt>
                <c:pt idx="317">
                  <c:v>13810.857142857143</c:v>
                </c:pt>
                <c:pt idx="318">
                  <c:v>13793.142857142857</c:v>
                </c:pt>
                <c:pt idx="319">
                  <c:v>13794.142857142857</c:v>
                </c:pt>
                <c:pt idx="320">
                  <c:v>13710</c:v>
                </c:pt>
                <c:pt idx="321">
                  <c:v>13671.142857142857</c:v>
                </c:pt>
                <c:pt idx="322">
                  <c:v>13686.142857142857</c:v>
                </c:pt>
                <c:pt idx="323">
                  <c:v>13711.428571428571</c:v>
                </c:pt>
                <c:pt idx="324">
                  <c:v>13715</c:v>
                </c:pt>
                <c:pt idx="325">
                  <c:v>13655.571428571429</c:v>
                </c:pt>
                <c:pt idx="326">
                  <c:v>13596.428571428571</c:v>
                </c:pt>
                <c:pt idx="327">
                  <c:v>13501</c:v>
                </c:pt>
                <c:pt idx="328">
                  <c:v>13444.428571428571</c:v>
                </c:pt>
                <c:pt idx="329">
                  <c:v>13384.857142857143</c:v>
                </c:pt>
                <c:pt idx="330">
                  <c:v>13346</c:v>
                </c:pt>
                <c:pt idx="331">
                  <c:v>13368.142857142857</c:v>
                </c:pt>
                <c:pt idx="332">
                  <c:v>13428.714285714286</c:v>
                </c:pt>
                <c:pt idx="333">
                  <c:v>13541.857142857143</c:v>
                </c:pt>
                <c:pt idx="334">
                  <c:v>13609.428571428571</c:v>
                </c:pt>
                <c:pt idx="335">
                  <c:v>13628.714285714286</c:v>
                </c:pt>
                <c:pt idx="336">
                  <c:v>13667.714285714286</c:v>
                </c:pt>
                <c:pt idx="337">
                  <c:v>13692</c:v>
                </c:pt>
                <c:pt idx="338">
                  <c:v>13678.857142857143</c:v>
                </c:pt>
                <c:pt idx="339">
                  <c:v>13656.857142857143</c:v>
                </c:pt>
                <c:pt idx="340">
                  <c:v>13586.285714285714</c:v>
                </c:pt>
                <c:pt idx="341">
                  <c:v>13553</c:v>
                </c:pt>
                <c:pt idx="342">
                  <c:v>13570.714285714286</c:v>
                </c:pt>
                <c:pt idx="343">
                  <c:v>13526.285714285714</c:v>
                </c:pt>
                <c:pt idx="344">
                  <c:v>13486.571428571429</c:v>
                </c:pt>
                <c:pt idx="345">
                  <c:v>13418.428571428571</c:v>
                </c:pt>
                <c:pt idx="346">
                  <c:v>13397.285714285714</c:v>
                </c:pt>
                <c:pt idx="347">
                  <c:v>13355</c:v>
                </c:pt>
                <c:pt idx="348">
                  <c:v>13319.571428571429</c:v>
                </c:pt>
                <c:pt idx="349">
                  <c:v>13241.285714285714</c:v>
                </c:pt>
                <c:pt idx="350">
                  <c:v>13168.857142857143</c:v>
                </c:pt>
                <c:pt idx="351">
                  <c:v>13130.428571428571</c:v>
                </c:pt>
                <c:pt idx="352">
                  <c:v>13083</c:v>
                </c:pt>
                <c:pt idx="353">
                  <c:v>13032.571428571429</c:v>
                </c:pt>
                <c:pt idx="354">
                  <c:v>13015.857142857143</c:v>
                </c:pt>
                <c:pt idx="355">
                  <c:v>13002</c:v>
                </c:pt>
                <c:pt idx="356">
                  <c:v>13032.714285714286</c:v>
                </c:pt>
                <c:pt idx="357">
                  <c:v>13093.714285714286</c:v>
                </c:pt>
                <c:pt idx="358">
                  <c:v>13084.857142857143</c:v>
                </c:pt>
                <c:pt idx="359">
                  <c:v>13076.142857142857</c:v>
                </c:pt>
                <c:pt idx="360">
                  <c:v>13058.571428571429</c:v>
                </c:pt>
                <c:pt idx="361">
                  <c:v>13010</c:v>
                </c:pt>
                <c:pt idx="362">
                  <c:v>12921.571428571429</c:v>
                </c:pt>
                <c:pt idx="363">
                  <c:v>12748.714285714286</c:v>
                </c:pt>
                <c:pt idx="364">
                  <c:v>12551.857142857143</c:v>
                </c:pt>
                <c:pt idx="365">
                  <c:v>12399.857142857143</c:v>
                </c:pt>
                <c:pt idx="366">
                  <c:v>12242.571428571429</c:v>
                </c:pt>
                <c:pt idx="367">
                  <c:v>12119.571428571429</c:v>
                </c:pt>
                <c:pt idx="368">
                  <c:v>12065.285714285714</c:v>
                </c:pt>
                <c:pt idx="369">
                  <c:v>12088.142857142857</c:v>
                </c:pt>
                <c:pt idx="370">
                  <c:v>12180.428571428571</c:v>
                </c:pt>
                <c:pt idx="371">
                  <c:v>12321</c:v>
                </c:pt>
                <c:pt idx="372">
                  <c:v>12438.714285714286</c:v>
                </c:pt>
                <c:pt idx="373">
                  <c:v>12603</c:v>
                </c:pt>
                <c:pt idx="374">
                  <c:v>12755.142857142857</c:v>
                </c:pt>
                <c:pt idx="375">
                  <c:v>12850.428571428571</c:v>
                </c:pt>
                <c:pt idx="376">
                  <c:v>12935.285714285714</c:v>
                </c:pt>
                <c:pt idx="377">
                  <c:v>13009.714285714286</c:v>
                </c:pt>
                <c:pt idx="378">
                  <c:v>13081.285714285714</c:v>
                </c:pt>
                <c:pt idx="379">
                  <c:v>13158.571428571429</c:v>
                </c:pt>
                <c:pt idx="380">
                  <c:v>13201.428571428571</c:v>
                </c:pt>
                <c:pt idx="381">
                  <c:v>13218.285714285714</c:v>
                </c:pt>
                <c:pt idx="382">
                  <c:v>13253.142857142857</c:v>
                </c:pt>
                <c:pt idx="383">
                  <c:v>13243</c:v>
                </c:pt>
                <c:pt idx="384">
                  <c:v>13231.285714285714</c:v>
                </c:pt>
                <c:pt idx="385">
                  <c:v>13166.142857142857</c:v>
                </c:pt>
                <c:pt idx="386">
                  <c:v>13112.285714285714</c:v>
                </c:pt>
                <c:pt idx="387">
                  <c:v>13026</c:v>
                </c:pt>
                <c:pt idx="388">
                  <c:v>12953.571428571429</c:v>
                </c:pt>
                <c:pt idx="389">
                  <c:v>12813.428571428571</c:v>
                </c:pt>
                <c:pt idx="390">
                  <c:v>12713.714285714286</c:v>
                </c:pt>
                <c:pt idx="391">
                  <c:v>12633.714285714286</c:v>
                </c:pt>
                <c:pt idx="392">
                  <c:v>12584.285714285714</c:v>
                </c:pt>
                <c:pt idx="393">
                  <c:v>12522.857142857143</c:v>
                </c:pt>
                <c:pt idx="394">
                  <c:v>12464.285714285714</c:v>
                </c:pt>
                <c:pt idx="395">
                  <c:v>12407.285714285714</c:v>
                </c:pt>
                <c:pt idx="396">
                  <c:v>12401.285714285714</c:v>
                </c:pt>
                <c:pt idx="397">
                  <c:v>12394.857142857143</c:v>
                </c:pt>
                <c:pt idx="398">
                  <c:v>12356.142857142857</c:v>
                </c:pt>
                <c:pt idx="399">
                  <c:v>12303.857142857143</c:v>
                </c:pt>
                <c:pt idx="400">
                  <c:v>12243.571428571429</c:v>
                </c:pt>
                <c:pt idx="401">
                  <c:v>12211.571428571429</c:v>
                </c:pt>
                <c:pt idx="402">
                  <c:v>12145.714285714286</c:v>
                </c:pt>
                <c:pt idx="403">
                  <c:v>12132.428571428571</c:v>
                </c:pt>
                <c:pt idx="404">
                  <c:v>12163</c:v>
                </c:pt>
                <c:pt idx="405">
                  <c:v>12212.857142857143</c:v>
                </c:pt>
                <c:pt idx="406">
                  <c:v>12268.285714285714</c:v>
                </c:pt>
                <c:pt idx="407">
                  <c:v>12328.857142857143</c:v>
                </c:pt>
                <c:pt idx="408">
                  <c:v>12405.428571428571</c:v>
                </c:pt>
                <c:pt idx="409">
                  <c:v>12524.571428571429</c:v>
                </c:pt>
                <c:pt idx="410">
                  <c:v>12593.428571428571</c:v>
                </c:pt>
                <c:pt idx="411">
                  <c:v>12642.285714285714</c:v>
                </c:pt>
                <c:pt idx="412">
                  <c:v>12664.428571428571</c:v>
                </c:pt>
                <c:pt idx="413">
                  <c:v>12658.285714285714</c:v>
                </c:pt>
                <c:pt idx="414">
                  <c:v>12715.142857142857</c:v>
                </c:pt>
                <c:pt idx="415">
                  <c:v>12691.142857142857</c:v>
                </c:pt>
                <c:pt idx="416">
                  <c:v>12658</c:v>
                </c:pt>
                <c:pt idx="417">
                  <c:v>12653.428571428571</c:v>
                </c:pt>
                <c:pt idx="418">
                  <c:v>12576.142857142857</c:v>
                </c:pt>
                <c:pt idx="419">
                  <c:v>12561.285714285714</c:v>
                </c:pt>
                <c:pt idx="420">
                  <c:v>12575.428571428571</c:v>
                </c:pt>
                <c:pt idx="421">
                  <c:v>12518.285714285714</c:v>
                </c:pt>
                <c:pt idx="422">
                  <c:v>12405</c:v>
                </c:pt>
                <c:pt idx="423">
                  <c:v>12261</c:v>
                </c:pt>
                <c:pt idx="424">
                  <c:v>12114.428571428571</c:v>
                </c:pt>
                <c:pt idx="425">
                  <c:v>12033.142857142857</c:v>
                </c:pt>
                <c:pt idx="426">
                  <c:v>12173.571428571429</c:v>
                </c:pt>
                <c:pt idx="427">
                  <c:v>12151.285714285714</c:v>
                </c:pt>
                <c:pt idx="428">
                  <c:v>12134.428571428571</c:v>
                </c:pt>
                <c:pt idx="429">
                  <c:v>12235</c:v>
                </c:pt>
                <c:pt idx="430">
                  <c:v>12346.428571428571</c:v>
                </c:pt>
                <c:pt idx="431">
                  <c:v>12411.428571428571</c:v>
                </c:pt>
                <c:pt idx="432">
                  <c:v>12473.857142857143</c:v>
                </c:pt>
                <c:pt idx="433">
                  <c:v>12242.857142857143</c:v>
                </c:pt>
                <c:pt idx="434">
                  <c:v>12192</c:v>
                </c:pt>
                <c:pt idx="435">
                  <c:v>12127.571428571429</c:v>
                </c:pt>
                <c:pt idx="436">
                  <c:v>12081.285714285714</c:v>
                </c:pt>
                <c:pt idx="437">
                  <c:v>12044.857142857143</c:v>
                </c:pt>
                <c:pt idx="438">
                  <c:v>12018.428571428571</c:v>
                </c:pt>
                <c:pt idx="439">
                  <c:v>11998</c:v>
                </c:pt>
                <c:pt idx="440">
                  <c:v>12010.428571428571</c:v>
                </c:pt>
                <c:pt idx="441">
                  <c:v>12048.857142857143</c:v>
                </c:pt>
                <c:pt idx="442">
                  <c:v>12091.285714285714</c:v>
                </c:pt>
                <c:pt idx="443">
                  <c:v>12150</c:v>
                </c:pt>
                <c:pt idx="444">
                  <c:v>12173.428571428571</c:v>
                </c:pt>
                <c:pt idx="445">
                  <c:v>12237.714285714286</c:v>
                </c:pt>
                <c:pt idx="446">
                  <c:v>12260</c:v>
                </c:pt>
                <c:pt idx="447">
                  <c:v>12278.428571428571</c:v>
                </c:pt>
                <c:pt idx="448">
                  <c:v>12311.285714285714</c:v>
                </c:pt>
                <c:pt idx="449">
                  <c:v>12318.142857142857</c:v>
                </c:pt>
                <c:pt idx="450">
                  <c:v>12283.285714285714</c:v>
                </c:pt>
                <c:pt idx="451">
                  <c:v>12274.571428571429</c:v>
                </c:pt>
                <c:pt idx="452">
                  <c:v>12232.714285714286</c:v>
                </c:pt>
                <c:pt idx="453">
                  <c:v>12211.714285714286</c:v>
                </c:pt>
                <c:pt idx="454">
                  <c:v>12190.714285714286</c:v>
                </c:pt>
                <c:pt idx="455">
                  <c:v>12123.571428571429</c:v>
                </c:pt>
                <c:pt idx="456">
                  <c:v>12135.857142857143</c:v>
                </c:pt>
                <c:pt idx="457">
                  <c:v>12168.142857142857</c:v>
                </c:pt>
                <c:pt idx="458">
                  <c:v>12248.857142857143</c:v>
                </c:pt>
                <c:pt idx="459">
                  <c:v>12316.857142857143</c:v>
                </c:pt>
                <c:pt idx="460">
                  <c:v>12360.857142857143</c:v>
                </c:pt>
                <c:pt idx="461">
                  <c:v>12436.142857142857</c:v>
                </c:pt>
                <c:pt idx="462">
                  <c:v>12500.285714285714</c:v>
                </c:pt>
                <c:pt idx="463">
                  <c:v>12561</c:v>
                </c:pt>
                <c:pt idx="464">
                  <c:v>12546.142857142857</c:v>
                </c:pt>
                <c:pt idx="465">
                  <c:v>12443.571428571429</c:v>
                </c:pt>
                <c:pt idx="466">
                  <c:v>12395.714285714286</c:v>
                </c:pt>
                <c:pt idx="467">
                  <c:v>12360.285714285714</c:v>
                </c:pt>
                <c:pt idx="468">
                  <c:v>12302.857142857143</c:v>
                </c:pt>
                <c:pt idx="469">
                  <c:v>12282.571428571429</c:v>
                </c:pt>
                <c:pt idx="470">
                  <c:v>12215.428571428571</c:v>
                </c:pt>
                <c:pt idx="471">
                  <c:v>12167.142857142857</c:v>
                </c:pt>
                <c:pt idx="472">
                  <c:v>12201.142857142857</c:v>
                </c:pt>
                <c:pt idx="473">
                  <c:v>12174.714285714286</c:v>
                </c:pt>
                <c:pt idx="474">
                  <c:v>12147.714285714286</c:v>
                </c:pt>
                <c:pt idx="475">
                  <c:v>12135.142857142857</c:v>
                </c:pt>
                <c:pt idx="476">
                  <c:v>12114.285714285714</c:v>
                </c:pt>
                <c:pt idx="477">
                  <c:v>12100.714285714286</c:v>
                </c:pt>
                <c:pt idx="478">
                  <c:v>12164.571428571429</c:v>
                </c:pt>
                <c:pt idx="479">
                  <c:v>12201.428571428571</c:v>
                </c:pt>
                <c:pt idx="480">
                  <c:v>12257</c:v>
                </c:pt>
                <c:pt idx="481">
                  <c:v>12312.285714285714</c:v>
                </c:pt>
                <c:pt idx="482">
                  <c:v>12363.714285714286</c:v>
                </c:pt>
                <c:pt idx="483">
                  <c:v>12417.428571428571</c:v>
                </c:pt>
                <c:pt idx="484">
                  <c:v>12462.857142857143</c:v>
                </c:pt>
                <c:pt idx="485">
                  <c:v>12437.142857142857</c:v>
                </c:pt>
                <c:pt idx="486">
                  <c:v>12417</c:v>
                </c:pt>
                <c:pt idx="487">
                  <c:v>12377.428571428571</c:v>
                </c:pt>
                <c:pt idx="488">
                  <c:v>12368.285714285714</c:v>
                </c:pt>
                <c:pt idx="489">
                  <c:v>12331.571428571429</c:v>
                </c:pt>
                <c:pt idx="490">
                  <c:v>12294.428571428571</c:v>
                </c:pt>
                <c:pt idx="491">
                  <c:v>12267.571428571429</c:v>
                </c:pt>
                <c:pt idx="492">
                  <c:v>12231.714285714286</c:v>
                </c:pt>
                <c:pt idx="493">
                  <c:v>12187.714285714286</c:v>
                </c:pt>
                <c:pt idx="494">
                  <c:v>12151.285714285714</c:v>
                </c:pt>
                <c:pt idx="495">
                  <c:v>12091.571428571429</c:v>
                </c:pt>
                <c:pt idx="496">
                  <c:v>12061</c:v>
                </c:pt>
                <c:pt idx="497">
                  <c:v>12005.285714285714</c:v>
                </c:pt>
                <c:pt idx="498">
                  <c:v>11942.142857142857</c:v>
                </c:pt>
                <c:pt idx="499">
                  <c:v>11978.571428571429</c:v>
                </c:pt>
                <c:pt idx="500">
                  <c:v>11986</c:v>
                </c:pt>
                <c:pt idx="501">
                  <c:v>12012.714285714286</c:v>
                </c:pt>
                <c:pt idx="502">
                  <c:v>12043.285714285714</c:v>
                </c:pt>
                <c:pt idx="503">
                  <c:v>12041.857142857143</c:v>
                </c:pt>
                <c:pt idx="504">
                  <c:v>12062</c:v>
                </c:pt>
                <c:pt idx="505">
                  <c:v>12088.571428571429</c:v>
                </c:pt>
                <c:pt idx="506">
                  <c:v>12052.285714285714</c:v>
                </c:pt>
                <c:pt idx="507">
                  <c:v>12043.857142857143</c:v>
                </c:pt>
                <c:pt idx="508">
                  <c:v>12054.285714285714</c:v>
                </c:pt>
                <c:pt idx="509">
                  <c:v>12034.428571428571</c:v>
                </c:pt>
                <c:pt idx="510">
                  <c:v>12040.142857142857</c:v>
                </c:pt>
                <c:pt idx="511">
                  <c:v>12051.714285714286</c:v>
                </c:pt>
                <c:pt idx="512">
                  <c:v>12039.571428571429</c:v>
                </c:pt>
                <c:pt idx="513">
                  <c:v>12058</c:v>
                </c:pt>
                <c:pt idx="514">
                  <c:v>12054.285714285714</c:v>
                </c:pt>
                <c:pt idx="515">
                  <c:v>12080.285714285714</c:v>
                </c:pt>
                <c:pt idx="516">
                  <c:v>12119</c:v>
                </c:pt>
                <c:pt idx="517">
                  <c:v>12152.285714285714</c:v>
                </c:pt>
                <c:pt idx="518">
                  <c:v>12183.428571428571</c:v>
                </c:pt>
                <c:pt idx="519">
                  <c:v>12263.428571428571</c:v>
                </c:pt>
                <c:pt idx="520">
                  <c:v>12302.428571428571</c:v>
                </c:pt>
                <c:pt idx="521">
                  <c:v>12372.142857142857</c:v>
                </c:pt>
                <c:pt idx="522">
                  <c:v>12362</c:v>
                </c:pt>
                <c:pt idx="523">
                  <c:v>12377.285714285714</c:v>
                </c:pt>
                <c:pt idx="524">
                  <c:v>12429.142857142857</c:v>
                </c:pt>
                <c:pt idx="525">
                  <c:v>12458.285714285714</c:v>
                </c:pt>
                <c:pt idx="526">
                  <c:v>12442.428571428571</c:v>
                </c:pt>
                <c:pt idx="527">
                  <c:v>12444</c:v>
                </c:pt>
                <c:pt idx="528">
                  <c:v>12423.857142857143</c:v>
                </c:pt>
                <c:pt idx="529">
                  <c:v>12411.857142857143</c:v>
                </c:pt>
                <c:pt idx="530">
                  <c:v>12374.714285714286</c:v>
                </c:pt>
                <c:pt idx="531">
                  <c:v>12351.428571428571</c:v>
                </c:pt>
                <c:pt idx="532">
                  <c:v>12342.142857142857</c:v>
                </c:pt>
                <c:pt idx="533">
                  <c:v>12328.142857142857</c:v>
                </c:pt>
                <c:pt idx="534">
                  <c:v>12390</c:v>
                </c:pt>
                <c:pt idx="535">
                  <c:v>12425</c:v>
                </c:pt>
                <c:pt idx="536">
                  <c:v>12482</c:v>
                </c:pt>
                <c:pt idx="537">
                  <c:v>12510.714285714286</c:v>
                </c:pt>
                <c:pt idx="538">
                  <c:v>12519.285714285714</c:v>
                </c:pt>
                <c:pt idx="539">
                  <c:v>12534.857142857143</c:v>
                </c:pt>
                <c:pt idx="540">
                  <c:v>12569.142857142857</c:v>
                </c:pt>
                <c:pt idx="541">
                  <c:v>12561.142857142857</c:v>
                </c:pt>
                <c:pt idx="542">
                  <c:v>12583.142857142857</c:v>
                </c:pt>
                <c:pt idx="543">
                  <c:v>12591</c:v>
                </c:pt>
                <c:pt idx="544">
                  <c:v>12610.571428571429</c:v>
                </c:pt>
                <c:pt idx="545">
                  <c:v>12609.142857142857</c:v>
                </c:pt>
                <c:pt idx="546">
                  <c:v>12853.714285714286</c:v>
                </c:pt>
                <c:pt idx="547">
                  <c:v>12837.142857142857</c:v>
                </c:pt>
                <c:pt idx="548">
                  <c:v>12717.428571428571</c:v>
                </c:pt>
                <c:pt idx="549">
                  <c:v>12659.714285714286</c:v>
                </c:pt>
                <c:pt idx="550">
                  <c:v>12613.285714285714</c:v>
                </c:pt>
                <c:pt idx="551">
                  <c:v>12578</c:v>
                </c:pt>
                <c:pt idx="552">
                  <c:v>12538.428571428571</c:v>
                </c:pt>
                <c:pt idx="553">
                  <c:v>12238.571428571429</c:v>
                </c:pt>
                <c:pt idx="554">
                  <c:v>12198.571428571429</c:v>
                </c:pt>
                <c:pt idx="555">
                  <c:v>12229.714285714286</c:v>
                </c:pt>
                <c:pt idx="556">
                  <c:v>12211.428571428571</c:v>
                </c:pt>
                <c:pt idx="557">
                  <c:v>12185.285714285714</c:v>
                </c:pt>
                <c:pt idx="558">
                  <c:v>12180.714285714286</c:v>
                </c:pt>
                <c:pt idx="559">
                  <c:v>12195.285714285714</c:v>
                </c:pt>
                <c:pt idx="560">
                  <c:v>12224.285714285714</c:v>
                </c:pt>
                <c:pt idx="561">
                  <c:v>12246.714285714286</c:v>
                </c:pt>
                <c:pt idx="562">
                  <c:v>12283.714285714286</c:v>
                </c:pt>
                <c:pt idx="563">
                  <c:v>12338.142857142857</c:v>
                </c:pt>
                <c:pt idx="564">
                  <c:v>12357.571428571429</c:v>
                </c:pt>
                <c:pt idx="565">
                  <c:v>12379.142857142857</c:v>
                </c:pt>
                <c:pt idx="566">
                  <c:v>12380.857142857143</c:v>
                </c:pt>
                <c:pt idx="567">
                  <c:v>12364.285714285714</c:v>
                </c:pt>
                <c:pt idx="568">
                  <c:v>12376.285714285714</c:v>
                </c:pt>
                <c:pt idx="569">
                  <c:v>12394.714285714286</c:v>
                </c:pt>
                <c:pt idx="570">
                  <c:v>12370.857142857143</c:v>
                </c:pt>
                <c:pt idx="571">
                  <c:v>12393.428571428571</c:v>
                </c:pt>
                <c:pt idx="572">
                  <c:v>12409.142857142857</c:v>
                </c:pt>
                <c:pt idx="573">
                  <c:v>12397.142857142857</c:v>
                </c:pt>
                <c:pt idx="574">
                  <c:v>12416.571428571429</c:v>
                </c:pt>
                <c:pt idx="575">
                  <c:v>12388.714285714286</c:v>
                </c:pt>
                <c:pt idx="576">
                  <c:v>12429.285714285714</c:v>
                </c:pt>
                <c:pt idx="577">
                  <c:v>12437.285714285714</c:v>
                </c:pt>
                <c:pt idx="578">
                  <c:v>12428.285714285714</c:v>
                </c:pt>
                <c:pt idx="579">
                  <c:v>12379.142857142857</c:v>
                </c:pt>
                <c:pt idx="580">
                  <c:v>12387.428571428571</c:v>
                </c:pt>
                <c:pt idx="581">
                  <c:v>12390.285714285714</c:v>
                </c:pt>
                <c:pt idx="582">
                  <c:v>12459.285714285714</c:v>
                </c:pt>
                <c:pt idx="583">
                  <c:v>12398.714285714286</c:v>
                </c:pt>
                <c:pt idx="584">
                  <c:v>12401.285714285714</c:v>
                </c:pt>
                <c:pt idx="585">
                  <c:v>12583.285714285714</c:v>
                </c:pt>
                <c:pt idx="586">
                  <c:v>12661.571428571429</c:v>
                </c:pt>
                <c:pt idx="587">
                  <c:v>12676.714285714286</c:v>
                </c:pt>
                <c:pt idx="588">
                  <c:v>12708.714285714286</c:v>
                </c:pt>
                <c:pt idx="589">
                  <c:v>12698.857142857143</c:v>
                </c:pt>
                <c:pt idx="590">
                  <c:v>12738.285714285714</c:v>
                </c:pt>
                <c:pt idx="591">
                  <c:v>12743.857142857143</c:v>
                </c:pt>
                <c:pt idx="592">
                  <c:v>12614.428571428571</c:v>
                </c:pt>
                <c:pt idx="593">
                  <c:v>12563.428571428571</c:v>
                </c:pt>
                <c:pt idx="594">
                  <c:v>12579.285714285714</c:v>
                </c:pt>
                <c:pt idx="595">
                  <c:v>12555.142857142857</c:v>
                </c:pt>
                <c:pt idx="596">
                  <c:v>12582.714285714286</c:v>
                </c:pt>
                <c:pt idx="597">
                  <c:v>12573.285714285714</c:v>
                </c:pt>
                <c:pt idx="598">
                  <c:v>12535.857142857143</c:v>
                </c:pt>
                <c:pt idx="599">
                  <c:v>12478.285714285714</c:v>
                </c:pt>
                <c:pt idx="600">
                  <c:v>12458</c:v>
                </c:pt>
                <c:pt idx="601">
                  <c:v>12409.571428571429</c:v>
                </c:pt>
                <c:pt idx="602">
                  <c:v>12388.428571428571</c:v>
                </c:pt>
                <c:pt idx="603">
                  <c:v>12318.857142857143</c:v>
                </c:pt>
                <c:pt idx="604">
                  <c:v>12264.142857142857</c:v>
                </c:pt>
                <c:pt idx="605">
                  <c:v>12235.428571428571</c:v>
                </c:pt>
                <c:pt idx="606">
                  <c:v>12178.428571428571</c:v>
                </c:pt>
                <c:pt idx="607">
                  <c:v>12136.428571428571</c:v>
                </c:pt>
                <c:pt idx="608">
                  <c:v>12128.714285714286</c:v>
                </c:pt>
                <c:pt idx="609">
                  <c:v>12087</c:v>
                </c:pt>
                <c:pt idx="610">
                  <c:v>12084.285714285714</c:v>
                </c:pt>
                <c:pt idx="611">
                  <c:v>12076.428571428571</c:v>
                </c:pt>
                <c:pt idx="612">
                  <c:v>12113.857142857143</c:v>
                </c:pt>
                <c:pt idx="613">
                  <c:v>12161.714285714286</c:v>
                </c:pt>
                <c:pt idx="614">
                  <c:v>12203.428571428571</c:v>
                </c:pt>
                <c:pt idx="615">
                  <c:v>12204.714285714286</c:v>
                </c:pt>
                <c:pt idx="616">
                  <c:v>12242.428571428571</c:v>
                </c:pt>
                <c:pt idx="617">
                  <c:v>12233.428571428571</c:v>
                </c:pt>
                <c:pt idx="618">
                  <c:v>12291.142857142857</c:v>
                </c:pt>
                <c:pt idx="619">
                  <c:v>12300.714285714286</c:v>
                </c:pt>
                <c:pt idx="620">
                  <c:v>12344</c:v>
                </c:pt>
                <c:pt idx="621">
                  <c:v>12403.285714285714</c:v>
                </c:pt>
                <c:pt idx="622">
                  <c:v>12475.857142857143</c:v>
                </c:pt>
                <c:pt idx="623">
                  <c:v>12517</c:v>
                </c:pt>
                <c:pt idx="624">
                  <c:v>12562.142857142857</c:v>
                </c:pt>
                <c:pt idx="625">
                  <c:v>12580</c:v>
                </c:pt>
                <c:pt idx="626">
                  <c:v>12622.714285714286</c:v>
                </c:pt>
                <c:pt idx="627">
                  <c:v>12622.428571428571</c:v>
                </c:pt>
                <c:pt idx="628">
                  <c:v>12576.571428571429</c:v>
                </c:pt>
                <c:pt idx="629">
                  <c:v>12468.142857142857</c:v>
                </c:pt>
                <c:pt idx="630">
                  <c:v>12328.428571428571</c:v>
                </c:pt>
                <c:pt idx="631">
                  <c:v>12190.571428571429</c:v>
                </c:pt>
                <c:pt idx="632">
                  <c:v>11962</c:v>
                </c:pt>
                <c:pt idx="633">
                  <c:v>11636</c:v>
                </c:pt>
                <c:pt idx="634">
                  <c:v>11354</c:v>
                </c:pt>
                <c:pt idx="635">
                  <c:v>11118</c:v>
                </c:pt>
                <c:pt idx="636">
                  <c:v>11022</c:v>
                </c:pt>
                <c:pt idx="637">
                  <c:v>10985.142857142857</c:v>
                </c:pt>
                <c:pt idx="638">
                  <c:v>10944.857142857143</c:v>
                </c:pt>
                <c:pt idx="639">
                  <c:v>11079.714285714286</c:v>
                </c:pt>
                <c:pt idx="640">
                  <c:v>11312.428571428571</c:v>
                </c:pt>
                <c:pt idx="641">
                  <c:v>11561.428571428571</c:v>
                </c:pt>
                <c:pt idx="642">
                  <c:v>11865.857142857143</c:v>
                </c:pt>
                <c:pt idx="643">
                  <c:v>12128.714285714286</c:v>
                </c:pt>
                <c:pt idx="644">
                  <c:v>12393</c:v>
                </c:pt>
                <c:pt idx="645">
                  <c:v>12646.428571428571</c:v>
                </c:pt>
                <c:pt idx="646">
                  <c:v>12852.571428571429</c:v>
                </c:pt>
                <c:pt idx="647">
                  <c:v>13094.142857142857</c:v>
                </c:pt>
                <c:pt idx="648">
                  <c:v>13291.857142857143</c:v>
                </c:pt>
                <c:pt idx="649">
                  <c:v>13401</c:v>
                </c:pt>
                <c:pt idx="650">
                  <c:v>13474.142857142857</c:v>
                </c:pt>
                <c:pt idx="651">
                  <c:v>13545.714285714286</c:v>
                </c:pt>
                <c:pt idx="652">
                  <c:v>13589.428571428571</c:v>
                </c:pt>
                <c:pt idx="653">
                  <c:v>13631</c:v>
                </c:pt>
                <c:pt idx="654">
                  <c:v>13644.142857142857</c:v>
                </c:pt>
                <c:pt idx="655">
                  <c:v>13665</c:v>
                </c:pt>
                <c:pt idx="656">
                  <c:v>13708.857142857143</c:v>
                </c:pt>
                <c:pt idx="657">
                  <c:v>13748.142857142857</c:v>
                </c:pt>
                <c:pt idx="658">
                  <c:v>13757.571428571429</c:v>
                </c:pt>
                <c:pt idx="659">
                  <c:v>13826</c:v>
                </c:pt>
                <c:pt idx="660">
                  <c:v>13909</c:v>
                </c:pt>
                <c:pt idx="661">
                  <c:v>13952.428571428571</c:v>
                </c:pt>
                <c:pt idx="662">
                  <c:v>14005.142857142857</c:v>
                </c:pt>
                <c:pt idx="663">
                  <c:v>14030.285714285714</c:v>
                </c:pt>
                <c:pt idx="664">
                  <c:v>14040.714285714286</c:v>
                </c:pt>
                <c:pt idx="665">
                  <c:v>14082.428571428571</c:v>
                </c:pt>
                <c:pt idx="666">
                  <c:v>14137.142857142857</c:v>
                </c:pt>
                <c:pt idx="667">
                  <c:v>14050.714285714286</c:v>
                </c:pt>
                <c:pt idx="668">
                  <c:v>13999.714285714286</c:v>
                </c:pt>
                <c:pt idx="669">
                  <c:v>13923.428571428571</c:v>
                </c:pt>
                <c:pt idx="670">
                  <c:v>13887.142857142857</c:v>
                </c:pt>
                <c:pt idx="671">
                  <c:v>13887</c:v>
                </c:pt>
                <c:pt idx="672">
                  <c:v>13866.714285714286</c:v>
                </c:pt>
                <c:pt idx="673">
                  <c:v>13796.857142857143</c:v>
                </c:pt>
                <c:pt idx="674">
                  <c:v>13804.571428571429</c:v>
                </c:pt>
                <c:pt idx="675">
                  <c:v>13855.428571428571</c:v>
                </c:pt>
                <c:pt idx="676">
                  <c:v>13882.142857142857</c:v>
                </c:pt>
                <c:pt idx="677">
                  <c:v>13916.285714285714</c:v>
                </c:pt>
                <c:pt idx="678">
                  <c:v>13949.142857142857</c:v>
                </c:pt>
                <c:pt idx="679">
                  <c:v>13976.285714285714</c:v>
                </c:pt>
                <c:pt idx="680">
                  <c:v>14014</c:v>
                </c:pt>
                <c:pt idx="681">
                  <c:v>14014</c:v>
                </c:pt>
                <c:pt idx="682">
                  <c:v>13960</c:v>
                </c:pt>
                <c:pt idx="683">
                  <c:v>13957.428571428571</c:v>
                </c:pt>
                <c:pt idx="684">
                  <c:v>13924.571428571429</c:v>
                </c:pt>
                <c:pt idx="685">
                  <c:v>13864.857142857143</c:v>
                </c:pt>
                <c:pt idx="686">
                  <c:v>13808.857142857143</c:v>
                </c:pt>
                <c:pt idx="687">
                  <c:v>13747</c:v>
                </c:pt>
                <c:pt idx="688">
                  <c:v>13722.142857142857</c:v>
                </c:pt>
                <c:pt idx="689">
                  <c:v>13704.428571428571</c:v>
                </c:pt>
                <c:pt idx="690">
                  <c:v>13664.142857142857</c:v>
                </c:pt>
                <c:pt idx="691">
                  <c:v>13624.142857142857</c:v>
                </c:pt>
                <c:pt idx="692">
                  <c:v>13579.857142857143</c:v>
                </c:pt>
                <c:pt idx="693">
                  <c:v>13542.857142857143</c:v>
                </c:pt>
                <c:pt idx="694">
                  <c:v>13531.142857142857</c:v>
                </c:pt>
                <c:pt idx="695">
                  <c:v>13500.571428571429</c:v>
                </c:pt>
                <c:pt idx="696">
                  <c:v>13404.857142857143</c:v>
                </c:pt>
                <c:pt idx="697">
                  <c:v>13412.714285714286</c:v>
                </c:pt>
                <c:pt idx="698">
                  <c:v>13432.571428571429</c:v>
                </c:pt>
                <c:pt idx="699">
                  <c:v>13475.285714285714</c:v>
                </c:pt>
                <c:pt idx="700">
                  <c:v>13483.714285714286</c:v>
                </c:pt>
                <c:pt idx="701">
                  <c:v>13494.428571428571</c:v>
                </c:pt>
                <c:pt idx="702">
                  <c:v>13539.142857142857</c:v>
                </c:pt>
                <c:pt idx="703">
                  <c:v>13656.714285714286</c:v>
                </c:pt>
                <c:pt idx="704">
                  <c:v>13701.571428571429</c:v>
                </c:pt>
                <c:pt idx="705">
                  <c:v>13759.714285714286</c:v>
                </c:pt>
                <c:pt idx="706">
                  <c:v>13787.571428571429</c:v>
                </c:pt>
                <c:pt idx="707">
                  <c:v>13817.142857142857</c:v>
                </c:pt>
                <c:pt idx="708">
                  <c:v>13848.714285714286</c:v>
                </c:pt>
                <c:pt idx="709">
                  <c:v>13883.285714285714</c:v>
                </c:pt>
                <c:pt idx="710">
                  <c:v>13918.714285714286</c:v>
                </c:pt>
                <c:pt idx="711">
                  <c:v>13924.142857142857</c:v>
                </c:pt>
                <c:pt idx="712">
                  <c:v>13924.571428571429</c:v>
                </c:pt>
                <c:pt idx="713">
                  <c:v>13913.285714285714</c:v>
                </c:pt>
                <c:pt idx="714">
                  <c:v>13899.285714285714</c:v>
                </c:pt>
                <c:pt idx="715">
                  <c:v>13866.142857142857</c:v>
                </c:pt>
                <c:pt idx="716">
                  <c:v>13795</c:v>
                </c:pt>
                <c:pt idx="717">
                  <c:v>13729.571428571429</c:v>
                </c:pt>
                <c:pt idx="718">
                  <c:v>13680.142857142857</c:v>
                </c:pt>
                <c:pt idx="719">
                  <c:v>13620.428571428571</c:v>
                </c:pt>
                <c:pt idx="720">
                  <c:v>13567</c:v>
                </c:pt>
                <c:pt idx="721">
                  <c:v>13506</c:v>
                </c:pt>
                <c:pt idx="722">
                  <c:v>13437.428571428571</c:v>
                </c:pt>
                <c:pt idx="723">
                  <c:v>13397.142857142857</c:v>
                </c:pt>
                <c:pt idx="724">
                  <c:v>13360.142857142857</c:v>
                </c:pt>
                <c:pt idx="725">
                  <c:v>13286.571428571429</c:v>
                </c:pt>
                <c:pt idx="726">
                  <c:v>13250.142857142857</c:v>
                </c:pt>
                <c:pt idx="727">
                  <c:v>13225.714285714286</c:v>
                </c:pt>
                <c:pt idx="728">
                  <c:v>13228.714285714286</c:v>
                </c:pt>
                <c:pt idx="729">
                  <c:v>13224.571428571429</c:v>
                </c:pt>
                <c:pt idx="730">
                  <c:v>13255.142857142857</c:v>
                </c:pt>
                <c:pt idx="731">
                  <c:v>#N/A</c:v>
                </c:pt>
                <c:pt idx="732">
                  <c:v>#N/A</c:v>
                </c:pt>
                <c:pt idx="733">
                  <c:v>#N/A</c:v>
                </c:pt>
                <c:pt idx="734">
                  <c:v>#N/A</c:v>
                </c:pt>
                <c:pt idx="735">
                  <c:v>#N/A</c:v>
                </c:pt>
                <c:pt idx="736">
                  <c:v>#N/A</c:v>
                </c:pt>
                <c:pt idx="737">
                  <c:v>#N/A</c:v>
                </c:pt>
                <c:pt idx="738">
                  <c:v>#N/A</c:v>
                </c:pt>
                <c:pt idx="739">
                  <c:v>#N/A</c:v>
                </c:pt>
                <c:pt idx="740">
                  <c:v>13014</c:v>
                </c:pt>
                <c:pt idx="741">
                  <c:v>12957.571428571429</c:v>
                </c:pt>
                <c:pt idx="742">
                  <c:v>12878.142857142857</c:v>
                </c:pt>
                <c:pt idx="743">
                  <c:v>12787.857142857143</c:v>
                </c:pt>
                <c:pt idx="744">
                  <c:v>12749.857142857143</c:v>
                </c:pt>
                <c:pt idx="745">
                  <c:v>12703.142857142857</c:v>
                </c:pt>
                <c:pt idx="746">
                  <c:v>12655.714285714286</c:v>
                </c:pt>
                <c:pt idx="747">
                  <c:v>12600.142857142857</c:v>
                </c:pt>
                <c:pt idx="748">
                  <c:v>12573.571428571429</c:v>
                </c:pt>
                <c:pt idx="749">
                  <c:v>12569</c:v>
                </c:pt>
                <c:pt idx="750">
                  <c:v>12521.571428571429</c:v>
                </c:pt>
                <c:pt idx="751">
                  <c:v>12415.428571428571</c:v>
                </c:pt>
                <c:pt idx="752">
                  <c:v>12296.857142857143</c:v>
                </c:pt>
                <c:pt idx="753">
                  <c:v>12198.714285714286</c:v>
                </c:pt>
                <c:pt idx="754">
                  <c:v>12111.285714285714</c:v>
                </c:pt>
                <c:pt idx="755">
                  <c:v>12038</c:v>
                </c:pt>
                <c:pt idx="756">
                  <c:v>12057.857142857143</c:v>
                </c:pt>
                <c:pt idx="757">
                  <c:v>12232.571428571429</c:v>
                </c:pt>
                <c:pt idx="758">
                  <c:v>12431.428571428571</c:v>
                </c:pt>
                <c:pt idx="759">
                  <c:v>12645.714285714286</c:v>
                </c:pt>
                <c:pt idx="760">
                  <c:v>12845.428571428571</c:v>
                </c:pt>
                <c:pt idx="761">
                  <c:v>13057.285714285714</c:v>
                </c:pt>
                <c:pt idx="762">
                  <c:v>13243.857142857143</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numCache>
            </c:numRef>
          </c:val>
          <c:smooth val="0"/>
          <c:extLst>
            <c:ext xmlns:c16="http://schemas.microsoft.com/office/drawing/2014/chart" uri="{C3380CC4-5D6E-409C-BE32-E72D297353CC}">
              <c16:uniqueId val="{00000000-D906-4DF3-97F3-4615747E0760}"/>
            </c:ext>
          </c:extLst>
        </c:ser>
        <c:dLbls>
          <c:showLegendKey val="0"/>
          <c:showVal val="0"/>
          <c:showCatName val="0"/>
          <c:showSerName val="0"/>
          <c:showPercent val="0"/>
          <c:showBubbleSize val="0"/>
        </c:dLbls>
        <c:smooth val="0"/>
        <c:axId val="1536704624"/>
        <c:axId val="1700391440"/>
      </c:lineChart>
      <c:dateAx>
        <c:axId val="153670462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0391440"/>
        <c:crosses val="autoZero"/>
        <c:auto val="1"/>
        <c:lblOffset val="100"/>
        <c:baseTimeUnit val="days"/>
      </c:dateAx>
      <c:valAx>
        <c:axId val="170039144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67046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GB" sz="1050"/>
              <a:t>National</a:t>
            </a:r>
          </a:p>
          <a:p>
            <a:pPr>
              <a:defRPr sz="1050"/>
            </a:pPr>
            <a:r>
              <a:rPr lang="en-GB" sz="1050"/>
              <a:t>April 2023 to October 2024</a:t>
            </a:r>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'Charts - Board Report'!$F$1</c:f>
              <c:strCache>
                <c:ptCount val="1"/>
                <c:pt idx="0">
                  <c:v> Number of additional bed days, patients with a length of stay of 7 days or over </c:v>
                </c:pt>
              </c:strCache>
            </c:strRef>
          </c:tx>
          <c:spPr>
            <a:ln w="28575" cap="rnd">
              <a:solidFill>
                <a:schemeClr val="accent1"/>
              </a:solidFill>
              <a:round/>
            </a:ln>
            <a:effectLst/>
          </c:spPr>
          <c:marker>
            <c:symbol val="none"/>
          </c:marker>
          <c:cat>
            <c:numRef>
              <c:f>'Charts - Board Report'!$E$107:$E$1600</c:f>
              <c:numCache>
                <c:formatCode>m/d/yyyy</c:formatCode>
                <c:ptCount val="1494"/>
                <c:pt idx="0">
                  <c:v>45019</c:v>
                </c:pt>
                <c:pt idx="1">
                  <c:v>45026</c:v>
                </c:pt>
                <c:pt idx="2">
                  <c:v>45033</c:v>
                </c:pt>
                <c:pt idx="3">
                  <c:v>45040</c:v>
                </c:pt>
                <c:pt idx="4">
                  <c:v>45047</c:v>
                </c:pt>
                <c:pt idx="5">
                  <c:v>45054</c:v>
                </c:pt>
                <c:pt idx="6">
                  <c:v>45061</c:v>
                </c:pt>
                <c:pt idx="7">
                  <c:v>45068</c:v>
                </c:pt>
                <c:pt idx="8">
                  <c:v>45075</c:v>
                </c:pt>
                <c:pt idx="9">
                  <c:v>45082</c:v>
                </c:pt>
                <c:pt idx="10">
                  <c:v>45089</c:v>
                </c:pt>
                <c:pt idx="11">
                  <c:v>45096</c:v>
                </c:pt>
                <c:pt idx="12">
                  <c:v>45103</c:v>
                </c:pt>
                <c:pt idx="13">
                  <c:v>45110</c:v>
                </c:pt>
                <c:pt idx="14">
                  <c:v>45117</c:v>
                </c:pt>
                <c:pt idx="15">
                  <c:v>45124</c:v>
                </c:pt>
                <c:pt idx="16">
                  <c:v>45131</c:v>
                </c:pt>
                <c:pt idx="17">
                  <c:v>45138</c:v>
                </c:pt>
                <c:pt idx="18">
                  <c:v>45145</c:v>
                </c:pt>
                <c:pt idx="19">
                  <c:v>45152</c:v>
                </c:pt>
                <c:pt idx="20">
                  <c:v>45159</c:v>
                </c:pt>
                <c:pt idx="21">
                  <c:v>45166</c:v>
                </c:pt>
                <c:pt idx="22">
                  <c:v>45173</c:v>
                </c:pt>
                <c:pt idx="23">
                  <c:v>45180</c:v>
                </c:pt>
                <c:pt idx="24">
                  <c:v>45187</c:v>
                </c:pt>
                <c:pt idx="25">
                  <c:v>45194</c:v>
                </c:pt>
                <c:pt idx="26">
                  <c:v>45201</c:v>
                </c:pt>
                <c:pt idx="27">
                  <c:v>45208</c:v>
                </c:pt>
                <c:pt idx="28">
                  <c:v>45215</c:v>
                </c:pt>
                <c:pt idx="29">
                  <c:v>45222</c:v>
                </c:pt>
                <c:pt idx="30">
                  <c:v>45229</c:v>
                </c:pt>
                <c:pt idx="31">
                  <c:v>45236</c:v>
                </c:pt>
                <c:pt idx="32">
                  <c:v>45243</c:v>
                </c:pt>
                <c:pt idx="33">
                  <c:v>45250</c:v>
                </c:pt>
                <c:pt idx="34">
                  <c:v>45257</c:v>
                </c:pt>
                <c:pt idx="35">
                  <c:v>45264</c:v>
                </c:pt>
                <c:pt idx="36">
                  <c:v>45271</c:v>
                </c:pt>
                <c:pt idx="37">
                  <c:v>45278</c:v>
                </c:pt>
                <c:pt idx="38">
                  <c:v>45285</c:v>
                </c:pt>
                <c:pt idx="39">
                  <c:v>45292</c:v>
                </c:pt>
                <c:pt idx="40">
                  <c:v>45299</c:v>
                </c:pt>
                <c:pt idx="41">
                  <c:v>45306</c:v>
                </c:pt>
                <c:pt idx="42">
                  <c:v>45313</c:v>
                </c:pt>
                <c:pt idx="43">
                  <c:v>45320</c:v>
                </c:pt>
                <c:pt idx="44">
                  <c:v>45327</c:v>
                </c:pt>
                <c:pt idx="45">
                  <c:v>45334</c:v>
                </c:pt>
                <c:pt idx="46">
                  <c:v>45341</c:v>
                </c:pt>
                <c:pt idx="47">
                  <c:v>45348</c:v>
                </c:pt>
                <c:pt idx="48">
                  <c:v>45355</c:v>
                </c:pt>
                <c:pt idx="49">
                  <c:v>45362</c:v>
                </c:pt>
                <c:pt idx="50">
                  <c:v>45369</c:v>
                </c:pt>
                <c:pt idx="51">
                  <c:v>45376</c:v>
                </c:pt>
                <c:pt idx="52">
                  <c:v>45383</c:v>
                </c:pt>
                <c:pt idx="53">
                  <c:v>45390</c:v>
                </c:pt>
                <c:pt idx="54">
                  <c:v>45397</c:v>
                </c:pt>
                <c:pt idx="55">
                  <c:v>45404</c:v>
                </c:pt>
                <c:pt idx="56">
                  <c:v>45411</c:v>
                </c:pt>
                <c:pt idx="57">
                  <c:v>45418</c:v>
                </c:pt>
                <c:pt idx="58">
                  <c:v>45425</c:v>
                </c:pt>
                <c:pt idx="59">
                  <c:v>45432</c:v>
                </c:pt>
                <c:pt idx="60">
                  <c:v>45439</c:v>
                </c:pt>
                <c:pt idx="61">
                  <c:v>45446</c:v>
                </c:pt>
                <c:pt idx="62">
                  <c:v>45453</c:v>
                </c:pt>
                <c:pt idx="63">
                  <c:v>45460</c:v>
                </c:pt>
                <c:pt idx="64">
                  <c:v>45467</c:v>
                </c:pt>
                <c:pt idx="65">
                  <c:v>45474</c:v>
                </c:pt>
                <c:pt idx="66">
                  <c:v>45481</c:v>
                </c:pt>
                <c:pt idx="67">
                  <c:v>45488</c:v>
                </c:pt>
                <c:pt idx="68">
                  <c:v>45495</c:v>
                </c:pt>
                <c:pt idx="69">
                  <c:v>45502</c:v>
                </c:pt>
                <c:pt idx="70">
                  <c:v>45509</c:v>
                </c:pt>
                <c:pt idx="71">
                  <c:v>45516</c:v>
                </c:pt>
                <c:pt idx="72">
                  <c:v>45523</c:v>
                </c:pt>
                <c:pt idx="73">
                  <c:v>45530</c:v>
                </c:pt>
                <c:pt idx="74">
                  <c:v>45537</c:v>
                </c:pt>
                <c:pt idx="75">
                  <c:v>45544</c:v>
                </c:pt>
                <c:pt idx="76">
                  <c:v>45551</c:v>
                </c:pt>
                <c:pt idx="77">
                  <c:v>45558</c:v>
                </c:pt>
                <c:pt idx="78">
                  <c:v>45565</c:v>
                </c:pt>
                <c:pt idx="79">
                  <c:v>45572</c:v>
                </c:pt>
                <c:pt idx="80">
                  <c:v>45579</c:v>
                </c:pt>
                <c:pt idx="81">
                  <c:v>45586</c:v>
                </c:pt>
                <c:pt idx="82">
                  <c:v>45593</c:v>
                </c:pt>
                <c:pt idx="83">
                  <c:v>45600</c:v>
                </c:pt>
                <c:pt idx="84">
                  <c:v>45607</c:v>
                </c:pt>
                <c:pt idx="85">
                  <c:v>45614</c:v>
                </c:pt>
                <c:pt idx="86">
                  <c:v>45621</c:v>
                </c:pt>
                <c:pt idx="87">
                  <c:v>45628</c:v>
                </c:pt>
                <c:pt idx="88">
                  <c:v>45635</c:v>
                </c:pt>
                <c:pt idx="89">
                  <c:v>45642</c:v>
                </c:pt>
                <c:pt idx="90">
                  <c:v>45649</c:v>
                </c:pt>
                <c:pt idx="91">
                  <c:v>45656</c:v>
                </c:pt>
                <c:pt idx="92">
                  <c:v>45663</c:v>
                </c:pt>
                <c:pt idx="93">
                  <c:v>45670</c:v>
                </c:pt>
                <c:pt idx="94">
                  <c:v>45677</c:v>
                </c:pt>
                <c:pt idx="95">
                  <c:v>45663</c:v>
                </c:pt>
                <c:pt idx="96">
                  <c:v>45670</c:v>
                </c:pt>
                <c:pt idx="97">
                  <c:v>45677</c:v>
                </c:pt>
                <c:pt idx="98">
                  <c:v>45684</c:v>
                </c:pt>
                <c:pt idx="99">
                  <c:v>45691</c:v>
                </c:pt>
                <c:pt idx="100">
                  <c:v>45698</c:v>
                </c:pt>
                <c:pt idx="101">
                  <c:v>45705</c:v>
                </c:pt>
                <c:pt idx="102">
                  <c:v>45712</c:v>
                </c:pt>
                <c:pt idx="103">
                  <c:v>45719</c:v>
                </c:pt>
                <c:pt idx="104">
                  <c:v>45726</c:v>
                </c:pt>
                <c:pt idx="105">
                  <c:v>45733</c:v>
                </c:pt>
                <c:pt idx="106">
                  <c:v>45740</c:v>
                </c:pt>
                <c:pt idx="107">
                  <c:v>0</c:v>
                </c:pt>
                <c:pt idx="108">
                  <c:v>0</c:v>
                </c:pt>
                <c:pt idx="109">
                  <c:v>0</c:v>
                </c:pt>
                <c:pt idx="110">
                  <c:v>45747</c:v>
                </c:pt>
                <c:pt idx="111">
                  <c:v>45754</c:v>
                </c:pt>
                <c:pt idx="112">
                  <c:v>45761</c:v>
                </c:pt>
                <c:pt idx="113">
                  <c:v>45768</c:v>
                </c:pt>
                <c:pt idx="114">
                  <c:v>45775</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numCache>
            </c:numRef>
          </c:cat>
          <c:val>
            <c:numRef>
              <c:f>'Charts - Board Report'!$F$107:$F$1600</c:f>
              <c:numCache>
                <c:formatCode>_-* #,##0_-;\-* #,##0_-;_-* "-"??_-;_-@_-</c:formatCode>
                <c:ptCount val="1494"/>
                <c:pt idx="0">
                  <c:v>136612</c:v>
                </c:pt>
                <c:pt idx="1">
                  <c:v>141649</c:v>
                </c:pt>
                <c:pt idx="2">
                  <c:v>137592</c:v>
                </c:pt>
                <c:pt idx="3">
                  <c:v>134956</c:v>
                </c:pt>
                <c:pt idx="4">
                  <c:v>137274</c:v>
                </c:pt>
                <c:pt idx="5">
                  <c:v>137255</c:v>
                </c:pt>
                <c:pt idx="6">
                  <c:v>135061</c:v>
                </c:pt>
                <c:pt idx="7">
                  <c:v>128254</c:v>
                </c:pt>
                <c:pt idx="8">
                  <c:v>135035</c:v>
                </c:pt>
                <c:pt idx="9">
                  <c:v>128167</c:v>
                </c:pt>
                <c:pt idx="10">
                  <c:v>124848</c:v>
                </c:pt>
                <c:pt idx="11">
                  <c:v>127519</c:v>
                </c:pt>
                <c:pt idx="12">
                  <c:v>124686</c:v>
                </c:pt>
                <c:pt idx="13">
                  <c:v>123599</c:v>
                </c:pt>
                <c:pt idx="14">
                  <c:v>122276</c:v>
                </c:pt>
                <c:pt idx="15">
                  <c:v>121219</c:v>
                </c:pt>
                <c:pt idx="16">
                  <c:v>120311</c:v>
                </c:pt>
                <c:pt idx="17">
                  <c:v>112707</c:v>
                </c:pt>
                <c:pt idx="18">
                  <c:v>111345</c:v>
                </c:pt>
                <c:pt idx="19">
                  <c:v>108413</c:v>
                </c:pt>
                <c:pt idx="20">
                  <c:v>112503</c:v>
                </c:pt>
                <c:pt idx="21">
                  <c:v>115130</c:v>
                </c:pt>
                <c:pt idx="22">
                  <c:v>112320</c:v>
                </c:pt>
                <c:pt idx="23">
                  <c:v>113602</c:v>
                </c:pt>
                <c:pt idx="24">
                  <c:v>114276</c:v>
                </c:pt>
                <c:pt idx="25">
                  <c:v>120882</c:v>
                </c:pt>
                <c:pt idx="26">
                  <c:v>121282</c:v>
                </c:pt>
                <c:pt idx="27">
                  <c:v>122566</c:v>
                </c:pt>
                <c:pt idx="28">
                  <c:v>123914</c:v>
                </c:pt>
                <c:pt idx="29">
                  <c:v>122556</c:v>
                </c:pt>
                <c:pt idx="30">
                  <c:v>125023</c:v>
                </c:pt>
                <c:pt idx="31">
                  <c:v>120568</c:v>
                </c:pt>
                <c:pt idx="32">
                  <c:v>121289</c:v>
                </c:pt>
                <c:pt idx="33">
                  <c:v>123164</c:v>
                </c:pt>
                <c:pt idx="34">
                  <c:v>125324</c:v>
                </c:pt>
                <c:pt idx="35">
                  <c:v>125915</c:v>
                </c:pt>
                <c:pt idx="36">
                  <c:v>123622</c:v>
                </c:pt>
                <c:pt idx="37">
                  <c:v>110758</c:v>
                </c:pt>
                <c:pt idx="38">
                  <c:v>119151</c:v>
                </c:pt>
                <c:pt idx="39">
                  <c:v>123897</c:v>
                </c:pt>
                <c:pt idx="40">
                  <c:v>126973</c:v>
                </c:pt>
                <c:pt idx="41">
                  <c:v>127864</c:v>
                </c:pt>
                <c:pt idx="42">
                  <c:v>127640</c:v>
                </c:pt>
                <c:pt idx="43">
                  <c:v>129853</c:v>
                </c:pt>
                <c:pt idx="44">
                  <c:v>145621</c:v>
                </c:pt>
                <c:pt idx="45">
                  <c:v>129845</c:v>
                </c:pt>
                <c:pt idx="46">
                  <c:v>126889</c:v>
                </c:pt>
                <c:pt idx="47">
                  <c:v>135543</c:v>
                </c:pt>
                <c:pt idx="48">
                  <c:v>129134</c:v>
                </c:pt>
                <c:pt idx="49">
                  <c:v>131604</c:v>
                </c:pt>
                <c:pt idx="50">
                  <c:v>125954</c:v>
                </c:pt>
                <c:pt idx="51">
                  <c:v>128252</c:v>
                </c:pt>
                <c:pt idx="52">
                  <c:v>136201</c:v>
                </c:pt>
                <c:pt idx="53">
                  <c:v>136280</c:v>
                </c:pt>
                <c:pt idx="54">
                  <c:v>134951</c:v>
                </c:pt>
                <c:pt idx="55">
                  <c:v>130420</c:v>
                </c:pt>
                <c:pt idx="56">
                  <c:v>129594</c:v>
                </c:pt>
                <c:pt idx="57">
                  <c:v>133684</c:v>
                </c:pt>
                <c:pt idx="58">
                  <c:v>132276</c:v>
                </c:pt>
                <c:pt idx="59">
                  <c:v>130467</c:v>
                </c:pt>
                <c:pt idx="60">
                  <c:v>119913</c:v>
                </c:pt>
                <c:pt idx="61">
                  <c:v>123828</c:v>
                </c:pt>
                <c:pt idx="62">
                  <c:v>119986</c:v>
                </c:pt>
                <c:pt idx="63">
                  <c:v>120929</c:v>
                </c:pt>
                <c:pt idx="64">
                  <c:v>123194</c:v>
                </c:pt>
                <c:pt idx="65">
                  <c:v>123349</c:v>
                </c:pt>
                <c:pt idx="66">
                  <c:v>124967</c:v>
                </c:pt>
                <c:pt idx="67">
                  <c:v>123110</c:v>
                </c:pt>
                <c:pt idx="68">
                  <c:v>128274</c:v>
                </c:pt>
                <c:pt idx="69">
                  <c:v>125337</c:v>
                </c:pt>
                <c:pt idx="70">
                  <c:v>122719</c:v>
                </c:pt>
                <c:pt idx="71">
                  <c:v>124756</c:v>
                </c:pt>
                <c:pt idx="72">
                  <c:v>125445</c:v>
                </c:pt>
                <c:pt idx="73">
                  <c:v>134988</c:v>
                </c:pt>
                <c:pt idx="74">
                  <c:v>152386</c:v>
                </c:pt>
                <c:pt idx="75">
                  <c:v>133107</c:v>
                </c:pt>
                <c:pt idx="76">
                  <c:v>135296</c:v>
                </c:pt>
                <c:pt idx="77">
                  <c:v>134520</c:v>
                </c:pt>
                <c:pt idx="78">
                  <c:v>132310</c:v>
                </c:pt>
                <c:pt idx="79">
                  <c:v>127794</c:v>
                </c:pt>
                <c:pt idx="80">
                  <c:v>128888</c:v>
                </c:pt>
                <c:pt idx="81">
                  <c:v>142800</c:v>
                </c:pt>
                <c:pt idx="82">
                  <c:v>134638</c:v>
                </c:pt>
                <c:pt idx="83">
                  <c:v>130918</c:v>
                </c:pt>
                <c:pt idx="84">
                  <c:v>130736</c:v>
                </c:pt>
                <c:pt idx="85">
                  <c:v>128592</c:v>
                </c:pt>
                <c:pt idx="86">
                  <c:v>125568</c:v>
                </c:pt>
                <c:pt idx="87">
                  <c:v>124151</c:v>
                </c:pt>
                <c:pt idx="88">
                  <c:v>122817</c:v>
                </c:pt>
                <c:pt idx="89">
                  <c:v>115270</c:v>
                </c:pt>
                <c:pt idx="90">
                  <c:v>116684</c:v>
                </c:pt>
                <c:pt idx="91">
                  <c:v>128936</c:v>
                </c:pt>
                <c:pt idx="92">
                  <c:v>129145</c:v>
                </c:pt>
                <c:pt idx="93">
                  <c:v>127627</c:v>
                </c:pt>
                <c:pt idx="94">
                  <c:v>126691</c:v>
                </c:pt>
                <c:pt idx="95">
                  <c:v>129145</c:v>
                </c:pt>
                <c:pt idx="96">
                  <c:v>127627</c:v>
                </c:pt>
                <c:pt idx="97">
                  <c:v>126691</c:v>
                </c:pt>
                <c:pt idx="98">
                  <c:v>125530</c:v>
                </c:pt>
                <c:pt idx="99">
                  <c:v>123695</c:v>
                </c:pt>
                <c:pt idx="100">
                  <c:v>123375</c:v>
                </c:pt>
                <c:pt idx="101">
                  <c:v>125822</c:v>
                </c:pt>
                <c:pt idx="102">
                  <c:v>126304</c:v>
                </c:pt>
                <c:pt idx="103">
                  <c:v>127645</c:v>
                </c:pt>
                <c:pt idx="104">
                  <c:v>131742</c:v>
                </c:pt>
                <c:pt idx="105">
                  <c:v>133366</c:v>
                </c:pt>
                <c:pt idx="106">
                  <c:v>130844</c:v>
                </c:pt>
                <c:pt idx="107">
                  <c:v>#N/A</c:v>
                </c:pt>
                <c:pt idx="108">
                  <c:v>#N/A</c:v>
                </c:pt>
                <c:pt idx="109">
                  <c:v>#N/A</c:v>
                </c:pt>
                <c:pt idx="110">
                  <c:v>126525</c:v>
                </c:pt>
                <c:pt idx="111">
                  <c:v>122650</c:v>
                </c:pt>
                <c:pt idx="112">
                  <c:v>119444</c:v>
                </c:pt>
                <c:pt idx="113">
                  <c:v>130965</c:v>
                </c:pt>
                <c:pt idx="114">
                  <c:v>127732</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numCache>
            </c:numRef>
          </c:val>
          <c:smooth val="0"/>
          <c:extLst>
            <c:ext xmlns:c16="http://schemas.microsoft.com/office/drawing/2014/chart" uri="{C3380CC4-5D6E-409C-BE32-E72D297353CC}">
              <c16:uniqueId val="{00000000-FDDA-457C-BFF3-BFEDE76F2EEC}"/>
            </c:ext>
          </c:extLst>
        </c:ser>
        <c:ser>
          <c:idx val="1"/>
          <c:order val="1"/>
          <c:tx>
            <c:strRef>
              <c:f>'Charts - Board Report'!$G$1</c:f>
              <c:strCache>
                <c:ptCount val="1"/>
                <c:pt idx="0">
                  <c:v> Number of additional bed days, patients with a length of stay of 14 days or over </c:v>
                </c:pt>
              </c:strCache>
            </c:strRef>
          </c:tx>
          <c:spPr>
            <a:ln w="28575" cap="rnd">
              <a:solidFill>
                <a:srgbClr val="FFC000"/>
              </a:solidFill>
              <a:round/>
            </a:ln>
            <a:effectLst/>
          </c:spPr>
          <c:marker>
            <c:symbol val="none"/>
          </c:marker>
          <c:cat>
            <c:numRef>
              <c:f>'Charts - Board Report'!$E$107:$E$1600</c:f>
              <c:numCache>
                <c:formatCode>m/d/yyyy</c:formatCode>
                <c:ptCount val="1494"/>
                <c:pt idx="0">
                  <c:v>45019</c:v>
                </c:pt>
                <c:pt idx="1">
                  <c:v>45026</c:v>
                </c:pt>
                <c:pt idx="2">
                  <c:v>45033</c:v>
                </c:pt>
                <c:pt idx="3">
                  <c:v>45040</c:v>
                </c:pt>
                <c:pt idx="4">
                  <c:v>45047</c:v>
                </c:pt>
                <c:pt idx="5">
                  <c:v>45054</c:v>
                </c:pt>
                <c:pt idx="6">
                  <c:v>45061</c:v>
                </c:pt>
                <c:pt idx="7">
                  <c:v>45068</c:v>
                </c:pt>
                <c:pt idx="8">
                  <c:v>45075</c:v>
                </c:pt>
                <c:pt idx="9">
                  <c:v>45082</c:v>
                </c:pt>
                <c:pt idx="10">
                  <c:v>45089</c:v>
                </c:pt>
                <c:pt idx="11">
                  <c:v>45096</c:v>
                </c:pt>
                <c:pt idx="12">
                  <c:v>45103</c:v>
                </c:pt>
                <c:pt idx="13">
                  <c:v>45110</c:v>
                </c:pt>
                <c:pt idx="14">
                  <c:v>45117</c:v>
                </c:pt>
                <c:pt idx="15">
                  <c:v>45124</c:v>
                </c:pt>
                <c:pt idx="16">
                  <c:v>45131</c:v>
                </c:pt>
                <c:pt idx="17">
                  <c:v>45138</c:v>
                </c:pt>
                <c:pt idx="18">
                  <c:v>45145</c:v>
                </c:pt>
                <c:pt idx="19">
                  <c:v>45152</c:v>
                </c:pt>
                <c:pt idx="20">
                  <c:v>45159</c:v>
                </c:pt>
                <c:pt idx="21">
                  <c:v>45166</c:v>
                </c:pt>
                <c:pt idx="22">
                  <c:v>45173</c:v>
                </c:pt>
                <c:pt idx="23">
                  <c:v>45180</c:v>
                </c:pt>
                <c:pt idx="24">
                  <c:v>45187</c:v>
                </c:pt>
                <c:pt idx="25">
                  <c:v>45194</c:v>
                </c:pt>
                <c:pt idx="26">
                  <c:v>45201</c:v>
                </c:pt>
                <c:pt idx="27">
                  <c:v>45208</c:v>
                </c:pt>
                <c:pt idx="28">
                  <c:v>45215</c:v>
                </c:pt>
                <c:pt idx="29">
                  <c:v>45222</c:v>
                </c:pt>
                <c:pt idx="30">
                  <c:v>45229</c:v>
                </c:pt>
                <c:pt idx="31">
                  <c:v>45236</c:v>
                </c:pt>
                <c:pt idx="32">
                  <c:v>45243</c:v>
                </c:pt>
                <c:pt idx="33">
                  <c:v>45250</c:v>
                </c:pt>
                <c:pt idx="34">
                  <c:v>45257</c:v>
                </c:pt>
                <c:pt idx="35">
                  <c:v>45264</c:v>
                </c:pt>
                <c:pt idx="36">
                  <c:v>45271</c:v>
                </c:pt>
                <c:pt idx="37">
                  <c:v>45278</c:v>
                </c:pt>
                <c:pt idx="38">
                  <c:v>45285</c:v>
                </c:pt>
                <c:pt idx="39">
                  <c:v>45292</c:v>
                </c:pt>
                <c:pt idx="40">
                  <c:v>45299</c:v>
                </c:pt>
                <c:pt idx="41">
                  <c:v>45306</c:v>
                </c:pt>
                <c:pt idx="42">
                  <c:v>45313</c:v>
                </c:pt>
                <c:pt idx="43">
                  <c:v>45320</c:v>
                </c:pt>
                <c:pt idx="44">
                  <c:v>45327</c:v>
                </c:pt>
                <c:pt idx="45">
                  <c:v>45334</c:v>
                </c:pt>
                <c:pt idx="46">
                  <c:v>45341</c:v>
                </c:pt>
                <c:pt idx="47">
                  <c:v>45348</c:v>
                </c:pt>
                <c:pt idx="48">
                  <c:v>45355</c:v>
                </c:pt>
                <c:pt idx="49">
                  <c:v>45362</c:v>
                </c:pt>
                <c:pt idx="50">
                  <c:v>45369</c:v>
                </c:pt>
                <c:pt idx="51">
                  <c:v>45376</c:v>
                </c:pt>
                <c:pt idx="52">
                  <c:v>45383</c:v>
                </c:pt>
                <c:pt idx="53">
                  <c:v>45390</c:v>
                </c:pt>
                <c:pt idx="54">
                  <c:v>45397</c:v>
                </c:pt>
                <c:pt idx="55">
                  <c:v>45404</c:v>
                </c:pt>
                <c:pt idx="56">
                  <c:v>45411</c:v>
                </c:pt>
                <c:pt idx="57">
                  <c:v>45418</c:v>
                </c:pt>
                <c:pt idx="58">
                  <c:v>45425</c:v>
                </c:pt>
                <c:pt idx="59">
                  <c:v>45432</c:v>
                </c:pt>
                <c:pt idx="60">
                  <c:v>45439</c:v>
                </c:pt>
                <c:pt idx="61">
                  <c:v>45446</c:v>
                </c:pt>
                <c:pt idx="62">
                  <c:v>45453</c:v>
                </c:pt>
                <c:pt idx="63">
                  <c:v>45460</c:v>
                </c:pt>
                <c:pt idx="64">
                  <c:v>45467</c:v>
                </c:pt>
                <c:pt idx="65">
                  <c:v>45474</c:v>
                </c:pt>
                <c:pt idx="66">
                  <c:v>45481</c:v>
                </c:pt>
                <c:pt idx="67">
                  <c:v>45488</c:v>
                </c:pt>
                <c:pt idx="68">
                  <c:v>45495</c:v>
                </c:pt>
                <c:pt idx="69">
                  <c:v>45502</c:v>
                </c:pt>
                <c:pt idx="70">
                  <c:v>45509</c:v>
                </c:pt>
                <c:pt idx="71">
                  <c:v>45516</c:v>
                </c:pt>
                <c:pt idx="72">
                  <c:v>45523</c:v>
                </c:pt>
                <c:pt idx="73">
                  <c:v>45530</c:v>
                </c:pt>
                <c:pt idx="74">
                  <c:v>45537</c:v>
                </c:pt>
                <c:pt idx="75">
                  <c:v>45544</c:v>
                </c:pt>
                <c:pt idx="76">
                  <c:v>45551</c:v>
                </c:pt>
                <c:pt idx="77">
                  <c:v>45558</c:v>
                </c:pt>
                <c:pt idx="78">
                  <c:v>45565</c:v>
                </c:pt>
                <c:pt idx="79">
                  <c:v>45572</c:v>
                </c:pt>
                <c:pt idx="80">
                  <c:v>45579</c:v>
                </c:pt>
                <c:pt idx="81">
                  <c:v>45586</c:v>
                </c:pt>
                <c:pt idx="82">
                  <c:v>45593</c:v>
                </c:pt>
                <c:pt idx="83">
                  <c:v>45600</c:v>
                </c:pt>
                <c:pt idx="84">
                  <c:v>45607</c:v>
                </c:pt>
                <c:pt idx="85">
                  <c:v>45614</c:v>
                </c:pt>
                <c:pt idx="86">
                  <c:v>45621</c:v>
                </c:pt>
                <c:pt idx="87">
                  <c:v>45628</c:v>
                </c:pt>
                <c:pt idx="88">
                  <c:v>45635</c:v>
                </c:pt>
                <c:pt idx="89">
                  <c:v>45642</c:v>
                </c:pt>
                <c:pt idx="90">
                  <c:v>45649</c:v>
                </c:pt>
                <c:pt idx="91">
                  <c:v>45656</c:v>
                </c:pt>
                <c:pt idx="92">
                  <c:v>45663</c:v>
                </c:pt>
                <c:pt idx="93">
                  <c:v>45670</c:v>
                </c:pt>
                <c:pt idx="94">
                  <c:v>45677</c:v>
                </c:pt>
                <c:pt idx="95">
                  <c:v>45663</c:v>
                </c:pt>
                <c:pt idx="96">
                  <c:v>45670</c:v>
                </c:pt>
                <c:pt idx="97">
                  <c:v>45677</c:v>
                </c:pt>
                <c:pt idx="98">
                  <c:v>45684</c:v>
                </c:pt>
                <c:pt idx="99">
                  <c:v>45691</c:v>
                </c:pt>
                <c:pt idx="100">
                  <c:v>45698</c:v>
                </c:pt>
                <c:pt idx="101">
                  <c:v>45705</c:v>
                </c:pt>
                <c:pt idx="102">
                  <c:v>45712</c:v>
                </c:pt>
                <c:pt idx="103">
                  <c:v>45719</c:v>
                </c:pt>
                <c:pt idx="104">
                  <c:v>45726</c:v>
                </c:pt>
                <c:pt idx="105">
                  <c:v>45733</c:v>
                </c:pt>
                <c:pt idx="106">
                  <c:v>45740</c:v>
                </c:pt>
                <c:pt idx="107">
                  <c:v>0</c:v>
                </c:pt>
                <c:pt idx="108">
                  <c:v>0</c:v>
                </c:pt>
                <c:pt idx="109">
                  <c:v>0</c:v>
                </c:pt>
                <c:pt idx="110">
                  <c:v>45747</c:v>
                </c:pt>
                <c:pt idx="111">
                  <c:v>45754</c:v>
                </c:pt>
                <c:pt idx="112">
                  <c:v>45761</c:v>
                </c:pt>
                <c:pt idx="113">
                  <c:v>45768</c:v>
                </c:pt>
                <c:pt idx="114">
                  <c:v>45775</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numCache>
            </c:numRef>
          </c:cat>
          <c:val>
            <c:numRef>
              <c:f>'Charts - Board Report'!$G$107:$G$1600</c:f>
              <c:numCache>
                <c:formatCode>_-* #,##0_-;\-* #,##0_-;_-* "-"??_-;_-@_-</c:formatCode>
                <c:ptCount val="1494"/>
                <c:pt idx="0">
                  <c:v>127031</c:v>
                </c:pt>
                <c:pt idx="1">
                  <c:v>132245</c:v>
                </c:pt>
                <c:pt idx="2">
                  <c:v>128051</c:v>
                </c:pt>
                <c:pt idx="3">
                  <c:v>124736</c:v>
                </c:pt>
                <c:pt idx="4">
                  <c:v>127475</c:v>
                </c:pt>
                <c:pt idx="5">
                  <c:v>127671</c:v>
                </c:pt>
                <c:pt idx="6">
                  <c:v>124996</c:v>
                </c:pt>
                <c:pt idx="7">
                  <c:v>118607</c:v>
                </c:pt>
                <c:pt idx="8">
                  <c:v>125239</c:v>
                </c:pt>
                <c:pt idx="9">
                  <c:v>119335</c:v>
                </c:pt>
                <c:pt idx="10">
                  <c:v>115346</c:v>
                </c:pt>
                <c:pt idx="11">
                  <c:v>116985</c:v>
                </c:pt>
                <c:pt idx="12">
                  <c:v>115265</c:v>
                </c:pt>
                <c:pt idx="13">
                  <c:v>114295</c:v>
                </c:pt>
                <c:pt idx="14">
                  <c:v>113171</c:v>
                </c:pt>
                <c:pt idx="15">
                  <c:v>111327</c:v>
                </c:pt>
                <c:pt idx="16">
                  <c:v>111159</c:v>
                </c:pt>
                <c:pt idx="17">
                  <c:v>103876</c:v>
                </c:pt>
                <c:pt idx="18">
                  <c:v>101479</c:v>
                </c:pt>
                <c:pt idx="19">
                  <c:v>99360</c:v>
                </c:pt>
                <c:pt idx="20">
                  <c:v>102691</c:v>
                </c:pt>
                <c:pt idx="21">
                  <c:v>106189</c:v>
                </c:pt>
                <c:pt idx="22">
                  <c:v>104020</c:v>
                </c:pt>
                <c:pt idx="23">
                  <c:v>103507</c:v>
                </c:pt>
                <c:pt idx="24">
                  <c:v>105337</c:v>
                </c:pt>
                <c:pt idx="25">
                  <c:v>111898</c:v>
                </c:pt>
                <c:pt idx="26">
                  <c:v>111628</c:v>
                </c:pt>
                <c:pt idx="27">
                  <c:v>113525</c:v>
                </c:pt>
                <c:pt idx="28">
                  <c:v>114213</c:v>
                </c:pt>
                <c:pt idx="29">
                  <c:v>113405</c:v>
                </c:pt>
                <c:pt idx="30">
                  <c:v>114646</c:v>
                </c:pt>
                <c:pt idx="31">
                  <c:v>111167</c:v>
                </c:pt>
                <c:pt idx="32">
                  <c:v>111648</c:v>
                </c:pt>
                <c:pt idx="33">
                  <c:v>113102</c:v>
                </c:pt>
                <c:pt idx="34">
                  <c:v>115419</c:v>
                </c:pt>
                <c:pt idx="35">
                  <c:v>115316</c:v>
                </c:pt>
                <c:pt idx="36">
                  <c:v>113471</c:v>
                </c:pt>
                <c:pt idx="37">
                  <c:v>101200</c:v>
                </c:pt>
                <c:pt idx="38">
                  <c:v>110136</c:v>
                </c:pt>
                <c:pt idx="39">
                  <c:v>114243</c:v>
                </c:pt>
                <c:pt idx="40">
                  <c:v>116107</c:v>
                </c:pt>
                <c:pt idx="41">
                  <c:v>116972</c:v>
                </c:pt>
                <c:pt idx="42">
                  <c:v>116847</c:v>
                </c:pt>
                <c:pt idx="43">
                  <c:v>118799</c:v>
                </c:pt>
                <c:pt idx="44">
                  <c:v>135272</c:v>
                </c:pt>
                <c:pt idx="45">
                  <c:v>119037</c:v>
                </c:pt>
                <c:pt idx="46">
                  <c:v>117213</c:v>
                </c:pt>
                <c:pt idx="47">
                  <c:v>124935</c:v>
                </c:pt>
                <c:pt idx="48">
                  <c:v>119241</c:v>
                </c:pt>
                <c:pt idx="49">
                  <c:v>121352</c:v>
                </c:pt>
                <c:pt idx="50">
                  <c:v>116274</c:v>
                </c:pt>
                <c:pt idx="51">
                  <c:v>118916</c:v>
                </c:pt>
                <c:pt idx="52">
                  <c:v>127526</c:v>
                </c:pt>
                <c:pt idx="53">
                  <c:v>127112</c:v>
                </c:pt>
                <c:pt idx="54">
                  <c:v>125307</c:v>
                </c:pt>
                <c:pt idx="55">
                  <c:v>120895</c:v>
                </c:pt>
                <c:pt idx="56">
                  <c:v>120304</c:v>
                </c:pt>
                <c:pt idx="57">
                  <c:v>123878</c:v>
                </c:pt>
                <c:pt idx="58">
                  <c:v>123145</c:v>
                </c:pt>
                <c:pt idx="59">
                  <c:v>120861</c:v>
                </c:pt>
                <c:pt idx="60">
                  <c:v>111972</c:v>
                </c:pt>
                <c:pt idx="61">
                  <c:v>115221</c:v>
                </c:pt>
                <c:pt idx="62">
                  <c:v>111212</c:v>
                </c:pt>
                <c:pt idx="63">
                  <c:v>112290</c:v>
                </c:pt>
                <c:pt idx="64">
                  <c:v>113530</c:v>
                </c:pt>
                <c:pt idx="65">
                  <c:v>114405</c:v>
                </c:pt>
                <c:pt idx="66">
                  <c:v>116194</c:v>
                </c:pt>
                <c:pt idx="67">
                  <c:v>114376</c:v>
                </c:pt>
                <c:pt idx="68">
                  <c:v>118980</c:v>
                </c:pt>
                <c:pt idx="69">
                  <c:v>114632</c:v>
                </c:pt>
                <c:pt idx="70">
                  <c:v>114251</c:v>
                </c:pt>
                <c:pt idx="71">
                  <c:v>116687</c:v>
                </c:pt>
                <c:pt idx="72">
                  <c:v>116326</c:v>
                </c:pt>
                <c:pt idx="73">
                  <c:v>125611</c:v>
                </c:pt>
                <c:pt idx="74">
                  <c:v>125134</c:v>
                </c:pt>
                <c:pt idx="75">
                  <c:v>123934</c:v>
                </c:pt>
                <c:pt idx="76">
                  <c:v>126148</c:v>
                </c:pt>
                <c:pt idx="77">
                  <c:v>124961</c:v>
                </c:pt>
                <c:pt idx="78">
                  <c:v>123236</c:v>
                </c:pt>
                <c:pt idx="79">
                  <c:v>118519</c:v>
                </c:pt>
                <c:pt idx="80">
                  <c:v>118537</c:v>
                </c:pt>
                <c:pt idx="81">
                  <c:v>115542</c:v>
                </c:pt>
                <c:pt idx="82">
                  <c:v>124830</c:v>
                </c:pt>
                <c:pt idx="83">
                  <c:v>122062</c:v>
                </c:pt>
                <c:pt idx="84">
                  <c:v>121378</c:v>
                </c:pt>
                <c:pt idx="85">
                  <c:v>118915</c:v>
                </c:pt>
                <c:pt idx="86">
                  <c:v>115621</c:v>
                </c:pt>
                <c:pt idx="87">
                  <c:v>114164</c:v>
                </c:pt>
                <c:pt idx="88">
                  <c:v>113068</c:v>
                </c:pt>
                <c:pt idx="89">
                  <c:v>105899</c:v>
                </c:pt>
                <c:pt idx="90">
                  <c:v>106675</c:v>
                </c:pt>
                <c:pt idx="91">
                  <c:v>119858</c:v>
                </c:pt>
                <c:pt idx="92">
                  <c:v>119492</c:v>
                </c:pt>
                <c:pt idx="93">
                  <c:v>117551</c:v>
                </c:pt>
                <c:pt idx="94">
                  <c:v>116404</c:v>
                </c:pt>
                <c:pt idx="95">
                  <c:v>119492</c:v>
                </c:pt>
                <c:pt idx="96">
                  <c:v>117551</c:v>
                </c:pt>
                <c:pt idx="97">
                  <c:v>116404</c:v>
                </c:pt>
                <c:pt idx="98">
                  <c:v>115251</c:v>
                </c:pt>
                <c:pt idx="99">
                  <c:v>113556</c:v>
                </c:pt>
                <c:pt idx="100">
                  <c:v>112857</c:v>
                </c:pt>
                <c:pt idx="101">
                  <c:v>116284</c:v>
                </c:pt>
                <c:pt idx="102">
                  <c:v>116477</c:v>
                </c:pt>
                <c:pt idx="103">
                  <c:v>116954</c:v>
                </c:pt>
                <c:pt idx="104">
                  <c:v>121983</c:v>
                </c:pt>
                <c:pt idx="105">
                  <c:v>123680</c:v>
                </c:pt>
                <c:pt idx="106">
                  <c:v>121289</c:v>
                </c:pt>
                <c:pt idx="107">
                  <c:v>#N/A</c:v>
                </c:pt>
                <c:pt idx="108">
                  <c:v>#N/A</c:v>
                </c:pt>
                <c:pt idx="109">
                  <c:v>#N/A</c:v>
                </c:pt>
                <c:pt idx="110">
                  <c:v>117158</c:v>
                </c:pt>
                <c:pt idx="111">
                  <c:v>113157</c:v>
                </c:pt>
                <c:pt idx="112">
                  <c:v>109870</c:v>
                </c:pt>
                <c:pt idx="113">
                  <c:v>122151</c:v>
                </c:pt>
                <c:pt idx="114">
                  <c:v>118404</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numCache>
            </c:numRef>
          </c:val>
          <c:smooth val="0"/>
          <c:extLst>
            <c:ext xmlns:c16="http://schemas.microsoft.com/office/drawing/2014/chart" uri="{C3380CC4-5D6E-409C-BE32-E72D297353CC}">
              <c16:uniqueId val="{00000001-FDDA-457C-BFF3-BFEDE76F2EEC}"/>
            </c:ext>
          </c:extLst>
        </c:ser>
        <c:ser>
          <c:idx val="2"/>
          <c:order val="2"/>
          <c:tx>
            <c:strRef>
              <c:f>'Charts - Board Report'!$H$1</c:f>
              <c:strCache>
                <c:ptCount val="1"/>
                <c:pt idx="0">
                  <c:v> Number of additional bed days, patients with a length of stay of 21 days or over </c:v>
                </c:pt>
              </c:strCache>
            </c:strRef>
          </c:tx>
          <c:spPr>
            <a:ln w="28575" cap="rnd">
              <a:solidFill>
                <a:schemeClr val="bg1">
                  <a:lumMod val="65000"/>
                </a:schemeClr>
              </a:solidFill>
              <a:round/>
            </a:ln>
            <a:effectLst/>
          </c:spPr>
          <c:marker>
            <c:symbol val="none"/>
          </c:marker>
          <c:cat>
            <c:numRef>
              <c:f>'Charts - Board Report'!$E$107:$E$1600</c:f>
              <c:numCache>
                <c:formatCode>m/d/yyyy</c:formatCode>
                <c:ptCount val="1494"/>
                <c:pt idx="0">
                  <c:v>45019</c:v>
                </c:pt>
                <c:pt idx="1">
                  <c:v>45026</c:v>
                </c:pt>
                <c:pt idx="2">
                  <c:v>45033</c:v>
                </c:pt>
                <c:pt idx="3">
                  <c:v>45040</c:v>
                </c:pt>
                <c:pt idx="4">
                  <c:v>45047</c:v>
                </c:pt>
                <c:pt idx="5">
                  <c:v>45054</c:v>
                </c:pt>
                <c:pt idx="6">
                  <c:v>45061</c:v>
                </c:pt>
                <c:pt idx="7">
                  <c:v>45068</c:v>
                </c:pt>
                <c:pt idx="8">
                  <c:v>45075</c:v>
                </c:pt>
                <c:pt idx="9">
                  <c:v>45082</c:v>
                </c:pt>
                <c:pt idx="10">
                  <c:v>45089</c:v>
                </c:pt>
                <c:pt idx="11">
                  <c:v>45096</c:v>
                </c:pt>
                <c:pt idx="12">
                  <c:v>45103</c:v>
                </c:pt>
                <c:pt idx="13">
                  <c:v>45110</c:v>
                </c:pt>
                <c:pt idx="14">
                  <c:v>45117</c:v>
                </c:pt>
                <c:pt idx="15">
                  <c:v>45124</c:v>
                </c:pt>
                <c:pt idx="16">
                  <c:v>45131</c:v>
                </c:pt>
                <c:pt idx="17">
                  <c:v>45138</c:v>
                </c:pt>
                <c:pt idx="18">
                  <c:v>45145</c:v>
                </c:pt>
                <c:pt idx="19">
                  <c:v>45152</c:v>
                </c:pt>
                <c:pt idx="20">
                  <c:v>45159</c:v>
                </c:pt>
                <c:pt idx="21">
                  <c:v>45166</c:v>
                </c:pt>
                <c:pt idx="22">
                  <c:v>45173</c:v>
                </c:pt>
                <c:pt idx="23">
                  <c:v>45180</c:v>
                </c:pt>
                <c:pt idx="24">
                  <c:v>45187</c:v>
                </c:pt>
                <c:pt idx="25">
                  <c:v>45194</c:v>
                </c:pt>
                <c:pt idx="26">
                  <c:v>45201</c:v>
                </c:pt>
                <c:pt idx="27">
                  <c:v>45208</c:v>
                </c:pt>
                <c:pt idx="28">
                  <c:v>45215</c:v>
                </c:pt>
                <c:pt idx="29">
                  <c:v>45222</c:v>
                </c:pt>
                <c:pt idx="30">
                  <c:v>45229</c:v>
                </c:pt>
                <c:pt idx="31">
                  <c:v>45236</c:v>
                </c:pt>
                <c:pt idx="32">
                  <c:v>45243</c:v>
                </c:pt>
                <c:pt idx="33">
                  <c:v>45250</c:v>
                </c:pt>
                <c:pt idx="34">
                  <c:v>45257</c:v>
                </c:pt>
                <c:pt idx="35">
                  <c:v>45264</c:v>
                </c:pt>
                <c:pt idx="36">
                  <c:v>45271</c:v>
                </c:pt>
                <c:pt idx="37">
                  <c:v>45278</c:v>
                </c:pt>
                <c:pt idx="38">
                  <c:v>45285</c:v>
                </c:pt>
                <c:pt idx="39">
                  <c:v>45292</c:v>
                </c:pt>
                <c:pt idx="40">
                  <c:v>45299</c:v>
                </c:pt>
                <c:pt idx="41">
                  <c:v>45306</c:v>
                </c:pt>
                <c:pt idx="42">
                  <c:v>45313</c:v>
                </c:pt>
                <c:pt idx="43">
                  <c:v>45320</c:v>
                </c:pt>
                <c:pt idx="44">
                  <c:v>45327</c:v>
                </c:pt>
                <c:pt idx="45">
                  <c:v>45334</c:v>
                </c:pt>
                <c:pt idx="46">
                  <c:v>45341</c:v>
                </c:pt>
                <c:pt idx="47">
                  <c:v>45348</c:v>
                </c:pt>
                <c:pt idx="48">
                  <c:v>45355</c:v>
                </c:pt>
                <c:pt idx="49">
                  <c:v>45362</c:v>
                </c:pt>
                <c:pt idx="50">
                  <c:v>45369</c:v>
                </c:pt>
                <c:pt idx="51">
                  <c:v>45376</c:v>
                </c:pt>
                <c:pt idx="52">
                  <c:v>45383</c:v>
                </c:pt>
                <c:pt idx="53">
                  <c:v>45390</c:v>
                </c:pt>
                <c:pt idx="54">
                  <c:v>45397</c:v>
                </c:pt>
                <c:pt idx="55">
                  <c:v>45404</c:v>
                </c:pt>
                <c:pt idx="56">
                  <c:v>45411</c:v>
                </c:pt>
                <c:pt idx="57">
                  <c:v>45418</c:v>
                </c:pt>
                <c:pt idx="58">
                  <c:v>45425</c:v>
                </c:pt>
                <c:pt idx="59">
                  <c:v>45432</c:v>
                </c:pt>
                <c:pt idx="60">
                  <c:v>45439</c:v>
                </c:pt>
                <c:pt idx="61">
                  <c:v>45446</c:v>
                </c:pt>
                <c:pt idx="62">
                  <c:v>45453</c:v>
                </c:pt>
                <c:pt idx="63">
                  <c:v>45460</c:v>
                </c:pt>
                <c:pt idx="64">
                  <c:v>45467</c:v>
                </c:pt>
                <c:pt idx="65">
                  <c:v>45474</c:v>
                </c:pt>
                <c:pt idx="66">
                  <c:v>45481</c:v>
                </c:pt>
                <c:pt idx="67">
                  <c:v>45488</c:v>
                </c:pt>
                <c:pt idx="68">
                  <c:v>45495</c:v>
                </c:pt>
                <c:pt idx="69">
                  <c:v>45502</c:v>
                </c:pt>
                <c:pt idx="70">
                  <c:v>45509</c:v>
                </c:pt>
                <c:pt idx="71">
                  <c:v>45516</c:v>
                </c:pt>
                <c:pt idx="72">
                  <c:v>45523</c:v>
                </c:pt>
                <c:pt idx="73">
                  <c:v>45530</c:v>
                </c:pt>
                <c:pt idx="74">
                  <c:v>45537</c:v>
                </c:pt>
                <c:pt idx="75">
                  <c:v>45544</c:v>
                </c:pt>
                <c:pt idx="76">
                  <c:v>45551</c:v>
                </c:pt>
                <c:pt idx="77">
                  <c:v>45558</c:v>
                </c:pt>
                <c:pt idx="78">
                  <c:v>45565</c:v>
                </c:pt>
                <c:pt idx="79">
                  <c:v>45572</c:v>
                </c:pt>
                <c:pt idx="80">
                  <c:v>45579</c:v>
                </c:pt>
                <c:pt idx="81">
                  <c:v>45586</c:v>
                </c:pt>
                <c:pt idx="82">
                  <c:v>45593</c:v>
                </c:pt>
                <c:pt idx="83">
                  <c:v>45600</c:v>
                </c:pt>
                <c:pt idx="84">
                  <c:v>45607</c:v>
                </c:pt>
                <c:pt idx="85">
                  <c:v>45614</c:v>
                </c:pt>
                <c:pt idx="86">
                  <c:v>45621</c:v>
                </c:pt>
                <c:pt idx="87">
                  <c:v>45628</c:v>
                </c:pt>
                <c:pt idx="88">
                  <c:v>45635</c:v>
                </c:pt>
                <c:pt idx="89">
                  <c:v>45642</c:v>
                </c:pt>
                <c:pt idx="90">
                  <c:v>45649</c:v>
                </c:pt>
                <c:pt idx="91">
                  <c:v>45656</c:v>
                </c:pt>
                <c:pt idx="92">
                  <c:v>45663</c:v>
                </c:pt>
                <c:pt idx="93">
                  <c:v>45670</c:v>
                </c:pt>
                <c:pt idx="94">
                  <c:v>45677</c:v>
                </c:pt>
                <c:pt idx="95">
                  <c:v>45663</c:v>
                </c:pt>
                <c:pt idx="96">
                  <c:v>45670</c:v>
                </c:pt>
                <c:pt idx="97">
                  <c:v>45677</c:v>
                </c:pt>
                <c:pt idx="98">
                  <c:v>45684</c:v>
                </c:pt>
                <c:pt idx="99">
                  <c:v>45691</c:v>
                </c:pt>
                <c:pt idx="100">
                  <c:v>45698</c:v>
                </c:pt>
                <c:pt idx="101">
                  <c:v>45705</c:v>
                </c:pt>
                <c:pt idx="102">
                  <c:v>45712</c:v>
                </c:pt>
                <c:pt idx="103">
                  <c:v>45719</c:v>
                </c:pt>
                <c:pt idx="104">
                  <c:v>45726</c:v>
                </c:pt>
                <c:pt idx="105">
                  <c:v>45733</c:v>
                </c:pt>
                <c:pt idx="106">
                  <c:v>45740</c:v>
                </c:pt>
                <c:pt idx="107">
                  <c:v>0</c:v>
                </c:pt>
                <c:pt idx="108">
                  <c:v>0</c:v>
                </c:pt>
                <c:pt idx="109">
                  <c:v>0</c:v>
                </c:pt>
                <c:pt idx="110">
                  <c:v>45747</c:v>
                </c:pt>
                <c:pt idx="111">
                  <c:v>45754</c:v>
                </c:pt>
                <c:pt idx="112">
                  <c:v>45761</c:v>
                </c:pt>
                <c:pt idx="113">
                  <c:v>45768</c:v>
                </c:pt>
                <c:pt idx="114">
                  <c:v>45775</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numCache>
            </c:numRef>
          </c:cat>
          <c:val>
            <c:numRef>
              <c:f>'Charts - Board Report'!$H$107:$H$1600</c:f>
              <c:numCache>
                <c:formatCode>_-* #,##0_-;\-* #,##0_-;_-* "-"??_-;_-@_-</c:formatCode>
                <c:ptCount val="1494"/>
                <c:pt idx="0">
                  <c:v>112763</c:v>
                </c:pt>
                <c:pt idx="1">
                  <c:v>118393</c:v>
                </c:pt>
                <c:pt idx="2">
                  <c:v>115057</c:v>
                </c:pt>
                <c:pt idx="3">
                  <c:v>111934</c:v>
                </c:pt>
                <c:pt idx="4">
                  <c:v>113545</c:v>
                </c:pt>
                <c:pt idx="5">
                  <c:v>113356</c:v>
                </c:pt>
                <c:pt idx="6">
                  <c:v>111757</c:v>
                </c:pt>
                <c:pt idx="7">
                  <c:v>106335</c:v>
                </c:pt>
                <c:pt idx="8">
                  <c:v>111456</c:v>
                </c:pt>
                <c:pt idx="9">
                  <c:v>106867</c:v>
                </c:pt>
                <c:pt idx="10">
                  <c:v>103510</c:v>
                </c:pt>
                <c:pt idx="11">
                  <c:v>103948</c:v>
                </c:pt>
                <c:pt idx="12">
                  <c:v>101296</c:v>
                </c:pt>
                <c:pt idx="13">
                  <c:v>102106</c:v>
                </c:pt>
                <c:pt idx="14">
                  <c:v>99961</c:v>
                </c:pt>
                <c:pt idx="15">
                  <c:v>99089</c:v>
                </c:pt>
                <c:pt idx="16">
                  <c:v>98391</c:v>
                </c:pt>
                <c:pt idx="17">
                  <c:v>89156</c:v>
                </c:pt>
                <c:pt idx="18">
                  <c:v>88942</c:v>
                </c:pt>
                <c:pt idx="19">
                  <c:v>87466</c:v>
                </c:pt>
                <c:pt idx="20">
                  <c:v>90283</c:v>
                </c:pt>
                <c:pt idx="21">
                  <c:v>93012</c:v>
                </c:pt>
                <c:pt idx="22">
                  <c:v>92136</c:v>
                </c:pt>
                <c:pt idx="23">
                  <c:v>92164</c:v>
                </c:pt>
                <c:pt idx="24">
                  <c:v>92651</c:v>
                </c:pt>
                <c:pt idx="25">
                  <c:v>99513</c:v>
                </c:pt>
                <c:pt idx="26">
                  <c:v>99348</c:v>
                </c:pt>
                <c:pt idx="27">
                  <c:v>99655</c:v>
                </c:pt>
                <c:pt idx="28">
                  <c:v>101036</c:v>
                </c:pt>
                <c:pt idx="29">
                  <c:v>99893</c:v>
                </c:pt>
                <c:pt idx="30">
                  <c:v>101379</c:v>
                </c:pt>
                <c:pt idx="31">
                  <c:v>97888</c:v>
                </c:pt>
                <c:pt idx="32">
                  <c:v>98337</c:v>
                </c:pt>
                <c:pt idx="33">
                  <c:v>100289</c:v>
                </c:pt>
                <c:pt idx="34">
                  <c:v>101476</c:v>
                </c:pt>
                <c:pt idx="35">
                  <c:v>101359</c:v>
                </c:pt>
                <c:pt idx="36">
                  <c:v>99250</c:v>
                </c:pt>
                <c:pt idx="37">
                  <c:v>88451</c:v>
                </c:pt>
                <c:pt idx="38">
                  <c:v>96649</c:v>
                </c:pt>
                <c:pt idx="39">
                  <c:v>101444</c:v>
                </c:pt>
                <c:pt idx="40">
                  <c:v>102022</c:v>
                </c:pt>
                <c:pt idx="41">
                  <c:v>103374</c:v>
                </c:pt>
                <c:pt idx="42">
                  <c:v>102305</c:v>
                </c:pt>
                <c:pt idx="43">
                  <c:v>102782</c:v>
                </c:pt>
                <c:pt idx="44">
                  <c:v>120733</c:v>
                </c:pt>
                <c:pt idx="45">
                  <c:v>104598</c:v>
                </c:pt>
                <c:pt idx="46">
                  <c:v>103774</c:v>
                </c:pt>
                <c:pt idx="47">
                  <c:v>111267</c:v>
                </c:pt>
                <c:pt idx="48">
                  <c:v>106249</c:v>
                </c:pt>
                <c:pt idx="49">
                  <c:v>107682</c:v>
                </c:pt>
                <c:pt idx="50">
                  <c:v>102629</c:v>
                </c:pt>
                <c:pt idx="51">
                  <c:v>105260</c:v>
                </c:pt>
                <c:pt idx="52">
                  <c:v>113414</c:v>
                </c:pt>
                <c:pt idx="53">
                  <c:v>114174</c:v>
                </c:pt>
                <c:pt idx="54">
                  <c:v>113488</c:v>
                </c:pt>
                <c:pt idx="55">
                  <c:v>108638</c:v>
                </c:pt>
                <c:pt idx="56">
                  <c:v>108048</c:v>
                </c:pt>
                <c:pt idx="57">
                  <c:v>111053</c:v>
                </c:pt>
                <c:pt idx="58">
                  <c:v>110349</c:v>
                </c:pt>
                <c:pt idx="59">
                  <c:v>108587</c:v>
                </c:pt>
                <c:pt idx="60">
                  <c:v>99362</c:v>
                </c:pt>
                <c:pt idx="61">
                  <c:v>103075</c:v>
                </c:pt>
                <c:pt idx="62">
                  <c:v>99833</c:v>
                </c:pt>
                <c:pt idx="63">
                  <c:v>100796</c:v>
                </c:pt>
                <c:pt idx="64">
                  <c:v>100750</c:v>
                </c:pt>
                <c:pt idx="65">
                  <c:v>102189</c:v>
                </c:pt>
                <c:pt idx="66">
                  <c:v>103691</c:v>
                </c:pt>
                <c:pt idx="67">
                  <c:v>102217</c:v>
                </c:pt>
                <c:pt idx="68">
                  <c:v>106272</c:v>
                </c:pt>
                <c:pt idx="69">
                  <c:v>102561</c:v>
                </c:pt>
                <c:pt idx="70">
                  <c:v>102115</c:v>
                </c:pt>
                <c:pt idx="71">
                  <c:v>104704</c:v>
                </c:pt>
                <c:pt idx="72">
                  <c:v>104843</c:v>
                </c:pt>
                <c:pt idx="73">
                  <c:v>112280</c:v>
                </c:pt>
                <c:pt idx="74">
                  <c:v>111780</c:v>
                </c:pt>
                <c:pt idx="75">
                  <c:v>112117</c:v>
                </c:pt>
                <c:pt idx="76">
                  <c:v>113665</c:v>
                </c:pt>
                <c:pt idx="77">
                  <c:v>112462</c:v>
                </c:pt>
                <c:pt idx="78">
                  <c:v>110853</c:v>
                </c:pt>
                <c:pt idx="79">
                  <c:v>107042</c:v>
                </c:pt>
                <c:pt idx="80">
                  <c:v>105946</c:v>
                </c:pt>
                <c:pt idx="81">
                  <c:v>102821</c:v>
                </c:pt>
                <c:pt idx="82">
                  <c:v>111916</c:v>
                </c:pt>
                <c:pt idx="83">
                  <c:v>108488</c:v>
                </c:pt>
                <c:pt idx="84">
                  <c:v>106339</c:v>
                </c:pt>
                <c:pt idx="85">
                  <c:v>107072</c:v>
                </c:pt>
                <c:pt idx="86">
                  <c:v>103582</c:v>
                </c:pt>
                <c:pt idx="87">
                  <c:v>101685</c:v>
                </c:pt>
                <c:pt idx="88">
                  <c:v>99440</c:v>
                </c:pt>
                <c:pt idx="89">
                  <c:v>93999</c:v>
                </c:pt>
                <c:pt idx="90">
                  <c:v>94783</c:v>
                </c:pt>
                <c:pt idx="91">
                  <c:v>105980</c:v>
                </c:pt>
                <c:pt idx="92">
                  <c:v>105806</c:v>
                </c:pt>
                <c:pt idx="93">
                  <c:v>104186</c:v>
                </c:pt>
                <c:pt idx="94">
                  <c:v>101903</c:v>
                </c:pt>
                <c:pt idx="95">
                  <c:v>105806</c:v>
                </c:pt>
                <c:pt idx="96">
                  <c:v>104186</c:v>
                </c:pt>
                <c:pt idx="97">
                  <c:v>101903</c:v>
                </c:pt>
                <c:pt idx="98">
                  <c:v>100987</c:v>
                </c:pt>
                <c:pt idx="99">
                  <c:v>99387</c:v>
                </c:pt>
                <c:pt idx="100">
                  <c:v>98885</c:v>
                </c:pt>
                <c:pt idx="101">
                  <c:v>98246</c:v>
                </c:pt>
                <c:pt idx="102">
                  <c:v>103305</c:v>
                </c:pt>
                <c:pt idx="103">
                  <c:v>102660</c:v>
                </c:pt>
                <c:pt idx="104">
                  <c:v>107765</c:v>
                </c:pt>
                <c:pt idx="105">
                  <c:v>109672</c:v>
                </c:pt>
                <c:pt idx="106">
                  <c:v>108871</c:v>
                </c:pt>
                <c:pt idx="107">
                  <c:v>#N/A</c:v>
                </c:pt>
                <c:pt idx="108">
                  <c:v>#N/A</c:v>
                </c:pt>
                <c:pt idx="109">
                  <c:v>#N/A</c:v>
                </c:pt>
                <c:pt idx="110">
                  <c:v>104339</c:v>
                </c:pt>
                <c:pt idx="111">
                  <c:v>98957</c:v>
                </c:pt>
                <c:pt idx="112">
                  <c:v>97137</c:v>
                </c:pt>
                <c:pt idx="113">
                  <c:v>108645</c:v>
                </c:pt>
                <c:pt idx="114">
                  <c:v>104536</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numCache>
            </c:numRef>
          </c:val>
          <c:smooth val="0"/>
          <c:extLst>
            <c:ext xmlns:c16="http://schemas.microsoft.com/office/drawing/2014/chart" uri="{C3380CC4-5D6E-409C-BE32-E72D297353CC}">
              <c16:uniqueId val="{00000002-FDDA-457C-BFF3-BFEDE76F2EEC}"/>
            </c:ext>
          </c:extLst>
        </c:ser>
        <c:dLbls>
          <c:showLegendKey val="0"/>
          <c:showVal val="0"/>
          <c:showCatName val="0"/>
          <c:showSerName val="0"/>
          <c:showPercent val="0"/>
          <c:showBubbleSize val="0"/>
        </c:dLbls>
        <c:smooth val="0"/>
        <c:axId val="1536704624"/>
        <c:axId val="1700391440"/>
      </c:lineChart>
      <c:dateAx>
        <c:axId val="153670462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0391440"/>
        <c:crosses val="autoZero"/>
        <c:auto val="1"/>
        <c:lblOffset val="100"/>
        <c:baseTimeUnit val="days"/>
      </c:dateAx>
      <c:valAx>
        <c:axId val="170039144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6704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GB" sz="1000"/>
              <a:t> National</a:t>
            </a:r>
          </a:p>
          <a:p>
            <a:pPr>
              <a:defRPr sz="1000"/>
            </a:pPr>
            <a:r>
              <a:rPr lang="en-GB" sz="1000"/>
              <a:t>Rolling</a:t>
            </a:r>
            <a:r>
              <a:rPr lang="en-GB" sz="1000" baseline="0"/>
              <a:t> 7 day average</a:t>
            </a:r>
          </a:p>
          <a:p>
            <a:pPr>
              <a:defRPr sz="1000"/>
            </a:pPr>
            <a:r>
              <a:rPr lang="en-GB" sz="1000" baseline="0"/>
              <a:t>April 2023 to July 2024</a:t>
            </a:r>
            <a:endParaRPr lang="en-GB"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'Charts - Board Report'!$M$1</c:f>
              <c:strCache>
                <c:ptCount val="1"/>
                <c:pt idx="0">
                  <c:v> Number of patients discharged - Pathway 1 </c:v>
                </c:pt>
              </c:strCache>
            </c:strRef>
          </c:tx>
          <c:spPr>
            <a:ln w="28575" cap="rnd">
              <a:solidFill>
                <a:schemeClr val="tx1"/>
              </a:solidFill>
              <a:round/>
            </a:ln>
            <a:effectLst/>
          </c:spPr>
          <c:marker>
            <c:symbol val="none"/>
          </c:marker>
          <c:cat>
            <c:numRef>
              <c:f>'Charts - Board Report'!$A$732:$A$1600</c:f>
              <c:numCache>
                <c:formatCode>m/d/yyyy</c:formatCode>
                <c:ptCount val="869"/>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pt idx="366">
                  <c:v>45383</c:v>
                </c:pt>
                <c:pt idx="367">
                  <c:v>45384</c:v>
                </c:pt>
                <c:pt idx="368">
                  <c:v>45385</c:v>
                </c:pt>
                <c:pt idx="369">
                  <c:v>45386</c:v>
                </c:pt>
                <c:pt idx="370">
                  <c:v>45387</c:v>
                </c:pt>
                <c:pt idx="371">
                  <c:v>45388</c:v>
                </c:pt>
                <c:pt idx="372">
                  <c:v>45389</c:v>
                </c:pt>
                <c:pt idx="373">
                  <c:v>45390</c:v>
                </c:pt>
                <c:pt idx="374">
                  <c:v>45391</c:v>
                </c:pt>
                <c:pt idx="375">
                  <c:v>45392</c:v>
                </c:pt>
                <c:pt idx="376">
                  <c:v>45393</c:v>
                </c:pt>
                <c:pt idx="377">
                  <c:v>45394</c:v>
                </c:pt>
                <c:pt idx="378">
                  <c:v>45395</c:v>
                </c:pt>
                <c:pt idx="379">
                  <c:v>45396</c:v>
                </c:pt>
                <c:pt idx="380">
                  <c:v>45397</c:v>
                </c:pt>
                <c:pt idx="381">
                  <c:v>45398</c:v>
                </c:pt>
                <c:pt idx="382">
                  <c:v>45399</c:v>
                </c:pt>
                <c:pt idx="383">
                  <c:v>45400</c:v>
                </c:pt>
                <c:pt idx="384">
                  <c:v>45401</c:v>
                </c:pt>
                <c:pt idx="385">
                  <c:v>45402</c:v>
                </c:pt>
                <c:pt idx="386">
                  <c:v>45403</c:v>
                </c:pt>
                <c:pt idx="387">
                  <c:v>45404</c:v>
                </c:pt>
                <c:pt idx="388">
                  <c:v>45405</c:v>
                </c:pt>
                <c:pt idx="389">
                  <c:v>45406</c:v>
                </c:pt>
                <c:pt idx="390">
                  <c:v>45407</c:v>
                </c:pt>
                <c:pt idx="391">
                  <c:v>45408</c:v>
                </c:pt>
                <c:pt idx="392">
                  <c:v>45409</c:v>
                </c:pt>
                <c:pt idx="393">
                  <c:v>45410</c:v>
                </c:pt>
                <c:pt idx="394">
                  <c:v>45411</c:v>
                </c:pt>
                <c:pt idx="395">
                  <c:v>45412</c:v>
                </c:pt>
                <c:pt idx="396">
                  <c:v>45413</c:v>
                </c:pt>
                <c:pt idx="397">
                  <c:v>45414</c:v>
                </c:pt>
                <c:pt idx="398">
                  <c:v>45415</c:v>
                </c:pt>
                <c:pt idx="399">
                  <c:v>45416</c:v>
                </c:pt>
                <c:pt idx="400">
                  <c:v>45417</c:v>
                </c:pt>
                <c:pt idx="401">
                  <c:v>45418</c:v>
                </c:pt>
                <c:pt idx="402">
                  <c:v>45419</c:v>
                </c:pt>
                <c:pt idx="403">
                  <c:v>45420</c:v>
                </c:pt>
                <c:pt idx="404">
                  <c:v>45421</c:v>
                </c:pt>
                <c:pt idx="405">
                  <c:v>45422</c:v>
                </c:pt>
                <c:pt idx="406">
                  <c:v>45423</c:v>
                </c:pt>
                <c:pt idx="407">
                  <c:v>45424</c:v>
                </c:pt>
                <c:pt idx="408">
                  <c:v>45425</c:v>
                </c:pt>
                <c:pt idx="409">
                  <c:v>45426</c:v>
                </c:pt>
                <c:pt idx="410">
                  <c:v>45427</c:v>
                </c:pt>
                <c:pt idx="411">
                  <c:v>45428</c:v>
                </c:pt>
                <c:pt idx="412">
                  <c:v>45429</c:v>
                </c:pt>
                <c:pt idx="413">
                  <c:v>45430</c:v>
                </c:pt>
                <c:pt idx="414">
                  <c:v>45431</c:v>
                </c:pt>
                <c:pt idx="415">
                  <c:v>45432</c:v>
                </c:pt>
                <c:pt idx="416">
                  <c:v>45433</c:v>
                </c:pt>
                <c:pt idx="417">
                  <c:v>45434</c:v>
                </c:pt>
                <c:pt idx="418">
                  <c:v>45435</c:v>
                </c:pt>
                <c:pt idx="419">
                  <c:v>45436</c:v>
                </c:pt>
                <c:pt idx="420">
                  <c:v>45437</c:v>
                </c:pt>
                <c:pt idx="421">
                  <c:v>45438</c:v>
                </c:pt>
                <c:pt idx="422">
                  <c:v>45439</c:v>
                </c:pt>
                <c:pt idx="423">
                  <c:v>45440</c:v>
                </c:pt>
                <c:pt idx="424">
                  <c:v>45441</c:v>
                </c:pt>
                <c:pt idx="425">
                  <c:v>45442</c:v>
                </c:pt>
                <c:pt idx="426">
                  <c:v>45443</c:v>
                </c:pt>
                <c:pt idx="427">
                  <c:v>45444</c:v>
                </c:pt>
                <c:pt idx="428">
                  <c:v>45445</c:v>
                </c:pt>
                <c:pt idx="429">
                  <c:v>45446</c:v>
                </c:pt>
                <c:pt idx="430">
                  <c:v>45447</c:v>
                </c:pt>
                <c:pt idx="431">
                  <c:v>45448</c:v>
                </c:pt>
                <c:pt idx="432">
                  <c:v>45449</c:v>
                </c:pt>
                <c:pt idx="433">
                  <c:v>45450</c:v>
                </c:pt>
                <c:pt idx="434">
                  <c:v>45451</c:v>
                </c:pt>
                <c:pt idx="435">
                  <c:v>45452</c:v>
                </c:pt>
                <c:pt idx="436">
                  <c:v>45453</c:v>
                </c:pt>
                <c:pt idx="437">
                  <c:v>45454</c:v>
                </c:pt>
                <c:pt idx="438">
                  <c:v>45455</c:v>
                </c:pt>
                <c:pt idx="439">
                  <c:v>45456</c:v>
                </c:pt>
                <c:pt idx="440">
                  <c:v>45457</c:v>
                </c:pt>
                <c:pt idx="441">
                  <c:v>45458</c:v>
                </c:pt>
                <c:pt idx="442">
                  <c:v>45459</c:v>
                </c:pt>
                <c:pt idx="443">
                  <c:v>45460</c:v>
                </c:pt>
                <c:pt idx="444">
                  <c:v>45461</c:v>
                </c:pt>
                <c:pt idx="445">
                  <c:v>45462</c:v>
                </c:pt>
                <c:pt idx="446">
                  <c:v>45463</c:v>
                </c:pt>
                <c:pt idx="447">
                  <c:v>45464</c:v>
                </c:pt>
                <c:pt idx="448">
                  <c:v>45465</c:v>
                </c:pt>
                <c:pt idx="449">
                  <c:v>45466</c:v>
                </c:pt>
                <c:pt idx="450">
                  <c:v>45467</c:v>
                </c:pt>
                <c:pt idx="451">
                  <c:v>45468</c:v>
                </c:pt>
                <c:pt idx="452">
                  <c:v>45469</c:v>
                </c:pt>
                <c:pt idx="453">
                  <c:v>45470</c:v>
                </c:pt>
                <c:pt idx="454">
                  <c:v>45471</c:v>
                </c:pt>
                <c:pt idx="455">
                  <c:v>45472</c:v>
                </c:pt>
                <c:pt idx="456">
                  <c:v>45473</c:v>
                </c:pt>
                <c:pt idx="457">
                  <c:v>45474</c:v>
                </c:pt>
                <c:pt idx="458">
                  <c:v>45475</c:v>
                </c:pt>
                <c:pt idx="459">
                  <c:v>45476</c:v>
                </c:pt>
                <c:pt idx="460">
                  <c:v>45477</c:v>
                </c:pt>
                <c:pt idx="461">
                  <c:v>45478</c:v>
                </c:pt>
                <c:pt idx="462">
                  <c:v>45479</c:v>
                </c:pt>
                <c:pt idx="463">
                  <c:v>45480</c:v>
                </c:pt>
                <c:pt idx="464">
                  <c:v>45481</c:v>
                </c:pt>
                <c:pt idx="465">
                  <c:v>45482</c:v>
                </c:pt>
                <c:pt idx="466">
                  <c:v>45483</c:v>
                </c:pt>
                <c:pt idx="467">
                  <c:v>45484</c:v>
                </c:pt>
                <c:pt idx="468">
                  <c:v>45485</c:v>
                </c:pt>
                <c:pt idx="469">
                  <c:v>45486</c:v>
                </c:pt>
                <c:pt idx="470">
                  <c:v>45487</c:v>
                </c:pt>
                <c:pt idx="471">
                  <c:v>45488</c:v>
                </c:pt>
                <c:pt idx="472">
                  <c:v>45489</c:v>
                </c:pt>
                <c:pt idx="473">
                  <c:v>45490</c:v>
                </c:pt>
                <c:pt idx="474">
                  <c:v>45491</c:v>
                </c:pt>
                <c:pt idx="475">
                  <c:v>45492</c:v>
                </c:pt>
                <c:pt idx="476">
                  <c:v>45493</c:v>
                </c:pt>
                <c:pt idx="477">
                  <c:v>45494</c:v>
                </c:pt>
                <c:pt idx="478">
                  <c:v>45495</c:v>
                </c:pt>
                <c:pt idx="479">
                  <c:v>45496</c:v>
                </c:pt>
                <c:pt idx="480">
                  <c:v>45497</c:v>
                </c:pt>
                <c:pt idx="481">
                  <c:v>45498</c:v>
                </c:pt>
                <c:pt idx="482">
                  <c:v>45499</c:v>
                </c:pt>
                <c:pt idx="483">
                  <c:v>45500</c:v>
                </c:pt>
                <c:pt idx="484">
                  <c:v>45501</c:v>
                </c:pt>
                <c:pt idx="485">
                  <c:v>45502</c:v>
                </c:pt>
                <c:pt idx="486">
                  <c:v>45503</c:v>
                </c:pt>
                <c:pt idx="487">
                  <c:v>45504</c:v>
                </c:pt>
                <c:pt idx="488">
                  <c:v>45505</c:v>
                </c:pt>
                <c:pt idx="489">
                  <c:v>45506</c:v>
                </c:pt>
                <c:pt idx="490">
                  <c:v>45507</c:v>
                </c:pt>
                <c:pt idx="491">
                  <c:v>45508</c:v>
                </c:pt>
                <c:pt idx="492">
                  <c:v>45509</c:v>
                </c:pt>
                <c:pt idx="493">
                  <c:v>45510</c:v>
                </c:pt>
                <c:pt idx="494">
                  <c:v>45511</c:v>
                </c:pt>
                <c:pt idx="495">
                  <c:v>45512</c:v>
                </c:pt>
                <c:pt idx="496">
                  <c:v>45513</c:v>
                </c:pt>
                <c:pt idx="497">
                  <c:v>45514</c:v>
                </c:pt>
                <c:pt idx="498">
                  <c:v>45515</c:v>
                </c:pt>
                <c:pt idx="499">
                  <c:v>45516</c:v>
                </c:pt>
                <c:pt idx="500">
                  <c:v>45517</c:v>
                </c:pt>
                <c:pt idx="501">
                  <c:v>45518</c:v>
                </c:pt>
                <c:pt idx="502">
                  <c:v>45519</c:v>
                </c:pt>
                <c:pt idx="503">
                  <c:v>45520</c:v>
                </c:pt>
                <c:pt idx="504">
                  <c:v>45521</c:v>
                </c:pt>
                <c:pt idx="505">
                  <c:v>45522</c:v>
                </c:pt>
                <c:pt idx="506">
                  <c:v>45523</c:v>
                </c:pt>
                <c:pt idx="507">
                  <c:v>45524</c:v>
                </c:pt>
                <c:pt idx="508">
                  <c:v>45525</c:v>
                </c:pt>
                <c:pt idx="509">
                  <c:v>45526</c:v>
                </c:pt>
                <c:pt idx="510">
                  <c:v>45527</c:v>
                </c:pt>
                <c:pt idx="511">
                  <c:v>45528</c:v>
                </c:pt>
                <c:pt idx="512">
                  <c:v>45529</c:v>
                </c:pt>
                <c:pt idx="513">
                  <c:v>45530</c:v>
                </c:pt>
                <c:pt idx="514">
                  <c:v>45531</c:v>
                </c:pt>
                <c:pt idx="515">
                  <c:v>45532</c:v>
                </c:pt>
                <c:pt idx="516">
                  <c:v>45533</c:v>
                </c:pt>
                <c:pt idx="517">
                  <c:v>45534</c:v>
                </c:pt>
                <c:pt idx="518">
                  <c:v>45535</c:v>
                </c:pt>
                <c:pt idx="519">
                  <c:v>45536</c:v>
                </c:pt>
                <c:pt idx="520">
                  <c:v>45537</c:v>
                </c:pt>
                <c:pt idx="521">
                  <c:v>45538</c:v>
                </c:pt>
                <c:pt idx="522">
                  <c:v>45539</c:v>
                </c:pt>
                <c:pt idx="523">
                  <c:v>45540</c:v>
                </c:pt>
                <c:pt idx="524">
                  <c:v>45541</c:v>
                </c:pt>
                <c:pt idx="525">
                  <c:v>45542</c:v>
                </c:pt>
                <c:pt idx="526">
                  <c:v>45543</c:v>
                </c:pt>
                <c:pt idx="527">
                  <c:v>45544</c:v>
                </c:pt>
                <c:pt idx="528">
                  <c:v>45545</c:v>
                </c:pt>
                <c:pt idx="529">
                  <c:v>45546</c:v>
                </c:pt>
                <c:pt idx="530">
                  <c:v>45547</c:v>
                </c:pt>
                <c:pt idx="531">
                  <c:v>45548</c:v>
                </c:pt>
                <c:pt idx="532">
                  <c:v>45549</c:v>
                </c:pt>
                <c:pt idx="533">
                  <c:v>45550</c:v>
                </c:pt>
                <c:pt idx="534">
                  <c:v>45551</c:v>
                </c:pt>
                <c:pt idx="535">
                  <c:v>45552</c:v>
                </c:pt>
                <c:pt idx="536">
                  <c:v>45553</c:v>
                </c:pt>
                <c:pt idx="537">
                  <c:v>45554</c:v>
                </c:pt>
                <c:pt idx="538">
                  <c:v>45555</c:v>
                </c:pt>
                <c:pt idx="539">
                  <c:v>45556</c:v>
                </c:pt>
                <c:pt idx="540">
                  <c:v>45557</c:v>
                </c:pt>
                <c:pt idx="541">
                  <c:v>45558</c:v>
                </c:pt>
                <c:pt idx="542">
                  <c:v>45559</c:v>
                </c:pt>
                <c:pt idx="543">
                  <c:v>45560</c:v>
                </c:pt>
                <c:pt idx="544">
                  <c:v>45561</c:v>
                </c:pt>
                <c:pt idx="545">
                  <c:v>45562</c:v>
                </c:pt>
                <c:pt idx="546">
                  <c:v>45563</c:v>
                </c:pt>
                <c:pt idx="547">
                  <c:v>45564</c:v>
                </c:pt>
                <c:pt idx="548">
                  <c:v>45565</c:v>
                </c:pt>
                <c:pt idx="549">
                  <c:v>45566</c:v>
                </c:pt>
                <c:pt idx="550">
                  <c:v>45567</c:v>
                </c:pt>
                <c:pt idx="551">
                  <c:v>45568</c:v>
                </c:pt>
                <c:pt idx="552">
                  <c:v>45569</c:v>
                </c:pt>
                <c:pt idx="553">
                  <c:v>45570</c:v>
                </c:pt>
                <c:pt idx="554">
                  <c:v>45571</c:v>
                </c:pt>
                <c:pt idx="555">
                  <c:v>45572</c:v>
                </c:pt>
                <c:pt idx="556">
                  <c:v>45573</c:v>
                </c:pt>
                <c:pt idx="557">
                  <c:v>45574</c:v>
                </c:pt>
                <c:pt idx="558">
                  <c:v>45575</c:v>
                </c:pt>
                <c:pt idx="559">
                  <c:v>45576</c:v>
                </c:pt>
                <c:pt idx="560">
                  <c:v>45577</c:v>
                </c:pt>
                <c:pt idx="561">
                  <c:v>45578</c:v>
                </c:pt>
                <c:pt idx="562">
                  <c:v>45579</c:v>
                </c:pt>
                <c:pt idx="563">
                  <c:v>45580</c:v>
                </c:pt>
                <c:pt idx="564">
                  <c:v>45581</c:v>
                </c:pt>
                <c:pt idx="565">
                  <c:v>45582</c:v>
                </c:pt>
                <c:pt idx="566">
                  <c:v>45583</c:v>
                </c:pt>
                <c:pt idx="567">
                  <c:v>45584</c:v>
                </c:pt>
                <c:pt idx="568">
                  <c:v>45585</c:v>
                </c:pt>
                <c:pt idx="569">
                  <c:v>45586</c:v>
                </c:pt>
                <c:pt idx="570">
                  <c:v>45587</c:v>
                </c:pt>
                <c:pt idx="571">
                  <c:v>45588</c:v>
                </c:pt>
                <c:pt idx="572">
                  <c:v>45589</c:v>
                </c:pt>
                <c:pt idx="573">
                  <c:v>45590</c:v>
                </c:pt>
                <c:pt idx="574">
                  <c:v>45591</c:v>
                </c:pt>
                <c:pt idx="575">
                  <c:v>45592</c:v>
                </c:pt>
                <c:pt idx="576">
                  <c:v>45593</c:v>
                </c:pt>
                <c:pt idx="577">
                  <c:v>45594</c:v>
                </c:pt>
                <c:pt idx="578">
                  <c:v>45595</c:v>
                </c:pt>
                <c:pt idx="579">
                  <c:v>45596</c:v>
                </c:pt>
                <c:pt idx="580">
                  <c:v>45597</c:v>
                </c:pt>
                <c:pt idx="581">
                  <c:v>45598</c:v>
                </c:pt>
                <c:pt idx="582">
                  <c:v>45599</c:v>
                </c:pt>
                <c:pt idx="583">
                  <c:v>45600</c:v>
                </c:pt>
                <c:pt idx="584">
                  <c:v>45601</c:v>
                </c:pt>
                <c:pt idx="585">
                  <c:v>45602</c:v>
                </c:pt>
                <c:pt idx="586">
                  <c:v>45603</c:v>
                </c:pt>
                <c:pt idx="587">
                  <c:v>45604</c:v>
                </c:pt>
                <c:pt idx="588">
                  <c:v>45605</c:v>
                </c:pt>
                <c:pt idx="589">
                  <c:v>45606</c:v>
                </c:pt>
                <c:pt idx="590">
                  <c:v>45607</c:v>
                </c:pt>
                <c:pt idx="591">
                  <c:v>45608</c:v>
                </c:pt>
                <c:pt idx="592">
                  <c:v>45609</c:v>
                </c:pt>
                <c:pt idx="593">
                  <c:v>45610</c:v>
                </c:pt>
                <c:pt idx="594">
                  <c:v>45611</c:v>
                </c:pt>
                <c:pt idx="595">
                  <c:v>45612</c:v>
                </c:pt>
                <c:pt idx="596">
                  <c:v>45613</c:v>
                </c:pt>
                <c:pt idx="597">
                  <c:v>45614</c:v>
                </c:pt>
                <c:pt idx="598">
                  <c:v>45615</c:v>
                </c:pt>
                <c:pt idx="599">
                  <c:v>45616</c:v>
                </c:pt>
                <c:pt idx="600">
                  <c:v>45617</c:v>
                </c:pt>
                <c:pt idx="601">
                  <c:v>45618</c:v>
                </c:pt>
                <c:pt idx="602">
                  <c:v>45619</c:v>
                </c:pt>
                <c:pt idx="603">
                  <c:v>45620</c:v>
                </c:pt>
                <c:pt idx="604">
                  <c:v>45621</c:v>
                </c:pt>
                <c:pt idx="605">
                  <c:v>45622</c:v>
                </c:pt>
                <c:pt idx="606">
                  <c:v>45623</c:v>
                </c:pt>
                <c:pt idx="607">
                  <c:v>45624</c:v>
                </c:pt>
                <c:pt idx="608">
                  <c:v>45625</c:v>
                </c:pt>
                <c:pt idx="609">
                  <c:v>45626</c:v>
                </c:pt>
                <c:pt idx="610">
                  <c:v>45627</c:v>
                </c:pt>
                <c:pt idx="611">
                  <c:v>45628</c:v>
                </c:pt>
                <c:pt idx="612">
                  <c:v>45629</c:v>
                </c:pt>
                <c:pt idx="613">
                  <c:v>45630</c:v>
                </c:pt>
                <c:pt idx="614">
                  <c:v>45631</c:v>
                </c:pt>
                <c:pt idx="615">
                  <c:v>45632</c:v>
                </c:pt>
                <c:pt idx="616">
                  <c:v>45633</c:v>
                </c:pt>
                <c:pt idx="617">
                  <c:v>45634</c:v>
                </c:pt>
                <c:pt idx="618">
                  <c:v>45635</c:v>
                </c:pt>
                <c:pt idx="619">
                  <c:v>45636</c:v>
                </c:pt>
                <c:pt idx="620">
                  <c:v>45637</c:v>
                </c:pt>
                <c:pt idx="621">
                  <c:v>45638</c:v>
                </c:pt>
                <c:pt idx="622">
                  <c:v>45639</c:v>
                </c:pt>
                <c:pt idx="623">
                  <c:v>45640</c:v>
                </c:pt>
                <c:pt idx="624">
                  <c:v>45641</c:v>
                </c:pt>
                <c:pt idx="625">
                  <c:v>45642</c:v>
                </c:pt>
                <c:pt idx="626">
                  <c:v>45643</c:v>
                </c:pt>
                <c:pt idx="627">
                  <c:v>45644</c:v>
                </c:pt>
                <c:pt idx="628">
                  <c:v>45645</c:v>
                </c:pt>
                <c:pt idx="629">
                  <c:v>45646</c:v>
                </c:pt>
                <c:pt idx="630">
                  <c:v>45647</c:v>
                </c:pt>
                <c:pt idx="631">
                  <c:v>45648</c:v>
                </c:pt>
                <c:pt idx="632">
                  <c:v>45649</c:v>
                </c:pt>
                <c:pt idx="633">
                  <c:v>45650</c:v>
                </c:pt>
                <c:pt idx="634">
                  <c:v>45651</c:v>
                </c:pt>
                <c:pt idx="635">
                  <c:v>45652</c:v>
                </c:pt>
                <c:pt idx="636">
                  <c:v>45653</c:v>
                </c:pt>
                <c:pt idx="637">
                  <c:v>45654</c:v>
                </c:pt>
                <c:pt idx="638">
                  <c:v>45655</c:v>
                </c:pt>
                <c:pt idx="639">
                  <c:v>45656</c:v>
                </c:pt>
                <c:pt idx="640">
                  <c:v>45657</c:v>
                </c:pt>
                <c:pt idx="641">
                  <c:v>45658</c:v>
                </c:pt>
                <c:pt idx="642">
                  <c:v>45659</c:v>
                </c:pt>
                <c:pt idx="643">
                  <c:v>45660</c:v>
                </c:pt>
                <c:pt idx="644">
                  <c:v>45661</c:v>
                </c:pt>
                <c:pt idx="645">
                  <c:v>45662</c:v>
                </c:pt>
                <c:pt idx="646">
                  <c:v>45663</c:v>
                </c:pt>
                <c:pt idx="647">
                  <c:v>45664</c:v>
                </c:pt>
                <c:pt idx="648">
                  <c:v>45665</c:v>
                </c:pt>
                <c:pt idx="649">
                  <c:v>45666</c:v>
                </c:pt>
                <c:pt idx="650">
                  <c:v>45667</c:v>
                </c:pt>
                <c:pt idx="651">
                  <c:v>45668</c:v>
                </c:pt>
                <c:pt idx="652">
                  <c:v>45669</c:v>
                </c:pt>
                <c:pt idx="653">
                  <c:v>45670</c:v>
                </c:pt>
                <c:pt idx="654">
                  <c:v>45671</c:v>
                </c:pt>
                <c:pt idx="655">
                  <c:v>45672</c:v>
                </c:pt>
                <c:pt idx="656">
                  <c:v>45673</c:v>
                </c:pt>
                <c:pt idx="657">
                  <c:v>45674</c:v>
                </c:pt>
                <c:pt idx="658">
                  <c:v>45675</c:v>
                </c:pt>
                <c:pt idx="659">
                  <c:v>45676</c:v>
                </c:pt>
                <c:pt idx="660">
                  <c:v>45677</c:v>
                </c:pt>
                <c:pt idx="661">
                  <c:v>45678</c:v>
                </c:pt>
                <c:pt idx="662">
                  <c:v>45679</c:v>
                </c:pt>
                <c:pt idx="663">
                  <c:v>45680</c:v>
                </c:pt>
                <c:pt idx="664">
                  <c:v>45681</c:v>
                </c:pt>
                <c:pt idx="665">
                  <c:v>45682</c:v>
                </c:pt>
                <c:pt idx="666">
                  <c:v>45683</c:v>
                </c:pt>
                <c:pt idx="667">
                  <c:v>45684</c:v>
                </c:pt>
                <c:pt idx="668">
                  <c:v>45685</c:v>
                </c:pt>
                <c:pt idx="669">
                  <c:v>45686</c:v>
                </c:pt>
                <c:pt idx="670">
                  <c:v>45687</c:v>
                </c:pt>
                <c:pt idx="671">
                  <c:v>45688</c:v>
                </c:pt>
                <c:pt idx="672">
                  <c:v>45689</c:v>
                </c:pt>
                <c:pt idx="673">
                  <c:v>45690</c:v>
                </c:pt>
                <c:pt idx="674">
                  <c:v>45691</c:v>
                </c:pt>
                <c:pt idx="675">
                  <c:v>45692</c:v>
                </c:pt>
                <c:pt idx="676">
                  <c:v>45693</c:v>
                </c:pt>
                <c:pt idx="677">
                  <c:v>45694</c:v>
                </c:pt>
                <c:pt idx="678">
                  <c:v>45695</c:v>
                </c:pt>
                <c:pt idx="679">
                  <c:v>45696</c:v>
                </c:pt>
                <c:pt idx="680">
                  <c:v>45697</c:v>
                </c:pt>
                <c:pt idx="681">
                  <c:v>45698</c:v>
                </c:pt>
                <c:pt idx="682">
                  <c:v>45699</c:v>
                </c:pt>
                <c:pt idx="683">
                  <c:v>45700</c:v>
                </c:pt>
                <c:pt idx="684">
                  <c:v>45701</c:v>
                </c:pt>
                <c:pt idx="685">
                  <c:v>45702</c:v>
                </c:pt>
                <c:pt idx="686">
                  <c:v>45703</c:v>
                </c:pt>
                <c:pt idx="687">
                  <c:v>45704</c:v>
                </c:pt>
                <c:pt idx="688">
                  <c:v>45705</c:v>
                </c:pt>
                <c:pt idx="689">
                  <c:v>45706</c:v>
                </c:pt>
                <c:pt idx="690">
                  <c:v>45707</c:v>
                </c:pt>
                <c:pt idx="691">
                  <c:v>45708</c:v>
                </c:pt>
                <c:pt idx="692">
                  <c:v>45709</c:v>
                </c:pt>
                <c:pt idx="693">
                  <c:v>45710</c:v>
                </c:pt>
                <c:pt idx="694">
                  <c:v>45711</c:v>
                </c:pt>
                <c:pt idx="695">
                  <c:v>45712</c:v>
                </c:pt>
                <c:pt idx="696">
                  <c:v>45713</c:v>
                </c:pt>
                <c:pt idx="697">
                  <c:v>45714</c:v>
                </c:pt>
                <c:pt idx="698">
                  <c:v>45715</c:v>
                </c:pt>
                <c:pt idx="699">
                  <c:v>45716</c:v>
                </c:pt>
                <c:pt idx="700">
                  <c:v>45717</c:v>
                </c:pt>
                <c:pt idx="701">
                  <c:v>45718</c:v>
                </c:pt>
                <c:pt idx="702">
                  <c:v>45719</c:v>
                </c:pt>
                <c:pt idx="703">
                  <c:v>45720</c:v>
                </c:pt>
                <c:pt idx="704">
                  <c:v>45721</c:v>
                </c:pt>
                <c:pt idx="705">
                  <c:v>45722</c:v>
                </c:pt>
                <c:pt idx="706">
                  <c:v>45723</c:v>
                </c:pt>
                <c:pt idx="707">
                  <c:v>45724</c:v>
                </c:pt>
                <c:pt idx="708">
                  <c:v>45725</c:v>
                </c:pt>
                <c:pt idx="709">
                  <c:v>45726</c:v>
                </c:pt>
                <c:pt idx="710">
                  <c:v>45727</c:v>
                </c:pt>
                <c:pt idx="711">
                  <c:v>45728</c:v>
                </c:pt>
                <c:pt idx="712">
                  <c:v>45729</c:v>
                </c:pt>
                <c:pt idx="713">
                  <c:v>45730</c:v>
                </c:pt>
                <c:pt idx="714">
                  <c:v>45731</c:v>
                </c:pt>
                <c:pt idx="715">
                  <c:v>45732</c:v>
                </c:pt>
                <c:pt idx="716">
                  <c:v>45733</c:v>
                </c:pt>
                <c:pt idx="717">
                  <c:v>45734</c:v>
                </c:pt>
                <c:pt idx="718">
                  <c:v>45735</c:v>
                </c:pt>
                <c:pt idx="719">
                  <c:v>45736</c:v>
                </c:pt>
                <c:pt idx="720">
                  <c:v>45737</c:v>
                </c:pt>
                <c:pt idx="721">
                  <c:v>45738</c:v>
                </c:pt>
                <c:pt idx="722">
                  <c:v>45739</c:v>
                </c:pt>
                <c:pt idx="723">
                  <c:v>45740</c:v>
                </c:pt>
                <c:pt idx="724">
                  <c:v>45741</c:v>
                </c:pt>
                <c:pt idx="725">
                  <c:v>45742</c:v>
                </c:pt>
                <c:pt idx="726">
                  <c:v>45743</c:v>
                </c:pt>
                <c:pt idx="727">
                  <c:v>45744</c:v>
                </c:pt>
                <c:pt idx="728">
                  <c:v>45745</c:v>
                </c:pt>
                <c:pt idx="729">
                  <c:v>45746</c:v>
                </c:pt>
                <c:pt idx="730">
                  <c:v>45747</c:v>
                </c:pt>
                <c:pt idx="731">
                  <c:v>0</c:v>
                </c:pt>
                <c:pt idx="732">
                  <c:v>0</c:v>
                </c:pt>
                <c:pt idx="733">
                  <c:v>0</c:v>
                </c:pt>
                <c:pt idx="734">
                  <c:v>45748</c:v>
                </c:pt>
                <c:pt idx="735">
                  <c:v>45749</c:v>
                </c:pt>
                <c:pt idx="736">
                  <c:v>45750</c:v>
                </c:pt>
                <c:pt idx="737">
                  <c:v>45751</c:v>
                </c:pt>
                <c:pt idx="738">
                  <c:v>45752</c:v>
                </c:pt>
                <c:pt idx="739">
                  <c:v>45753</c:v>
                </c:pt>
                <c:pt idx="740">
                  <c:v>45754</c:v>
                </c:pt>
                <c:pt idx="741">
                  <c:v>45755</c:v>
                </c:pt>
                <c:pt idx="742">
                  <c:v>45756</c:v>
                </c:pt>
                <c:pt idx="743">
                  <c:v>45757</c:v>
                </c:pt>
                <c:pt idx="744">
                  <c:v>45758</c:v>
                </c:pt>
                <c:pt idx="745">
                  <c:v>45759</c:v>
                </c:pt>
                <c:pt idx="746">
                  <c:v>45760</c:v>
                </c:pt>
                <c:pt idx="747">
                  <c:v>45761</c:v>
                </c:pt>
                <c:pt idx="748">
                  <c:v>45762</c:v>
                </c:pt>
                <c:pt idx="749">
                  <c:v>45763</c:v>
                </c:pt>
                <c:pt idx="750">
                  <c:v>45764</c:v>
                </c:pt>
                <c:pt idx="751">
                  <c:v>45765</c:v>
                </c:pt>
                <c:pt idx="752">
                  <c:v>45766</c:v>
                </c:pt>
                <c:pt idx="753">
                  <c:v>45767</c:v>
                </c:pt>
                <c:pt idx="754">
                  <c:v>45768</c:v>
                </c:pt>
                <c:pt idx="755">
                  <c:v>45769</c:v>
                </c:pt>
                <c:pt idx="756">
                  <c:v>45770</c:v>
                </c:pt>
                <c:pt idx="757">
                  <c:v>45771</c:v>
                </c:pt>
                <c:pt idx="758">
                  <c:v>45772</c:v>
                </c:pt>
                <c:pt idx="759">
                  <c:v>45773</c:v>
                </c:pt>
                <c:pt idx="760">
                  <c:v>45774</c:v>
                </c:pt>
                <c:pt idx="761">
                  <c:v>45775</c:v>
                </c:pt>
                <c:pt idx="762">
                  <c:v>45776</c:v>
                </c:pt>
                <c:pt idx="763">
                  <c:v>0</c:v>
                </c:pt>
                <c:pt idx="764">
                  <c:v>45777</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numCache>
            </c:numRef>
          </c:cat>
          <c:val>
            <c:numRef>
              <c:f>'Charts - Board Report'!$M$732:$M$1600</c:f>
              <c:numCache>
                <c:formatCode>_-* #,##0_-;\-* #,##0_-;_-* "-"??_-;_-@_-</c:formatCode>
                <c:ptCount val="869"/>
                <c:pt idx="0">
                  <c:v>855.57142857142856</c:v>
                </c:pt>
                <c:pt idx="1">
                  <c:v>852.71428571428567</c:v>
                </c:pt>
                <c:pt idx="2">
                  <c:v>859.14285714285711</c:v>
                </c:pt>
                <c:pt idx="3">
                  <c:v>868.28571428571433</c:v>
                </c:pt>
                <c:pt idx="4">
                  <c:v>884.85714285714289</c:v>
                </c:pt>
                <c:pt idx="5">
                  <c:v>903.57142857142856</c:v>
                </c:pt>
                <c:pt idx="6">
                  <c:v>888.85714285714289</c:v>
                </c:pt>
                <c:pt idx="7">
                  <c:v>881.85714285714289</c:v>
                </c:pt>
                <c:pt idx="8">
                  <c:v>878.28571428571433</c:v>
                </c:pt>
                <c:pt idx="9">
                  <c:v>818.28571428571433</c:v>
                </c:pt>
                <c:pt idx="10">
                  <c:v>771.14285714285711</c:v>
                </c:pt>
                <c:pt idx="11">
                  <c:v>745.28571428571433</c:v>
                </c:pt>
                <c:pt idx="12">
                  <c:v>732.42857142857144</c:v>
                </c:pt>
                <c:pt idx="13">
                  <c:v>764</c:v>
                </c:pt>
                <c:pt idx="14">
                  <c:v>785.85714285714289</c:v>
                </c:pt>
                <c:pt idx="15">
                  <c:v>784.28571428571433</c:v>
                </c:pt>
                <c:pt idx="16">
                  <c:v>834.57142857142856</c:v>
                </c:pt>
                <c:pt idx="17">
                  <c:v>875.14285714285711</c:v>
                </c:pt>
                <c:pt idx="18">
                  <c:v>897.28571428571433</c:v>
                </c:pt>
                <c:pt idx="19">
                  <c:v>908.85714285714289</c:v>
                </c:pt>
                <c:pt idx="20">
                  <c:v>903.42857142857144</c:v>
                </c:pt>
                <c:pt idx="21">
                  <c:v>902.57142857142856</c:v>
                </c:pt>
                <c:pt idx="22">
                  <c:v>914.85714285714289</c:v>
                </c:pt>
                <c:pt idx="23">
                  <c:v>918</c:v>
                </c:pt>
                <c:pt idx="24">
                  <c:v>927.57142857142856</c:v>
                </c:pt>
                <c:pt idx="25">
                  <c:v>935.85714285714289</c:v>
                </c:pt>
                <c:pt idx="26">
                  <c:v>921.85714285714289</c:v>
                </c:pt>
                <c:pt idx="27">
                  <c:v>927.57142857142856</c:v>
                </c:pt>
                <c:pt idx="28">
                  <c:v>932.42857142857144</c:v>
                </c:pt>
                <c:pt idx="29">
                  <c:v>938.85714285714289</c:v>
                </c:pt>
                <c:pt idx="30">
                  <c:v>896.42857142857144</c:v>
                </c:pt>
                <c:pt idx="31">
                  <c:v>844.14285714285711</c:v>
                </c:pt>
                <c:pt idx="32">
                  <c:v>813.42857142857144</c:v>
                </c:pt>
                <c:pt idx="33">
                  <c:v>812.57142857142856</c:v>
                </c:pt>
                <c:pt idx="34">
                  <c:v>824.28571428571433</c:v>
                </c:pt>
                <c:pt idx="35">
                  <c:v>830.28571428571433</c:v>
                </c:pt>
                <c:pt idx="36">
                  <c:v>825.28571428571433</c:v>
                </c:pt>
                <c:pt idx="37">
                  <c:v>818.71428571428567</c:v>
                </c:pt>
                <c:pt idx="38">
                  <c:v>819.85714285714289</c:v>
                </c:pt>
                <c:pt idx="39">
                  <c:v>822.28571428571433</c:v>
                </c:pt>
                <c:pt idx="40">
                  <c:v>830.28571428571433</c:v>
                </c:pt>
                <c:pt idx="41">
                  <c:v>827.28571428571433</c:v>
                </c:pt>
                <c:pt idx="42">
                  <c:v>822</c:v>
                </c:pt>
                <c:pt idx="43">
                  <c:v>818.14285714285711</c:v>
                </c:pt>
                <c:pt idx="44">
                  <c:v>882</c:v>
                </c:pt>
                <c:pt idx="45">
                  <c:v>934.85714285714289</c:v>
                </c:pt>
                <c:pt idx="46">
                  <c:v>960.71428571428567</c:v>
                </c:pt>
                <c:pt idx="47">
                  <c:v>963.57142857142856</c:v>
                </c:pt>
                <c:pt idx="48">
                  <c:v>952.85714285714289</c:v>
                </c:pt>
                <c:pt idx="49">
                  <c:v>949.42857142857144</c:v>
                </c:pt>
                <c:pt idx="50">
                  <c:v>951</c:v>
                </c:pt>
                <c:pt idx="51">
                  <c:v>933.71428571428567</c:v>
                </c:pt>
                <c:pt idx="52">
                  <c:v>930.14285714285711</c:v>
                </c:pt>
                <c:pt idx="53">
                  <c:v>925.85714285714289</c:v>
                </c:pt>
                <c:pt idx="54">
                  <c:v>917.14285714285711</c:v>
                </c:pt>
                <c:pt idx="55">
                  <c:v>924</c:v>
                </c:pt>
                <c:pt idx="56">
                  <c:v>931.28571428571433</c:v>
                </c:pt>
                <c:pt idx="57">
                  <c:v>931.57142857142856</c:v>
                </c:pt>
                <c:pt idx="58">
                  <c:v>891</c:v>
                </c:pt>
                <c:pt idx="59">
                  <c:v>843</c:v>
                </c:pt>
                <c:pt idx="60">
                  <c:v>821.71428571428567</c:v>
                </c:pt>
                <c:pt idx="61">
                  <c:v>820.28571428571433</c:v>
                </c:pt>
                <c:pt idx="62">
                  <c:v>813.71428571428567</c:v>
                </c:pt>
                <c:pt idx="63">
                  <c:v>806.57142857142856</c:v>
                </c:pt>
                <c:pt idx="64">
                  <c:v>802.42857142857144</c:v>
                </c:pt>
                <c:pt idx="65">
                  <c:v>846.14285714285711</c:v>
                </c:pt>
                <c:pt idx="66">
                  <c:v>890.28571428571433</c:v>
                </c:pt>
                <c:pt idx="67">
                  <c:v>905.14285714285711</c:v>
                </c:pt>
                <c:pt idx="68">
                  <c:v>910.14285714285711</c:v>
                </c:pt>
                <c:pt idx="69">
                  <c:v>907.42857142857144</c:v>
                </c:pt>
                <c:pt idx="70">
                  <c:v>900.57142857142856</c:v>
                </c:pt>
                <c:pt idx="71">
                  <c:v>904</c:v>
                </c:pt>
                <c:pt idx="72">
                  <c:v>896.28571428571433</c:v>
                </c:pt>
                <c:pt idx="73">
                  <c:v>899.14285714285711</c:v>
                </c:pt>
                <c:pt idx="74">
                  <c:v>900.85714285714289</c:v>
                </c:pt>
                <c:pt idx="75">
                  <c:v>884.42857142857144</c:v>
                </c:pt>
                <c:pt idx="76">
                  <c:v>873.85714285714289</c:v>
                </c:pt>
                <c:pt idx="77">
                  <c:v>870.71428571428567</c:v>
                </c:pt>
                <c:pt idx="78">
                  <c:v>863.71428571428567</c:v>
                </c:pt>
                <c:pt idx="79">
                  <c:v>868.57142857142856</c:v>
                </c:pt>
                <c:pt idx="80">
                  <c:v>866</c:v>
                </c:pt>
                <c:pt idx="81">
                  <c:v>879.71428571428567</c:v>
                </c:pt>
                <c:pt idx="82">
                  <c:v>881</c:v>
                </c:pt>
                <c:pt idx="83">
                  <c:v>883</c:v>
                </c:pt>
                <c:pt idx="84">
                  <c:v>886.28571428571433</c:v>
                </c:pt>
                <c:pt idx="85">
                  <c:v>894.28571428571433</c:v>
                </c:pt>
                <c:pt idx="86">
                  <c:v>893.85714285714289</c:v>
                </c:pt>
                <c:pt idx="87">
                  <c:v>886.71428571428567</c:v>
                </c:pt>
                <c:pt idx="88">
                  <c:v>863.42857142857144</c:v>
                </c:pt>
                <c:pt idx="89">
                  <c:v>869.14285714285711</c:v>
                </c:pt>
                <c:pt idx="90">
                  <c:v>871.28571428571433</c:v>
                </c:pt>
                <c:pt idx="91">
                  <c:v>864.57142857142856</c:v>
                </c:pt>
                <c:pt idx="92">
                  <c:v>858.28571428571433</c:v>
                </c:pt>
                <c:pt idx="93">
                  <c:v>866</c:v>
                </c:pt>
                <c:pt idx="94">
                  <c:v>866.71428571428567</c:v>
                </c:pt>
                <c:pt idx="95">
                  <c:v>873.85714285714289</c:v>
                </c:pt>
                <c:pt idx="96">
                  <c:v>868.57142857142856</c:v>
                </c:pt>
                <c:pt idx="97">
                  <c:v>857.42857142857144</c:v>
                </c:pt>
                <c:pt idx="98">
                  <c:v>854.57142857142856</c:v>
                </c:pt>
                <c:pt idx="99">
                  <c:v>855.57142857142856</c:v>
                </c:pt>
                <c:pt idx="100">
                  <c:v>843.71428571428567</c:v>
                </c:pt>
                <c:pt idx="101">
                  <c:v>852.28571428571433</c:v>
                </c:pt>
                <c:pt idx="102">
                  <c:v>843.85714285714289</c:v>
                </c:pt>
                <c:pt idx="103">
                  <c:v>849.42857142857144</c:v>
                </c:pt>
                <c:pt idx="104">
                  <c:v>863.85714285714289</c:v>
                </c:pt>
                <c:pt idx="105">
                  <c:v>868.57142857142856</c:v>
                </c:pt>
                <c:pt idx="106">
                  <c:v>865.71428571428567</c:v>
                </c:pt>
                <c:pt idx="107">
                  <c:v>869.28571428571433</c:v>
                </c:pt>
                <c:pt idx="108">
                  <c:v>853.85714285714289</c:v>
                </c:pt>
                <c:pt idx="109">
                  <c:v>851.57142857142856</c:v>
                </c:pt>
                <c:pt idx="110">
                  <c:v>840.71428571428567</c:v>
                </c:pt>
                <c:pt idx="111">
                  <c:v>838.28571428571433</c:v>
                </c:pt>
                <c:pt idx="112">
                  <c:v>835.71428571428567</c:v>
                </c:pt>
                <c:pt idx="113">
                  <c:v>833.57142857142856</c:v>
                </c:pt>
                <c:pt idx="114">
                  <c:v>835.14285714285711</c:v>
                </c:pt>
                <c:pt idx="115">
                  <c:v>849.71428571428567</c:v>
                </c:pt>
                <c:pt idx="116">
                  <c:v>856.71428571428567</c:v>
                </c:pt>
                <c:pt idx="117">
                  <c:v>860</c:v>
                </c:pt>
                <c:pt idx="118">
                  <c:v>859.14285714285711</c:v>
                </c:pt>
                <c:pt idx="119">
                  <c:v>859.42857142857144</c:v>
                </c:pt>
                <c:pt idx="120">
                  <c:v>863.42857142857144</c:v>
                </c:pt>
                <c:pt idx="121">
                  <c:v>856.85714285714289</c:v>
                </c:pt>
                <c:pt idx="122">
                  <c:v>855.57142857142856</c:v>
                </c:pt>
                <c:pt idx="123">
                  <c:v>853.57142857142856</c:v>
                </c:pt>
                <c:pt idx="124">
                  <c:v>859.14285714285711</c:v>
                </c:pt>
                <c:pt idx="125">
                  <c:v>862</c:v>
                </c:pt>
                <c:pt idx="126">
                  <c:v>874.85714285714289</c:v>
                </c:pt>
                <c:pt idx="127">
                  <c:v>879.28571428571433</c:v>
                </c:pt>
                <c:pt idx="128">
                  <c:v>885.71428571428567</c:v>
                </c:pt>
                <c:pt idx="129">
                  <c:v>888.28571428571433</c:v>
                </c:pt>
                <c:pt idx="130">
                  <c:v>901.14285714285711</c:v>
                </c:pt>
                <c:pt idx="131">
                  <c:v>907.14285714285711</c:v>
                </c:pt>
                <c:pt idx="132">
                  <c:v>909.14285714285711</c:v>
                </c:pt>
                <c:pt idx="133">
                  <c:v>912.57142857142856</c:v>
                </c:pt>
                <c:pt idx="134">
                  <c:v>911.42857142857144</c:v>
                </c:pt>
                <c:pt idx="135">
                  <c:v>903.57142857142856</c:v>
                </c:pt>
                <c:pt idx="136">
                  <c:v>891.42857142857144</c:v>
                </c:pt>
                <c:pt idx="137">
                  <c:v>882.71428571428567</c:v>
                </c:pt>
                <c:pt idx="138">
                  <c:v>873.71428571428567</c:v>
                </c:pt>
                <c:pt idx="139">
                  <c:v>866.57142857142856</c:v>
                </c:pt>
                <c:pt idx="140">
                  <c:v>864.28571428571433</c:v>
                </c:pt>
                <c:pt idx="141">
                  <c:v>863.71428571428567</c:v>
                </c:pt>
                <c:pt idx="142">
                  <c:v>866</c:v>
                </c:pt>
                <c:pt idx="143">
                  <c:v>874.42857142857144</c:v>
                </c:pt>
                <c:pt idx="144">
                  <c:v>879.42857142857144</c:v>
                </c:pt>
                <c:pt idx="145">
                  <c:v>895.85714285714289</c:v>
                </c:pt>
                <c:pt idx="146">
                  <c:v>907.28571428571433</c:v>
                </c:pt>
                <c:pt idx="147">
                  <c:v>913.14285714285711</c:v>
                </c:pt>
                <c:pt idx="148">
                  <c:v>918.28571428571433</c:v>
                </c:pt>
                <c:pt idx="149">
                  <c:v>873.42857142857144</c:v>
                </c:pt>
                <c:pt idx="150">
                  <c:v>829.28571428571433</c:v>
                </c:pt>
                <c:pt idx="151">
                  <c:v>804.14285714285711</c:v>
                </c:pt>
                <c:pt idx="152">
                  <c:v>787.57142857142856</c:v>
                </c:pt>
                <c:pt idx="153">
                  <c:v>788.14285714285711</c:v>
                </c:pt>
                <c:pt idx="154">
                  <c:v>778.71428571428567</c:v>
                </c:pt>
                <c:pt idx="155">
                  <c:v>772</c:v>
                </c:pt>
                <c:pt idx="156">
                  <c:v>808.42857142857144</c:v>
                </c:pt>
                <c:pt idx="157">
                  <c:v>844</c:v>
                </c:pt>
                <c:pt idx="158">
                  <c:v>855.14285714285711</c:v>
                </c:pt>
                <c:pt idx="159">
                  <c:v>844.28571428571433</c:v>
                </c:pt>
                <c:pt idx="160">
                  <c:v>834.42857142857144</c:v>
                </c:pt>
                <c:pt idx="161">
                  <c:v>838.85714285714289</c:v>
                </c:pt>
                <c:pt idx="162">
                  <c:v>839.42857142857144</c:v>
                </c:pt>
                <c:pt idx="163">
                  <c:v>855.57142857142856</c:v>
                </c:pt>
                <c:pt idx="164">
                  <c:v>869.14285714285711</c:v>
                </c:pt>
                <c:pt idx="165">
                  <c:v>884.85714285714289</c:v>
                </c:pt>
                <c:pt idx="166">
                  <c:v>901.28571428571433</c:v>
                </c:pt>
                <c:pt idx="167">
                  <c:v>909.28571428571433</c:v>
                </c:pt>
                <c:pt idx="168">
                  <c:v>903.28571428571433</c:v>
                </c:pt>
                <c:pt idx="169">
                  <c:v>905.28571428571433</c:v>
                </c:pt>
                <c:pt idx="170">
                  <c:v>903.85714285714289</c:v>
                </c:pt>
                <c:pt idx="171">
                  <c:v>899.71428571428567</c:v>
                </c:pt>
                <c:pt idx="172">
                  <c:v>901.85714285714289</c:v>
                </c:pt>
                <c:pt idx="173">
                  <c:v>894.42857142857144</c:v>
                </c:pt>
                <c:pt idx="174">
                  <c:v>892.57142857142856</c:v>
                </c:pt>
                <c:pt idx="175">
                  <c:v>892.28571428571433</c:v>
                </c:pt>
                <c:pt idx="176">
                  <c:v>895.14285714285711</c:v>
                </c:pt>
                <c:pt idx="177">
                  <c:v>891.14285714285711</c:v>
                </c:pt>
                <c:pt idx="178">
                  <c:v>882.71428571428567</c:v>
                </c:pt>
                <c:pt idx="179">
                  <c:v>871</c:v>
                </c:pt>
                <c:pt idx="180">
                  <c:v>878.14285714285711</c:v>
                </c:pt>
                <c:pt idx="181">
                  <c:v>878.57142857142856</c:v>
                </c:pt>
                <c:pt idx="182">
                  <c:v>883.42857142857144</c:v>
                </c:pt>
                <c:pt idx="183">
                  <c:v>878.71428571428567</c:v>
                </c:pt>
                <c:pt idx="184">
                  <c:v>879</c:v>
                </c:pt>
                <c:pt idx="185">
                  <c:v>877.85714285714289</c:v>
                </c:pt>
                <c:pt idx="186">
                  <c:v>872.57142857142856</c:v>
                </c:pt>
                <c:pt idx="187">
                  <c:v>867.85714285714289</c:v>
                </c:pt>
                <c:pt idx="188">
                  <c:v>874.57142857142856</c:v>
                </c:pt>
                <c:pt idx="189">
                  <c:v>874.57142857142856</c:v>
                </c:pt>
                <c:pt idx="190">
                  <c:v>873</c:v>
                </c:pt>
                <c:pt idx="191">
                  <c:v>876.42857142857144</c:v>
                </c:pt>
                <c:pt idx="192">
                  <c:v>890.42857142857144</c:v>
                </c:pt>
                <c:pt idx="193">
                  <c:v>900.14285714285711</c:v>
                </c:pt>
                <c:pt idx="194">
                  <c:v>901.42857142857144</c:v>
                </c:pt>
                <c:pt idx="195">
                  <c:v>903.71428571428567</c:v>
                </c:pt>
                <c:pt idx="196">
                  <c:v>899.14285714285711</c:v>
                </c:pt>
                <c:pt idx="197">
                  <c:v>905.14285714285711</c:v>
                </c:pt>
                <c:pt idx="198">
                  <c:v>902.71428571428567</c:v>
                </c:pt>
                <c:pt idx="199">
                  <c:v>902</c:v>
                </c:pt>
                <c:pt idx="200">
                  <c:v>902.85714285714289</c:v>
                </c:pt>
                <c:pt idx="201">
                  <c:v>903.57142857142856</c:v>
                </c:pt>
                <c:pt idx="202">
                  <c:v>887</c:v>
                </c:pt>
                <c:pt idx="203">
                  <c:v>890.85714285714289</c:v>
                </c:pt>
                <c:pt idx="204">
                  <c:v>883.42857142857144</c:v>
                </c:pt>
                <c:pt idx="205">
                  <c:v>886.85714285714289</c:v>
                </c:pt>
                <c:pt idx="206">
                  <c:v>882.71428571428567</c:v>
                </c:pt>
                <c:pt idx="207">
                  <c:v>886</c:v>
                </c:pt>
                <c:pt idx="208">
                  <c:v>893.85714285714289</c:v>
                </c:pt>
                <c:pt idx="209">
                  <c:v>898.28571428571433</c:v>
                </c:pt>
                <c:pt idx="210">
                  <c:v>896</c:v>
                </c:pt>
                <c:pt idx="211">
                  <c:v>897.71428571428567</c:v>
                </c:pt>
                <c:pt idx="212">
                  <c:v>887.71428571428567</c:v>
                </c:pt>
                <c:pt idx="213">
                  <c:v>878</c:v>
                </c:pt>
                <c:pt idx="214">
                  <c:v>879.14285714285711</c:v>
                </c:pt>
                <c:pt idx="215">
                  <c:v>880.42857142857144</c:v>
                </c:pt>
                <c:pt idx="216">
                  <c:v>892</c:v>
                </c:pt>
                <c:pt idx="217">
                  <c:v>897.85714285714289</c:v>
                </c:pt>
                <c:pt idx="218">
                  <c:v>905.85714285714289</c:v>
                </c:pt>
                <c:pt idx="219">
                  <c:v>921.14285714285711</c:v>
                </c:pt>
                <c:pt idx="220">
                  <c:v>952.57142857142856</c:v>
                </c:pt>
                <c:pt idx="221">
                  <c:v>964.28571428571433</c:v>
                </c:pt>
                <c:pt idx="222">
                  <c:v>970.71428571428567</c:v>
                </c:pt>
                <c:pt idx="223">
                  <c:v>970.14285714285711</c:v>
                </c:pt>
                <c:pt idx="224">
                  <c:v>971.57142857142856</c:v>
                </c:pt>
                <c:pt idx="225">
                  <c:v>967.57142857142856</c:v>
                </c:pt>
                <c:pt idx="226">
                  <c:v>971.28571428571433</c:v>
                </c:pt>
                <c:pt idx="227">
                  <c:v>962.42857142857144</c:v>
                </c:pt>
                <c:pt idx="228">
                  <c:v>952.57142857142856</c:v>
                </c:pt>
                <c:pt idx="229">
                  <c:v>948.42857142857144</c:v>
                </c:pt>
                <c:pt idx="230">
                  <c:v>946.57142857142856</c:v>
                </c:pt>
                <c:pt idx="231">
                  <c:v>952.42857142857144</c:v>
                </c:pt>
                <c:pt idx="232">
                  <c:v>954.85714285714289</c:v>
                </c:pt>
                <c:pt idx="233">
                  <c:v>945.57142857142856</c:v>
                </c:pt>
                <c:pt idx="234">
                  <c:v>935.57142857142856</c:v>
                </c:pt>
                <c:pt idx="235">
                  <c:v>930.71428571428567</c:v>
                </c:pt>
                <c:pt idx="236">
                  <c:v>930.28571428571433</c:v>
                </c:pt>
                <c:pt idx="237">
                  <c:v>933.71428571428567</c:v>
                </c:pt>
                <c:pt idx="238">
                  <c:v>916</c:v>
                </c:pt>
                <c:pt idx="239">
                  <c:v>911.57142857142856</c:v>
                </c:pt>
                <c:pt idx="240">
                  <c:v>914.57142857142856</c:v>
                </c:pt>
                <c:pt idx="241">
                  <c:v>923.42857142857144</c:v>
                </c:pt>
                <c:pt idx="242">
                  <c:v>926.71428571428567</c:v>
                </c:pt>
                <c:pt idx="243">
                  <c:v>931.71428571428567</c:v>
                </c:pt>
                <c:pt idx="244">
                  <c:v>926.85714285714289</c:v>
                </c:pt>
                <c:pt idx="245">
                  <c:v>944</c:v>
                </c:pt>
                <c:pt idx="246">
                  <c:v>946</c:v>
                </c:pt>
                <c:pt idx="247">
                  <c:v>939.85714285714289</c:v>
                </c:pt>
                <c:pt idx="248">
                  <c:v>932</c:v>
                </c:pt>
                <c:pt idx="249">
                  <c:v>933.85714285714289</c:v>
                </c:pt>
                <c:pt idx="250">
                  <c:v>925.71428571428567</c:v>
                </c:pt>
                <c:pt idx="251">
                  <c:v>917.71428571428567</c:v>
                </c:pt>
                <c:pt idx="252">
                  <c:v>909.57142857142856</c:v>
                </c:pt>
                <c:pt idx="253">
                  <c:v>912.57142857142856</c:v>
                </c:pt>
                <c:pt idx="254">
                  <c:v>921.28571428571433</c:v>
                </c:pt>
                <c:pt idx="255">
                  <c:v>938.57142857142856</c:v>
                </c:pt>
                <c:pt idx="256">
                  <c:v>944.57142857142856</c:v>
                </c:pt>
                <c:pt idx="257">
                  <c:v>952.85714285714289</c:v>
                </c:pt>
                <c:pt idx="258">
                  <c:v>963.42857142857144</c:v>
                </c:pt>
                <c:pt idx="259">
                  <c:v>965.71428571428567</c:v>
                </c:pt>
                <c:pt idx="260">
                  <c:v>962.14285714285711</c:v>
                </c:pt>
                <c:pt idx="261">
                  <c:v>971.71428571428567</c:v>
                </c:pt>
                <c:pt idx="262">
                  <c:v>979</c:v>
                </c:pt>
                <c:pt idx="263">
                  <c:v>998.85714285714289</c:v>
                </c:pt>
                <c:pt idx="264">
                  <c:v>1036.4285714285713</c:v>
                </c:pt>
                <c:pt idx="265">
                  <c:v>1102.8571428571429</c:v>
                </c:pt>
                <c:pt idx="266">
                  <c:v>1156.2857142857142</c:v>
                </c:pt>
                <c:pt idx="267">
                  <c:v>1187.2857142857142</c:v>
                </c:pt>
                <c:pt idx="268">
                  <c:v>1099.2857142857142</c:v>
                </c:pt>
                <c:pt idx="269">
                  <c:v>959.42857142857144</c:v>
                </c:pt>
                <c:pt idx="270">
                  <c:v>850.57142857142856</c:v>
                </c:pt>
                <c:pt idx="271">
                  <c:v>767.57142857142856</c:v>
                </c:pt>
                <c:pt idx="272">
                  <c:v>700.28571428571433</c:v>
                </c:pt>
                <c:pt idx="273">
                  <c:v>649.57142857142856</c:v>
                </c:pt>
                <c:pt idx="274">
                  <c:v>629.14285714285711</c:v>
                </c:pt>
                <c:pt idx="275">
                  <c:v>647.71428571428567</c:v>
                </c:pt>
                <c:pt idx="276">
                  <c:v>704.28571428571433</c:v>
                </c:pt>
                <c:pt idx="277">
                  <c:v>780.28571428571433</c:v>
                </c:pt>
                <c:pt idx="278">
                  <c:v>835.71428571428567</c:v>
                </c:pt>
                <c:pt idx="279">
                  <c:v>854.42857142857144</c:v>
                </c:pt>
                <c:pt idx="280">
                  <c:v>865.71428571428567</c:v>
                </c:pt>
                <c:pt idx="281">
                  <c:v>858.57142857142856</c:v>
                </c:pt>
                <c:pt idx="282">
                  <c:v>925</c:v>
                </c:pt>
                <c:pt idx="283">
                  <c:v>992.57142857142856</c:v>
                </c:pt>
                <c:pt idx="284">
                  <c:v>1012.4285714285714</c:v>
                </c:pt>
                <c:pt idx="285">
                  <c:v>1002.5714285714286</c:v>
                </c:pt>
                <c:pt idx="286">
                  <c:v>997</c:v>
                </c:pt>
                <c:pt idx="287">
                  <c:v>980.71428571428567</c:v>
                </c:pt>
                <c:pt idx="288">
                  <c:v>975.85714285714289</c:v>
                </c:pt>
                <c:pt idx="289">
                  <c:v>979.28571428571433</c:v>
                </c:pt>
                <c:pt idx="290">
                  <c:v>980.71428571428567</c:v>
                </c:pt>
                <c:pt idx="291">
                  <c:v>979.28571428571433</c:v>
                </c:pt>
                <c:pt idx="292">
                  <c:v>980.14285714285711</c:v>
                </c:pt>
                <c:pt idx="293">
                  <c:v>980.28571428571433</c:v>
                </c:pt>
                <c:pt idx="294">
                  <c:v>981.85714285714289</c:v>
                </c:pt>
                <c:pt idx="295">
                  <c:v>987.85714285714289</c:v>
                </c:pt>
                <c:pt idx="296">
                  <c:v>984.14285714285711</c:v>
                </c:pt>
                <c:pt idx="297">
                  <c:v>991.71428571428567</c:v>
                </c:pt>
                <c:pt idx="298">
                  <c:v>994.57142857142856</c:v>
                </c:pt>
                <c:pt idx="299">
                  <c:v>999.42857142857144</c:v>
                </c:pt>
                <c:pt idx="300">
                  <c:v>1006.4285714285714</c:v>
                </c:pt>
                <c:pt idx="301">
                  <c:v>1011.1428571428571</c:v>
                </c:pt>
                <c:pt idx="302">
                  <c:v>1010.4285714285714</c:v>
                </c:pt>
                <c:pt idx="303">
                  <c:v>1011.2857142857143</c:v>
                </c:pt>
                <c:pt idx="304">
                  <c:v>1008</c:v>
                </c:pt>
                <c:pt idx="305">
                  <c:v>1008.8571428571429</c:v>
                </c:pt>
                <c:pt idx="306">
                  <c:v>1018.5714285714286</c:v>
                </c:pt>
                <c:pt idx="307">
                  <c:v>1017.5714285714286</c:v>
                </c:pt>
                <c:pt idx="308">
                  <c:v>1012.5714285714286</c:v>
                </c:pt>
                <c:pt idx="309">
                  <c:v>1014</c:v>
                </c:pt>
                <c:pt idx="310">
                  <c:v>1012.5714285714286</c:v>
                </c:pt>
                <c:pt idx="311">
                  <c:v>1016.7142857142857</c:v>
                </c:pt>
                <c:pt idx="312">
                  <c:v>1005.2857142857143</c:v>
                </c:pt>
                <c:pt idx="313">
                  <c:v>983.71428571428567</c:v>
                </c:pt>
                <c:pt idx="314">
                  <c:v>971.42857142857144</c:v>
                </c:pt>
                <c:pt idx="315">
                  <c:v>974</c:v>
                </c:pt>
                <c:pt idx="316">
                  <c:v>969</c:v>
                </c:pt>
                <c:pt idx="317">
                  <c:v>969.28571428571433</c:v>
                </c:pt>
                <c:pt idx="318">
                  <c:v>955.28571428571433</c:v>
                </c:pt>
                <c:pt idx="319">
                  <c:v>955.85714285714289</c:v>
                </c:pt>
                <c:pt idx="320">
                  <c:v>950.42857142857144</c:v>
                </c:pt>
                <c:pt idx="321">
                  <c:v>960.57142857142856</c:v>
                </c:pt>
                <c:pt idx="322">
                  <c:v>953.42857142857144</c:v>
                </c:pt>
                <c:pt idx="323">
                  <c:v>951.42857142857144</c:v>
                </c:pt>
                <c:pt idx="324">
                  <c:v>946.14285714285711</c:v>
                </c:pt>
                <c:pt idx="325">
                  <c:v>967.42857142857144</c:v>
                </c:pt>
                <c:pt idx="326">
                  <c:v>966.57142857142856</c:v>
                </c:pt>
                <c:pt idx="327">
                  <c:v>970.71428571428567</c:v>
                </c:pt>
                <c:pt idx="328">
                  <c:v>960.71428571428567</c:v>
                </c:pt>
                <c:pt idx="329">
                  <c:v>958.85714285714289</c:v>
                </c:pt>
                <c:pt idx="330">
                  <c:v>958.28571428571433</c:v>
                </c:pt>
                <c:pt idx="331">
                  <c:v>968.71428571428567</c:v>
                </c:pt>
                <c:pt idx="332">
                  <c:v>954</c:v>
                </c:pt>
                <c:pt idx="333">
                  <c:v>953.57142857142856</c:v>
                </c:pt>
                <c:pt idx="334">
                  <c:v>956.71428571428567</c:v>
                </c:pt>
                <c:pt idx="335">
                  <c:v>956.42857142857144</c:v>
                </c:pt>
                <c:pt idx="336">
                  <c:v>953.14285714285711</c:v>
                </c:pt>
                <c:pt idx="337">
                  <c:v>950.85714285714289</c:v>
                </c:pt>
                <c:pt idx="338">
                  <c:v>953.85714285714289</c:v>
                </c:pt>
                <c:pt idx="339">
                  <c:v>962.85714285714289</c:v>
                </c:pt>
                <c:pt idx="340">
                  <c:v>967</c:v>
                </c:pt>
                <c:pt idx="341">
                  <c:v>975.42857142857144</c:v>
                </c:pt>
                <c:pt idx="342">
                  <c:v>980.85714285714289</c:v>
                </c:pt>
                <c:pt idx="343">
                  <c:v>997.71428571428567</c:v>
                </c:pt>
                <c:pt idx="344">
                  <c:v>1002.8571428571429</c:v>
                </c:pt>
                <c:pt idx="345">
                  <c:v>985</c:v>
                </c:pt>
                <c:pt idx="346">
                  <c:v>976.14285714285711</c:v>
                </c:pt>
                <c:pt idx="347">
                  <c:v>981.71428571428567</c:v>
                </c:pt>
                <c:pt idx="348">
                  <c:v>982.42857142857144</c:v>
                </c:pt>
                <c:pt idx="349">
                  <c:v>980.28571428571433</c:v>
                </c:pt>
                <c:pt idx="350">
                  <c:v>974</c:v>
                </c:pt>
                <c:pt idx="351">
                  <c:v>972.71428571428567</c:v>
                </c:pt>
                <c:pt idx="352">
                  <c:v>985.57142857142856</c:v>
                </c:pt>
                <c:pt idx="353">
                  <c:v>983.14285714285711</c:v>
                </c:pt>
                <c:pt idx="354">
                  <c:v>978.85714285714289</c:v>
                </c:pt>
                <c:pt idx="355">
                  <c:v>980.71428571428567</c:v>
                </c:pt>
                <c:pt idx="356">
                  <c:v>984.42857142857144</c:v>
                </c:pt>
                <c:pt idx="357">
                  <c:v>974.85714285714289</c:v>
                </c:pt>
                <c:pt idx="358">
                  <c:v>975.28571428571433</c:v>
                </c:pt>
                <c:pt idx="359">
                  <c:v>975.85714285714289</c:v>
                </c:pt>
                <c:pt idx="360">
                  <c:v>971.57142857142856</c:v>
                </c:pt>
                <c:pt idx="361">
                  <c:v>972.85714285714289</c:v>
                </c:pt>
                <c:pt idx="362">
                  <c:v>992.42857142857144</c:v>
                </c:pt>
                <c:pt idx="363">
                  <c:v>955.42857142857144</c:v>
                </c:pt>
                <c:pt idx="364">
                  <c:v>937.85714285714289</c:v>
                </c:pt>
                <c:pt idx="365">
                  <c:v>932.14285714285711</c:v>
                </c:pt>
                <c:pt idx="366">
                  <c:v>863.57142857142856</c:v>
                </c:pt>
                <c:pt idx="367">
                  <c:v>815.85714285714289</c:v>
                </c:pt>
                <c:pt idx="368">
                  <c:v>790.71428571428567</c:v>
                </c:pt>
                <c:pt idx="369">
                  <c:v>762.28571428571433</c:v>
                </c:pt>
                <c:pt idx="370">
                  <c:v>805</c:v>
                </c:pt>
                <c:pt idx="371">
                  <c:v>832.14285714285711</c:v>
                </c:pt>
                <c:pt idx="372">
                  <c:v>838.85714285714289</c:v>
                </c:pt>
                <c:pt idx="373">
                  <c:v>904.42857142857144</c:v>
                </c:pt>
                <c:pt idx="374">
                  <c:v>960.42857142857144</c:v>
                </c:pt>
                <c:pt idx="375">
                  <c:v>996.14285714285711</c:v>
                </c:pt>
                <c:pt idx="376">
                  <c:v>994.28571428571433</c:v>
                </c:pt>
                <c:pt idx="377">
                  <c:v>990</c:v>
                </c:pt>
                <c:pt idx="378">
                  <c:v>990.14285714285711</c:v>
                </c:pt>
                <c:pt idx="379">
                  <c:v>988.57142857142856</c:v>
                </c:pt>
                <c:pt idx="380">
                  <c:v>995.42857142857144</c:v>
                </c:pt>
                <c:pt idx="381">
                  <c:v>1002.5714285714286</c:v>
                </c:pt>
                <c:pt idx="382">
                  <c:v>998</c:v>
                </c:pt>
                <c:pt idx="383">
                  <c:v>1015.2857142857143</c:v>
                </c:pt>
                <c:pt idx="384">
                  <c:v>1010</c:v>
                </c:pt>
                <c:pt idx="385">
                  <c:v>1011.4285714285714</c:v>
                </c:pt>
                <c:pt idx="386">
                  <c:v>1018.2857142857143</c:v>
                </c:pt>
                <c:pt idx="387">
                  <c:v>1021.7142857142857</c:v>
                </c:pt>
                <c:pt idx="388">
                  <c:v>1008</c:v>
                </c:pt>
                <c:pt idx="389">
                  <c:v>1004.1428571428571</c:v>
                </c:pt>
                <c:pt idx="390">
                  <c:v>993.85714285714289</c:v>
                </c:pt>
                <c:pt idx="391">
                  <c:v>986.71428571428567</c:v>
                </c:pt>
                <c:pt idx="392">
                  <c:v>987.14285714285711</c:v>
                </c:pt>
                <c:pt idx="393">
                  <c:v>982.28571428571433</c:v>
                </c:pt>
                <c:pt idx="394">
                  <c:v>966.42857142857144</c:v>
                </c:pt>
                <c:pt idx="395">
                  <c:v>961.71428571428567</c:v>
                </c:pt>
                <c:pt idx="396">
                  <c:v>959.42857142857144</c:v>
                </c:pt>
                <c:pt idx="397">
                  <c:v>962.85714285714289</c:v>
                </c:pt>
                <c:pt idx="398">
                  <c:v>978.14285714285711</c:v>
                </c:pt>
                <c:pt idx="399">
                  <c:v>988.14285714285711</c:v>
                </c:pt>
                <c:pt idx="400">
                  <c:v>999</c:v>
                </c:pt>
                <c:pt idx="401">
                  <c:v>956</c:v>
                </c:pt>
                <c:pt idx="402">
                  <c:v>919.14285714285711</c:v>
                </c:pt>
                <c:pt idx="403">
                  <c:v>903.71428571428567</c:v>
                </c:pt>
                <c:pt idx="404">
                  <c:v>893</c:v>
                </c:pt>
                <c:pt idx="405">
                  <c:v>893.28571428571433</c:v>
                </c:pt>
                <c:pt idx="406">
                  <c:v>883.57142857142856</c:v>
                </c:pt>
                <c:pt idx="407">
                  <c:v>872.14285714285711</c:v>
                </c:pt>
                <c:pt idx="408">
                  <c:v>922.71428571428567</c:v>
                </c:pt>
                <c:pt idx="409">
                  <c:v>965.71428571428567</c:v>
                </c:pt>
                <c:pt idx="410">
                  <c:v>982.28571428571433</c:v>
                </c:pt>
                <c:pt idx="411">
                  <c:v>979.71428571428567</c:v>
                </c:pt>
                <c:pt idx="412">
                  <c:v>969</c:v>
                </c:pt>
                <c:pt idx="413">
                  <c:v>966.28571428571433</c:v>
                </c:pt>
                <c:pt idx="414">
                  <c:v>969.14285714285711</c:v>
                </c:pt>
                <c:pt idx="415">
                  <c:v>976.42857142857144</c:v>
                </c:pt>
                <c:pt idx="416">
                  <c:v>982.85714285714289</c:v>
                </c:pt>
                <c:pt idx="417">
                  <c:v>984.14285714285711</c:v>
                </c:pt>
                <c:pt idx="418">
                  <c:v>1007.2857142857143</c:v>
                </c:pt>
                <c:pt idx="419">
                  <c:v>1031.2857142857142</c:v>
                </c:pt>
                <c:pt idx="420">
                  <c:v>1052.8571428571429</c:v>
                </c:pt>
                <c:pt idx="421">
                  <c:v>1061.1428571428571</c:v>
                </c:pt>
                <c:pt idx="422">
                  <c:v>#N/A</c:v>
                </c:pt>
                <c:pt idx="423">
                  <c:v>#N/A</c:v>
                </c:pt>
                <c:pt idx="424">
                  <c:v>#N/A</c:v>
                </c:pt>
                <c:pt idx="425">
                  <c:v>#N/A</c:v>
                </c:pt>
                <c:pt idx="426">
                  <c:v>#N/A</c:v>
                </c:pt>
                <c:pt idx="427">
                  <c:v>#N/A</c:v>
                </c:pt>
                <c:pt idx="428">
                  <c:v>#N/A</c:v>
                </c:pt>
                <c:pt idx="429">
                  <c:v>#N/A</c:v>
                </c:pt>
                <c:pt idx="430">
                  <c:v>#N/A</c:v>
                </c:pt>
                <c:pt idx="431">
                  <c:v>#N/A</c:v>
                </c:pt>
                <c:pt idx="432">
                  <c:v>#N/A</c:v>
                </c:pt>
                <c:pt idx="433">
                  <c:v>953.85714285714289</c:v>
                </c:pt>
                <c:pt idx="434">
                  <c:v>963.57142857142856</c:v>
                </c:pt>
                <c:pt idx="435">
                  <c:v>962.71428571428567</c:v>
                </c:pt>
                <c:pt idx="436">
                  <c:v>963.42857142857144</c:v>
                </c:pt>
                <c:pt idx="437">
                  <c:v>961.71428571428567</c:v>
                </c:pt>
                <c:pt idx="438">
                  <c:v>961</c:v>
                </c:pt>
                <c:pt idx="439">
                  <c:v>958.42857142857144</c:v>
                </c:pt>
                <c:pt idx="440">
                  <c:v>954.71428571428567</c:v>
                </c:pt>
                <c:pt idx="441">
                  <c:v>949.42857142857144</c:v>
                </c:pt>
                <c:pt idx="442">
                  <c:v>938</c:v>
                </c:pt>
                <c:pt idx="443">
                  <c:v>932.28571428571433</c:v>
                </c:pt>
                <c:pt idx="444">
                  <c:v>929.57142857142856</c:v>
                </c:pt>
                <c:pt idx="445">
                  <c:v>916.14285714285711</c:v>
                </c:pt>
                <c:pt idx="446">
                  <c:v>910.71428571428567</c:v>
                </c:pt>
                <c:pt idx="447">
                  <c:v>902.14285714285711</c:v>
                </c:pt>
                <c:pt idx="448">
                  <c:v>903</c:v>
                </c:pt>
                <c:pt idx="449">
                  <c:v>910.57142857142856</c:v>
                </c:pt>
                <c:pt idx="450">
                  <c:v>921.57142857142856</c:v>
                </c:pt>
                <c:pt idx="451">
                  <c:v>919.85714285714289</c:v>
                </c:pt>
                <c:pt idx="452">
                  <c:v>925.57142857142856</c:v>
                </c:pt>
                <c:pt idx="453">
                  <c:v>922.57142857142856</c:v>
                </c:pt>
                <c:pt idx="454">
                  <c:v>933.14285714285711</c:v>
                </c:pt>
                <c:pt idx="455">
                  <c:v>930.28571428571433</c:v>
                </c:pt>
                <c:pt idx="456">
                  <c:v>931.57142857142856</c:v>
                </c:pt>
                <c:pt idx="457">
                  <c:v>917.57142857142856</c:v>
                </c:pt>
                <c:pt idx="458">
                  <c:v>926.57142857142856</c:v>
                </c:pt>
                <c:pt idx="459">
                  <c:v>930.85714285714289</c:v>
                </c:pt>
                <c:pt idx="460">
                  <c:v>936.85714285714289</c:v>
                </c:pt>
                <c:pt idx="461">
                  <c:v>932</c:v>
                </c:pt>
                <c:pt idx="462">
                  <c:v>938.85714285714289</c:v>
                </c:pt>
                <c:pt idx="463">
                  <c:v>937.71428571428567</c:v>
                </c:pt>
                <c:pt idx="464">
                  <c:v>940.57142857142856</c:v>
                </c:pt>
                <c:pt idx="465">
                  <c:v>940.57142857142856</c:v>
                </c:pt>
                <c:pt idx="466">
                  <c:v>933.14285714285711</c:v>
                </c:pt>
                <c:pt idx="467">
                  <c:v>935.42857142857144</c:v>
                </c:pt>
                <c:pt idx="468">
                  <c:v>934.42857142857144</c:v>
                </c:pt>
                <c:pt idx="469">
                  <c:v>925.28571428571433</c:v>
                </c:pt>
                <c:pt idx="470">
                  <c:v>926.85714285714289</c:v>
                </c:pt>
                <c:pt idx="471">
                  <c:v>921</c:v>
                </c:pt>
                <c:pt idx="472">
                  <c:v>916.28571428571433</c:v>
                </c:pt>
                <c:pt idx="473">
                  <c:v>923.71428571428567</c:v>
                </c:pt>
                <c:pt idx="474">
                  <c:v>916.28571428571433</c:v>
                </c:pt>
                <c:pt idx="475">
                  <c:v>909.85714285714289</c:v>
                </c:pt>
                <c:pt idx="476">
                  <c:v>913.57142857142856</c:v>
                </c:pt>
                <c:pt idx="477">
                  <c:v>908.14285714285711</c:v>
                </c:pt>
                <c:pt idx="478">
                  <c:v>917.85714285714289</c:v>
                </c:pt>
                <c:pt idx="479">
                  <c:v>932.28571428571433</c:v>
                </c:pt>
                <c:pt idx="480">
                  <c:v>935</c:v>
                </c:pt>
                <c:pt idx="481">
                  <c:v>952.71428571428567</c:v>
                </c:pt>
                <c:pt idx="482">
                  <c:v>977</c:v>
                </c:pt>
                <c:pt idx="483">
                  <c:v>976.14285714285711</c:v>
                </c:pt>
                <c:pt idx="484">
                  <c:v>983.71428571428567</c:v>
                </c:pt>
                <c:pt idx="485">
                  <c:v>986</c:v>
                </c:pt>
                <c:pt idx="486">
                  <c:v>969.42857142857144</c:v>
                </c:pt>
                <c:pt idx="487">
                  <c:v>962.71428571428567</c:v>
                </c:pt>
                <c:pt idx="488">
                  <c:v>952.71428571428567</c:v>
                </c:pt>
                <c:pt idx="489">
                  <c:v>945</c:v>
                </c:pt>
                <c:pt idx="490">
                  <c:v>937.28571428571433</c:v>
                </c:pt>
                <c:pt idx="491">
                  <c:v>932.42857142857144</c:v>
                </c:pt>
                <c:pt idx="492">
                  <c:v>925.14285714285711</c:v>
                </c:pt>
                <c:pt idx="493">
                  <c:v>925.85714285714289</c:v>
                </c:pt>
                <c:pt idx="494">
                  <c:v>928.42857142857144</c:v>
                </c:pt>
                <c:pt idx="495">
                  <c:v>920.14285714285711</c:v>
                </c:pt>
                <c:pt idx="496">
                  <c:v>911.57142857142856</c:v>
                </c:pt>
                <c:pt idx="497">
                  <c:v>910.57142857142856</c:v>
                </c:pt>
                <c:pt idx="498">
                  <c:v>913.71428571428567</c:v>
                </c:pt>
                <c:pt idx="499">
                  <c:v>921.71428571428567</c:v>
                </c:pt>
                <c:pt idx="500">
                  <c:v>920.28571428571433</c:v>
                </c:pt>
                <c:pt idx="501">
                  <c:v>919.42857142857144</c:v>
                </c:pt>
                <c:pt idx="502">
                  <c:v>914.71428571428567</c:v>
                </c:pt>
                <c:pt idx="503">
                  <c:v>925.14285714285711</c:v>
                </c:pt>
                <c:pt idx="504">
                  <c:v>928.57142857142856</c:v>
                </c:pt>
                <c:pt idx="505">
                  <c:v>920.57142857142856</c:v>
                </c:pt>
                <c:pt idx="506">
                  <c:v>921.57142857142856</c:v>
                </c:pt>
                <c:pt idx="507">
                  <c:v>931.57142857142856</c:v>
                </c:pt>
                <c:pt idx="508">
                  <c:v>931.42857142857144</c:v>
                </c:pt>
                <c:pt idx="509">
                  <c:v>949.57142857142856</c:v>
                </c:pt>
                <c:pt idx="510">
                  <c:v>948.14285714285711</c:v>
                </c:pt>
                <c:pt idx="511">
                  <c:v>961.14285714285711</c:v>
                </c:pt>
                <c:pt idx="512">
                  <c:v>975</c:v>
                </c:pt>
                <c:pt idx="513">
                  <c:v>917.28571428571433</c:v>
                </c:pt>
                <c:pt idx="514">
                  <c:v>871.71428571428567</c:v>
                </c:pt>
                <c:pt idx="515">
                  <c:v>862.42857142857144</c:v>
                </c:pt>
                <c:pt idx="516">
                  <c:v>862</c:v>
                </c:pt>
                <c:pt idx="517">
                  <c:v>852</c:v>
                </c:pt>
                <c:pt idx="518">
                  <c:v>840.14285714285711</c:v>
                </c:pt>
                <c:pt idx="519">
                  <c:v>833</c:v>
                </c:pt>
                <c:pt idx="520">
                  <c:v>878.42857142857144</c:v>
                </c:pt>
                <c:pt idx="521">
                  <c:v>915</c:v>
                </c:pt>
                <c:pt idx="522">
                  <c:v>927</c:v>
                </c:pt>
                <c:pt idx="523">
                  <c:v>902.85714285714289</c:v>
                </c:pt>
                <c:pt idx="524">
                  <c:v>898.71428571428567</c:v>
                </c:pt>
                <c:pt idx="525">
                  <c:v>900.85714285714289</c:v>
                </c:pt>
                <c:pt idx="526">
                  <c:v>894.42857142857144</c:v>
                </c:pt>
                <c:pt idx="527">
                  <c:v>898</c:v>
                </c:pt>
                <c:pt idx="528">
                  <c:v>901.57142857142856</c:v>
                </c:pt>
                <c:pt idx="529">
                  <c:v>896.14285714285711</c:v>
                </c:pt>
                <c:pt idx="530">
                  <c:v>906.42857142857144</c:v>
                </c:pt>
                <c:pt idx="531">
                  <c:v>904.14285714285711</c:v>
                </c:pt>
                <c:pt idx="532">
                  <c:v>896.85714285714289</c:v>
                </c:pt>
                <c:pt idx="533">
                  <c:v>908.85714285714289</c:v>
                </c:pt>
                <c:pt idx="534">
                  <c:v>902.71428571428567</c:v>
                </c:pt>
                <c:pt idx="535">
                  <c:v>899.57142857142856</c:v>
                </c:pt>
                <c:pt idx="536">
                  <c:v>896.57142857142856</c:v>
                </c:pt>
                <c:pt idx="537">
                  <c:v>890</c:v>
                </c:pt>
                <c:pt idx="538">
                  <c:v>895.42857142857144</c:v>
                </c:pt>
                <c:pt idx="539">
                  <c:v>890.28571428571433</c:v>
                </c:pt>
                <c:pt idx="540">
                  <c:v>876.85714285714289</c:v>
                </c:pt>
                <c:pt idx="541">
                  <c:v>873.28571428571433</c:v>
                </c:pt>
                <c:pt idx="542">
                  <c:v>871.71428571428567</c:v>
                </c:pt>
                <c:pt idx="543">
                  <c:v>873.57142857142856</c:v>
                </c:pt>
                <c:pt idx="544">
                  <c:v>879.14285714285711</c:v>
                </c:pt>
                <c:pt idx="545">
                  <c:v>879</c:v>
                </c:pt>
                <c:pt idx="546">
                  <c:v>882.57142857142856</c:v>
                </c:pt>
                <c:pt idx="547">
                  <c:v>883.14285714285711</c:v>
                </c:pt>
                <c:pt idx="548">
                  <c:v>884.57142857142856</c:v>
                </c:pt>
                <c:pt idx="549">
                  <c:v>888.14285714285711</c:v>
                </c:pt>
                <c:pt idx="550">
                  <c:v>877.42857142857144</c:v>
                </c:pt>
                <c:pt idx="551">
                  <c:v>875.28571428571433</c:v>
                </c:pt>
                <c:pt idx="552">
                  <c:v>875.14285714285711</c:v>
                </c:pt>
                <c:pt idx="553">
                  <c:v>875.71428571428567</c:v>
                </c:pt>
                <c:pt idx="554">
                  <c:v>878.14285714285711</c:v>
                </c:pt>
                <c:pt idx="555">
                  <c:v>889.42857142857144</c:v>
                </c:pt>
                <c:pt idx="556">
                  <c:v>889.28571428571433</c:v>
                </c:pt>
                <c:pt idx="557">
                  <c:v>909</c:v>
                </c:pt>
                <c:pt idx="558">
                  <c:v>906.14285714285711</c:v>
                </c:pt>
                <c:pt idx="559">
                  <c:v>908.57142857142856</c:v>
                </c:pt>
                <c:pt idx="560">
                  <c:v>909</c:v>
                </c:pt>
                <c:pt idx="561">
                  <c:v>912.28571428571433</c:v>
                </c:pt>
                <c:pt idx="562">
                  <c:v>912.85714285714289</c:v>
                </c:pt>
                <c:pt idx="563">
                  <c:v>908.28571428571433</c:v>
                </c:pt>
                <c:pt idx="564">
                  <c:v>900.85714285714289</c:v>
                </c:pt>
                <c:pt idx="565">
                  <c:v>909.57142857142856</c:v>
                </c:pt>
                <c:pt idx="566">
                  <c:v>901</c:v>
                </c:pt>
                <c:pt idx="567">
                  <c:v>899</c:v>
                </c:pt>
                <c:pt idx="568">
                  <c:v>888.42857142857144</c:v>
                </c:pt>
                <c:pt idx="569">
                  <c:v>894.42857142857144</c:v>
                </c:pt>
                <c:pt idx="570">
                  <c:v>914.71428571428567</c:v>
                </c:pt>
                <c:pt idx="571">
                  <c:v>921.28571428571433</c:v>
                </c:pt>
                <c:pt idx="572">
                  <c:v>915.14285714285711</c:v>
                </c:pt>
                <c:pt idx="573">
                  <c:v>927.42857142857144</c:v>
                </c:pt>
                <c:pt idx="574">
                  <c:v>934.71428571428567</c:v>
                </c:pt>
                <c:pt idx="575">
                  <c:v>944.57142857142856</c:v>
                </c:pt>
                <c:pt idx="576">
                  <c:v>941.57142857142856</c:v>
                </c:pt>
                <c:pt idx="577">
                  <c:v>926.85714285714289</c:v>
                </c:pt>
                <c:pt idx="578">
                  <c:v>931</c:v>
                </c:pt>
                <c:pt idx="579">
                  <c:v>948</c:v>
                </c:pt>
                <c:pt idx="580">
                  <c:v>948.57142857142856</c:v>
                </c:pt>
                <c:pt idx="581">
                  <c:v>944.28571428571433</c:v>
                </c:pt>
                <c:pt idx="582">
                  <c:v>936.85714285714289</c:v>
                </c:pt>
                <c:pt idx="583">
                  <c:v>930.71428571428567</c:v>
                </c:pt>
                <c:pt idx="584">
                  <c:v>931.71428571428567</c:v>
                </c:pt>
                <c:pt idx="585">
                  <c:v>925</c:v>
                </c:pt>
                <c:pt idx="586">
                  <c:v>923.57142857142856</c:v>
                </c:pt>
                <c:pt idx="587">
                  <c:v>917.57142857142856</c:v>
                </c:pt>
                <c:pt idx="588">
                  <c:v>918.85714285714289</c:v>
                </c:pt>
                <c:pt idx="589">
                  <c:v>927.85714285714289</c:v>
                </c:pt>
                <c:pt idx="590">
                  <c:v>941.85714285714289</c:v>
                </c:pt>
                <c:pt idx="591">
                  <c:v>948.71428571428567</c:v>
                </c:pt>
                <c:pt idx="592">
                  <c:v>958.71428571428567</c:v>
                </c:pt>
                <c:pt idx="593">
                  <c:v>970.57142857142856</c:v>
                </c:pt>
                <c:pt idx="594">
                  <c:v>976</c:v>
                </c:pt>
                <c:pt idx="595">
                  <c:v>977.14285714285711</c:v>
                </c:pt>
                <c:pt idx="596">
                  <c:v>978.28571428571433</c:v>
                </c:pt>
                <c:pt idx="597">
                  <c:v>980.57142857142856</c:v>
                </c:pt>
                <c:pt idx="598">
                  <c:v>985.14285714285711</c:v>
                </c:pt>
                <c:pt idx="599">
                  <c:v>978.57142857142856</c:v>
                </c:pt>
                <c:pt idx="600">
                  <c:v>973.42857142857144</c:v>
                </c:pt>
                <c:pt idx="601">
                  <c:v>984.42857142857144</c:v>
                </c:pt>
                <c:pt idx="602">
                  <c:v>990.85714285714289</c:v>
                </c:pt>
                <c:pt idx="603">
                  <c:v>989.42857142857144</c:v>
                </c:pt>
                <c:pt idx="604">
                  <c:v>978.57142857142856</c:v>
                </c:pt>
                <c:pt idx="605">
                  <c:v>969.57142857142856</c:v>
                </c:pt>
                <c:pt idx="606">
                  <c:v>987.57142857142856</c:v>
                </c:pt>
                <c:pt idx="607">
                  <c:v>981.85714285714289</c:v>
                </c:pt>
                <c:pt idx="608">
                  <c:v>972</c:v>
                </c:pt>
                <c:pt idx="609">
                  <c:v>973.85714285714289</c:v>
                </c:pt>
                <c:pt idx="610">
                  <c:v>973.42857142857144</c:v>
                </c:pt>
                <c:pt idx="611">
                  <c:v>974.71428571428567</c:v>
                </c:pt>
                <c:pt idx="612">
                  <c:v>979.57142857142856</c:v>
                </c:pt>
                <c:pt idx="613">
                  <c:v>967.28571428571433</c:v>
                </c:pt>
                <c:pt idx="614">
                  <c:v>967.57142857142856</c:v>
                </c:pt>
                <c:pt idx="615">
                  <c:v>975.57142857142856</c:v>
                </c:pt>
                <c:pt idx="616">
                  <c:v>968.42857142857144</c:v>
                </c:pt>
                <c:pt idx="617">
                  <c:v>966.71428571428567</c:v>
                </c:pt>
                <c:pt idx="618">
                  <c:v>964.57142857142856</c:v>
                </c:pt>
                <c:pt idx="619">
                  <c:v>964.14285714285711</c:v>
                </c:pt>
                <c:pt idx="620">
                  <c:v>953.57142857142856</c:v>
                </c:pt>
                <c:pt idx="621">
                  <c:v>951.28571428571433</c:v>
                </c:pt>
                <c:pt idx="622">
                  <c:v>948.57142857142856</c:v>
                </c:pt>
                <c:pt idx="623">
                  <c:v>950.42857142857144</c:v>
                </c:pt>
                <c:pt idx="624">
                  <c:v>950.42857142857144</c:v>
                </c:pt>
                <c:pt idx="625">
                  <c:v>957.85714285714289</c:v>
                </c:pt>
                <c:pt idx="626">
                  <c:v>972.71428571428567</c:v>
                </c:pt>
                <c:pt idx="627">
                  <c:v>989.42857142857144</c:v>
                </c:pt>
                <c:pt idx="628">
                  <c:v>1018</c:v>
                </c:pt>
                <c:pt idx="629">
                  <c:v>1048.1428571428571</c:v>
                </c:pt>
                <c:pt idx="630">
                  <c:v>1061.8571428571429</c:v>
                </c:pt>
                <c:pt idx="631">
                  <c:v>1070.1428571428571</c:v>
                </c:pt>
                <c:pt idx="632">
                  <c:v>1107.2857142857142</c:v>
                </c:pt>
                <c:pt idx="633">
                  <c:v>1140.7142857142858</c:v>
                </c:pt>
                <c:pt idx="634">
                  <c:v>1019</c:v>
                </c:pt>
                <c:pt idx="635">
                  <c:v>864.85714285714289</c:v>
                </c:pt>
                <c:pt idx="636">
                  <c:v>765</c:v>
                </c:pt>
                <c:pt idx="637">
                  <c:v>732.14285714285711</c:v>
                </c:pt>
                <c:pt idx="638">
                  <c:v>722.42857142857144</c:v>
                </c:pt>
                <c:pt idx="639">
                  <c:v>672</c:v>
                </c:pt>
                <c:pt idx="640">
                  <c:v>623</c:v>
                </c:pt>
                <c:pt idx="641">
                  <c:v>668.14285714285711</c:v>
                </c:pt>
                <c:pt idx="642">
                  <c:v>757.57142857142856</c:v>
                </c:pt>
                <c:pt idx="643">
                  <c:v>824.42857142857144</c:v>
                </c:pt>
                <c:pt idx="644">
                  <c:v>845.42857142857144</c:v>
                </c:pt>
                <c:pt idx="645">
                  <c:v>850.42857142857144</c:v>
                </c:pt>
                <c:pt idx="646">
                  <c:v>864.85714285714289</c:v>
                </c:pt>
                <c:pt idx="647">
                  <c:v>875.71428571428567</c:v>
                </c:pt>
                <c:pt idx="648">
                  <c:v>966.42857142857144</c:v>
                </c:pt>
                <c:pt idx="649">
                  <c:v>1017.2857142857143</c:v>
                </c:pt>
                <c:pt idx="650">
                  <c:v>1025</c:v>
                </c:pt>
                <c:pt idx="651">
                  <c:v>1030.4285714285713</c:v>
                </c:pt>
                <c:pt idx="652">
                  <c:v>1036</c:v>
                </c:pt>
                <c:pt idx="653">
                  <c:v>1038.5714285714287</c:v>
                </c:pt>
                <c:pt idx="654">
                  <c:v>1027.7142857142858</c:v>
                </c:pt>
                <c:pt idx="655">
                  <c:v>1017.5714285714286</c:v>
                </c:pt>
                <c:pt idx="656">
                  <c:v>1015.5714285714286</c:v>
                </c:pt>
                <c:pt idx="657">
                  <c:v>1019.5714285714286</c:v>
                </c:pt>
                <c:pt idx="658">
                  <c:v>1019.5714285714286</c:v>
                </c:pt>
                <c:pt idx="659">
                  <c:v>1016</c:v>
                </c:pt>
                <c:pt idx="660">
                  <c:v>1011</c:v>
                </c:pt>
                <c:pt idx="661">
                  <c:v>1023.7142857142857</c:v>
                </c:pt>
                <c:pt idx="662">
                  <c:v>1027.8571428571429</c:v>
                </c:pt>
                <c:pt idx="663">
                  <c:v>1018.8571428571429</c:v>
                </c:pt>
                <c:pt idx="664">
                  <c:v>1016.4285714285714</c:v>
                </c:pt>
                <c:pt idx="665">
                  <c:v>1005.5714285714286</c:v>
                </c:pt>
                <c:pt idx="666">
                  <c:v>993.28571428571433</c:v>
                </c:pt>
                <c:pt idx="667">
                  <c:v>990.57142857142856</c:v>
                </c:pt>
                <c:pt idx="668">
                  <c:v>972</c:v>
                </c:pt>
                <c:pt idx="669">
                  <c:v>963.28571428571433</c:v>
                </c:pt>
                <c:pt idx="670">
                  <c:v>968.71428571428567</c:v>
                </c:pt>
                <c:pt idx="671">
                  <c:v>975.14285714285711</c:v>
                </c:pt>
                <c:pt idx="672">
                  <c:v>990</c:v>
                </c:pt>
                <c:pt idx="673">
                  <c:v>1002</c:v>
                </c:pt>
                <c:pt idx="674">
                  <c:v>1004.5714285714286</c:v>
                </c:pt>
                <c:pt idx="675">
                  <c:v>1012.2857142857143</c:v>
                </c:pt>
                <c:pt idx="676">
                  <c:v>1019.5714285714286</c:v>
                </c:pt>
                <c:pt idx="677">
                  <c:v>1012.4285714285714</c:v>
                </c:pt>
                <c:pt idx="678">
                  <c:v>1009.1428571428571</c:v>
                </c:pt>
                <c:pt idx="679">
                  <c:v>1005</c:v>
                </c:pt>
                <c:pt idx="680">
                  <c:v>1001.2857142857143</c:v>
                </c:pt>
                <c:pt idx="681">
                  <c:v>998</c:v>
                </c:pt>
                <c:pt idx="682">
                  <c:v>999.85714285714289</c:v>
                </c:pt>
                <c:pt idx="683">
                  <c:v>984.28571428571433</c:v>
                </c:pt>
                <c:pt idx="684">
                  <c:v>983</c:v>
                </c:pt>
                <c:pt idx="685">
                  <c:v>970.14285714285711</c:v>
                </c:pt>
                <c:pt idx="686">
                  <c:v>969</c:v>
                </c:pt>
                <c:pt idx="687">
                  <c:v>968.42857142857144</c:v>
                </c:pt>
                <c:pt idx="688">
                  <c:v>970.28571428571433</c:v>
                </c:pt>
                <c:pt idx="689">
                  <c:v>967.14285714285711</c:v>
                </c:pt>
                <c:pt idx="690">
                  <c:v>968.57142857142856</c:v>
                </c:pt>
                <c:pt idx="691">
                  <c:v>973.28571428571433</c:v>
                </c:pt>
                <c:pt idx="692">
                  <c:v>975.28571428571433</c:v>
                </c:pt>
                <c:pt idx="693">
                  <c:v>963.57142857142856</c:v>
                </c:pt>
                <c:pt idx="694">
                  <c:v>961.14285714285711</c:v>
                </c:pt>
                <c:pt idx="695">
                  <c:v>961.14285714285711</c:v>
                </c:pt>
                <c:pt idx="696">
                  <c:v>975.28571428571433</c:v>
                </c:pt>
                <c:pt idx="697">
                  <c:v>982.42857142857144</c:v>
                </c:pt>
                <c:pt idx="698">
                  <c:v>984.57142857142856</c:v>
                </c:pt>
                <c:pt idx="699">
                  <c:v>989.57142857142856</c:v>
                </c:pt>
                <c:pt idx="700">
                  <c:v>1004</c:v>
                </c:pt>
                <c:pt idx="701">
                  <c:v>1003.7142857142857</c:v>
                </c:pt>
                <c:pt idx="702">
                  <c:v>1005.7142857142857</c:v>
                </c:pt>
                <c:pt idx="703">
                  <c:v>991.71428571428567</c:v>
                </c:pt>
                <c:pt idx="704">
                  <c:v>991.14285714285711</c:v>
                </c:pt>
                <c:pt idx="705">
                  <c:v>994.85714285714289</c:v>
                </c:pt>
                <c:pt idx="706">
                  <c:v>1001.8571428571429</c:v>
                </c:pt>
                <c:pt idx="707">
                  <c:v>999</c:v>
                </c:pt>
                <c:pt idx="708">
                  <c:v>1000.8571428571429</c:v>
                </c:pt>
                <c:pt idx="709">
                  <c:v>1003.4285714285714</c:v>
                </c:pt>
                <c:pt idx="710">
                  <c:v>1012.1428571428571</c:v>
                </c:pt>
                <c:pt idx="711">
                  <c:v>1023</c:v>
                </c:pt>
                <c:pt idx="712">
                  <c:v>1016.1428571428571</c:v>
                </c:pt>
                <c:pt idx="713">
                  <c:v>1020.1428571428571</c:v>
                </c:pt>
                <c:pt idx="714">
                  <c:v>1021.2857142857143</c:v>
                </c:pt>
                <c:pt idx="715">
                  <c:v>1024.8571428571429</c:v>
                </c:pt>
                <c:pt idx="716">
                  <c:v>1024.7142857142858</c:v>
                </c:pt>
                <c:pt idx="717">
                  <c:v>1023.4285714285714</c:v>
                </c:pt>
                <c:pt idx="718">
                  <c:v>1012.2857142857143</c:v>
                </c:pt>
                <c:pt idx="719">
                  <c:v>1005.1428571428571</c:v>
                </c:pt>
                <c:pt idx="720">
                  <c:v>988.42857142857144</c:v>
                </c:pt>
                <c:pt idx="721">
                  <c:v>975.14285714285711</c:v>
                </c:pt>
                <c:pt idx="722">
                  <c:v>976.85714285714289</c:v>
                </c:pt>
                <c:pt idx="723">
                  <c:v>974</c:v>
                </c:pt>
                <c:pt idx="724">
                  <c:v>954.28571428571433</c:v>
                </c:pt>
                <c:pt idx="725">
                  <c:v>944.28571428571433</c:v>
                </c:pt>
                <c:pt idx="726">
                  <c:v>946.57142857142856</c:v>
                </c:pt>
                <c:pt idx="727">
                  <c:v>951.42857142857144</c:v>
                </c:pt>
                <c:pt idx="728">
                  <c:v>956.14285714285711</c:v>
                </c:pt>
                <c:pt idx="729">
                  <c:v>948.28571428571433</c:v>
                </c:pt>
                <c:pt idx="730">
                  <c:v>961.28571428571433</c:v>
                </c:pt>
                <c:pt idx="731">
                  <c:v>#N/A</c:v>
                </c:pt>
                <c:pt idx="732">
                  <c:v>#N/A</c:v>
                </c:pt>
                <c:pt idx="733">
                  <c:v>#N/A</c:v>
                </c:pt>
                <c:pt idx="734">
                  <c:v>#N/A</c:v>
                </c:pt>
                <c:pt idx="735">
                  <c:v>#N/A</c:v>
                </c:pt>
                <c:pt idx="736">
                  <c:v>#N/A</c:v>
                </c:pt>
                <c:pt idx="737">
                  <c:v>#N/A</c:v>
                </c:pt>
                <c:pt idx="738">
                  <c:v>#N/A</c:v>
                </c:pt>
                <c:pt idx="739">
                  <c:v>#N/A</c:v>
                </c:pt>
                <c:pt idx="740">
                  <c:v>1051.5714285714287</c:v>
                </c:pt>
                <c:pt idx="741">
                  <c:v>1048.2857142857142</c:v>
                </c:pt>
                <c:pt idx="742">
                  <c:v>1041.1428571428571</c:v>
                </c:pt>
                <c:pt idx="743">
                  <c:v>1041.1428571428571</c:v>
                </c:pt>
                <c:pt idx="744">
                  <c:v>995.71428571428567</c:v>
                </c:pt>
                <c:pt idx="745">
                  <c:v>998.71428571428567</c:v>
                </c:pt>
                <c:pt idx="746">
                  <c:v>988.71428571428567</c:v>
                </c:pt>
                <c:pt idx="747">
                  <c:v>996.85714285714289</c:v>
                </c:pt>
                <c:pt idx="748">
                  <c:v>981.14285714285711</c:v>
                </c:pt>
                <c:pt idx="749">
                  <c:v>991.42857142857144</c:v>
                </c:pt>
                <c:pt idx="750">
                  <c:v>1009.4285714285714</c:v>
                </c:pt>
                <c:pt idx="751">
                  <c:v>981.42857142857144</c:v>
                </c:pt>
                <c:pt idx="752">
                  <c:v>952.85714285714289</c:v>
                </c:pt>
                <c:pt idx="753">
                  <c:v>948.14285714285711</c:v>
                </c:pt>
                <c:pt idx="754">
                  <c:v>866.57142857142856</c:v>
                </c:pt>
                <c:pt idx="755">
                  <c:v>830.14285714285711</c:v>
                </c:pt>
                <c:pt idx="756">
                  <c:v>802</c:v>
                </c:pt>
                <c:pt idx="757">
                  <c:v>776.42857142857144</c:v>
                </c:pt>
                <c:pt idx="758">
                  <c:v>828</c:v>
                </c:pt>
                <c:pt idx="759">
                  <c:v>860.14285714285711</c:v>
                </c:pt>
                <c:pt idx="760">
                  <c:v>874.42857142857144</c:v>
                </c:pt>
                <c:pt idx="761">
                  <c:v>947</c:v>
                </c:pt>
                <c:pt idx="762">
                  <c:v>998.42857142857144</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numCache>
            </c:numRef>
          </c:val>
          <c:smooth val="0"/>
          <c:extLst>
            <c:ext xmlns:c16="http://schemas.microsoft.com/office/drawing/2014/chart" uri="{C3380CC4-5D6E-409C-BE32-E72D297353CC}">
              <c16:uniqueId val="{00000000-7AE5-421D-89A2-1A7C1210B12F}"/>
            </c:ext>
          </c:extLst>
        </c:ser>
        <c:ser>
          <c:idx val="1"/>
          <c:order val="1"/>
          <c:tx>
            <c:strRef>
              <c:f>'Charts - Board Report'!$N$1</c:f>
              <c:strCache>
                <c:ptCount val="1"/>
                <c:pt idx="0">
                  <c:v> Number of patients discharged - Pathway 2 </c:v>
                </c:pt>
              </c:strCache>
            </c:strRef>
          </c:tx>
          <c:spPr>
            <a:ln w="28575" cap="rnd">
              <a:solidFill>
                <a:schemeClr val="tx2"/>
              </a:solidFill>
              <a:round/>
            </a:ln>
            <a:effectLst/>
          </c:spPr>
          <c:marker>
            <c:symbol val="none"/>
          </c:marker>
          <c:cat>
            <c:numRef>
              <c:f>'Charts - Board Report'!$A$732:$A$1600</c:f>
              <c:numCache>
                <c:formatCode>m/d/yyyy</c:formatCode>
                <c:ptCount val="869"/>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pt idx="366">
                  <c:v>45383</c:v>
                </c:pt>
                <c:pt idx="367">
                  <c:v>45384</c:v>
                </c:pt>
                <c:pt idx="368">
                  <c:v>45385</c:v>
                </c:pt>
                <c:pt idx="369">
                  <c:v>45386</c:v>
                </c:pt>
                <c:pt idx="370">
                  <c:v>45387</c:v>
                </c:pt>
                <c:pt idx="371">
                  <c:v>45388</c:v>
                </c:pt>
                <c:pt idx="372">
                  <c:v>45389</c:v>
                </c:pt>
                <c:pt idx="373">
                  <c:v>45390</c:v>
                </c:pt>
                <c:pt idx="374">
                  <c:v>45391</c:v>
                </c:pt>
                <c:pt idx="375">
                  <c:v>45392</c:v>
                </c:pt>
                <c:pt idx="376">
                  <c:v>45393</c:v>
                </c:pt>
                <c:pt idx="377">
                  <c:v>45394</c:v>
                </c:pt>
                <c:pt idx="378">
                  <c:v>45395</c:v>
                </c:pt>
                <c:pt idx="379">
                  <c:v>45396</c:v>
                </c:pt>
                <c:pt idx="380">
                  <c:v>45397</c:v>
                </c:pt>
                <c:pt idx="381">
                  <c:v>45398</c:v>
                </c:pt>
                <c:pt idx="382">
                  <c:v>45399</c:v>
                </c:pt>
                <c:pt idx="383">
                  <c:v>45400</c:v>
                </c:pt>
                <c:pt idx="384">
                  <c:v>45401</c:v>
                </c:pt>
                <c:pt idx="385">
                  <c:v>45402</c:v>
                </c:pt>
                <c:pt idx="386">
                  <c:v>45403</c:v>
                </c:pt>
                <c:pt idx="387">
                  <c:v>45404</c:v>
                </c:pt>
                <c:pt idx="388">
                  <c:v>45405</c:v>
                </c:pt>
                <c:pt idx="389">
                  <c:v>45406</c:v>
                </c:pt>
                <c:pt idx="390">
                  <c:v>45407</c:v>
                </c:pt>
                <c:pt idx="391">
                  <c:v>45408</c:v>
                </c:pt>
                <c:pt idx="392">
                  <c:v>45409</c:v>
                </c:pt>
                <c:pt idx="393">
                  <c:v>45410</c:v>
                </c:pt>
                <c:pt idx="394">
                  <c:v>45411</c:v>
                </c:pt>
                <c:pt idx="395">
                  <c:v>45412</c:v>
                </c:pt>
                <c:pt idx="396">
                  <c:v>45413</c:v>
                </c:pt>
                <c:pt idx="397">
                  <c:v>45414</c:v>
                </c:pt>
                <c:pt idx="398">
                  <c:v>45415</c:v>
                </c:pt>
                <c:pt idx="399">
                  <c:v>45416</c:v>
                </c:pt>
                <c:pt idx="400">
                  <c:v>45417</c:v>
                </c:pt>
                <c:pt idx="401">
                  <c:v>45418</c:v>
                </c:pt>
                <c:pt idx="402">
                  <c:v>45419</c:v>
                </c:pt>
                <c:pt idx="403">
                  <c:v>45420</c:v>
                </c:pt>
                <c:pt idx="404">
                  <c:v>45421</c:v>
                </c:pt>
                <c:pt idx="405">
                  <c:v>45422</c:v>
                </c:pt>
                <c:pt idx="406">
                  <c:v>45423</c:v>
                </c:pt>
                <c:pt idx="407">
                  <c:v>45424</c:v>
                </c:pt>
                <c:pt idx="408">
                  <c:v>45425</c:v>
                </c:pt>
                <c:pt idx="409">
                  <c:v>45426</c:v>
                </c:pt>
                <c:pt idx="410">
                  <c:v>45427</c:v>
                </c:pt>
                <c:pt idx="411">
                  <c:v>45428</c:v>
                </c:pt>
                <c:pt idx="412">
                  <c:v>45429</c:v>
                </c:pt>
                <c:pt idx="413">
                  <c:v>45430</c:v>
                </c:pt>
                <c:pt idx="414">
                  <c:v>45431</c:v>
                </c:pt>
                <c:pt idx="415">
                  <c:v>45432</c:v>
                </c:pt>
                <c:pt idx="416">
                  <c:v>45433</c:v>
                </c:pt>
                <c:pt idx="417">
                  <c:v>45434</c:v>
                </c:pt>
                <c:pt idx="418">
                  <c:v>45435</c:v>
                </c:pt>
                <c:pt idx="419">
                  <c:v>45436</c:v>
                </c:pt>
                <c:pt idx="420">
                  <c:v>45437</c:v>
                </c:pt>
                <c:pt idx="421">
                  <c:v>45438</c:v>
                </c:pt>
                <c:pt idx="422">
                  <c:v>45439</c:v>
                </c:pt>
                <c:pt idx="423">
                  <c:v>45440</c:v>
                </c:pt>
                <c:pt idx="424">
                  <c:v>45441</c:v>
                </c:pt>
                <c:pt idx="425">
                  <c:v>45442</c:v>
                </c:pt>
                <c:pt idx="426">
                  <c:v>45443</c:v>
                </c:pt>
                <c:pt idx="427">
                  <c:v>45444</c:v>
                </c:pt>
                <c:pt idx="428">
                  <c:v>45445</c:v>
                </c:pt>
                <c:pt idx="429">
                  <c:v>45446</c:v>
                </c:pt>
                <c:pt idx="430">
                  <c:v>45447</c:v>
                </c:pt>
                <c:pt idx="431">
                  <c:v>45448</c:v>
                </c:pt>
                <c:pt idx="432">
                  <c:v>45449</c:v>
                </c:pt>
                <c:pt idx="433">
                  <c:v>45450</c:v>
                </c:pt>
                <c:pt idx="434">
                  <c:v>45451</c:v>
                </c:pt>
                <c:pt idx="435">
                  <c:v>45452</c:v>
                </c:pt>
                <c:pt idx="436">
                  <c:v>45453</c:v>
                </c:pt>
                <c:pt idx="437">
                  <c:v>45454</c:v>
                </c:pt>
                <c:pt idx="438">
                  <c:v>45455</c:v>
                </c:pt>
                <c:pt idx="439">
                  <c:v>45456</c:v>
                </c:pt>
                <c:pt idx="440">
                  <c:v>45457</c:v>
                </c:pt>
                <c:pt idx="441">
                  <c:v>45458</c:v>
                </c:pt>
                <c:pt idx="442">
                  <c:v>45459</c:v>
                </c:pt>
                <c:pt idx="443">
                  <c:v>45460</c:v>
                </c:pt>
                <c:pt idx="444">
                  <c:v>45461</c:v>
                </c:pt>
                <c:pt idx="445">
                  <c:v>45462</c:v>
                </c:pt>
                <c:pt idx="446">
                  <c:v>45463</c:v>
                </c:pt>
                <c:pt idx="447">
                  <c:v>45464</c:v>
                </c:pt>
                <c:pt idx="448">
                  <c:v>45465</c:v>
                </c:pt>
                <c:pt idx="449">
                  <c:v>45466</c:v>
                </c:pt>
                <c:pt idx="450">
                  <c:v>45467</c:v>
                </c:pt>
                <c:pt idx="451">
                  <c:v>45468</c:v>
                </c:pt>
                <c:pt idx="452">
                  <c:v>45469</c:v>
                </c:pt>
                <c:pt idx="453">
                  <c:v>45470</c:v>
                </c:pt>
                <c:pt idx="454">
                  <c:v>45471</c:v>
                </c:pt>
                <c:pt idx="455">
                  <c:v>45472</c:v>
                </c:pt>
                <c:pt idx="456">
                  <c:v>45473</c:v>
                </c:pt>
                <c:pt idx="457">
                  <c:v>45474</c:v>
                </c:pt>
                <c:pt idx="458">
                  <c:v>45475</c:v>
                </c:pt>
                <c:pt idx="459">
                  <c:v>45476</c:v>
                </c:pt>
                <c:pt idx="460">
                  <c:v>45477</c:v>
                </c:pt>
                <c:pt idx="461">
                  <c:v>45478</c:v>
                </c:pt>
                <c:pt idx="462">
                  <c:v>45479</c:v>
                </c:pt>
                <c:pt idx="463">
                  <c:v>45480</c:v>
                </c:pt>
                <c:pt idx="464">
                  <c:v>45481</c:v>
                </c:pt>
                <c:pt idx="465">
                  <c:v>45482</c:v>
                </c:pt>
                <c:pt idx="466">
                  <c:v>45483</c:v>
                </c:pt>
                <c:pt idx="467">
                  <c:v>45484</c:v>
                </c:pt>
                <c:pt idx="468">
                  <c:v>45485</c:v>
                </c:pt>
                <c:pt idx="469">
                  <c:v>45486</c:v>
                </c:pt>
                <c:pt idx="470">
                  <c:v>45487</c:v>
                </c:pt>
                <c:pt idx="471">
                  <c:v>45488</c:v>
                </c:pt>
                <c:pt idx="472">
                  <c:v>45489</c:v>
                </c:pt>
                <c:pt idx="473">
                  <c:v>45490</c:v>
                </c:pt>
                <c:pt idx="474">
                  <c:v>45491</c:v>
                </c:pt>
                <c:pt idx="475">
                  <c:v>45492</c:v>
                </c:pt>
                <c:pt idx="476">
                  <c:v>45493</c:v>
                </c:pt>
                <c:pt idx="477">
                  <c:v>45494</c:v>
                </c:pt>
                <c:pt idx="478">
                  <c:v>45495</c:v>
                </c:pt>
                <c:pt idx="479">
                  <c:v>45496</c:v>
                </c:pt>
                <c:pt idx="480">
                  <c:v>45497</c:v>
                </c:pt>
                <c:pt idx="481">
                  <c:v>45498</c:v>
                </c:pt>
                <c:pt idx="482">
                  <c:v>45499</c:v>
                </c:pt>
                <c:pt idx="483">
                  <c:v>45500</c:v>
                </c:pt>
                <c:pt idx="484">
                  <c:v>45501</c:v>
                </c:pt>
                <c:pt idx="485">
                  <c:v>45502</c:v>
                </c:pt>
                <c:pt idx="486">
                  <c:v>45503</c:v>
                </c:pt>
                <c:pt idx="487">
                  <c:v>45504</c:v>
                </c:pt>
                <c:pt idx="488">
                  <c:v>45505</c:v>
                </c:pt>
                <c:pt idx="489">
                  <c:v>45506</c:v>
                </c:pt>
                <c:pt idx="490">
                  <c:v>45507</c:v>
                </c:pt>
                <c:pt idx="491">
                  <c:v>45508</c:v>
                </c:pt>
                <c:pt idx="492">
                  <c:v>45509</c:v>
                </c:pt>
                <c:pt idx="493">
                  <c:v>45510</c:v>
                </c:pt>
                <c:pt idx="494">
                  <c:v>45511</c:v>
                </c:pt>
                <c:pt idx="495">
                  <c:v>45512</c:v>
                </c:pt>
                <c:pt idx="496">
                  <c:v>45513</c:v>
                </c:pt>
                <c:pt idx="497">
                  <c:v>45514</c:v>
                </c:pt>
                <c:pt idx="498">
                  <c:v>45515</c:v>
                </c:pt>
                <c:pt idx="499">
                  <c:v>45516</c:v>
                </c:pt>
                <c:pt idx="500">
                  <c:v>45517</c:v>
                </c:pt>
                <c:pt idx="501">
                  <c:v>45518</c:v>
                </c:pt>
                <c:pt idx="502">
                  <c:v>45519</c:v>
                </c:pt>
                <c:pt idx="503">
                  <c:v>45520</c:v>
                </c:pt>
                <c:pt idx="504">
                  <c:v>45521</c:v>
                </c:pt>
                <c:pt idx="505">
                  <c:v>45522</c:v>
                </c:pt>
                <c:pt idx="506">
                  <c:v>45523</c:v>
                </c:pt>
                <c:pt idx="507">
                  <c:v>45524</c:v>
                </c:pt>
                <c:pt idx="508">
                  <c:v>45525</c:v>
                </c:pt>
                <c:pt idx="509">
                  <c:v>45526</c:v>
                </c:pt>
                <c:pt idx="510">
                  <c:v>45527</c:v>
                </c:pt>
                <c:pt idx="511">
                  <c:v>45528</c:v>
                </c:pt>
                <c:pt idx="512">
                  <c:v>45529</c:v>
                </c:pt>
                <c:pt idx="513">
                  <c:v>45530</c:v>
                </c:pt>
                <c:pt idx="514">
                  <c:v>45531</c:v>
                </c:pt>
                <c:pt idx="515">
                  <c:v>45532</c:v>
                </c:pt>
                <c:pt idx="516">
                  <c:v>45533</c:v>
                </c:pt>
                <c:pt idx="517">
                  <c:v>45534</c:v>
                </c:pt>
                <c:pt idx="518">
                  <c:v>45535</c:v>
                </c:pt>
                <c:pt idx="519">
                  <c:v>45536</c:v>
                </c:pt>
                <c:pt idx="520">
                  <c:v>45537</c:v>
                </c:pt>
                <c:pt idx="521">
                  <c:v>45538</c:v>
                </c:pt>
                <c:pt idx="522">
                  <c:v>45539</c:v>
                </c:pt>
                <c:pt idx="523">
                  <c:v>45540</c:v>
                </c:pt>
                <c:pt idx="524">
                  <c:v>45541</c:v>
                </c:pt>
                <c:pt idx="525">
                  <c:v>45542</c:v>
                </c:pt>
                <c:pt idx="526">
                  <c:v>45543</c:v>
                </c:pt>
                <c:pt idx="527">
                  <c:v>45544</c:v>
                </c:pt>
                <c:pt idx="528">
                  <c:v>45545</c:v>
                </c:pt>
                <c:pt idx="529">
                  <c:v>45546</c:v>
                </c:pt>
                <c:pt idx="530">
                  <c:v>45547</c:v>
                </c:pt>
                <c:pt idx="531">
                  <c:v>45548</c:v>
                </c:pt>
                <c:pt idx="532">
                  <c:v>45549</c:v>
                </c:pt>
                <c:pt idx="533">
                  <c:v>45550</c:v>
                </c:pt>
                <c:pt idx="534">
                  <c:v>45551</c:v>
                </c:pt>
                <c:pt idx="535">
                  <c:v>45552</c:v>
                </c:pt>
                <c:pt idx="536">
                  <c:v>45553</c:v>
                </c:pt>
                <c:pt idx="537">
                  <c:v>45554</c:v>
                </c:pt>
                <c:pt idx="538">
                  <c:v>45555</c:v>
                </c:pt>
                <c:pt idx="539">
                  <c:v>45556</c:v>
                </c:pt>
                <c:pt idx="540">
                  <c:v>45557</c:v>
                </c:pt>
                <c:pt idx="541">
                  <c:v>45558</c:v>
                </c:pt>
                <c:pt idx="542">
                  <c:v>45559</c:v>
                </c:pt>
                <c:pt idx="543">
                  <c:v>45560</c:v>
                </c:pt>
                <c:pt idx="544">
                  <c:v>45561</c:v>
                </c:pt>
                <c:pt idx="545">
                  <c:v>45562</c:v>
                </c:pt>
                <c:pt idx="546">
                  <c:v>45563</c:v>
                </c:pt>
                <c:pt idx="547">
                  <c:v>45564</c:v>
                </c:pt>
                <c:pt idx="548">
                  <c:v>45565</c:v>
                </c:pt>
                <c:pt idx="549">
                  <c:v>45566</c:v>
                </c:pt>
                <c:pt idx="550">
                  <c:v>45567</c:v>
                </c:pt>
                <c:pt idx="551">
                  <c:v>45568</c:v>
                </c:pt>
                <c:pt idx="552">
                  <c:v>45569</c:v>
                </c:pt>
                <c:pt idx="553">
                  <c:v>45570</c:v>
                </c:pt>
                <c:pt idx="554">
                  <c:v>45571</c:v>
                </c:pt>
                <c:pt idx="555">
                  <c:v>45572</c:v>
                </c:pt>
                <c:pt idx="556">
                  <c:v>45573</c:v>
                </c:pt>
                <c:pt idx="557">
                  <c:v>45574</c:v>
                </c:pt>
                <c:pt idx="558">
                  <c:v>45575</c:v>
                </c:pt>
                <c:pt idx="559">
                  <c:v>45576</c:v>
                </c:pt>
                <c:pt idx="560">
                  <c:v>45577</c:v>
                </c:pt>
                <c:pt idx="561">
                  <c:v>45578</c:v>
                </c:pt>
                <c:pt idx="562">
                  <c:v>45579</c:v>
                </c:pt>
                <c:pt idx="563">
                  <c:v>45580</c:v>
                </c:pt>
                <c:pt idx="564">
                  <c:v>45581</c:v>
                </c:pt>
                <c:pt idx="565">
                  <c:v>45582</c:v>
                </c:pt>
                <c:pt idx="566">
                  <c:v>45583</c:v>
                </c:pt>
                <c:pt idx="567">
                  <c:v>45584</c:v>
                </c:pt>
                <c:pt idx="568">
                  <c:v>45585</c:v>
                </c:pt>
                <c:pt idx="569">
                  <c:v>45586</c:v>
                </c:pt>
                <c:pt idx="570">
                  <c:v>45587</c:v>
                </c:pt>
                <c:pt idx="571">
                  <c:v>45588</c:v>
                </c:pt>
                <c:pt idx="572">
                  <c:v>45589</c:v>
                </c:pt>
                <c:pt idx="573">
                  <c:v>45590</c:v>
                </c:pt>
                <c:pt idx="574">
                  <c:v>45591</c:v>
                </c:pt>
                <c:pt idx="575">
                  <c:v>45592</c:v>
                </c:pt>
                <c:pt idx="576">
                  <c:v>45593</c:v>
                </c:pt>
                <c:pt idx="577">
                  <c:v>45594</c:v>
                </c:pt>
                <c:pt idx="578">
                  <c:v>45595</c:v>
                </c:pt>
                <c:pt idx="579">
                  <c:v>45596</c:v>
                </c:pt>
                <c:pt idx="580">
                  <c:v>45597</c:v>
                </c:pt>
                <c:pt idx="581">
                  <c:v>45598</c:v>
                </c:pt>
                <c:pt idx="582">
                  <c:v>45599</c:v>
                </c:pt>
                <c:pt idx="583">
                  <c:v>45600</c:v>
                </c:pt>
                <c:pt idx="584">
                  <c:v>45601</c:v>
                </c:pt>
                <c:pt idx="585">
                  <c:v>45602</c:v>
                </c:pt>
                <c:pt idx="586">
                  <c:v>45603</c:v>
                </c:pt>
                <c:pt idx="587">
                  <c:v>45604</c:v>
                </c:pt>
                <c:pt idx="588">
                  <c:v>45605</c:v>
                </c:pt>
                <c:pt idx="589">
                  <c:v>45606</c:v>
                </c:pt>
                <c:pt idx="590">
                  <c:v>45607</c:v>
                </c:pt>
                <c:pt idx="591">
                  <c:v>45608</c:v>
                </c:pt>
                <c:pt idx="592">
                  <c:v>45609</c:v>
                </c:pt>
                <c:pt idx="593">
                  <c:v>45610</c:v>
                </c:pt>
                <c:pt idx="594">
                  <c:v>45611</c:v>
                </c:pt>
                <c:pt idx="595">
                  <c:v>45612</c:v>
                </c:pt>
                <c:pt idx="596">
                  <c:v>45613</c:v>
                </c:pt>
                <c:pt idx="597">
                  <c:v>45614</c:v>
                </c:pt>
                <c:pt idx="598">
                  <c:v>45615</c:v>
                </c:pt>
                <c:pt idx="599">
                  <c:v>45616</c:v>
                </c:pt>
                <c:pt idx="600">
                  <c:v>45617</c:v>
                </c:pt>
                <c:pt idx="601">
                  <c:v>45618</c:v>
                </c:pt>
                <c:pt idx="602">
                  <c:v>45619</c:v>
                </c:pt>
                <c:pt idx="603">
                  <c:v>45620</c:v>
                </c:pt>
                <c:pt idx="604">
                  <c:v>45621</c:v>
                </c:pt>
                <c:pt idx="605">
                  <c:v>45622</c:v>
                </c:pt>
                <c:pt idx="606">
                  <c:v>45623</c:v>
                </c:pt>
                <c:pt idx="607">
                  <c:v>45624</c:v>
                </c:pt>
                <c:pt idx="608">
                  <c:v>45625</c:v>
                </c:pt>
                <c:pt idx="609">
                  <c:v>45626</c:v>
                </c:pt>
                <c:pt idx="610">
                  <c:v>45627</c:v>
                </c:pt>
                <c:pt idx="611">
                  <c:v>45628</c:v>
                </c:pt>
                <c:pt idx="612">
                  <c:v>45629</c:v>
                </c:pt>
                <c:pt idx="613">
                  <c:v>45630</c:v>
                </c:pt>
                <c:pt idx="614">
                  <c:v>45631</c:v>
                </c:pt>
                <c:pt idx="615">
                  <c:v>45632</c:v>
                </c:pt>
                <c:pt idx="616">
                  <c:v>45633</c:v>
                </c:pt>
                <c:pt idx="617">
                  <c:v>45634</c:v>
                </c:pt>
                <c:pt idx="618">
                  <c:v>45635</c:v>
                </c:pt>
                <c:pt idx="619">
                  <c:v>45636</c:v>
                </c:pt>
                <c:pt idx="620">
                  <c:v>45637</c:v>
                </c:pt>
                <c:pt idx="621">
                  <c:v>45638</c:v>
                </c:pt>
                <c:pt idx="622">
                  <c:v>45639</c:v>
                </c:pt>
                <c:pt idx="623">
                  <c:v>45640</c:v>
                </c:pt>
                <c:pt idx="624">
                  <c:v>45641</c:v>
                </c:pt>
                <c:pt idx="625">
                  <c:v>45642</c:v>
                </c:pt>
                <c:pt idx="626">
                  <c:v>45643</c:v>
                </c:pt>
                <c:pt idx="627">
                  <c:v>45644</c:v>
                </c:pt>
                <c:pt idx="628">
                  <c:v>45645</c:v>
                </c:pt>
                <c:pt idx="629">
                  <c:v>45646</c:v>
                </c:pt>
                <c:pt idx="630">
                  <c:v>45647</c:v>
                </c:pt>
                <c:pt idx="631">
                  <c:v>45648</c:v>
                </c:pt>
                <c:pt idx="632">
                  <c:v>45649</c:v>
                </c:pt>
                <c:pt idx="633">
                  <c:v>45650</c:v>
                </c:pt>
                <c:pt idx="634">
                  <c:v>45651</c:v>
                </c:pt>
                <c:pt idx="635">
                  <c:v>45652</c:v>
                </c:pt>
                <c:pt idx="636">
                  <c:v>45653</c:v>
                </c:pt>
                <c:pt idx="637">
                  <c:v>45654</c:v>
                </c:pt>
                <c:pt idx="638">
                  <c:v>45655</c:v>
                </c:pt>
                <c:pt idx="639">
                  <c:v>45656</c:v>
                </c:pt>
                <c:pt idx="640">
                  <c:v>45657</c:v>
                </c:pt>
                <c:pt idx="641">
                  <c:v>45658</c:v>
                </c:pt>
                <c:pt idx="642">
                  <c:v>45659</c:v>
                </c:pt>
                <c:pt idx="643">
                  <c:v>45660</c:v>
                </c:pt>
                <c:pt idx="644">
                  <c:v>45661</c:v>
                </c:pt>
                <c:pt idx="645">
                  <c:v>45662</c:v>
                </c:pt>
                <c:pt idx="646">
                  <c:v>45663</c:v>
                </c:pt>
                <c:pt idx="647">
                  <c:v>45664</c:v>
                </c:pt>
                <c:pt idx="648">
                  <c:v>45665</c:v>
                </c:pt>
                <c:pt idx="649">
                  <c:v>45666</c:v>
                </c:pt>
                <c:pt idx="650">
                  <c:v>45667</c:v>
                </c:pt>
                <c:pt idx="651">
                  <c:v>45668</c:v>
                </c:pt>
                <c:pt idx="652">
                  <c:v>45669</c:v>
                </c:pt>
                <c:pt idx="653">
                  <c:v>45670</c:v>
                </c:pt>
                <c:pt idx="654">
                  <c:v>45671</c:v>
                </c:pt>
                <c:pt idx="655">
                  <c:v>45672</c:v>
                </c:pt>
                <c:pt idx="656">
                  <c:v>45673</c:v>
                </c:pt>
                <c:pt idx="657">
                  <c:v>45674</c:v>
                </c:pt>
                <c:pt idx="658">
                  <c:v>45675</c:v>
                </c:pt>
                <c:pt idx="659">
                  <c:v>45676</c:v>
                </c:pt>
                <c:pt idx="660">
                  <c:v>45677</c:v>
                </c:pt>
                <c:pt idx="661">
                  <c:v>45678</c:v>
                </c:pt>
                <c:pt idx="662">
                  <c:v>45679</c:v>
                </c:pt>
                <c:pt idx="663">
                  <c:v>45680</c:v>
                </c:pt>
                <c:pt idx="664">
                  <c:v>45681</c:v>
                </c:pt>
                <c:pt idx="665">
                  <c:v>45682</c:v>
                </c:pt>
                <c:pt idx="666">
                  <c:v>45683</c:v>
                </c:pt>
                <c:pt idx="667">
                  <c:v>45684</c:v>
                </c:pt>
                <c:pt idx="668">
                  <c:v>45685</c:v>
                </c:pt>
                <c:pt idx="669">
                  <c:v>45686</c:v>
                </c:pt>
                <c:pt idx="670">
                  <c:v>45687</c:v>
                </c:pt>
                <c:pt idx="671">
                  <c:v>45688</c:v>
                </c:pt>
                <c:pt idx="672">
                  <c:v>45689</c:v>
                </c:pt>
                <c:pt idx="673">
                  <c:v>45690</c:v>
                </c:pt>
                <c:pt idx="674">
                  <c:v>45691</c:v>
                </c:pt>
                <c:pt idx="675">
                  <c:v>45692</c:v>
                </c:pt>
                <c:pt idx="676">
                  <c:v>45693</c:v>
                </c:pt>
                <c:pt idx="677">
                  <c:v>45694</c:v>
                </c:pt>
                <c:pt idx="678">
                  <c:v>45695</c:v>
                </c:pt>
                <c:pt idx="679">
                  <c:v>45696</c:v>
                </c:pt>
                <c:pt idx="680">
                  <c:v>45697</c:v>
                </c:pt>
                <c:pt idx="681">
                  <c:v>45698</c:v>
                </c:pt>
                <c:pt idx="682">
                  <c:v>45699</c:v>
                </c:pt>
                <c:pt idx="683">
                  <c:v>45700</c:v>
                </c:pt>
                <c:pt idx="684">
                  <c:v>45701</c:v>
                </c:pt>
                <c:pt idx="685">
                  <c:v>45702</c:v>
                </c:pt>
                <c:pt idx="686">
                  <c:v>45703</c:v>
                </c:pt>
                <c:pt idx="687">
                  <c:v>45704</c:v>
                </c:pt>
                <c:pt idx="688">
                  <c:v>45705</c:v>
                </c:pt>
                <c:pt idx="689">
                  <c:v>45706</c:v>
                </c:pt>
                <c:pt idx="690">
                  <c:v>45707</c:v>
                </c:pt>
                <c:pt idx="691">
                  <c:v>45708</c:v>
                </c:pt>
                <c:pt idx="692">
                  <c:v>45709</c:v>
                </c:pt>
                <c:pt idx="693">
                  <c:v>45710</c:v>
                </c:pt>
                <c:pt idx="694">
                  <c:v>45711</c:v>
                </c:pt>
                <c:pt idx="695">
                  <c:v>45712</c:v>
                </c:pt>
                <c:pt idx="696">
                  <c:v>45713</c:v>
                </c:pt>
                <c:pt idx="697">
                  <c:v>45714</c:v>
                </c:pt>
                <c:pt idx="698">
                  <c:v>45715</c:v>
                </c:pt>
                <c:pt idx="699">
                  <c:v>45716</c:v>
                </c:pt>
                <c:pt idx="700">
                  <c:v>45717</c:v>
                </c:pt>
                <c:pt idx="701">
                  <c:v>45718</c:v>
                </c:pt>
                <c:pt idx="702">
                  <c:v>45719</c:v>
                </c:pt>
                <c:pt idx="703">
                  <c:v>45720</c:v>
                </c:pt>
                <c:pt idx="704">
                  <c:v>45721</c:v>
                </c:pt>
                <c:pt idx="705">
                  <c:v>45722</c:v>
                </c:pt>
                <c:pt idx="706">
                  <c:v>45723</c:v>
                </c:pt>
                <c:pt idx="707">
                  <c:v>45724</c:v>
                </c:pt>
                <c:pt idx="708">
                  <c:v>45725</c:v>
                </c:pt>
                <c:pt idx="709">
                  <c:v>45726</c:v>
                </c:pt>
                <c:pt idx="710">
                  <c:v>45727</c:v>
                </c:pt>
                <c:pt idx="711">
                  <c:v>45728</c:v>
                </c:pt>
                <c:pt idx="712">
                  <c:v>45729</c:v>
                </c:pt>
                <c:pt idx="713">
                  <c:v>45730</c:v>
                </c:pt>
                <c:pt idx="714">
                  <c:v>45731</c:v>
                </c:pt>
                <c:pt idx="715">
                  <c:v>45732</c:v>
                </c:pt>
                <c:pt idx="716">
                  <c:v>45733</c:v>
                </c:pt>
                <c:pt idx="717">
                  <c:v>45734</c:v>
                </c:pt>
                <c:pt idx="718">
                  <c:v>45735</c:v>
                </c:pt>
                <c:pt idx="719">
                  <c:v>45736</c:v>
                </c:pt>
                <c:pt idx="720">
                  <c:v>45737</c:v>
                </c:pt>
                <c:pt idx="721">
                  <c:v>45738</c:v>
                </c:pt>
                <c:pt idx="722">
                  <c:v>45739</c:v>
                </c:pt>
                <c:pt idx="723">
                  <c:v>45740</c:v>
                </c:pt>
                <c:pt idx="724">
                  <c:v>45741</c:v>
                </c:pt>
                <c:pt idx="725">
                  <c:v>45742</c:v>
                </c:pt>
                <c:pt idx="726">
                  <c:v>45743</c:v>
                </c:pt>
                <c:pt idx="727">
                  <c:v>45744</c:v>
                </c:pt>
                <c:pt idx="728">
                  <c:v>45745</c:v>
                </c:pt>
                <c:pt idx="729">
                  <c:v>45746</c:v>
                </c:pt>
                <c:pt idx="730">
                  <c:v>45747</c:v>
                </c:pt>
                <c:pt idx="731">
                  <c:v>0</c:v>
                </c:pt>
                <c:pt idx="732">
                  <c:v>0</c:v>
                </c:pt>
                <c:pt idx="733">
                  <c:v>0</c:v>
                </c:pt>
                <c:pt idx="734">
                  <c:v>45748</c:v>
                </c:pt>
                <c:pt idx="735">
                  <c:v>45749</c:v>
                </c:pt>
                <c:pt idx="736">
                  <c:v>45750</c:v>
                </c:pt>
                <c:pt idx="737">
                  <c:v>45751</c:v>
                </c:pt>
                <c:pt idx="738">
                  <c:v>45752</c:v>
                </c:pt>
                <c:pt idx="739">
                  <c:v>45753</c:v>
                </c:pt>
                <c:pt idx="740">
                  <c:v>45754</c:v>
                </c:pt>
                <c:pt idx="741">
                  <c:v>45755</c:v>
                </c:pt>
                <c:pt idx="742">
                  <c:v>45756</c:v>
                </c:pt>
                <c:pt idx="743">
                  <c:v>45757</c:v>
                </c:pt>
                <c:pt idx="744">
                  <c:v>45758</c:v>
                </c:pt>
                <c:pt idx="745">
                  <c:v>45759</c:v>
                </c:pt>
                <c:pt idx="746">
                  <c:v>45760</c:v>
                </c:pt>
                <c:pt idx="747">
                  <c:v>45761</c:v>
                </c:pt>
                <c:pt idx="748">
                  <c:v>45762</c:v>
                </c:pt>
                <c:pt idx="749">
                  <c:v>45763</c:v>
                </c:pt>
                <c:pt idx="750">
                  <c:v>45764</c:v>
                </c:pt>
                <c:pt idx="751">
                  <c:v>45765</c:v>
                </c:pt>
                <c:pt idx="752">
                  <c:v>45766</c:v>
                </c:pt>
                <c:pt idx="753">
                  <c:v>45767</c:v>
                </c:pt>
                <c:pt idx="754">
                  <c:v>45768</c:v>
                </c:pt>
                <c:pt idx="755">
                  <c:v>45769</c:v>
                </c:pt>
                <c:pt idx="756">
                  <c:v>45770</c:v>
                </c:pt>
                <c:pt idx="757">
                  <c:v>45771</c:v>
                </c:pt>
                <c:pt idx="758">
                  <c:v>45772</c:v>
                </c:pt>
                <c:pt idx="759">
                  <c:v>45773</c:v>
                </c:pt>
                <c:pt idx="760">
                  <c:v>45774</c:v>
                </c:pt>
                <c:pt idx="761">
                  <c:v>45775</c:v>
                </c:pt>
                <c:pt idx="762">
                  <c:v>45776</c:v>
                </c:pt>
                <c:pt idx="763">
                  <c:v>0</c:v>
                </c:pt>
                <c:pt idx="764">
                  <c:v>45777</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numCache>
            </c:numRef>
          </c:cat>
          <c:val>
            <c:numRef>
              <c:f>'Charts - Board Report'!$N$732:$N$1600</c:f>
              <c:numCache>
                <c:formatCode>_-* #,##0_-;\-* #,##0_-;_-* "-"??_-;_-@_-</c:formatCode>
                <c:ptCount val="869"/>
                <c:pt idx="0">
                  <c:v>329.14285714285717</c:v>
                </c:pt>
                <c:pt idx="1">
                  <c:v>329.14285714285717</c:v>
                </c:pt>
                <c:pt idx="2">
                  <c:v>336.71428571428572</c:v>
                </c:pt>
                <c:pt idx="3">
                  <c:v>340.57142857142856</c:v>
                </c:pt>
                <c:pt idx="4">
                  <c:v>351.42857142857144</c:v>
                </c:pt>
                <c:pt idx="5">
                  <c:v>362.42857142857144</c:v>
                </c:pt>
                <c:pt idx="6">
                  <c:v>361.71428571428572</c:v>
                </c:pt>
                <c:pt idx="7">
                  <c:v>362.85714285714283</c:v>
                </c:pt>
                <c:pt idx="8">
                  <c:v>362.28571428571428</c:v>
                </c:pt>
                <c:pt idx="9">
                  <c:v>342.71428571428572</c:v>
                </c:pt>
                <c:pt idx="10">
                  <c:v>318.14285714285717</c:v>
                </c:pt>
                <c:pt idx="11">
                  <c:v>308.85714285714283</c:v>
                </c:pt>
                <c:pt idx="12">
                  <c:v>299.71428571428572</c:v>
                </c:pt>
                <c:pt idx="13">
                  <c:v>305.71428571428572</c:v>
                </c:pt>
                <c:pt idx="14">
                  <c:v>306.71428571428572</c:v>
                </c:pt>
                <c:pt idx="15">
                  <c:v>312.57142857142856</c:v>
                </c:pt>
                <c:pt idx="16">
                  <c:v>328.42857142857144</c:v>
                </c:pt>
                <c:pt idx="17">
                  <c:v>345.57142857142856</c:v>
                </c:pt>
                <c:pt idx="18">
                  <c:v>349.85714285714283</c:v>
                </c:pt>
                <c:pt idx="19">
                  <c:v>350.85714285714283</c:v>
                </c:pt>
                <c:pt idx="20">
                  <c:v>351.71428571428572</c:v>
                </c:pt>
                <c:pt idx="21">
                  <c:v>354.28571428571428</c:v>
                </c:pt>
                <c:pt idx="22">
                  <c:v>349.85714285714283</c:v>
                </c:pt>
                <c:pt idx="23">
                  <c:v>349.71428571428572</c:v>
                </c:pt>
                <c:pt idx="24">
                  <c:v>352.85714285714283</c:v>
                </c:pt>
                <c:pt idx="25">
                  <c:v>354.57142857142856</c:v>
                </c:pt>
                <c:pt idx="26">
                  <c:v>347.42857142857144</c:v>
                </c:pt>
                <c:pt idx="27">
                  <c:v>343.57142857142856</c:v>
                </c:pt>
                <c:pt idx="28">
                  <c:v>343.42857142857144</c:v>
                </c:pt>
                <c:pt idx="29">
                  <c:v>349.14285714285717</c:v>
                </c:pt>
                <c:pt idx="30">
                  <c:v>334.14285714285717</c:v>
                </c:pt>
                <c:pt idx="31">
                  <c:v>314.14285714285717</c:v>
                </c:pt>
                <c:pt idx="32">
                  <c:v>309.42857142857144</c:v>
                </c:pt>
                <c:pt idx="33">
                  <c:v>313.57142857142856</c:v>
                </c:pt>
                <c:pt idx="34">
                  <c:v>311.71428571428572</c:v>
                </c:pt>
                <c:pt idx="35">
                  <c:v>311.57142857142856</c:v>
                </c:pt>
                <c:pt idx="36">
                  <c:v>310.71428571428572</c:v>
                </c:pt>
                <c:pt idx="37">
                  <c:v>306.85714285714283</c:v>
                </c:pt>
                <c:pt idx="38">
                  <c:v>302.14285714285717</c:v>
                </c:pt>
                <c:pt idx="39">
                  <c:v>296.14285714285717</c:v>
                </c:pt>
                <c:pt idx="40">
                  <c:v>296.42857142857144</c:v>
                </c:pt>
                <c:pt idx="41">
                  <c:v>302.14285714285717</c:v>
                </c:pt>
                <c:pt idx="42">
                  <c:v>303</c:v>
                </c:pt>
                <c:pt idx="43">
                  <c:v>298</c:v>
                </c:pt>
                <c:pt idx="44">
                  <c:v>314.28571428571428</c:v>
                </c:pt>
                <c:pt idx="45">
                  <c:v>337.71428571428572</c:v>
                </c:pt>
                <c:pt idx="46">
                  <c:v>345</c:v>
                </c:pt>
                <c:pt idx="47">
                  <c:v>345.71428571428572</c:v>
                </c:pt>
                <c:pt idx="48">
                  <c:v>345.57142857142856</c:v>
                </c:pt>
                <c:pt idx="49">
                  <c:v>344.85714285714283</c:v>
                </c:pt>
                <c:pt idx="50">
                  <c:v>345.28571428571428</c:v>
                </c:pt>
                <c:pt idx="51">
                  <c:v>344.85714285714283</c:v>
                </c:pt>
                <c:pt idx="52">
                  <c:v>341.14285714285717</c:v>
                </c:pt>
                <c:pt idx="53">
                  <c:v>338</c:v>
                </c:pt>
                <c:pt idx="54">
                  <c:v>337</c:v>
                </c:pt>
                <c:pt idx="55">
                  <c:v>339.14285714285717</c:v>
                </c:pt>
                <c:pt idx="56">
                  <c:v>339.28571428571428</c:v>
                </c:pt>
                <c:pt idx="57">
                  <c:v>341</c:v>
                </c:pt>
                <c:pt idx="58">
                  <c:v>328.57142857142856</c:v>
                </c:pt>
                <c:pt idx="59">
                  <c:v>314.71428571428572</c:v>
                </c:pt>
                <c:pt idx="60">
                  <c:v>314.57142857142856</c:v>
                </c:pt>
                <c:pt idx="61">
                  <c:v>311.85714285714283</c:v>
                </c:pt>
                <c:pt idx="62">
                  <c:v>309.42857142857144</c:v>
                </c:pt>
                <c:pt idx="63">
                  <c:v>307.28571428571428</c:v>
                </c:pt>
                <c:pt idx="64">
                  <c:v>306</c:v>
                </c:pt>
                <c:pt idx="65">
                  <c:v>324</c:v>
                </c:pt>
                <c:pt idx="66">
                  <c:v>332.28571428571428</c:v>
                </c:pt>
                <c:pt idx="67">
                  <c:v>333.71428571428572</c:v>
                </c:pt>
                <c:pt idx="68">
                  <c:v>331.71428571428572</c:v>
                </c:pt>
                <c:pt idx="69">
                  <c:v>335.42857142857144</c:v>
                </c:pt>
                <c:pt idx="70">
                  <c:v>337.85714285714283</c:v>
                </c:pt>
                <c:pt idx="71">
                  <c:v>339.85714285714283</c:v>
                </c:pt>
                <c:pt idx="72">
                  <c:v>339.57142857142856</c:v>
                </c:pt>
                <c:pt idx="73">
                  <c:v>348</c:v>
                </c:pt>
                <c:pt idx="74">
                  <c:v>347.42857142857144</c:v>
                </c:pt>
                <c:pt idx="75">
                  <c:v>352.71428571428572</c:v>
                </c:pt>
                <c:pt idx="76">
                  <c:v>346.85714285714283</c:v>
                </c:pt>
                <c:pt idx="77">
                  <c:v>341.57142857142856</c:v>
                </c:pt>
                <c:pt idx="78">
                  <c:v>339.85714285714283</c:v>
                </c:pt>
                <c:pt idx="79">
                  <c:v>340.57142857142856</c:v>
                </c:pt>
                <c:pt idx="80">
                  <c:v>337.57142857142856</c:v>
                </c:pt>
                <c:pt idx="81">
                  <c:v>337.28571428571428</c:v>
                </c:pt>
                <c:pt idx="82">
                  <c:v>331.28571428571428</c:v>
                </c:pt>
                <c:pt idx="83">
                  <c:v>331.14285714285717</c:v>
                </c:pt>
                <c:pt idx="84">
                  <c:v>332.85714285714283</c:v>
                </c:pt>
                <c:pt idx="85">
                  <c:v>333.71428571428572</c:v>
                </c:pt>
                <c:pt idx="86">
                  <c:v>329.14285714285717</c:v>
                </c:pt>
                <c:pt idx="87">
                  <c:v>329</c:v>
                </c:pt>
                <c:pt idx="88">
                  <c:v>324.28571428571428</c:v>
                </c:pt>
                <c:pt idx="89">
                  <c:v>321.14285714285717</c:v>
                </c:pt>
                <c:pt idx="90">
                  <c:v>316.71428571428572</c:v>
                </c:pt>
                <c:pt idx="91">
                  <c:v>317.85714285714283</c:v>
                </c:pt>
                <c:pt idx="92">
                  <c:v>316.57142857142856</c:v>
                </c:pt>
                <c:pt idx="93">
                  <c:v>315.42857142857144</c:v>
                </c:pt>
                <c:pt idx="94">
                  <c:v>314</c:v>
                </c:pt>
                <c:pt idx="95">
                  <c:v>318.85714285714283</c:v>
                </c:pt>
                <c:pt idx="96">
                  <c:v>321.28571428571428</c:v>
                </c:pt>
                <c:pt idx="97">
                  <c:v>329.14285714285717</c:v>
                </c:pt>
                <c:pt idx="98">
                  <c:v>324.85714285714283</c:v>
                </c:pt>
                <c:pt idx="99">
                  <c:v>321.28571428571428</c:v>
                </c:pt>
                <c:pt idx="100">
                  <c:v>324</c:v>
                </c:pt>
                <c:pt idx="101">
                  <c:v>328.14285714285717</c:v>
                </c:pt>
                <c:pt idx="102">
                  <c:v>324.14285714285717</c:v>
                </c:pt>
                <c:pt idx="103">
                  <c:v>326.42857142857144</c:v>
                </c:pt>
                <c:pt idx="104">
                  <c:v>319.28571428571428</c:v>
                </c:pt>
                <c:pt idx="105">
                  <c:v>321.85714285714283</c:v>
                </c:pt>
                <c:pt idx="106">
                  <c:v>325.28571428571428</c:v>
                </c:pt>
                <c:pt idx="107">
                  <c:v>320.28571428571428</c:v>
                </c:pt>
                <c:pt idx="108">
                  <c:v>314.85714285714283</c:v>
                </c:pt>
                <c:pt idx="109">
                  <c:v>317.71428571428572</c:v>
                </c:pt>
                <c:pt idx="110">
                  <c:v>314.57142857142856</c:v>
                </c:pt>
                <c:pt idx="111">
                  <c:v>317.14285714285717</c:v>
                </c:pt>
                <c:pt idx="112">
                  <c:v>315.71428571428572</c:v>
                </c:pt>
                <c:pt idx="113">
                  <c:v>312.14285714285717</c:v>
                </c:pt>
                <c:pt idx="114">
                  <c:v>310.14285714285717</c:v>
                </c:pt>
                <c:pt idx="115">
                  <c:v>312.85714285714283</c:v>
                </c:pt>
                <c:pt idx="116">
                  <c:v>315.71428571428572</c:v>
                </c:pt>
                <c:pt idx="117">
                  <c:v>320.85714285714283</c:v>
                </c:pt>
                <c:pt idx="118">
                  <c:v>317.57142857142856</c:v>
                </c:pt>
                <c:pt idx="119">
                  <c:v>322.14285714285717</c:v>
                </c:pt>
                <c:pt idx="120">
                  <c:v>324</c:v>
                </c:pt>
                <c:pt idx="121">
                  <c:v>324.85714285714283</c:v>
                </c:pt>
                <c:pt idx="122">
                  <c:v>326.71428571428572</c:v>
                </c:pt>
                <c:pt idx="123">
                  <c:v>327.42857142857144</c:v>
                </c:pt>
                <c:pt idx="124">
                  <c:v>325.14285714285717</c:v>
                </c:pt>
                <c:pt idx="125">
                  <c:v>329.28571428571428</c:v>
                </c:pt>
                <c:pt idx="126">
                  <c:v>328.28571428571428</c:v>
                </c:pt>
                <c:pt idx="127">
                  <c:v>330.71428571428572</c:v>
                </c:pt>
                <c:pt idx="128">
                  <c:v>334</c:v>
                </c:pt>
                <c:pt idx="129">
                  <c:v>338.14285714285717</c:v>
                </c:pt>
                <c:pt idx="130">
                  <c:v>335.57142857142856</c:v>
                </c:pt>
                <c:pt idx="131">
                  <c:v>340.42857142857144</c:v>
                </c:pt>
                <c:pt idx="132">
                  <c:v>341.71428571428572</c:v>
                </c:pt>
                <c:pt idx="133">
                  <c:v>341</c:v>
                </c:pt>
                <c:pt idx="134">
                  <c:v>340</c:v>
                </c:pt>
                <c:pt idx="135">
                  <c:v>340.57142857142856</c:v>
                </c:pt>
                <c:pt idx="136">
                  <c:v>330</c:v>
                </c:pt>
                <c:pt idx="137">
                  <c:v>332.42857142857144</c:v>
                </c:pt>
                <c:pt idx="138">
                  <c:v>324.57142857142856</c:v>
                </c:pt>
                <c:pt idx="139">
                  <c:v>322</c:v>
                </c:pt>
                <c:pt idx="140">
                  <c:v>325</c:v>
                </c:pt>
                <c:pt idx="141">
                  <c:v>323.42857142857144</c:v>
                </c:pt>
                <c:pt idx="142">
                  <c:v>320.71428571428572</c:v>
                </c:pt>
                <c:pt idx="143">
                  <c:v>326.57142857142856</c:v>
                </c:pt>
                <c:pt idx="144">
                  <c:v>325.42857142857144</c:v>
                </c:pt>
                <c:pt idx="145">
                  <c:v>330.28571428571428</c:v>
                </c:pt>
                <c:pt idx="146">
                  <c:v>332.85714285714283</c:v>
                </c:pt>
                <c:pt idx="147">
                  <c:v>334.42857142857144</c:v>
                </c:pt>
                <c:pt idx="148">
                  <c:v>340</c:v>
                </c:pt>
                <c:pt idx="149">
                  <c:v>326.71428571428572</c:v>
                </c:pt>
                <c:pt idx="150">
                  <c:v>307.42857142857144</c:v>
                </c:pt>
                <c:pt idx="151">
                  <c:v>296.57142857142856</c:v>
                </c:pt>
                <c:pt idx="152">
                  <c:v>291.14285714285717</c:v>
                </c:pt>
                <c:pt idx="153">
                  <c:v>290.85714285714283</c:v>
                </c:pt>
                <c:pt idx="154">
                  <c:v>285</c:v>
                </c:pt>
                <c:pt idx="155">
                  <c:v>282.85714285714283</c:v>
                </c:pt>
                <c:pt idx="156">
                  <c:v>298</c:v>
                </c:pt>
                <c:pt idx="157">
                  <c:v>311.71428571428572</c:v>
                </c:pt>
                <c:pt idx="158">
                  <c:v>320.85714285714283</c:v>
                </c:pt>
                <c:pt idx="159">
                  <c:v>321</c:v>
                </c:pt>
                <c:pt idx="160">
                  <c:v>314.14285714285717</c:v>
                </c:pt>
                <c:pt idx="161">
                  <c:v>313</c:v>
                </c:pt>
                <c:pt idx="162">
                  <c:v>312.57142857142856</c:v>
                </c:pt>
                <c:pt idx="163">
                  <c:v>315.57142857142856</c:v>
                </c:pt>
                <c:pt idx="164">
                  <c:v>324.28571428571428</c:v>
                </c:pt>
                <c:pt idx="165">
                  <c:v>333.28571428571428</c:v>
                </c:pt>
                <c:pt idx="166">
                  <c:v>336.28571428571428</c:v>
                </c:pt>
                <c:pt idx="167">
                  <c:v>344.42857142857144</c:v>
                </c:pt>
                <c:pt idx="168">
                  <c:v>347.85714285714283</c:v>
                </c:pt>
                <c:pt idx="169">
                  <c:v>349.14285714285717</c:v>
                </c:pt>
                <c:pt idx="170">
                  <c:v>347.14285714285717</c:v>
                </c:pt>
                <c:pt idx="171">
                  <c:v>343</c:v>
                </c:pt>
                <c:pt idx="172">
                  <c:v>340.14285714285717</c:v>
                </c:pt>
                <c:pt idx="173">
                  <c:v>341.85714285714283</c:v>
                </c:pt>
                <c:pt idx="174">
                  <c:v>340</c:v>
                </c:pt>
                <c:pt idx="175">
                  <c:v>339.42857142857144</c:v>
                </c:pt>
                <c:pt idx="176">
                  <c:v>336</c:v>
                </c:pt>
                <c:pt idx="177">
                  <c:v>334.14285714285717</c:v>
                </c:pt>
                <c:pt idx="178">
                  <c:v>332.42857142857144</c:v>
                </c:pt>
                <c:pt idx="179">
                  <c:v>329.14285714285717</c:v>
                </c:pt>
                <c:pt idx="180">
                  <c:v>325.85714285714283</c:v>
                </c:pt>
                <c:pt idx="181">
                  <c:v>326.14285714285717</c:v>
                </c:pt>
                <c:pt idx="182">
                  <c:v>328.71428571428572</c:v>
                </c:pt>
                <c:pt idx="183">
                  <c:v>331.42857142857144</c:v>
                </c:pt>
                <c:pt idx="184">
                  <c:v>332.57142857142856</c:v>
                </c:pt>
                <c:pt idx="185">
                  <c:v>335</c:v>
                </c:pt>
                <c:pt idx="186">
                  <c:v>335.28571428571428</c:v>
                </c:pt>
                <c:pt idx="187">
                  <c:v>339.85714285714283</c:v>
                </c:pt>
                <c:pt idx="188">
                  <c:v>334.57142857142856</c:v>
                </c:pt>
                <c:pt idx="189">
                  <c:v>332</c:v>
                </c:pt>
                <c:pt idx="190">
                  <c:v>329.14285714285717</c:v>
                </c:pt>
                <c:pt idx="191">
                  <c:v>327.57142857142856</c:v>
                </c:pt>
                <c:pt idx="192">
                  <c:v>329.42857142857144</c:v>
                </c:pt>
                <c:pt idx="193">
                  <c:v>328.14285714285717</c:v>
                </c:pt>
                <c:pt idx="194">
                  <c:v>329.14285714285717</c:v>
                </c:pt>
                <c:pt idx="195">
                  <c:v>339.85714285714283</c:v>
                </c:pt>
                <c:pt idx="196">
                  <c:v>341.28571428571428</c:v>
                </c:pt>
                <c:pt idx="197">
                  <c:v>344.57142857142856</c:v>
                </c:pt>
                <c:pt idx="198">
                  <c:v>345.42857142857144</c:v>
                </c:pt>
                <c:pt idx="199">
                  <c:v>342.57142857142856</c:v>
                </c:pt>
                <c:pt idx="200">
                  <c:v>341.57142857142856</c:v>
                </c:pt>
                <c:pt idx="201">
                  <c:v>338.28571428571428</c:v>
                </c:pt>
                <c:pt idx="202">
                  <c:v>331.85714285714283</c:v>
                </c:pt>
                <c:pt idx="203">
                  <c:v>329.85714285714283</c:v>
                </c:pt>
                <c:pt idx="204">
                  <c:v>329.42857142857144</c:v>
                </c:pt>
                <c:pt idx="205">
                  <c:v>332</c:v>
                </c:pt>
                <c:pt idx="206">
                  <c:v>334.28571428571428</c:v>
                </c:pt>
                <c:pt idx="207">
                  <c:v>339.14285714285717</c:v>
                </c:pt>
                <c:pt idx="208">
                  <c:v>348</c:v>
                </c:pt>
                <c:pt idx="209">
                  <c:v>353.42857142857144</c:v>
                </c:pt>
                <c:pt idx="210">
                  <c:v>355.71428571428572</c:v>
                </c:pt>
                <c:pt idx="211">
                  <c:v>352.14285714285717</c:v>
                </c:pt>
                <c:pt idx="212">
                  <c:v>354.42857142857144</c:v>
                </c:pt>
                <c:pt idx="213">
                  <c:v>350</c:v>
                </c:pt>
                <c:pt idx="214">
                  <c:v>347.71428571428572</c:v>
                </c:pt>
                <c:pt idx="215">
                  <c:v>341.28571428571428</c:v>
                </c:pt>
                <c:pt idx="216">
                  <c:v>334</c:v>
                </c:pt>
                <c:pt idx="217">
                  <c:v>336.42857142857144</c:v>
                </c:pt>
                <c:pt idx="218">
                  <c:v>340.14285714285717</c:v>
                </c:pt>
                <c:pt idx="219">
                  <c:v>341.14285714285717</c:v>
                </c:pt>
                <c:pt idx="220">
                  <c:v>351.71428571428572</c:v>
                </c:pt>
                <c:pt idx="221">
                  <c:v>357.28571428571428</c:v>
                </c:pt>
                <c:pt idx="222">
                  <c:v>357.28571428571428</c:v>
                </c:pt>
                <c:pt idx="223">
                  <c:v>367.57142857142856</c:v>
                </c:pt>
                <c:pt idx="224">
                  <c:v>371.57142857142856</c:v>
                </c:pt>
                <c:pt idx="225">
                  <c:v>367.85714285714283</c:v>
                </c:pt>
                <c:pt idx="226">
                  <c:v>367.14285714285717</c:v>
                </c:pt>
                <c:pt idx="227">
                  <c:v>362.28571428571428</c:v>
                </c:pt>
                <c:pt idx="228">
                  <c:v>356.28571428571428</c:v>
                </c:pt>
                <c:pt idx="229">
                  <c:v>361.42857142857144</c:v>
                </c:pt>
                <c:pt idx="230">
                  <c:v>360.57142857142856</c:v>
                </c:pt>
                <c:pt idx="231">
                  <c:v>359.42857142857144</c:v>
                </c:pt>
                <c:pt idx="232">
                  <c:v>361</c:v>
                </c:pt>
                <c:pt idx="233">
                  <c:v>359.71428571428572</c:v>
                </c:pt>
                <c:pt idx="234">
                  <c:v>364.71428571428572</c:v>
                </c:pt>
                <c:pt idx="235">
                  <c:v>364.57142857142856</c:v>
                </c:pt>
                <c:pt idx="236">
                  <c:v>361</c:v>
                </c:pt>
                <c:pt idx="237">
                  <c:v>356.42857142857144</c:v>
                </c:pt>
                <c:pt idx="238">
                  <c:v>347.57142857142856</c:v>
                </c:pt>
                <c:pt idx="239">
                  <c:v>348.85714285714283</c:v>
                </c:pt>
                <c:pt idx="240">
                  <c:v>352.85714285714283</c:v>
                </c:pt>
                <c:pt idx="241">
                  <c:v>348</c:v>
                </c:pt>
                <c:pt idx="242">
                  <c:v>356.14285714285717</c:v>
                </c:pt>
                <c:pt idx="243">
                  <c:v>356.71428571428572</c:v>
                </c:pt>
                <c:pt idx="244">
                  <c:v>356.71428571428572</c:v>
                </c:pt>
                <c:pt idx="245">
                  <c:v>359.14285714285717</c:v>
                </c:pt>
                <c:pt idx="246">
                  <c:v>354.28571428571428</c:v>
                </c:pt>
                <c:pt idx="247">
                  <c:v>348.28571428571428</c:v>
                </c:pt>
                <c:pt idx="248">
                  <c:v>344.71428571428572</c:v>
                </c:pt>
                <c:pt idx="249">
                  <c:v>334</c:v>
                </c:pt>
                <c:pt idx="250">
                  <c:v>329.14285714285717</c:v>
                </c:pt>
                <c:pt idx="251">
                  <c:v>327</c:v>
                </c:pt>
                <c:pt idx="252">
                  <c:v>326.28571428571428</c:v>
                </c:pt>
                <c:pt idx="253">
                  <c:v>328</c:v>
                </c:pt>
                <c:pt idx="254">
                  <c:v>332.85714285714283</c:v>
                </c:pt>
                <c:pt idx="255">
                  <c:v>338.28571428571428</c:v>
                </c:pt>
                <c:pt idx="256">
                  <c:v>349</c:v>
                </c:pt>
                <c:pt idx="257">
                  <c:v>360.14285714285717</c:v>
                </c:pt>
                <c:pt idx="258">
                  <c:v>364.85714285714283</c:v>
                </c:pt>
                <c:pt idx="259">
                  <c:v>372</c:v>
                </c:pt>
                <c:pt idx="260">
                  <c:v>373.85714285714283</c:v>
                </c:pt>
                <c:pt idx="261">
                  <c:v>378.71428571428572</c:v>
                </c:pt>
                <c:pt idx="262">
                  <c:v>388.57142857142856</c:v>
                </c:pt>
                <c:pt idx="263">
                  <c:v>396.42857142857144</c:v>
                </c:pt>
                <c:pt idx="264">
                  <c:v>408.28571428571428</c:v>
                </c:pt>
                <c:pt idx="265">
                  <c:v>424.57142857142856</c:v>
                </c:pt>
                <c:pt idx="266">
                  <c:v>439.28571428571428</c:v>
                </c:pt>
                <c:pt idx="267">
                  <c:v>456.71428571428572</c:v>
                </c:pt>
                <c:pt idx="268">
                  <c:v>424.85714285714283</c:v>
                </c:pt>
                <c:pt idx="269">
                  <c:v>374.71428571428572</c:v>
                </c:pt>
                <c:pt idx="270">
                  <c:v>339.42857142857144</c:v>
                </c:pt>
                <c:pt idx="271">
                  <c:v>311.28571428571428</c:v>
                </c:pt>
                <c:pt idx="272">
                  <c:v>297.57142857142856</c:v>
                </c:pt>
                <c:pt idx="273">
                  <c:v>279.57142857142856</c:v>
                </c:pt>
                <c:pt idx="274">
                  <c:v>264.28571428571428</c:v>
                </c:pt>
                <c:pt idx="275">
                  <c:v>267.71428571428572</c:v>
                </c:pt>
                <c:pt idx="276">
                  <c:v>287.42857142857144</c:v>
                </c:pt>
                <c:pt idx="277">
                  <c:v>303.71428571428572</c:v>
                </c:pt>
                <c:pt idx="278">
                  <c:v>315.28571428571428</c:v>
                </c:pt>
                <c:pt idx="279">
                  <c:v>315.28571428571428</c:v>
                </c:pt>
                <c:pt idx="280">
                  <c:v>321.28571428571428</c:v>
                </c:pt>
                <c:pt idx="281">
                  <c:v>320.14285714285717</c:v>
                </c:pt>
                <c:pt idx="282">
                  <c:v>348.28571428571428</c:v>
                </c:pt>
                <c:pt idx="283">
                  <c:v>371.42857142857144</c:v>
                </c:pt>
                <c:pt idx="284">
                  <c:v>379.28571428571428</c:v>
                </c:pt>
                <c:pt idx="285">
                  <c:v>386.71428571428572</c:v>
                </c:pt>
                <c:pt idx="286">
                  <c:v>387.42857142857144</c:v>
                </c:pt>
                <c:pt idx="287">
                  <c:v>381.14285714285717</c:v>
                </c:pt>
                <c:pt idx="288">
                  <c:v>381.28571428571428</c:v>
                </c:pt>
                <c:pt idx="289">
                  <c:v>376.57142857142856</c:v>
                </c:pt>
                <c:pt idx="290">
                  <c:v>376.57142857142856</c:v>
                </c:pt>
                <c:pt idx="291">
                  <c:v>378.57142857142856</c:v>
                </c:pt>
                <c:pt idx="292">
                  <c:v>374.28571428571428</c:v>
                </c:pt>
                <c:pt idx="293">
                  <c:v>373.28571428571428</c:v>
                </c:pt>
                <c:pt idx="294">
                  <c:v>377</c:v>
                </c:pt>
                <c:pt idx="295">
                  <c:v>377.57142857142856</c:v>
                </c:pt>
                <c:pt idx="296">
                  <c:v>377.42857142857144</c:v>
                </c:pt>
                <c:pt idx="297">
                  <c:v>377.57142857142856</c:v>
                </c:pt>
                <c:pt idx="298">
                  <c:v>383.42857142857144</c:v>
                </c:pt>
                <c:pt idx="299">
                  <c:v>386.28571428571428</c:v>
                </c:pt>
                <c:pt idx="300">
                  <c:v>383</c:v>
                </c:pt>
                <c:pt idx="301">
                  <c:v>378</c:v>
                </c:pt>
                <c:pt idx="302">
                  <c:v>375.85714285714283</c:v>
                </c:pt>
                <c:pt idx="303">
                  <c:v>379.71428571428572</c:v>
                </c:pt>
                <c:pt idx="304">
                  <c:v>381</c:v>
                </c:pt>
                <c:pt idx="305">
                  <c:v>375.85714285714283</c:v>
                </c:pt>
                <c:pt idx="306">
                  <c:v>375.85714285714283</c:v>
                </c:pt>
                <c:pt idx="307">
                  <c:v>375.85714285714283</c:v>
                </c:pt>
                <c:pt idx="308">
                  <c:v>374.42857142857144</c:v>
                </c:pt>
                <c:pt idx="309">
                  <c:v>377.14285714285717</c:v>
                </c:pt>
                <c:pt idx="310">
                  <c:v>378.28571428571428</c:v>
                </c:pt>
                <c:pt idx="311">
                  <c:v>378.28571428571428</c:v>
                </c:pt>
                <c:pt idx="312">
                  <c:v>380.71428571428572</c:v>
                </c:pt>
                <c:pt idx="313">
                  <c:v>380.71428571428572</c:v>
                </c:pt>
                <c:pt idx="314">
                  <c:v>385</c:v>
                </c:pt>
                <c:pt idx="315">
                  <c:v>387.85714285714283</c:v>
                </c:pt>
                <c:pt idx="316">
                  <c:v>386.71428571428572</c:v>
                </c:pt>
                <c:pt idx="317">
                  <c:v>380</c:v>
                </c:pt>
                <c:pt idx="318">
                  <c:v>379.85714285714283</c:v>
                </c:pt>
                <c:pt idx="319">
                  <c:v>375.28571428571428</c:v>
                </c:pt>
                <c:pt idx="320">
                  <c:v>368.85714285714283</c:v>
                </c:pt>
                <c:pt idx="321">
                  <c:v>371.42857142857144</c:v>
                </c:pt>
                <c:pt idx="322">
                  <c:v>370</c:v>
                </c:pt>
                <c:pt idx="323">
                  <c:v>369</c:v>
                </c:pt>
                <c:pt idx="324">
                  <c:v>372.57142857142856</c:v>
                </c:pt>
                <c:pt idx="325">
                  <c:v>366.14285714285717</c:v>
                </c:pt>
                <c:pt idx="326">
                  <c:v>367.14285714285717</c:v>
                </c:pt>
                <c:pt idx="327">
                  <c:v>368.85714285714283</c:v>
                </c:pt>
                <c:pt idx="328">
                  <c:v>366.57142857142856</c:v>
                </c:pt>
                <c:pt idx="329">
                  <c:v>368.42857142857144</c:v>
                </c:pt>
                <c:pt idx="330">
                  <c:v>367.14285714285717</c:v>
                </c:pt>
                <c:pt idx="331">
                  <c:v>366.14285714285717</c:v>
                </c:pt>
                <c:pt idx="332">
                  <c:v>368.57142857142856</c:v>
                </c:pt>
                <c:pt idx="333">
                  <c:v>367.85714285714283</c:v>
                </c:pt>
                <c:pt idx="334">
                  <c:v>364.42857142857144</c:v>
                </c:pt>
                <c:pt idx="335">
                  <c:v>360.71428571428572</c:v>
                </c:pt>
                <c:pt idx="336">
                  <c:v>352</c:v>
                </c:pt>
                <c:pt idx="337">
                  <c:v>355.42857142857144</c:v>
                </c:pt>
                <c:pt idx="338">
                  <c:v>359.57142857142856</c:v>
                </c:pt>
                <c:pt idx="339">
                  <c:v>368.14285714285717</c:v>
                </c:pt>
                <c:pt idx="340">
                  <c:v>368</c:v>
                </c:pt>
                <c:pt idx="341">
                  <c:v>372.85714285714283</c:v>
                </c:pt>
                <c:pt idx="342">
                  <c:v>378.71428571428572</c:v>
                </c:pt>
                <c:pt idx="343">
                  <c:v>384.28571428571428</c:v>
                </c:pt>
                <c:pt idx="344">
                  <c:v>378.42857142857144</c:v>
                </c:pt>
                <c:pt idx="345">
                  <c:v>373.57142857142856</c:v>
                </c:pt>
                <c:pt idx="346">
                  <c:v>363.28571428571428</c:v>
                </c:pt>
                <c:pt idx="347">
                  <c:v>367.14285714285717</c:v>
                </c:pt>
                <c:pt idx="348">
                  <c:v>362.85714285714283</c:v>
                </c:pt>
                <c:pt idx="349">
                  <c:v>353.57142857142856</c:v>
                </c:pt>
                <c:pt idx="350">
                  <c:v>351.85714285714283</c:v>
                </c:pt>
                <c:pt idx="351">
                  <c:v>353.28571428571428</c:v>
                </c:pt>
                <c:pt idx="352">
                  <c:v>355.57142857142856</c:v>
                </c:pt>
                <c:pt idx="353">
                  <c:v>356.85714285714283</c:v>
                </c:pt>
                <c:pt idx="354">
                  <c:v>348.14285714285717</c:v>
                </c:pt>
                <c:pt idx="355">
                  <c:v>355.71428571428572</c:v>
                </c:pt>
                <c:pt idx="356">
                  <c:v>356</c:v>
                </c:pt>
                <c:pt idx="357">
                  <c:v>364.85714285714283</c:v>
                </c:pt>
                <c:pt idx="358">
                  <c:v>364.71428571428572</c:v>
                </c:pt>
                <c:pt idx="359">
                  <c:v>367.85714285714283</c:v>
                </c:pt>
                <c:pt idx="360">
                  <c:v>372.71428571428572</c:v>
                </c:pt>
                <c:pt idx="361">
                  <c:v>382.42857142857144</c:v>
                </c:pt>
                <c:pt idx="362">
                  <c:v>390.71428571428572</c:v>
                </c:pt>
                <c:pt idx="363">
                  <c:v>387.28571428571428</c:v>
                </c:pt>
                <c:pt idx="364">
                  <c:v>374</c:v>
                </c:pt>
                <c:pt idx="365">
                  <c:v>373.71428571428572</c:v>
                </c:pt>
                <c:pt idx="366">
                  <c:v>345.71428571428572</c:v>
                </c:pt>
                <c:pt idx="367">
                  <c:v>317.85714285714283</c:v>
                </c:pt>
                <c:pt idx="368">
                  <c:v>303.71428571428572</c:v>
                </c:pt>
                <c:pt idx="369">
                  <c:v>285.28571428571428</c:v>
                </c:pt>
                <c:pt idx="370">
                  <c:v>288.71428571428572</c:v>
                </c:pt>
                <c:pt idx="371">
                  <c:v>297.71428571428572</c:v>
                </c:pt>
                <c:pt idx="372">
                  <c:v>301</c:v>
                </c:pt>
                <c:pt idx="373">
                  <c:v>320.14285714285717</c:v>
                </c:pt>
                <c:pt idx="374">
                  <c:v>337.42857142857144</c:v>
                </c:pt>
                <c:pt idx="375">
                  <c:v>350.42857142857144</c:v>
                </c:pt>
                <c:pt idx="376">
                  <c:v>353.71428571428572</c:v>
                </c:pt>
                <c:pt idx="377">
                  <c:v>357.71428571428572</c:v>
                </c:pt>
                <c:pt idx="378">
                  <c:v>355.14285714285717</c:v>
                </c:pt>
                <c:pt idx="379">
                  <c:v>354.28571428571428</c:v>
                </c:pt>
                <c:pt idx="380">
                  <c:v>360.71428571428572</c:v>
                </c:pt>
                <c:pt idx="381">
                  <c:v>365.57142857142856</c:v>
                </c:pt>
                <c:pt idx="382">
                  <c:v>366</c:v>
                </c:pt>
                <c:pt idx="383">
                  <c:v>369.57142857142856</c:v>
                </c:pt>
                <c:pt idx="384">
                  <c:v>368.71428571428572</c:v>
                </c:pt>
                <c:pt idx="385">
                  <c:v>374.42857142857144</c:v>
                </c:pt>
                <c:pt idx="386">
                  <c:v>376.28571428571428</c:v>
                </c:pt>
                <c:pt idx="387">
                  <c:v>374.42857142857144</c:v>
                </c:pt>
                <c:pt idx="388">
                  <c:v>382.57142857142856</c:v>
                </c:pt>
                <c:pt idx="389">
                  <c:v>378.85714285714283</c:v>
                </c:pt>
                <c:pt idx="390">
                  <c:v>376.14285714285717</c:v>
                </c:pt>
                <c:pt idx="391">
                  <c:v>376.28571428571428</c:v>
                </c:pt>
                <c:pt idx="392">
                  <c:v>370.57142857142856</c:v>
                </c:pt>
                <c:pt idx="393">
                  <c:v>367.28571428571428</c:v>
                </c:pt>
                <c:pt idx="394">
                  <c:v>366.85714285714283</c:v>
                </c:pt>
                <c:pt idx="395">
                  <c:v>362</c:v>
                </c:pt>
                <c:pt idx="396">
                  <c:v>360.85714285714283</c:v>
                </c:pt>
                <c:pt idx="397">
                  <c:v>356.85714285714283</c:v>
                </c:pt>
                <c:pt idx="398">
                  <c:v>360.85714285714283</c:v>
                </c:pt>
                <c:pt idx="399">
                  <c:v>362.28571428571428</c:v>
                </c:pt>
                <c:pt idx="400">
                  <c:v>369.42857142857144</c:v>
                </c:pt>
                <c:pt idx="401">
                  <c:v>352.42857142857144</c:v>
                </c:pt>
                <c:pt idx="402">
                  <c:v>333.71428571428572</c:v>
                </c:pt>
                <c:pt idx="403">
                  <c:v>325.28571428571428</c:v>
                </c:pt>
                <c:pt idx="404">
                  <c:v>329.28571428571428</c:v>
                </c:pt>
                <c:pt idx="405">
                  <c:v>334.28571428571428</c:v>
                </c:pt>
                <c:pt idx="406">
                  <c:v>338.14285714285717</c:v>
                </c:pt>
                <c:pt idx="407">
                  <c:v>334.42857142857144</c:v>
                </c:pt>
                <c:pt idx="408">
                  <c:v>354.57142857142856</c:v>
                </c:pt>
                <c:pt idx="409">
                  <c:v>376.57142857142856</c:v>
                </c:pt>
                <c:pt idx="410">
                  <c:v>381.71428571428572</c:v>
                </c:pt>
                <c:pt idx="411">
                  <c:v>377</c:v>
                </c:pt>
                <c:pt idx="412">
                  <c:v>365.28571428571428</c:v>
                </c:pt>
                <c:pt idx="413">
                  <c:v>359.85714285714283</c:v>
                </c:pt>
                <c:pt idx="414">
                  <c:v>358.14285714285717</c:v>
                </c:pt>
                <c:pt idx="415">
                  <c:v>358.42857142857144</c:v>
                </c:pt>
                <c:pt idx="416">
                  <c:v>350</c:v>
                </c:pt>
                <c:pt idx="417">
                  <c:v>350.57142857142856</c:v>
                </c:pt>
                <c:pt idx="418">
                  <c:v>364.28571428571428</c:v>
                </c:pt>
                <c:pt idx="419">
                  <c:v>371.14285714285717</c:v>
                </c:pt>
                <c:pt idx="420">
                  <c:v>371.42857142857144</c:v>
                </c:pt>
                <c:pt idx="421">
                  <c:v>371.14285714285717</c:v>
                </c:pt>
                <c:pt idx="422">
                  <c:v>#N/A</c:v>
                </c:pt>
                <c:pt idx="423">
                  <c:v>#N/A</c:v>
                </c:pt>
                <c:pt idx="424">
                  <c:v>#N/A</c:v>
                </c:pt>
                <c:pt idx="425">
                  <c:v>#N/A</c:v>
                </c:pt>
                <c:pt idx="426">
                  <c:v>#N/A</c:v>
                </c:pt>
                <c:pt idx="427">
                  <c:v>#N/A</c:v>
                </c:pt>
                <c:pt idx="428">
                  <c:v>#N/A</c:v>
                </c:pt>
                <c:pt idx="429">
                  <c:v>#N/A</c:v>
                </c:pt>
                <c:pt idx="430">
                  <c:v>#N/A</c:v>
                </c:pt>
                <c:pt idx="431">
                  <c:v>#N/A</c:v>
                </c:pt>
                <c:pt idx="432">
                  <c:v>#N/A</c:v>
                </c:pt>
                <c:pt idx="433">
                  <c:v>301.42857142857144</c:v>
                </c:pt>
                <c:pt idx="434">
                  <c:v>305</c:v>
                </c:pt>
                <c:pt idx="435">
                  <c:v>307.14285714285717</c:v>
                </c:pt>
                <c:pt idx="436">
                  <c:v>307.85714285714283</c:v>
                </c:pt>
                <c:pt idx="437">
                  <c:v>310.71428571428572</c:v>
                </c:pt>
                <c:pt idx="438">
                  <c:v>304</c:v>
                </c:pt>
                <c:pt idx="439">
                  <c:v>308</c:v>
                </c:pt>
                <c:pt idx="440">
                  <c:v>296.28571428571428</c:v>
                </c:pt>
                <c:pt idx="441">
                  <c:v>297.28571428571428</c:v>
                </c:pt>
                <c:pt idx="442">
                  <c:v>298.42857142857144</c:v>
                </c:pt>
                <c:pt idx="443">
                  <c:v>295</c:v>
                </c:pt>
                <c:pt idx="444">
                  <c:v>292.14285714285717</c:v>
                </c:pt>
                <c:pt idx="445">
                  <c:v>291.85714285714283</c:v>
                </c:pt>
                <c:pt idx="446">
                  <c:v>285.14285714285717</c:v>
                </c:pt>
                <c:pt idx="447">
                  <c:v>284.57142857142856</c:v>
                </c:pt>
                <c:pt idx="448">
                  <c:v>280.57142857142856</c:v>
                </c:pt>
                <c:pt idx="449">
                  <c:v>278.71428571428572</c:v>
                </c:pt>
                <c:pt idx="450">
                  <c:v>282.14285714285717</c:v>
                </c:pt>
                <c:pt idx="451">
                  <c:v>284</c:v>
                </c:pt>
                <c:pt idx="452">
                  <c:v>282.42857142857144</c:v>
                </c:pt>
                <c:pt idx="453">
                  <c:v>290.57142857142856</c:v>
                </c:pt>
                <c:pt idx="454">
                  <c:v>299.14285714285717</c:v>
                </c:pt>
                <c:pt idx="455">
                  <c:v>300.85714285714283</c:v>
                </c:pt>
                <c:pt idx="456">
                  <c:v>298.57142857142856</c:v>
                </c:pt>
                <c:pt idx="457">
                  <c:v>296.85714285714283</c:v>
                </c:pt>
                <c:pt idx="458">
                  <c:v>294.57142857142856</c:v>
                </c:pt>
                <c:pt idx="459">
                  <c:v>299.42857142857144</c:v>
                </c:pt>
                <c:pt idx="460">
                  <c:v>293.42857142857144</c:v>
                </c:pt>
                <c:pt idx="461">
                  <c:v>288.28571428571428</c:v>
                </c:pt>
                <c:pt idx="462">
                  <c:v>294</c:v>
                </c:pt>
                <c:pt idx="463">
                  <c:v>296.14285714285717</c:v>
                </c:pt>
                <c:pt idx="464">
                  <c:v>293.85714285714283</c:v>
                </c:pt>
                <c:pt idx="465">
                  <c:v>295.42857142857144</c:v>
                </c:pt>
                <c:pt idx="466">
                  <c:v>295.71428571428572</c:v>
                </c:pt>
                <c:pt idx="467">
                  <c:v>297.14285714285717</c:v>
                </c:pt>
                <c:pt idx="468">
                  <c:v>299.71428571428572</c:v>
                </c:pt>
                <c:pt idx="469">
                  <c:v>293.71428571428572</c:v>
                </c:pt>
                <c:pt idx="470">
                  <c:v>288.42857142857144</c:v>
                </c:pt>
                <c:pt idx="471">
                  <c:v>290.42857142857144</c:v>
                </c:pt>
                <c:pt idx="472">
                  <c:v>285</c:v>
                </c:pt>
                <c:pt idx="473">
                  <c:v>285</c:v>
                </c:pt>
                <c:pt idx="474">
                  <c:v>281.57142857142856</c:v>
                </c:pt>
                <c:pt idx="475">
                  <c:v>275.42857142857144</c:v>
                </c:pt>
                <c:pt idx="476">
                  <c:v>275.14285714285717</c:v>
                </c:pt>
                <c:pt idx="477">
                  <c:v>279.42857142857144</c:v>
                </c:pt>
                <c:pt idx="478">
                  <c:v>283.14285714285717</c:v>
                </c:pt>
                <c:pt idx="479">
                  <c:v>286.42857142857144</c:v>
                </c:pt>
                <c:pt idx="480">
                  <c:v>289.71428571428572</c:v>
                </c:pt>
                <c:pt idx="481">
                  <c:v>300.57142857142856</c:v>
                </c:pt>
                <c:pt idx="482">
                  <c:v>305.71428571428572</c:v>
                </c:pt>
                <c:pt idx="483">
                  <c:v>305.71428571428572</c:v>
                </c:pt>
                <c:pt idx="484">
                  <c:v>303</c:v>
                </c:pt>
                <c:pt idx="485">
                  <c:v>297.85714285714283</c:v>
                </c:pt>
                <c:pt idx="486">
                  <c:v>299.57142857142856</c:v>
                </c:pt>
                <c:pt idx="487">
                  <c:v>294.42857142857144</c:v>
                </c:pt>
                <c:pt idx="488">
                  <c:v>283.14285714285717</c:v>
                </c:pt>
                <c:pt idx="489">
                  <c:v>280.71428571428572</c:v>
                </c:pt>
                <c:pt idx="490">
                  <c:v>283.14285714285717</c:v>
                </c:pt>
                <c:pt idx="491">
                  <c:v>285.85714285714283</c:v>
                </c:pt>
                <c:pt idx="492">
                  <c:v>286</c:v>
                </c:pt>
                <c:pt idx="493">
                  <c:v>287</c:v>
                </c:pt>
                <c:pt idx="494">
                  <c:v>292</c:v>
                </c:pt>
                <c:pt idx="495">
                  <c:v>292.85714285714283</c:v>
                </c:pt>
                <c:pt idx="496">
                  <c:v>292.85714285714283</c:v>
                </c:pt>
                <c:pt idx="497">
                  <c:v>293.71428571428572</c:v>
                </c:pt>
                <c:pt idx="498">
                  <c:v>293.57142857142856</c:v>
                </c:pt>
                <c:pt idx="499">
                  <c:v>293.57142857142856</c:v>
                </c:pt>
                <c:pt idx="500">
                  <c:v>291.71428571428572</c:v>
                </c:pt>
                <c:pt idx="501">
                  <c:v>287.42857142857144</c:v>
                </c:pt>
                <c:pt idx="502">
                  <c:v>290.85714285714283</c:v>
                </c:pt>
                <c:pt idx="503">
                  <c:v>297.42857142857144</c:v>
                </c:pt>
                <c:pt idx="504">
                  <c:v>294.85714285714283</c:v>
                </c:pt>
                <c:pt idx="505">
                  <c:v>293.85714285714283</c:v>
                </c:pt>
                <c:pt idx="506">
                  <c:v>296.14285714285717</c:v>
                </c:pt>
                <c:pt idx="507">
                  <c:v>300.57142857142856</c:v>
                </c:pt>
                <c:pt idx="508">
                  <c:v>303.42857142857144</c:v>
                </c:pt>
                <c:pt idx="509">
                  <c:v>304.42857142857144</c:v>
                </c:pt>
                <c:pt idx="510">
                  <c:v>304.42857142857144</c:v>
                </c:pt>
                <c:pt idx="511">
                  <c:v>307.71428571428572</c:v>
                </c:pt>
                <c:pt idx="512">
                  <c:v>311.14285714285717</c:v>
                </c:pt>
                <c:pt idx="513">
                  <c:v>292.14285714285717</c:v>
                </c:pt>
                <c:pt idx="514">
                  <c:v>281.71428571428572</c:v>
                </c:pt>
                <c:pt idx="515">
                  <c:v>271.14285714285717</c:v>
                </c:pt>
                <c:pt idx="516">
                  <c:v>268.85714285714283</c:v>
                </c:pt>
                <c:pt idx="517">
                  <c:v>271.28571428571428</c:v>
                </c:pt>
                <c:pt idx="518">
                  <c:v>269.14285714285717</c:v>
                </c:pt>
                <c:pt idx="519">
                  <c:v>270.14285714285717</c:v>
                </c:pt>
                <c:pt idx="520">
                  <c:v>288.42857142857144</c:v>
                </c:pt>
                <c:pt idx="521">
                  <c:v>298.85714285714283</c:v>
                </c:pt>
                <c:pt idx="522">
                  <c:v>312.85714285714283</c:v>
                </c:pt>
                <c:pt idx="523">
                  <c:v>314.42857142857144</c:v>
                </c:pt>
                <c:pt idx="524">
                  <c:v>306.57142857142856</c:v>
                </c:pt>
                <c:pt idx="525">
                  <c:v>309.42857142857144</c:v>
                </c:pt>
                <c:pt idx="526">
                  <c:v>306.28571428571428</c:v>
                </c:pt>
                <c:pt idx="527">
                  <c:v>304.57142857142856</c:v>
                </c:pt>
                <c:pt idx="528">
                  <c:v>306.57142857142856</c:v>
                </c:pt>
                <c:pt idx="529">
                  <c:v>300</c:v>
                </c:pt>
                <c:pt idx="530">
                  <c:v>295.71428571428572</c:v>
                </c:pt>
                <c:pt idx="531">
                  <c:v>297.28571428571428</c:v>
                </c:pt>
                <c:pt idx="532">
                  <c:v>295.57142857142856</c:v>
                </c:pt>
                <c:pt idx="533">
                  <c:v>293.42857142857144</c:v>
                </c:pt>
                <c:pt idx="534">
                  <c:v>292.28571428571428</c:v>
                </c:pt>
                <c:pt idx="535">
                  <c:v>287.71428571428572</c:v>
                </c:pt>
                <c:pt idx="536">
                  <c:v>288.57142857142856</c:v>
                </c:pt>
                <c:pt idx="537">
                  <c:v>290.28571428571428</c:v>
                </c:pt>
                <c:pt idx="538">
                  <c:v>286.42857142857144</c:v>
                </c:pt>
                <c:pt idx="539">
                  <c:v>289.71428571428572</c:v>
                </c:pt>
                <c:pt idx="540">
                  <c:v>292.71428571428572</c:v>
                </c:pt>
                <c:pt idx="541">
                  <c:v>294</c:v>
                </c:pt>
                <c:pt idx="542">
                  <c:v>298.42857142857144</c:v>
                </c:pt>
                <c:pt idx="543">
                  <c:v>297.14285714285717</c:v>
                </c:pt>
                <c:pt idx="544">
                  <c:v>293.85714285714283</c:v>
                </c:pt>
                <c:pt idx="545">
                  <c:v>297.42857142857144</c:v>
                </c:pt>
                <c:pt idx="546">
                  <c:v>294.28571428571428</c:v>
                </c:pt>
                <c:pt idx="547">
                  <c:v>293.14285714285717</c:v>
                </c:pt>
                <c:pt idx="548">
                  <c:v>294.14285714285717</c:v>
                </c:pt>
                <c:pt idx="549">
                  <c:v>291.85714285714283</c:v>
                </c:pt>
                <c:pt idx="550">
                  <c:v>299.57142857142856</c:v>
                </c:pt>
                <c:pt idx="551">
                  <c:v>308.71428571428572</c:v>
                </c:pt>
                <c:pt idx="552">
                  <c:v>314.14285714285717</c:v>
                </c:pt>
                <c:pt idx="553">
                  <c:v>312.71428571428572</c:v>
                </c:pt>
                <c:pt idx="554">
                  <c:v>315.85714285714283</c:v>
                </c:pt>
                <c:pt idx="555">
                  <c:v>314.57142857142856</c:v>
                </c:pt>
                <c:pt idx="556">
                  <c:v>315.28571428571428</c:v>
                </c:pt>
                <c:pt idx="557">
                  <c:v>307.28571428571428</c:v>
                </c:pt>
                <c:pt idx="558">
                  <c:v>306.28571428571428</c:v>
                </c:pt>
                <c:pt idx="559">
                  <c:v>298.28571428571428</c:v>
                </c:pt>
                <c:pt idx="560">
                  <c:v>297.85714285714283</c:v>
                </c:pt>
                <c:pt idx="561">
                  <c:v>297.14285714285717</c:v>
                </c:pt>
                <c:pt idx="562">
                  <c:v>302.71428571428572</c:v>
                </c:pt>
                <c:pt idx="563">
                  <c:v>307.14285714285717</c:v>
                </c:pt>
                <c:pt idx="564">
                  <c:v>312.57142857142856</c:v>
                </c:pt>
                <c:pt idx="565">
                  <c:v>317.85714285714283</c:v>
                </c:pt>
                <c:pt idx="566">
                  <c:v>322.71428571428572</c:v>
                </c:pt>
                <c:pt idx="567">
                  <c:v>326</c:v>
                </c:pt>
                <c:pt idx="568">
                  <c:v>322.28571428571428</c:v>
                </c:pt>
                <c:pt idx="569">
                  <c:v>323.42857142857144</c:v>
                </c:pt>
                <c:pt idx="570">
                  <c:v>321.71428571428572</c:v>
                </c:pt>
                <c:pt idx="571">
                  <c:v>319.42857142857144</c:v>
                </c:pt>
                <c:pt idx="572">
                  <c:v>313.14285714285717</c:v>
                </c:pt>
                <c:pt idx="573">
                  <c:v>307.85714285714283</c:v>
                </c:pt>
                <c:pt idx="574">
                  <c:v>306.85714285714283</c:v>
                </c:pt>
                <c:pt idx="575">
                  <c:v>308.42857142857144</c:v>
                </c:pt>
                <c:pt idx="576">
                  <c:v>307.85714285714283</c:v>
                </c:pt>
                <c:pt idx="577">
                  <c:v>301.57142857142856</c:v>
                </c:pt>
                <c:pt idx="578">
                  <c:v>303.85714285714283</c:v>
                </c:pt>
                <c:pt idx="579">
                  <c:v>302</c:v>
                </c:pt>
                <c:pt idx="580">
                  <c:v>305.85714285714283</c:v>
                </c:pt>
                <c:pt idx="581">
                  <c:v>305.14285714285717</c:v>
                </c:pt>
                <c:pt idx="582">
                  <c:v>305.28571428571428</c:v>
                </c:pt>
                <c:pt idx="583">
                  <c:v>306.57142857142856</c:v>
                </c:pt>
                <c:pt idx="584">
                  <c:v>311.42857142857144</c:v>
                </c:pt>
                <c:pt idx="585">
                  <c:v>312.42857142857144</c:v>
                </c:pt>
                <c:pt idx="586">
                  <c:v>314.85714285714283</c:v>
                </c:pt>
                <c:pt idx="587">
                  <c:v>315.71428571428572</c:v>
                </c:pt>
                <c:pt idx="588">
                  <c:v>312.85714285714283</c:v>
                </c:pt>
                <c:pt idx="589">
                  <c:v>315.57142857142856</c:v>
                </c:pt>
                <c:pt idx="590">
                  <c:v>311.71428571428572</c:v>
                </c:pt>
                <c:pt idx="591">
                  <c:v>316.14285714285717</c:v>
                </c:pt>
                <c:pt idx="592">
                  <c:v>310.85714285714283</c:v>
                </c:pt>
                <c:pt idx="593">
                  <c:v>308.42857142857144</c:v>
                </c:pt>
                <c:pt idx="594">
                  <c:v>307.57142857142856</c:v>
                </c:pt>
                <c:pt idx="595">
                  <c:v>308.85714285714283</c:v>
                </c:pt>
                <c:pt idx="596">
                  <c:v>302.57142857142856</c:v>
                </c:pt>
                <c:pt idx="597">
                  <c:v>305</c:v>
                </c:pt>
                <c:pt idx="598">
                  <c:v>305.85714285714283</c:v>
                </c:pt>
                <c:pt idx="599">
                  <c:v>309.57142857142856</c:v>
                </c:pt>
                <c:pt idx="600">
                  <c:v>313.14285714285717</c:v>
                </c:pt>
                <c:pt idx="601">
                  <c:v>316.42857142857144</c:v>
                </c:pt>
                <c:pt idx="602">
                  <c:v>319.28571428571428</c:v>
                </c:pt>
                <c:pt idx="603">
                  <c:v>324.28571428571428</c:v>
                </c:pt>
                <c:pt idx="604">
                  <c:v>319.71428571428572</c:v>
                </c:pt>
                <c:pt idx="605">
                  <c:v>317</c:v>
                </c:pt>
                <c:pt idx="606">
                  <c:v>316.28571428571428</c:v>
                </c:pt>
                <c:pt idx="607">
                  <c:v>316.28571428571428</c:v>
                </c:pt>
                <c:pt idx="608">
                  <c:v>314</c:v>
                </c:pt>
                <c:pt idx="609">
                  <c:v>308.14285714285717</c:v>
                </c:pt>
                <c:pt idx="610">
                  <c:v>305.85714285714283</c:v>
                </c:pt>
                <c:pt idx="611">
                  <c:v>307.14285714285717</c:v>
                </c:pt>
                <c:pt idx="612">
                  <c:v>305</c:v>
                </c:pt>
                <c:pt idx="613">
                  <c:v>305.71428571428572</c:v>
                </c:pt>
                <c:pt idx="614">
                  <c:v>304.14285714285717</c:v>
                </c:pt>
                <c:pt idx="615">
                  <c:v>306.71428571428572</c:v>
                </c:pt>
                <c:pt idx="616">
                  <c:v>313.28571428571428</c:v>
                </c:pt>
                <c:pt idx="617">
                  <c:v>315</c:v>
                </c:pt>
                <c:pt idx="618">
                  <c:v>318.57142857142856</c:v>
                </c:pt>
                <c:pt idx="619">
                  <c:v>315.14285714285717</c:v>
                </c:pt>
                <c:pt idx="620">
                  <c:v>322.57142857142856</c:v>
                </c:pt>
                <c:pt idx="621">
                  <c:v>321.85714285714283</c:v>
                </c:pt>
                <c:pt idx="622">
                  <c:v>322.42857142857144</c:v>
                </c:pt>
                <c:pt idx="623">
                  <c:v>321.57142857142856</c:v>
                </c:pt>
                <c:pt idx="624">
                  <c:v>321</c:v>
                </c:pt>
                <c:pt idx="625">
                  <c:v>325</c:v>
                </c:pt>
                <c:pt idx="626">
                  <c:v>334.71428571428572</c:v>
                </c:pt>
                <c:pt idx="627">
                  <c:v>334.57142857142856</c:v>
                </c:pt>
                <c:pt idx="628">
                  <c:v>349.28571428571428</c:v>
                </c:pt>
                <c:pt idx="629">
                  <c:v>362.28571428571428</c:v>
                </c:pt>
                <c:pt idx="630">
                  <c:v>367.71428571428572</c:v>
                </c:pt>
                <c:pt idx="631">
                  <c:v>373.85714285714283</c:v>
                </c:pt>
                <c:pt idx="632">
                  <c:v>385.42857142857144</c:v>
                </c:pt>
                <c:pt idx="633">
                  <c:v>400.28571428571428</c:v>
                </c:pt>
                <c:pt idx="634">
                  <c:v>361</c:v>
                </c:pt>
                <c:pt idx="635">
                  <c:v>308.85714285714283</c:v>
                </c:pt>
                <c:pt idx="636">
                  <c:v>279</c:v>
                </c:pt>
                <c:pt idx="637">
                  <c:v>266.71428571428572</c:v>
                </c:pt>
                <c:pt idx="638">
                  <c:v>260.85714285714283</c:v>
                </c:pt>
                <c:pt idx="639">
                  <c:v>242.42857142857142</c:v>
                </c:pt>
                <c:pt idx="640">
                  <c:v>221.85714285714286</c:v>
                </c:pt>
                <c:pt idx="641">
                  <c:v>233</c:v>
                </c:pt>
                <c:pt idx="642">
                  <c:v>262.57142857142856</c:v>
                </c:pt>
                <c:pt idx="643">
                  <c:v>278.28571428571428</c:v>
                </c:pt>
                <c:pt idx="644">
                  <c:v>286.85714285714283</c:v>
                </c:pt>
                <c:pt idx="645">
                  <c:v>287.57142857142856</c:v>
                </c:pt>
                <c:pt idx="646">
                  <c:v>288.85714285714283</c:v>
                </c:pt>
                <c:pt idx="647">
                  <c:v>289.71428571428572</c:v>
                </c:pt>
                <c:pt idx="648">
                  <c:v>315.57142857142856</c:v>
                </c:pt>
                <c:pt idx="649">
                  <c:v>331.14285714285717</c:v>
                </c:pt>
                <c:pt idx="650">
                  <c:v>338.42857142857144</c:v>
                </c:pt>
                <c:pt idx="651">
                  <c:v>335.57142857142856</c:v>
                </c:pt>
                <c:pt idx="652">
                  <c:v>335.57142857142856</c:v>
                </c:pt>
                <c:pt idx="653">
                  <c:v>339.14285714285717</c:v>
                </c:pt>
                <c:pt idx="654">
                  <c:v>343.85714285714283</c:v>
                </c:pt>
                <c:pt idx="655">
                  <c:v>346.42857142857144</c:v>
                </c:pt>
                <c:pt idx="656">
                  <c:v>341.71428571428572</c:v>
                </c:pt>
                <c:pt idx="657">
                  <c:v>342.85714285714283</c:v>
                </c:pt>
                <c:pt idx="658">
                  <c:v>347</c:v>
                </c:pt>
                <c:pt idx="659">
                  <c:v>348.28571428571428</c:v>
                </c:pt>
                <c:pt idx="660">
                  <c:v>353.28571428571428</c:v>
                </c:pt>
                <c:pt idx="661">
                  <c:v>351.85714285714283</c:v>
                </c:pt>
                <c:pt idx="662">
                  <c:v>349.28571428571428</c:v>
                </c:pt>
                <c:pt idx="663">
                  <c:v>350.71428571428572</c:v>
                </c:pt>
                <c:pt idx="664">
                  <c:v>348</c:v>
                </c:pt>
                <c:pt idx="665">
                  <c:v>343.14285714285717</c:v>
                </c:pt>
                <c:pt idx="666">
                  <c:v>342.14285714285717</c:v>
                </c:pt>
                <c:pt idx="667">
                  <c:v>333</c:v>
                </c:pt>
                <c:pt idx="668">
                  <c:v>331</c:v>
                </c:pt>
                <c:pt idx="669">
                  <c:v>334.42857142857144</c:v>
                </c:pt>
                <c:pt idx="670">
                  <c:v>340.85714285714283</c:v>
                </c:pt>
                <c:pt idx="671">
                  <c:v>333.71428571428572</c:v>
                </c:pt>
                <c:pt idx="672">
                  <c:v>336.57142857142856</c:v>
                </c:pt>
                <c:pt idx="673">
                  <c:v>337.71428571428572</c:v>
                </c:pt>
                <c:pt idx="674">
                  <c:v>343.28571428571428</c:v>
                </c:pt>
                <c:pt idx="675">
                  <c:v>338.57142857142856</c:v>
                </c:pt>
                <c:pt idx="676">
                  <c:v>337</c:v>
                </c:pt>
                <c:pt idx="677">
                  <c:v>330.85714285714283</c:v>
                </c:pt>
                <c:pt idx="678">
                  <c:v>336.57142857142856</c:v>
                </c:pt>
                <c:pt idx="679">
                  <c:v>335.14285714285717</c:v>
                </c:pt>
                <c:pt idx="680">
                  <c:v>331.85714285714283</c:v>
                </c:pt>
                <c:pt idx="681">
                  <c:v>329.85714285714283</c:v>
                </c:pt>
                <c:pt idx="682">
                  <c:v>334.85714285714283</c:v>
                </c:pt>
                <c:pt idx="683">
                  <c:v>332.85714285714283</c:v>
                </c:pt>
                <c:pt idx="684">
                  <c:v>329.28571428571428</c:v>
                </c:pt>
                <c:pt idx="685">
                  <c:v>322.42857142857144</c:v>
                </c:pt>
                <c:pt idx="686">
                  <c:v>323.14285714285717</c:v>
                </c:pt>
                <c:pt idx="687">
                  <c:v>324.57142857142856</c:v>
                </c:pt>
                <c:pt idx="688">
                  <c:v>322.57142857142856</c:v>
                </c:pt>
                <c:pt idx="689">
                  <c:v>321</c:v>
                </c:pt>
                <c:pt idx="690">
                  <c:v>319.57142857142856</c:v>
                </c:pt>
                <c:pt idx="691">
                  <c:v>318.42857142857144</c:v>
                </c:pt>
                <c:pt idx="692">
                  <c:v>318.71428571428572</c:v>
                </c:pt>
                <c:pt idx="693">
                  <c:v>322</c:v>
                </c:pt>
                <c:pt idx="694">
                  <c:v>319.42857142857144</c:v>
                </c:pt>
                <c:pt idx="695">
                  <c:v>322.57142857142856</c:v>
                </c:pt>
                <c:pt idx="696">
                  <c:v>322</c:v>
                </c:pt>
                <c:pt idx="697">
                  <c:v>319.85714285714283</c:v>
                </c:pt>
                <c:pt idx="698">
                  <c:v>322.42857142857144</c:v>
                </c:pt>
                <c:pt idx="699">
                  <c:v>333.57142857142856</c:v>
                </c:pt>
                <c:pt idx="700">
                  <c:v>329.57142857142856</c:v>
                </c:pt>
                <c:pt idx="701">
                  <c:v>332.85714285714283</c:v>
                </c:pt>
                <c:pt idx="702">
                  <c:v>329.71428571428572</c:v>
                </c:pt>
                <c:pt idx="703">
                  <c:v>333.42857142857144</c:v>
                </c:pt>
                <c:pt idx="704">
                  <c:v>334.57142857142856</c:v>
                </c:pt>
                <c:pt idx="705">
                  <c:v>333</c:v>
                </c:pt>
                <c:pt idx="706">
                  <c:v>327.71428571428572</c:v>
                </c:pt>
                <c:pt idx="707">
                  <c:v>329</c:v>
                </c:pt>
                <c:pt idx="708">
                  <c:v>328</c:v>
                </c:pt>
                <c:pt idx="709">
                  <c:v>328.14285714285717</c:v>
                </c:pt>
                <c:pt idx="710">
                  <c:v>322.71428571428572</c:v>
                </c:pt>
                <c:pt idx="711">
                  <c:v>319.85714285714283</c:v>
                </c:pt>
                <c:pt idx="712">
                  <c:v>320.28571428571428</c:v>
                </c:pt>
                <c:pt idx="713">
                  <c:v>321.14285714285717</c:v>
                </c:pt>
                <c:pt idx="714">
                  <c:v>322.14285714285717</c:v>
                </c:pt>
                <c:pt idx="715">
                  <c:v>322.57142857142856</c:v>
                </c:pt>
                <c:pt idx="716">
                  <c:v>325</c:v>
                </c:pt>
                <c:pt idx="717">
                  <c:v>326.28571428571428</c:v>
                </c:pt>
                <c:pt idx="718">
                  <c:v>323.28571428571428</c:v>
                </c:pt>
                <c:pt idx="719">
                  <c:v>329.14285714285717</c:v>
                </c:pt>
                <c:pt idx="720">
                  <c:v>319.85714285714283</c:v>
                </c:pt>
                <c:pt idx="721">
                  <c:v>316.42857142857144</c:v>
                </c:pt>
                <c:pt idx="722">
                  <c:v>317.57142857142856</c:v>
                </c:pt>
                <c:pt idx="723">
                  <c:v>314.28571428571428</c:v>
                </c:pt>
                <c:pt idx="724">
                  <c:v>318.14285714285717</c:v>
                </c:pt>
                <c:pt idx="725">
                  <c:v>323</c:v>
                </c:pt>
                <c:pt idx="726">
                  <c:v>316.57142857142856</c:v>
                </c:pt>
                <c:pt idx="727">
                  <c:v>325</c:v>
                </c:pt>
                <c:pt idx="728">
                  <c:v>327.71428571428572</c:v>
                </c:pt>
                <c:pt idx="729">
                  <c:v>327.28571428571428</c:v>
                </c:pt>
                <c:pt idx="730">
                  <c:v>331.42857142857144</c:v>
                </c:pt>
                <c:pt idx="731">
                  <c:v>#N/A</c:v>
                </c:pt>
                <c:pt idx="732">
                  <c:v>#N/A</c:v>
                </c:pt>
                <c:pt idx="733">
                  <c:v>#N/A</c:v>
                </c:pt>
                <c:pt idx="734">
                  <c:v>#N/A</c:v>
                </c:pt>
                <c:pt idx="735">
                  <c:v>#N/A</c:v>
                </c:pt>
                <c:pt idx="736">
                  <c:v>#N/A</c:v>
                </c:pt>
                <c:pt idx="737">
                  <c:v>#N/A</c:v>
                </c:pt>
                <c:pt idx="738">
                  <c:v>#N/A</c:v>
                </c:pt>
                <c:pt idx="739">
                  <c:v>#N/A</c:v>
                </c:pt>
                <c:pt idx="740">
                  <c:v>330</c:v>
                </c:pt>
                <c:pt idx="741">
                  <c:v>326.42857142857144</c:v>
                </c:pt>
                <c:pt idx="742">
                  <c:v>326.42857142857144</c:v>
                </c:pt>
                <c:pt idx="743">
                  <c:v>324.42857142857144</c:v>
                </c:pt>
                <c:pt idx="744">
                  <c:v>317.85714285714283</c:v>
                </c:pt>
                <c:pt idx="745">
                  <c:v>317.71428571428572</c:v>
                </c:pt>
                <c:pt idx="746">
                  <c:v>316.14285714285717</c:v>
                </c:pt>
                <c:pt idx="747">
                  <c:v>318.42857142857144</c:v>
                </c:pt>
                <c:pt idx="748">
                  <c:v>320.57142857142856</c:v>
                </c:pt>
                <c:pt idx="749">
                  <c:v>315.57142857142856</c:v>
                </c:pt>
                <c:pt idx="750">
                  <c:v>327.42857142857144</c:v>
                </c:pt>
                <c:pt idx="751">
                  <c:v>322.14285714285717</c:v>
                </c:pt>
                <c:pt idx="752">
                  <c:v>316.71428571428572</c:v>
                </c:pt>
                <c:pt idx="753">
                  <c:v>317.71428571428572</c:v>
                </c:pt>
                <c:pt idx="754">
                  <c:v>291.85714285714283</c:v>
                </c:pt>
                <c:pt idx="755">
                  <c:v>273.14285714285717</c:v>
                </c:pt>
                <c:pt idx="756">
                  <c:v>269.57142857142856</c:v>
                </c:pt>
                <c:pt idx="757">
                  <c:v>252.42857142857142</c:v>
                </c:pt>
                <c:pt idx="758">
                  <c:v>264.28571428571428</c:v>
                </c:pt>
                <c:pt idx="759">
                  <c:v>273</c:v>
                </c:pt>
                <c:pt idx="760">
                  <c:v>277.85714285714283</c:v>
                </c:pt>
                <c:pt idx="761">
                  <c:v>301.28571428571428</c:v>
                </c:pt>
                <c:pt idx="762">
                  <c:v>325.71428571428572</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numCache>
            </c:numRef>
          </c:val>
          <c:smooth val="0"/>
          <c:extLst>
            <c:ext xmlns:c16="http://schemas.microsoft.com/office/drawing/2014/chart" uri="{C3380CC4-5D6E-409C-BE32-E72D297353CC}">
              <c16:uniqueId val="{00000001-7AE5-421D-89A2-1A7C1210B12F}"/>
            </c:ext>
          </c:extLst>
        </c:ser>
        <c:ser>
          <c:idx val="2"/>
          <c:order val="2"/>
          <c:tx>
            <c:strRef>
              <c:f>'Charts - Board Report'!$O$1</c:f>
              <c:strCache>
                <c:ptCount val="1"/>
                <c:pt idx="0">
                  <c:v> Number of patients discharged - Pathway 3 </c:v>
                </c:pt>
              </c:strCache>
            </c:strRef>
          </c:tx>
          <c:spPr>
            <a:ln w="28575" cap="rnd">
              <a:solidFill>
                <a:srgbClr val="00B0F0"/>
              </a:solidFill>
              <a:round/>
            </a:ln>
            <a:effectLst/>
          </c:spPr>
          <c:marker>
            <c:symbol val="none"/>
          </c:marker>
          <c:cat>
            <c:numRef>
              <c:f>'Charts - Board Report'!$A$732:$A$1600</c:f>
              <c:numCache>
                <c:formatCode>m/d/yyyy</c:formatCode>
                <c:ptCount val="869"/>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pt idx="366">
                  <c:v>45383</c:v>
                </c:pt>
                <c:pt idx="367">
                  <c:v>45384</c:v>
                </c:pt>
                <c:pt idx="368">
                  <c:v>45385</c:v>
                </c:pt>
                <c:pt idx="369">
                  <c:v>45386</c:v>
                </c:pt>
                <c:pt idx="370">
                  <c:v>45387</c:v>
                </c:pt>
                <c:pt idx="371">
                  <c:v>45388</c:v>
                </c:pt>
                <c:pt idx="372">
                  <c:v>45389</c:v>
                </c:pt>
                <c:pt idx="373">
                  <c:v>45390</c:v>
                </c:pt>
                <c:pt idx="374">
                  <c:v>45391</c:v>
                </c:pt>
                <c:pt idx="375">
                  <c:v>45392</c:v>
                </c:pt>
                <c:pt idx="376">
                  <c:v>45393</c:v>
                </c:pt>
                <c:pt idx="377">
                  <c:v>45394</c:v>
                </c:pt>
                <c:pt idx="378">
                  <c:v>45395</c:v>
                </c:pt>
                <c:pt idx="379">
                  <c:v>45396</c:v>
                </c:pt>
                <c:pt idx="380">
                  <c:v>45397</c:v>
                </c:pt>
                <c:pt idx="381">
                  <c:v>45398</c:v>
                </c:pt>
                <c:pt idx="382">
                  <c:v>45399</c:v>
                </c:pt>
                <c:pt idx="383">
                  <c:v>45400</c:v>
                </c:pt>
                <c:pt idx="384">
                  <c:v>45401</c:v>
                </c:pt>
                <c:pt idx="385">
                  <c:v>45402</c:v>
                </c:pt>
                <c:pt idx="386">
                  <c:v>45403</c:v>
                </c:pt>
                <c:pt idx="387">
                  <c:v>45404</c:v>
                </c:pt>
                <c:pt idx="388">
                  <c:v>45405</c:v>
                </c:pt>
                <c:pt idx="389">
                  <c:v>45406</c:v>
                </c:pt>
                <c:pt idx="390">
                  <c:v>45407</c:v>
                </c:pt>
                <c:pt idx="391">
                  <c:v>45408</c:v>
                </c:pt>
                <c:pt idx="392">
                  <c:v>45409</c:v>
                </c:pt>
                <c:pt idx="393">
                  <c:v>45410</c:v>
                </c:pt>
                <c:pt idx="394">
                  <c:v>45411</c:v>
                </c:pt>
                <c:pt idx="395">
                  <c:v>45412</c:v>
                </c:pt>
                <c:pt idx="396">
                  <c:v>45413</c:v>
                </c:pt>
                <c:pt idx="397">
                  <c:v>45414</c:v>
                </c:pt>
                <c:pt idx="398">
                  <c:v>45415</c:v>
                </c:pt>
                <c:pt idx="399">
                  <c:v>45416</c:v>
                </c:pt>
                <c:pt idx="400">
                  <c:v>45417</c:v>
                </c:pt>
                <c:pt idx="401">
                  <c:v>45418</c:v>
                </c:pt>
                <c:pt idx="402">
                  <c:v>45419</c:v>
                </c:pt>
                <c:pt idx="403">
                  <c:v>45420</c:v>
                </c:pt>
                <c:pt idx="404">
                  <c:v>45421</c:v>
                </c:pt>
                <c:pt idx="405">
                  <c:v>45422</c:v>
                </c:pt>
                <c:pt idx="406">
                  <c:v>45423</c:v>
                </c:pt>
                <c:pt idx="407">
                  <c:v>45424</c:v>
                </c:pt>
                <c:pt idx="408">
                  <c:v>45425</c:v>
                </c:pt>
                <c:pt idx="409">
                  <c:v>45426</c:v>
                </c:pt>
                <c:pt idx="410">
                  <c:v>45427</c:v>
                </c:pt>
                <c:pt idx="411">
                  <c:v>45428</c:v>
                </c:pt>
                <c:pt idx="412">
                  <c:v>45429</c:v>
                </c:pt>
                <c:pt idx="413">
                  <c:v>45430</c:v>
                </c:pt>
                <c:pt idx="414">
                  <c:v>45431</c:v>
                </c:pt>
                <c:pt idx="415">
                  <c:v>45432</c:v>
                </c:pt>
                <c:pt idx="416">
                  <c:v>45433</c:v>
                </c:pt>
                <c:pt idx="417">
                  <c:v>45434</c:v>
                </c:pt>
                <c:pt idx="418">
                  <c:v>45435</c:v>
                </c:pt>
                <c:pt idx="419">
                  <c:v>45436</c:v>
                </c:pt>
                <c:pt idx="420">
                  <c:v>45437</c:v>
                </c:pt>
                <c:pt idx="421">
                  <c:v>45438</c:v>
                </c:pt>
                <c:pt idx="422">
                  <c:v>45439</c:v>
                </c:pt>
                <c:pt idx="423">
                  <c:v>45440</c:v>
                </c:pt>
                <c:pt idx="424">
                  <c:v>45441</c:v>
                </c:pt>
                <c:pt idx="425">
                  <c:v>45442</c:v>
                </c:pt>
                <c:pt idx="426">
                  <c:v>45443</c:v>
                </c:pt>
                <c:pt idx="427">
                  <c:v>45444</c:v>
                </c:pt>
                <c:pt idx="428">
                  <c:v>45445</c:v>
                </c:pt>
                <c:pt idx="429">
                  <c:v>45446</c:v>
                </c:pt>
                <c:pt idx="430">
                  <c:v>45447</c:v>
                </c:pt>
                <c:pt idx="431">
                  <c:v>45448</c:v>
                </c:pt>
                <c:pt idx="432">
                  <c:v>45449</c:v>
                </c:pt>
                <c:pt idx="433">
                  <c:v>45450</c:v>
                </c:pt>
                <c:pt idx="434">
                  <c:v>45451</c:v>
                </c:pt>
                <c:pt idx="435">
                  <c:v>45452</c:v>
                </c:pt>
                <c:pt idx="436">
                  <c:v>45453</c:v>
                </c:pt>
                <c:pt idx="437">
                  <c:v>45454</c:v>
                </c:pt>
                <c:pt idx="438">
                  <c:v>45455</c:v>
                </c:pt>
                <c:pt idx="439">
                  <c:v>45456</c:v>
                </c:pt>
                <c:pt idx="440">
                  <c:v>45457</c:v>
                </c:pt>
                <c:pt idx="441">
                  <c:v>45458</c:v>
                </c:pt>
                <c:pt idx="442">
                  <c:v>45459</c:v>
                </c:pt>
                <c:pt idx="443">
                  <c:v>45460</c:v>
                </c:pt>
                <c:pt idx="444">
                  <c:v>45461</c:v>
                </c:pt>
                <c:pt idx="445">
                  <c:v>45462</c:v>
                </c:pt>
                <c:pt idx="446">
                  <c:v>45463</c:v>
                </c:pt>
                <c:pt idx="447">
                  <c:v>45464</c:v>
                </c:pt>
                <c:pt idx="448">
                  <c:v>45465</c:v>
                </c:pt>
                <c:pt idx="449">
                  <c:v>45466</c:v>
                </c:pt>
                <c:pt idx="450">
                  <c:v>45467</c:v>
                </c:pt>
                <c:pt idx="451">
                  <c:v>45468</c:v>
                </c:pt>
                <c:pt idx="452">
                  <c:v>45469</c:v>
                </c:pt>
                <c:pt idx="453">
                  <c:v>45470</c:v>
                </c:pt>
                <c:pt idx="454">
                  <c:v>45471</c:v>
                </c:pt>
                <c:pt idx="455">
                  <c:v>45472</c:v>
                </c:pt>
                <c:pt idx="456">
                  <c:v>45473</c:v>
                </c:pt>
                <c:pt idx="457">
                  <c:v>45474</c:v>
                </c:pt>
                <c:pt idx="458">
                  <c:v>45475</c:v>
                </c:pt>
                <c:pt idx="459">
                  <c:v>45476</c:v>
                </c:pt>
                <c:pt idx="460">
                  <c:v>45477</c:v>
                </c:pt>
                <c:pt idx="461">
                  <c:v>45478</c:v>
                </c:pt>
                <c:pt idx="462">
                  <c:v>45479</c:v>
                </c:pt>
                <c:pt idx="463">
                  <c:v>45480</c:v>
                </c:pt>
                <c:pt idx="464">
                  <c:v>45481</c:v>
                </c:pt>
                <c:pt idx="465">
                  <c:v>45482</c:v>
                </c:pt>
                <c:pt idx="466">
                  <c:v>45483</c:v>
                </c:pt>
                <c:pt idx="467">
                  <c:v>45484</c:v>
                </c:pt>
                <c:pt idx="468">
                  <c:v>45485</c:v>
                </c:pt>
                <c:pt idx="469">
                  <c:v>45486</c:v>
                </c:pt>
                <c:pt idx="470">
                  <c:v>45487</c:v>
                </c:pt>
                <c:pt idx="471">
                  <c:v>45488</c:v>
                </c:pt>
                <c:pt idx="472">
                  <c:v>45489</c:v>
                </c:pt>
                <c:pt idx="473">
                  <c:v>45490</c:v>
                </c:pt>
                <c:pt idx="474">
                  <c:v>45491</c:v>
                </c:pt>
                <c:pt idx="475">
                  <c:v>45492</c:v>
                </c:pt>
                <c:pt idx="476">
                  <c:v>45493</c:v>
                </c:pt>
                <c:pt idx="477">
                  <c:v>45494</c:v>
                </c:pt>
                <c:pt idx="478">
                  <c:v>45495</c:v>
                </c:pt>
                <c:pt idx="479">
                  <c:v>45496</c:v>
                </c:pt>
                <c:pt idx="480">
                  <c:v>45497</c:v>
                </c:pt>
                <c:pt idx="481">
                  <c:v>45498</c:v>
                </c:pt>
                <c:pt idx="482">
                  <c:v>45499</c:v>
                </c:pt>
                <c:pt idx="483">
                  <c:v>45500</c:v>
                </c:pt>
                <c:pt idx="484">
                  <c:v>45501</c:v>
                </c:pt>
                <c:pt idx="485">
                  <c:v>45502</c:v>
                </c:pt>
                <c:pt idx="486">
                  <c:v>45503</c:v>
                </c:pt>
                <c:pt idx="487">
                  <c:v>45504</c:v>
                </c:pt>
                <c:pt idx="488">
                  <c:v>45505</c:v>
                </c:pt>
                <c:pt idx="489">
                  <c:v>45506</c:v>
                </c:pt>
                <c:pt idx="490">
                  <c:v>45507</c:v>
                </c:pt>
                <c:pt idx="491">
                  <c:v>45508</c:v>
                </c:pt>
                <c:pt idx="492">
                  <c:v>45509</c:v>
                </c:pt>
                <c:pt idx="493">
                  <c:v>45510</c:v>
                </c:pt>
                <c:pt idx="494">
                  <c:v>45511</c:v>
                </c:pt>
                <c:pt idx="495">
                  <c:v>45512</c:v>
                </c:pt>
                <c:pt idx="496">
                  <c:v>45513</c:v>
                </c:pt>
                <c:pt idx="497">
                  <c:v>45514</c:v>
                </c:pt>
                <c:pt idx="498">
                  <c:v>45515</c:v>
                </c:pt>
                <c:pt idx="499">
                  <c:v>45516</c:v>
                </c:pt>
                <c:pt idx="500">
                  <c:v>45517</c:v>
                </c:pt>
                <c:pt idx="501">
                  <c:v>45518</c:v>
                </c:pt>
                <c:pt idx="502">
                  <c:v>45519</c:v>
                </c:pt>
                <c:pt idx="503">
                  <c:v>45520</c:v>
                </c:pt>
                <c:pt idx="504">
                  <c:v>45521</c:v>
                </c:pt>
                <c:pt idx="505">
                  <c:v>45522</c:v>
                </c:pt>
                <c:pt idx="506">
                  <c:v>45523</c:v>
                </c:pt>
                <c:pt idx="507">
                  <c:v>45524</c:v>
                </c:pt>
                <c:pt idx="508">
                  <c:v>45525</c:v>
                </c:pt>
                <c:pt idx="509">
                  <c:v>45526</c:v>
                </c:pt>
                <c:pt idx="510">
                  <c:v>45527</c:v>
                </c:pt>
                <c:pt idx="511">
                  <c:v>45528</c:v>
                </c:pt>
                <c:pt idx="512">
                  <c:v>45529</c:v>
                </c:pt>
                <c:pt idx="513">
                  <c:v>45530</c:v>
                </c:pt>
                <c:pt idx="514">
                  <c:v>45531</c:v>
                </c:pt>
                <c:pt idx="515">
                  <c:v>45532</c:v>
                </c:pt>
                <c:pt idx="516">
                  <c:v>45533</c:v>
                </c:pt>
                <c:pt idx="517">
                  <c:v>45534</c:v>
                </c:pt>
                <c:pt idx="518">
                  <c:v>45535</c:v>
                </c:pt>
                <c:pt idx="519">
                  <c:v>45536</c:v>
                </c:pt>
                <c:pt idx="520">
                  <c:v>45537</c:v>
                </c:pt>
                <c:pt idx="521">
                  <c:v>45538</c:v>
                </c:pt>
                <c:pt idx="522">
                  <c:v>45539</c:v>
                </c:pt>
                <c:pt idx="523">
                  <c:v>45540</c:v>
                </c:pt>
                <c:pt idx="524">
                  <c:v>45541</c:v>
                </c:pt>
                <c:pt idx="525">
                  <c:v>45542</c:v>
                </c:pt>
                <c:pt idx="526">
                  <c:v>45543</c:v>
                </c:pt>
                <c:pt idx="527">
                  <c:v>45544</c:v>
                </c:pt>
                <c:pt idx="528">
                  <c:v>45545</c:v>
                </c:pt>
                <c:pt idx="529">
                  <c:v>45546</c:v>
                </c:pt>
                <c:pt idx="530">
                  <c:v>45547</c:v>
                </c:pt>
                <c:pt idx="531">
                  <c:v>45548</c:v>
                </c:pt>
                <c:pt idx="532">
                  <c:v>45549</c:v>
                </c:pt>
                <c:pt idx="533">
                  <c:v>45550</c:v>
                </c:pt>
                <c:pt idx="534">
                  <c:v>45551</c:v>
                </c:pt>
                <c:pt idx="535">
                  <c:v>45552</c:v>
                </c:pt>
                <c:pt idx="536">
                  <c:v>45553</c:v>
                </c:pt>
                <c:pt idx="537">
                  <c:v>45554</c:v>
                </c:pt>
                <c:pt idx="538">
                  <c:v>45555</c:v>
                </c:pt>
                <c:pt idx="539">
                  <c:v>45556</c:v>
                </c:pt>
                <c:pt idx="540">
                  <c:v>45557</c:v>
                </c:pt>
                <c:pt idx="541">
                  <c:v>45558</c:v>
                </c:pt>
                <c:pt idx="542">
                  <c:v>45559</c:v>
                </c:pt>
                <c:pt idx="543">
                  <c:v>45560</c:v>
                </c:pt>
                <c:pt idx="544">
                  <c:v>45561</c:v>
                </c:pt>
                <c:pt idx="545">
                  <c:v>45562</c:v>
                </c:pt>
                <c:pt idx="546">
                  <c:v>45563</c:v>
                </c:pt>
                <c:pt idx="547">
                  <c:v>45564</c:v>
                </c:pt>
                <c:pt idx="548">
                  <c:v>45565</c:v>
                </c:pt>
                <c:pt idx="549">
                  <c:v>45566</c:v>
                </c:pt>
                <c:pt idx="550">
                  <c:v>45567</c:v>
                </c:pt>
                <c:pt idx="551">
                  <c:v>45568</c:v>
                </c:pt>
                <c:pt idx="552">
                  <c:v>45569</c:v>
                </c:pt>
                <c:pt idx="553">
                  <c:v>45570</c:v>
                </c:pt>
                <c:pt idx="554">
                  <c:v>45571</c:v>
                </c:pt>
                <c:pt idx="555">
                  <c:v>45572</c:v>
                </c:pt>
                <c:pt idx="556">
                  <c:v>45573</c:v>
                </c:pt>
                <c:pt idx="557">
                  <c:v>45574</c:v>
                </c:pt>
                <c:pt idx="558">
                  <c:v>45575</c:v>
                </c:pt>
                <c:pt idx="559">
                  <c:v>45576</c:v>
                </c:pt>
                <c:pt idx="560">
                  <c:v>45577</c:v>
                </c:pt>
                <c:pt idx="561">
                  <c:v>45578</c:v>
                </c:pt>
                <c:pt idx="562">
                  <c:v>45579</c:v>
                </c:pt>
                <c:pt idx="563">
                  <c:v>45580</c:v>
                </c:pt>
                <c:pt idx="564">
                  <c:v>45581</c:v>
                </c:pt>
                <c:pt idx="565">
                  <c:v>45582</c:v>
                </c:pt>
                <c:pt idx="566">
                  <c:v>45583</c:v>
                </c:pt>
                <c:pt idx="567">
                  <c:v>45584</c:v>
                </c:pt>
                <c:pt idx="568">
                  <c:v>45585</c:v>
                </c:pt>
                <c:pt idx="569">
                  <c:v>45586</c:v>
                </c:pt>
                <c:pt idx="570">
                  <c:v>45587</c:v>
                </c:pt>
                <c:pt idx="571">
                  <c:v>45588</c:v>
                </c:pt>
                <c:pt idx="572">
                  <c:v>45589</c:v>
                </c:pt>
                <c:pt idx="573">
                  <c:v>45590</c:v>
                </c:pt>
                <c:pt idx="574">
                  <c:v>45591</c:v>
                </c:pt>
                <c:pt idx="575">
                  <c:v>45592</c:v>
                </c:pt>
                <c:pt idx="576">
                  <c:v>45593</c:v>
                </c:pt>
                <c:pt idx="577">
                  <c:v>45594</c:v>
                </c:pt>
                <c:pt idx="578">
                  <c:v>45595</c:v>
                </c:pt>
                <c:pt idx="579">
                  <c:v>45596</c:v>
                </c:pt>
                <c:pt idx="580">
                  <c:v>45597</c:v>
                </c:pt>
                <c:pt idx="581">
                  <c:v>45598</c:v>
                </c:pt>
                <c:pt idx="582">
                  <c:v>45599</c:v>
                </c:pt>
                <c:pt idx="583">
                  <c:v>45600</c:v>
                </c:pt>
                <c:pt idx="584">
                  <c:v>45601</c:v>
                </c:pt>
                <c:pt idx="585">
                  <c:v>45602</c:v>
                </c:pt>
                <c:pt idx="586">
                  <c:v>45603</c:v>
                </c:pt>
                <c:pt idx="587">
                  <c:v>45604</c:v>
                </c:pt>
                <c:pt idx="588">
                  <c:v>45605</c:v>
                </c:pt>
                <c:pt idx="589">
                  <c:v>45606</c:v>
                </c:pt>
                <c:pt idx="590">
                  <c:v>45607</c:v>
                </c:pt>
                <c:pt idx="591">
                  <c:v>45608</c:v>
                </c:pt>
                <c:pt idx="592">
                  <c:v>45609</c:v>
                </c:pt>
                <c:pt idx="593">
                  <c:v>45610</c:v>
                </c:pt>
                <c:pt idx="594">
                  <c:v>45611</c:v>
                </c:pt>
                <c:pt idx="595">
                  <c:v>45612</c:v>
                </c:pt>
                <c:pt idx="596">
                  <c:v>45613</c:v>
                </c:pt>
                <c:pt idx="597">
                  <c:v>45614</c:v>
                </c:pt>
                <c:pt idx="598">
                  <c:v>45615</c:v>
                </c:pt>
                <c:pt idx="599">
                  <c:v>45616</c:v>
                </c:pt>
                <c:pt idx="600">
                  <c:v>45617</c:v>
                </c:pt>
                <c:pt idx="601">
                  <c:v>45618</c:v>
                </c:pt>
                <c:pt idx="602">
                  <c:v>45619</c:v>
                </c:pt>
                <c:pt idx="603">
                  <c:v>45620</c:v>
                </c:pt>
                <c:pt idx="604">
                  <c:v>45621</c:v>
                </c:pt>
                <c:pt idx="605">
                  <c:v>45622</c:v>
                </c:pt>
                <c:pt idx="606">
                  <c:v>45623</c:v>
                </c:pt>
                <c:pt idx="607">
                  <c:v>45624</c:v>
                </c:pt>
                <c:pt idx="608">
                  <c:v>45625</c:v>
                </c:pt>
                <c:pt idx="609">
                  <c:v>45626</c:v>
                </c:pt>
                <c:pt idx="610">
                  <c:v>45627</c:v>
                </c:pt>
                <c:pt idx="611">
                  <c:v>45628</c:v>
                </c:pt>
                <c:pt idx="612">
                  <c:v>45629</c:v>
                </c:pt>
                <c:pt idx="613">
                  <c:v>45630</c:v>
                </c:pt>
                <c:pt idx="614">
                  <c:v>45631</c:v>
                </c:pt>
                <c:pt idx="615">
                  <c:v>45632</c:v>
                </c:pt>
                <c:pt idx="616">
                  <c:v>45633</c:v>
                </c:pt>
                <c:pt idx="617">
                  <c:v>45634</c:v>
                </c:pt>
                <c:pt idx="618">
                  <c:v>45635</c:v>
                </c:pt>
                <c:pt idx="619">
                  <c:v>45636</c:v>
                </c:pt>
                <c:pt idx="620">
                  <c:v>45637</c:v>
                </c:pt>
                <c:pt idx="621">
                  <c:v>45638</c:v>
                </c:pt>
                <c:pt idx="622">
                  <c:v>45639</c:v>
                </c:pt>
                <c:pt idx="623">
                  <c:v>45640</c:v>
                </c:pt>
                <c:pt idx="624">
                  <c:v>45641</c:v>
                </c:pt>
                <c:pt idx="625">
                  <c:v>45642</c:v>
                </c:pt>
                <c:pt idx="626">
                  <c:v>45643</c:v>
                </c:pt>
                <c:pt idx="627">
                  <c:v>45644</c:v>
                </c:pt>
                <c:pt idx="628">
                  <c:v>45645</c:v>
                </c:pt>
                <c:pt idx="629">
                  <c:v>45646</c:v>
                </c:pt>
                <c:pt idx="630">
                  <c:v>45647</c:v>
                </c:pt>
                <c:pt idx="631">
                  <c:v>45648</c:v>
                </c:pt>
                <c:pt idx="632">
                  <c:v>45649</c:v>
                </c:pt>
                <c:pt idx="633">
                  <c:v>45650</c:v>
                </c:pt>
                <c:pt idx="634">
                  <c:v>45651</c:v>
                </c:pt>
                <c:pt idx="635">
                  <c:v>45652</c:v>
                </c:pt>
                <c:pt idx="636">
                  <c:v>45653</c:v>
                </c:pt>
                <c:pt idx="637">
                  <c:v>45654</c:v>
                </c:pt>
                <c:pt idx="638">
                  <c:v>45655</c:v>
                </c:pt>
                <c:pt idx="639">
                  <c:v>45656</c:v>
                </c:pt>
                <c:pt idx="640">
                  <c:v>45657</c:v>
                </c:pt>
                <c:pt idx="641">
                  <c:v>45658</c:v>
                </c:pt>
                <c:pt idx="642">
                  <c:v>45659</c:v>
                </c:pt>
                <c:pt idx="643">
                  <c:v>45660</c:v>
                </c:pt>
                <c:pt idx="644">
                  <c:v>45661</c:v>
                </c:pt>
                <c:pt idx="645">
                  <c:v>45662</c:v>
                </c:pt>
                <c:pt idx="646">
                  <c:v>45663</c:v>
                </c:pt>
                <c:pt idx="647">
                  <c:v>45664</c:v>
                </c:pt>
                <c:pt idx="648">
                  <c:v>45665</c:v>
                </c:pt>
                <c:pt idx="649">
                  <c:v>45666</c:v>
                </c:pt>
                <c:pt idx="650">
                  <c:v>45667</c:v>
                </c:pt>
                <c:pt idx="651">
                  <c:v>45668</c:v>
                </c:pt>
                <c:pt idx="652">
                  <c:v>45669</c:v>
                </c:pt>
                <c:pt idx="653">
                  <c:v>45670</c:v>
                </c:pt>
                <c:pt idx="654">
                  <c:v>45671</c:v>
                </c:pt>
                <c:pt idx="655">
                  <c:v>45672</c:v>
                </c:pt>
                <c:pt idx="656">
                  <c:v>45673</c:v>
                </c:pt>
                <c:pt idx="657">
                  <c:v>45674</c:v>
                </c:pt>
                <c:pt idx="658">
                  <c:v>45675</c:v>
                </c:pt>
                <c:pt idx="659">
                  <c:v>45676</c:v>
                </c:pt>
                <c:pt idx="660">
                  <c:v>45677</c:v>
                </c:pt>
                <c:pt idx="661">
                  <c:v>45678</c:v>
                </c:pt>
                <c:pt idx="662">
                  <c:v>45679</c:v>
                </c:pt>
                <c:pt idx="663">
                  <c:v>45680</c:v>
                </c:pt>
                <c:pt idx="664">
                  <c:v>45681</c:v>
                </c:pt>
                <c:pt idx="665">
                  <c:v>45682</c:v>
                </c:pt>
                <c:pt idx="666">
                  <c:v>45683</c:v>
                </c:pt>
                <c:pt idx="667">
                  <c:v>45684</c:v>
                </c:pt>
                <c:pt idx="668">
                  <c:v>45685</c:v>
                </c:pt>
                <c:pt idx="669">
                  <c:v>45686</c:v>
                </c:pt>
                <c:pt idx="670">
                  <c:v>45687</c:v>
                </c:pt>
                <c:pt idx="671">
                  <c:v>45688</c:v>
                </c:pt>
                <c:pt idx="672">
                  <c:v>45689</c:v>
                </c:pt>
                <c:pt idx="673">
                  <c:v>45690</c:v>
                </c:pt>
                <c:pt idx="674">
                  <c:v>45691</c:v>
                </c:pt>
                <c:pt idx="675">
                  <c:v>45692</c:v>
                </c:pt>
                <c:pt idx="676">
                  <c:v>45693</c:v>
                </c:pt>
                <c:pt idx="677">
                  <c:v>45694</c:v>
                </c:pt>
                <c:pt idx="678">
                  <c:v>45695</c:v>
                </c:pt>
                <c:pt idx="679">
                  <c:v>45696</c:v>
                </c:pt>
                <c:pt idx="680">
                  <c:v>45697</c:v>
                </c:pt>
                <c:pt idx="681">
                  <c:v>45698</c:v>
                </c:pt>
                <c:pt idx="682">
                  <c:v>45699</c:v>
                </c:pt>
                <c:pt idx="683">
                  <c:v>45700</c:v>
                </c:pt>
                <c:pt idx="684">
                  <c:v>45701</c:v>
                </c:pt>
                <c:pt idx="685">
                  <c:v>45702</c:v>
                </c:pt>
                <c:pt idx="686">
                  <c:v>45703</c:v>
                </c:pt>
                <c:pt idx="687">
                  <c:v>45704</c:v>
                </c:pt>
                <c:pt idx="688">
                  <c:v>45705</c:v>
                </c:pt>
                <c:pt idx="689">
                  <c:v>45706</c:v>
                </c:pt>
                <c:pt idx="690">
                  <c:v>45707</c:v>
                </c:pt>
                <c:pt idx="691">
                  <c:v>45708</c:v>
                </c:pt>
                <c:pt idx="692">
                  <c:v>45709</c:v>
                </c:pt>
                <c:pt idx="693">
                  <c:v>45710</c:v>
                </c:pt>
                <c:pt idx="694">
                  <c:v>45711</c:v>
                </c:pt>
                <c:pt idx="695">
                  <c:v>45712</c:v>
                </c:pt>
                <c:pt idx="696">
                  <c:v>45713</c:v>
                </c:pt>
                <c:pt idx="697">
                  <c:v>45714</c:v>
                </c:pt>
                <c:pt idx="698">
                  <c:v>45715</c:v>
                </c:pt>
                <c:pt idx="699">
                  <c:v>45716</c:v>
                </c:pt>
                <c:pt idx="700">
                  <c:v>45717</c:v>
                </c:pt>
                <c:pt idx="701">
                  <c:v>45718</c:v>
                </c:pt>
                <c:pt idx="702">
                  <c:v>45719</c:v>
                </c:pt>
                <c:pt idx="703">
                  <c:v>45720</c:v>
                </c:pt>
                <c:pt idx="704">
                  <c:v>45721</c:v>
                </c:pt>
                <c:pt idx="705">
                  <c:v>45722</c:v>
                </c:pt>
                <c:pt idx="706">
                  <c:v>45723</c:v>
                </c:pt>
                <c:pt idx="707">
                  <c:v>45724</c:v>
                </c:pt>
                <c:pt idx="708">
                  <c:v>45725</c:v>
                </c:pt>
                <c:pt idx="709">
                  <c:v>45726</c:v>
                </c:pt>
                <c:pt idx="710">
                  <c:v>45727</c:v>
                </c:pt>
                <c:pt idx="711">
                  <c:v>45728</c:v>
                </c:pt>
                <c:pt idx="712">
                  <c:v>45729</c:v>
                </c:pt>
                <c:pt idx="713">
                  <c:v>45730</c:v>
                </c:pt>
                <c:pt idx="714">
                  <c:v>45731</c:v>
                </c:pt>
                <c:pt idx="715">
                  <c:v>45732</c:v>
                </c:pt>
                <c:pt idx="716">
                  <c:v>45733</c:v>
                </c:pt>
                <c:pt idx="717">
                  <c:v>45734</c:v>
                </c:pt>
                <c:pt idx="718">
                  <c:v>45735</c:v>
                </c:pt>
                <c:pt idx="719">
                  <c:v>45736</c:v>
                </c:pt>
                <c:pt idx="720">
                  <c:v>45737</c:v>
                </c:pt>
                <c:pt idx="721">
                  <c:v>45738</c:v>
                </c:pt>
                <c:pt idx="722">
                  <c:v>45739</c:v>
                </c:pt>
                <c:pt idx="723">
                  <c:v>45740</c:v>
                </c:pt>
                <c:pt idx="724">
                  <c:v>45741</c:v>
                </c:pt>
                <c:pt idx="725">
                  <c:v>45742</c:v>
                </c:pt>
                <c:pt idx="726">
                  <c:v>45743</c:v>
                </c:pt>
                <c:pt idx="727">
                  <c:v>45744</c:v>
                </c:pt>
                <c:pt idx="728">
                  <c:v>45745</c:v>
                </c:pt>
                <c:pt idx="729">
                  <c:v>45746</c:v>
                </c:pt>
                <c:pt idx="730">
                  <c:v>45747</c:v>
                </c:pt>
                <c:pt idx="731">
                  <c:v>0</c:v>
                </c:pt>
                <c:pt idx="732">
                  <c:v>0</c:v>
                </c:pt>
                <c:pt idx="733">
                  <c:v>0</c:v>
                </c:pt>
                <c:pt idx="734">
                  <c:v>45748</c:v>
                </c:pt>
                <c:pt idx="735">
                  <c:v>45749</c:v>
                </c:pt>
                <c:pt idx="736">
                  <c:v>45750</c:v>
                </c:pt>
                <c:pt idx="737">
                  <c:v>45751</c:v>
                </c:pt>
                <c:pt idx="738">
                  <c:v>45752</c:v>
                </c:pt>
                <c:pt idx="739">
                  <c:v>45753</c:v>
                </c:pt>
                <c:pt idx="740">
                  <c:v>45754</c:v>
                </c:pt>
                <c:pt idx="741">
                  <c:v>45755</c:v>
                </c:pt>
                <c:pt idx="742">
                  <c:v>45756</c:v>
                </c:pt>
                <c:pt idx="743">
                  <c:v>45757</c:v>
                </c:pt>
                <c:pt idx="744">
                  <c:v>45758</c:v>
                </c:pt>
                <c:pt idx="745">
                  <c:v>45759</c:v>
                </c:pt>
                <c:pt idx="746">
                  <c:v>45760</c:v>
                </c:pt>
                <c:pt idx="747">
                  <c:v>45761</c:v>
                </c:pt>
                <c:pt idx="748">
                  <c:v>45762</c:v>
                </c:pt>
                <c:pt idx="749">
                  <c:v>45763</c:v>
                </c:pt>
                <c:pt idx="750">
                  <c:v>45764</c:v>
                </c:pt>
                <c:pt idx="751">
                  <c:v>45765</c:v>
                </c:pt>
                <c:pt idx="752">
                  <c:v>45766</c:v>
                </c:pt>
                <c:pt idx="753">
                  <c:v>45767</c:v>
                </c:pt>
                <c:pt idx="754">
                  <c:v>45768</c:v>
                </c:pt>
                <c:pt idx="755">
                  <c:v>45769</c:v>
                </c:pt>
                <c:pt idx="756">
                  <c:v>45770</c:v>
                </c:pt>
                <c:pt idx="757">
                  <c:v>45771</c:v>
                </c:pt>
                <c:pt idx="758">
                  <c:v>45772</c:v>
                </c:pt>
                <c:pt idx="759">
                  <c:v>45773</c:v>
                </c:pt>
                <c:pt idx="760">
                  <c:v>45774</c:v>
                </c:pt>
                <c:pt idx="761">
                  <c:v>45775</c:v>
                </c:pt>
                <c:pt idx="762">
                  <c:v>45776</c:v>
                </c:pt>
                <c:pt idx="763">
                  <c:v>0</c:v>
                </c:pt>
                <c:pt idx="764">
                  <c:v>45777</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numCache>
            </c:numRef>
          </c:cat>
          <c:val>
            <c:numRef>
              <c:f>'Charts - Board Report'!$O$732:$O$1600</c:f>
              <c:numCache>
                <c:formatCode>_-* #,##0_-;\-* #,##0_-;_-* "-"??_-;_-@_-</c:formatCode>
                <c:ptCount val="869"/>
                <c:pt idx="0">
                  <c:v>269.14285714285717</c:v>
                </c:pt>
                <c:pt idx="1">
                  <c:v>267.71428571428572</c:v>
                </c:pt>
                <c:pt idx="2">
                  <c:v>271.71428571428572</c:v>
                </c:pt>
                <c:pt idx="3">
                  <c:v>272.57142857142856</c:v>
                </c:pt>
                <c:pt idx="4">
                  <c:v>280.57142857142856</c:v>
                </c:pt>
                <c:pt idx="5">
                  <c:v>298.14285714285717</c:v>
                </c:pt>
                <c:pt idx="6">
                  <c:v>293.28571428571428</c:v>
                </c:pt>
                <c:pt idx="7">
                  <c:v>293</c:v>
                </c:pt>
                <c:pt idx="8">
                  <c:v>291.28571428571428</c:v>
                </c:pt>
                <c:pt idx="9">
                  <c:v>270.71428571428572</c:v>
                </c:pt>
                <c:pt idx="10">
                  <c:v>253.28571428571428</c:v>
                </c:pt>
                <c:pt idx="11">
                  <c:v>245.71428571428572</c:v>
                </c:pt>
                <c:pt idx="12">
                  <c:v>236.85714285714286</c:v>
                </c:pt>
                <c:pt idx="13">
                  <c:v>250.85714285714286</c:v>
                </c:pt>
                <c:pt idx="14">
                  <c:v>259.14285714285717</c:v>
                </c:pt>
                <c:pt idx="15">
                  <c:v>262.28571428571428</c:v>
                </c:pt>
                <c:pt idx="16">
                  <c:v>280.42857142857144</c:v>
                </c:pt>
                <c:pt idx="17">
                  <c:v>295</c:v>
                </c:pt>
                <c:pt idx="18">
                  <c:v>296.71428571428572</c:v>
                </c:pt>
                <c:pt idx="19">
                  <c:v>290.71428571428572</c:v>
                </c:pt>
                <c:pt idx="20">
                  <c:v>288.14285714285717</c:v>
                </c:pt>
                <c:pt idx="21">
                  <c:v>289</c:v>
                </c:pt>
                <c:pt idx="22">
                  <c:v>289.57142857142856</c:v>
                </c:pt>
                <c:pt idx="23">
                  <c:v>288.71428571428572</c:v>
                </c:pt>
                <c:pt idx="24">
                  <c:v>292.57142857142856</c:v>
                </c:pt>
                <c:pt idx="25">
                  <c:v>292.28571428571428</c:v>
                </c:pt>
                <c:pt idx="26">
                  <c:v>293.57142857142856</c:v>
                </c:pt>
                <c:pt idx="27">
                  <c:v>292.85714285714283</c:v>
                </c:pt>
                <c:pt idx="28">
                  <c:v>290.85714285714283</c:v>
                </c:pt>
                <c:pt idx="29">
                  <c:v>289.42857142857144</c:v>
                </c:pt>
                <c:pt idx="30">
                  <c:v>272.71428571428572</c:v>
                </c:pt>
                <c:pt idx="31">
                  <c:v>251.42857142857142</c:v>
                </c:pt>
                <c:pt idx="32">
                  <c:v>246.85714285714286</c:v>
                </c:pt>
                <c:pt idx="33">
                  <c:v>249.28571428571428</c:v>
                </c:pt>
                <c:pt idx="34">
                  <c:v>254.42857142857142</c:v>
                </c:pt>
                <c:pt idx="35">
                  <c:v>257.28571428571428</c:v>
                </c:pt>
                <c:pt idx="36">
                  <c:v>258.57142857142856</c:v>
                </c:pt>
                <c:pt idx="37">
                  <c:v>255.85714285714286</c:v>
                </c:pt>
                <c:pt idx="38">
                  <c:v>262.14285714285717</c:v>
                </c:pt>
                <c:pt idx="39">
                  <c:v>263.71428571428572</c:v>
                </c:pt>
                <c:pt idx="40">
                  <c:v>266.28571428571428</c:v>
                </c:pt>
                <c:pt idx="41">
                  <c:v>261.85714285714283</c:v>
                </c:pt>
                <c:pt idx="42">
                  <c:v>262</c:v>
                </c:pt>
                <c:pt idx="43">
                  <c:v>261.71428571428572</c:v>
                </c:pt>
                <c:pt idx="44">
                  <c:v>284.71428571428572</c:v>
                </c:pt>
                <c:pt idx="45">
                  <c:v>294.57142857142856</c:v>
                </c:pt>
                <c:pt idx="46">
                  <c:v>292.28571428571428</c:v>
                </c:pt>
                <c:pt idx="47">
                  <c:v>292</c:v>
                </c:pt>
                <c:pt idx="48">
                  <c:v>294.71428571428572</c:v>
                </c:pt>
                <c:pt idx="49">
                  <c:v>289.85714285714283</c:v>
                </c:pt>
                <c:pt idx="50">
                  <c:v>289.14285714285717</c:v>
                </c:pt>
                <c:pt idx="51">
                  <c:v>289.42857142857144</c:v>
                </c:pt>
                <c:pt idx="52">
                  <c:v>291.42857142857144</c:v>
                </c:pt>
                <c:pt idx="53">
                  <c:v>297.28571428571428</c:v>
                </c:pt>
                <c:pt idx="54">
                  <c:v>294.28571428571428</c:v>
                </c:pt>
                <c:pt idx="55">
                  <c:v>288.85714285714283</c:v>
                </c:pt>
                <c:pt idx="56">
                  <c:v>289.57142857142856</c:v>
                </c:pt>
                <c:pt idx="57">
                  <c:v>287.71428571428572</c:v>
                </c:pt>
                <c:pt idx="58">
                  <c:v>265</c:v>
                </c:pt>
                <c:pt idx="59">
                  <c:v>249.57142857142858</c:v>
                </c:pt>
                <c:pt idx="60">
                  <c:v>245.42857142857142</c:v>
                </c:pt>
                <c:pt idx="61">
                  <c:v>248.71428571428572</c:v>
                </c:pt>
                <c:pt idx="62">
                  <c:v>254.57142857142858</c:v>
                </c:pt>
                <c:pt idx="63">
                  <c:v>258.28571428571428</c:v>
                </c:pt>
                <c:pt idx="64">
                  <c:v>258.57142857142856</c:v>
                </c:pt>
                <c:pt idx="65">
                  <c:v>276.42857142857144</c:v>
                </c:pt>
                <c:pt idx="66">
                  <c:v>291</c:v>
                </c:pt>
                <c:pt idx="67">
                  <c:v>290.57142857142856</c:v>
                </c:pt>
                <c:pt idx="68">
                  <c:v>286.71428571428572</c:v>
                </c:pt>
                <c:pt idx="69">
                  <c:v>284.71428571428572</c:v>
                </c:pt>
                <c:pt idx="70">
                  <c:v>280.42857142857144</c:v>
                </c:pt>
                <c:pt idx="71">
                  <c:v>280.14285714285717</c:v>
                </c:pt>
                <c:pt idx="72">
                  <c:v>284</c:v>
                </c:pt>
                <c:pt idx="73">
                  <c:v>288.57142857142856</c:v>
                </c:pt>
                <c:pt idx="74">
                  <c:v>293.28571428571428</c:v>
                </c:pt>
                <c:pt idx="75">
                  <c:v>298.28571428571428</c:v>
                </c:pt>
                <c:pt idx="76">
                  <c:v>298.57142857142856</c:v>
                </c:pt>
                <c:pt idx="77">
                  <c:v>300</c:v>
                </c:pt>
                <c:pt idx="78">
                  <c:v>301.71428571428572</c:v>
                </c:pt>
                <c:pt idx="79">
                  <c:v>299.42857142857144</c:v>
                </c:pt>
                <c:pt idx="80">
                  <c:v>295.42857142857144</c:v>
                </c:pt>
                <c:pt idx="81">
                  <c:v>292.28571428571428</c:v>
                </c:pt>
                <c:pt idx="82">
                  <c:v>288</c:v>
                </c:pt>
                <c:pt idx="83">
                  <c:v>285</c:v>
                </c:pt>
                <c:pt idx="84">
                  <c:v>280</c:v>
                </c:pt>
                <c:pt idx="85">
                  <c:v>279.71428571428572</c:v>
                </c:pt>
                <c:pt idx="86">
                  <c:v>282.28571428571428</c:v>
                </c:pt>
                <c:pt idx="87">
                  <c:v>282.85714285714283</c:v>
                </c:pt>
                <c:pt idx="88">
                  <c:v>282.57142857142856</c:v>
                </c:pt>
                <c:pt idx="89">
                  <c:v>286.71428571428572</c:v>
                </c:pt>
                <c:pt idx="90">
                  <c:v>287.57142857142856</c:v>
                </c:pt>
                <c:pt idx="91">
                  <c:v>288.28571428571428</c:v>
                </c:pt>
                <c:pt idx="92">
                  <c:v>285.71428571428572</c:v>
                </c:pt>
                <c:pt idx="93">
                  <c:v>284.42857142857144</c:v>
                </c:pt>
                <c:pt idx="94">
                  <c:v>289.42857142857144</c:v>
                </c:pt>
                <c:pt idx="95">
                  <c:v>287.71428571428572</c:v>
                </c:pt>
                <c:pt idx="96">
                  <c:v>287.57142857142856</c:v>
                </c:pt>
                <c:pt idx="97">
                  <c:v>287.42857142857144</c:v>
                </c:pt>
                <c:pt idx="98">
                  <c:v>289.85714285714283</c:v>
                </c:pt>
                <c:pt idx="99">
                  <c:v>289.85714285714283</c:v>
                </c:pt>
                <c:pt idx="100">
                  <c:v>288.57142857142856</c:v>
                </c:pt>
                <c:pt idx="101">
                  <c:v>279.42857142857144</c:v>
                </c:pt>
                <c:pt idx="102">
                  <c:v>277.14285714285717</c:v>
                </c:pt>
                <c:pt idx="103">
                  <c:v>272.57142857142856</c:v>
                </c:pt>
                <c:pt idx="104">
                  <c:v>273</c:v>
                </c:pt>
                <c:pt idx="105">
                  <c:v>274.28571428571428</c:v>
                </c:pt>
                <c:pt idx="106">
                  <c:v>279</c:v>
                </c:pt>
                <c:pt idx="107">
                  <c:v>280.57142857142856</c:v>
                </c:pt>
                <c:pt idx="108">
                  <c:v>287</c:v>
                </c:pt>
                <c:pt idx="109">
                  <c:v>291.85714285714283</c:v>
                </c:pt>
                <c:pt idx="110">
                  <c:v>291.57142857142856</c:v>
                </c:pt>
                <c:pt idx="111">
                  <c:v>287</c:v>
                </c:pt>
                <c:pt idx="112">
                  <c:v>282.57142857142856</c:v>
                </c:pt>
                <c:pt idx="113">
                  <c:v>278.14285714285717</c:v>
                </c:pt>
                <c:pt idx="114">
                  <c:v>276.42857142857144</c:v>
                </c:pt>
                <c:pt idx="115">
                  <c:v>271.28571428571428</c:v>
                </c:pt>
                <c:pt idx="116">
                  <c:v>272</c:v>
                </c:pt>
                <c:pt idx="117">
                  <c:v>275.14285714285717</c:v>
                </c:pt>
                <c:pt idx="118">
                  <c:v>280</c:v>
                </c:pt>
                <c:pt idx="119">
                  <c:v>282</c:v>
                </c:pt>
                <c:pt idx="120">
                  <c:v>285.57142857142856</c:v>
                </c:pt>
                <c:pt idx="121">
                  <c:v>283.42857142857144</c:v>
                </c:pt>
                <c:pt idx="122">
                  <c:v>285.57142857142856</c:v>
                </c:pt>
                <c:pt idx="123">
                  <c:v>286.42857142857144</c:v>
                </c:pt>
                <c:pt idx="124">
                  <c:v>285.57142857142856</c:v>
                </c:pt>
                <c:pt idx="125">
                  <c:v>282.42857142857144</c:v>
                </c:pt>
                <c:pt idx="126">
                  <c:v>287.28571428571428</c:v>
                </c:pt>
                <c:pt idx="127">
                  <c:v>286.71428571428572</c:v>
                </c:pt>
                <c:pt idx="128">
                  <c:v>287.57142857142856</c:v>
                </c:pt>
                <c:pt idx="129">
                  <c:v>290.57142857142856</c:v>
                </c:pt>
                <c:pt idx="130">
                  <c:v>292</c:v>
                </c:pt>
                <c:pt idx="131">
                  <c:v>289.14285714285717</c:v>
                </c:pt>
                <c:pt idx="132">
                  <c:v>285.57142857142856</c:v>
                </c:pt>
                <c:pt idx="133">
                  <c:v>284</c:v>
                </c:pt>
                <c:pt idx="134">
                  <c:v>284.42857142857144</c:v>
                </c:pt>
                <c:pt idx="135">
                  <c:v>284.42857142857144</c:v>
                </c:pt>
                <c:pt idx="136">
                  <c:v>280.28571428571428</c:v>
                </c:pt>
                <c:pt idx="137">
                  <c:v>280.57142857142856</c:v>
                </c:pt>
                <c:pt idx="138">
                  <c:v>281.42857142857144</c:v>
                </c:pt>
                <c:pt idx="139">
                  <c:v>289</c:v>
                </c:pt>
                <c:pt idx="140">
                  <c:v>287.57142857142856</c:v>
                </c:pt>
                <c:pt idx="141">
                  <c:v>287.28571428571428</c:v>
                </c:pt>
                <c:pt idx="142">
                  <c:v>290</c:v>
                </c:pt>
                <c:pt idx="143">
                  <c:v>288.28571428571428</c:v>
                </c:pt>
                <c:pt idx="144">
                  <c:v>288.28571428571428</c:v>
                </c:pt>
                <c:pt idx="145">
                  <c:v>293.85714285714283</c:v>
                </c:pt>
                <c:pt idx="146">
                  <c:v>293.85714285714283</c:v>
                </c:pt>
                <c:pt idx="147">
                  <c:v>297.14285714285717</c:v>
                </c:pt>
                <c:pt idx="148">
                  <c:v>300</c:v>
                </c:pt>
                <c:pt idx="149">
                  <c:v>280.42857142857144</c:v>
                </c:pt>
                <c:pt idx="150">
                  <c:v>272</c:v>
                </c:pt>
                <c:pt idx="151">
                  <c:v>266.57142857142856</c:v>
                </c:pt>
                <c:pt idx="152">
                  <c:v>257.85714285714283</c:v>
                </c:pt>
                <c:pt idx="153">
                  <c:v>254.85714285714286</c:v>
                </c:pt>
                <c:pt idx="154">
                  <c:v>250.71428571428572</c:v>
                </c:pt>
                <c:pt idx="155">
                  <c:v>247.14285714285714</c:v>
                </c:pt>
                <c:pt idx="156">
                  <c:v>263.42857142857144</c:v>
                </c:pt>
                <c:pt idx="157">
                  <c:v>273.57142857142856</c:v>
                </c:pt>
                <c:pt idx="158">
                  <c:v>269.85714285714283</c:v>
                </c:pt>
                <c:pt idx="159">
                  <c:v>272.42857142857144</c:v>
                </c:pt>
                <c:pt idx="160">
                  <c:v>272.14285714285717</c:v>
                </c:pt>
                <c:pt idx="161">
                  <c:v>275.42857142857144</c:v>
                </c:pt>
                <c:pt idx="162">
                  <c:v>278.14285714285717</c:v>
                </c:pt>
                <c:pt idx="163">
                  <c:v>279.57142857142856</c:v>
                </c:pt>
                <c:pt idx="164">
                  <c:v>283</c:v>
                </c:pt>
                <c:pt idx="165">
                  <c:v>290</c:v>
                </c:pt>
                <c:pt idx="166">
                  <c:v>291.71428571428572</c:v>
                </c:pt>
                <c:pt idx="167">
                  <c:v>291.71428571428572</c:v>
                </c:pt>
                <c:pt idx="168">
                  <c:v>289.14285714285717</c:v>
                </c:pt>
                <c:pt idx="169">
                  <c:v>288.14285714285717</c:v>
                </c:pt>
                <c:pt idx="170">
                  <c:v>289.42857142857144</c:v>
                </c:pt>
                <c:pt idx="171">
                  <c:v>291.14285714285717</c:v>
                </c:pt>
                <c:pt idx="172">
                  <c:v>289.14285714285717</c:v>
                </c:pt>
                <c:pt idx="173">
                  <c:v>286.71428571428572</c:v>
                </c:pt>
                <c:pt idx="174">
                  <c:v>286.42857142857144</c:v>
                </c:pt>
                <c:pt idx="175">
                  <c:v>287.57142857142856</c:v>
                </c:pt>
                <c:pt idx="176">
                  <c:v>285.71428571428572</c:v>
                </c:pt>
                <c:pt idx="177">
                  <c:v>289.28571428571428</c:v>
                </c:pt>
                <c:pt idx="178">
                  <c:v>290.85714285714283</c:v>
                </c:pt>
                <c:pt idx="179">
                  <c:v>293.28571428571428</c:v>
                </c:pt>
                <c:pt idx="180">
                  <c:v>289.14285714285717</c:v>
                </c:pt>
                <c:pt idx="181">
                  <c:v>291.42857142857144</c:v>
                </c:pt>
                <c:pt idx="182">
                  <c:v>293.42857142857144</c:v>
                </c:pt>
                <c:pt idx="183">
                  <c:v>296.42857142857144</c:v>
                </c:pt>
                <c:pt idx="184">
                  <c:v>293.57142857142856</c:v>
                </c:pt>
                <c:pt idx="185">
                  <c:v>285.28571428571428</c:v>
                </c:pt>
                <c:pt idx="186">
                  <c:v>281.57142857142856</c:v>
                </c:pt>
                <c:pt idx="187">
                  <c:v>283</c:v>
                </c:pt>
                <c:pt idx="188">
                  <c:v>278.42857142857144</c:v>
                </c:pt>
                <c:pt idx="189">
                  <c:v>277.42857142857144</c:v>
                </c:pt>
                <c:pt idx="190">
                  <c:v>276.85714285714283</c:v>
                </c:pt>
                <c:pt idx="191">
                  <c:v>278.14285714285717</c:v>
                </c:pt>
                <c:pt idx="192">
                  <c:v>281.85714285714283</c:v>
                </c:pt>
                <c:pt idx="193">
                  <c:v>283.28571428571428</c:v>
                </c:pt>
                <c:pt idx="194">
                  <c:v>287.14285714285717</c:v>
                </c:pt>
                <c:pt idx="195">
                  <c:v>291.14285714285717</c:v>
                </c:pt>
                <c:pt idx="196">
                  <c:v>288.57142857142856</c:v>
                </c:pt>
                <c:pt idx="197">
                  <c:v>286.57142857142856</c:v>
                </c:pt>
                <c:pt idx="198">
                  <c:v>288.71428571428572</c:v>
                </c:pt>
                <c:pt idx="199">
                  <c:v>285.57142857142856</c:v>
                </c:pt>
                <c:pt idx="200">
                  <c:v>290.71428571428572</c:v>
                </c:pt>
                <c:pt idx="201">
                  <c:v>293.57142857142856</c:v>
                </c:pt>
                <c:pt idx="202">
                  <c:v>292.57142857142856</c:v>
                </c:pt>
                <c:pt idx="203">
                  <c:v>291.71428571428572</c:v>
                </c:pt>
                <c:pt idx="204">
                  <c:v>294.28571428571428</c:v>
                </c:pt>
                <c:pt idx="205">
                  <c:v>294.28571428571428</c:v>
                </c:pt>
                <c:pt idx="206">
                  <c:v>302.57142857142856</c:v>
                </c:pt>
                <c:pt idx="207">
                  <c:v>301.57142857142856</c:v>
                </c:pt>
                <c:pt idx="208">
                  <c:v>300.42857142857144</c:v>
                </c:pt>
                <c:pt idx="209">
                  <c:v>307.28571428571428</c:v>
                </c:pt>
                <c:pt idx="210">
                  <c:v>305.14285714285717</c:v>
                </c:pt>
                <c:pt idx="211">
                  <c:v>305.42857142857144</c:v>
                </c:pt>
                <c:pt idx="212">
                  <c:v>301.28571428571428</c:v>
                </c:pt>
                <c:pt idx="213">
                  <c:v>293.57142857142856</c:v>
                </c:pt>
                <c:pt idx="214">
                  <c:v>295.14285714285717</c:v>
                </c:pt>
                <c:pt idx="215">
                  <c:v>295.28571428571428</c:v>
                </c:pt>
                <c:pt idx="216">
                  <c:v>290.42857142857144</c:v>
                </c:pt>
                <c:pt idx="217">
                  <c:v>292.57142857142856</c:v>
                </c:pt>
                <c:pt idx="218">
                  <c:v>292.28571428571428</c:v>
                </c:pt>
                <c:pt idx="219">
                  <c:v>295.42857142857144</c:v>
                </c:pt>
                <c:pt idx="220">
                  <c:v>306</c:v>
                </c:pt>
                <c:pt idx="221">
                  <c:v>310.85714285714283</c:v>
                </c:pt>
                <c:pt idx="222">
                  <c:v>317.85714285714283</c:v>
                </c:pt>
                <c:pt idx="223">
                  <c:v>325.71428571428572</c:v>
                </c:pt>
                <c:pt idx="224">
                  <c:v>327.71428571428572</c:v>
                </c:pt>
                <c:pt idx="225">
                  <c:v>325.14285714285717</c:v>
                </c:pt>
                <c:pt idx="226">
                  <c:v>327.28571428571428</c:v>
                </c:pt>
                <c:pt idx="227">
                  <c:v>324.42857142857144</c:v>
                </c:pt>
                <c:pt idx="228">
                  <c:v>316.71428571428572</c:v>
                </c:pt>
                <c:pt idx="229">
                  <c:v>309.71428571428572</c:v>
                </c:pt>
                <c:pt idx="230">
                  <c:v>303.57142857142856</c:v>
                </c:pt>
                <c:pt idx="231">
                  <c:v>302.28571428571428</c:v>
                </c:pt>
                <c:pt idx="232">
                  <c:v>304.85714285714283</c:v>
                </c:pt>
                <c:pt idx="233">
                  <c:v>299</c:v>
                </c:pt>
                <c:pt idx="234">
                  <c:v>292.71428571428572</c:v>
                </c:pt>
                <c:pt idx="235">
                  <c:v>295.57142857142856</c:v>
                </c:pt>
                <c:pt idx="236">
                  <c:v>294</c:v>
                </c:pt>
                <c:pt idx="237">
                  <c:v>298.85714285714283</c:v>
                </c:pt>
                <c:pt idx="238">
                  <c:v>299.42857142857144</c:v>
                </c:pt>
                <c:pt idx="239">
                  <c:v>297.14285714285717</c:v>
                </c:pt>
                <c:pt idx="240">
                  <c:v>300</c:v>
                </c:pt>
                <c:pt idx="241">
                  <c:v>308.28571428571428</c:v>
                </c:pt>
                <c:pt idx="242">
                  <c:v>310.28571428571428</c:v>
                </c:pt>
                <c:pt idx="243">
                  <c:v>310.42857142857144</c:v>
                </c:pt>
                <c:pt idx="244">
                  <c:v>308.57142857142856</c:v>
                </c:pt>
                <c:pt idx="245">
                  <c:v>310.57142857142856</c:v>
                </c:pt>
                <c:pt idx="246">
                  <c:v>313.42857142857144</c:v>
                </c:pt>
                <c:pt idx="247">
                  <c:v>312.28571428571428</c:v>
                </c:pt>
                <c:pt idx="248">
                  <c:v>310.85714285714283</c:v>
                </c:pt>
                <c:pt idx="249">
                  <c:v>309.14285714285717</c:v>
                </c:pt>
                <c:pt idx="250">
                  <c:v>314.28571428571428</c:v>
                </c:pt>
                <c:pt idx="251">
                  <c:v>310.14285714285717</c:v>
                </c:pt>
                <c:pt idx="252">
                  <c:v>313.28571428571428</c:v>
                </c:pt>
                <c:pt idx="253">
                  <c:v>311.42857142857144</c:v>
                </c:pt>
                <c:pt idx="254">
                  <c:v>316.71428571428572</c:v>
                </c:pt>
                <c:pt idx="255">
                  <c:v>321.57142857142856</c:v>
                </c:pt>
                <c:pt idx="256">
                  <c:v>327.57142857142856</c:v>
                </c:pt>
                <c:pt idx="257">
                  <c:v>329.85714285714283</c:v>
                </c:pt>
                <c:pt idx="258">
                  <c:v>334.28571428571428</c:v>
                </c:pt>
                <c:pt idx="259">
                  <c:v>335.14285714285717</c:v>
                </c:pt>
                <c:pt idx="260">
                  <c:v>334.57142857142856</c:v>
                </c:pt>
                <c:pt idx="261">
                  <c:v>337.14285714285717</c:v>
                </c:pt>
                <c:pt idx="262">
                  <c:v>336.14285714285717</c:v>
                </c:pt>
                <c:pt idx="263">
                  <c:v>341</c:v>
                </c:pt>
                <c:pt idx="264">
                  <c:v>351.71428571428572</c:v>
                </c:pt>
                <c:pt idx="265">
                  <c:v>375</c:v>
                </c:pt>
                <c:pt idx="266">
                  <c:v>391.28571428571428</c:v>
                </c:pt>
                <c:pt idx="267">
                  <c:v>404.57142857142856</c:v>
                </c:pt>
                <c:pt idx="268">
                  <c:v>371.14285714285717</c:v>
                </c:pt>
                <c:pt idx="269">
                  <c:v>323.42857142857144</c:v>
                </c:pt>
                <c:pt idx="270">
                  <c:v>286.85714285714283</c:v>
                </c:pt>
                <c:pt idx="271">
                  <c:v>268.71428571428572</c:v>
                </c:pt>
                <c:pt idx="272">
                  <c:v>249</c:v>
                </c:pt>
                <c:pt idx="273">
                  <c:v>232.57142857142858</c:v>
                </c:pt>
                <c:pt idx="274">
                  <c:v>220.71428571428572</c:v>
                </c:pt>
                <c:pt idx="275">
                  <c:v>224.14285714285714</c:v>
                </c:pt>
                <c:pt idx="276">
                  <c:v>252.71428571428572</c:v>
                </c:pt>
                <c:pt idx="277">
                  <c:v>279.42857142857144</c:v>
                </c:pt>
                <c:pt idx="278">
                  <c:v>290.85714285714283</c:v>
                </c:pt>
                <c:pt idx="279">
                  <c:v>293.28571428571428</c:v>
                </c:pt>
                <c:pt idx="280">
                  <c:v>293.28571428571428</c:v>
                </c:pt>
                <c:pt idx="281">
                  <c:v>297.28571428571428</c:v>
                </c:pt>
                <c:pt idx="282">
                  <c:v>324.71428571428572</c:v>
                </c:pt>
                <c:pt idx="283">
                  <c:v>339.85714285714283</c:v>
                </c:pt>
                <c:pt idx="284">
                  <c:v>338.85714285714283</c:v>
                </c:pt>
                <c:pt idx="285">
                  <c:v>337.14285714285717</c:v>
                </c:pt>
                <c:pt idx="286">
                  <c:v>332.42857142857144</c:v>
                </c:pt>
                <c:pt idx="287">
                  <c:v>328.42857142857144</c:v>
                </c:pt>
                <c:pt idx="288">
                  <c:v>321.71428571428572</c:v>
                </c:pt>
                <c:pt idx="289">
                  <c:v>322.85714285714283</c:v>
                </c:pt>
                <c:pt idx="290">
                  <c:v>319.71428571428572</c:v>
                </c:pt>
                <c:pt idx="291">
                  <c:v>321.42857142857144</c:v>
                </c:pt>
                <c:pt idx="292">
                  <c:v>315.71428571428572</c:v>
                </c:pt>
                <c:pt idx="293">
                  <c:v>317.71428571428572</c:v>
                </c:pt>
                <c:pt idx="294">
                  <c:v>316.85714285714283</c:v>
                </c:pt>
                <c:pt idx="295">
                  <c:v>320</c:v>
                </c:pt>
                <c:pt idx="296">
                  <c:v>321.28571428571428</c:v>
                </c:pt>
                <c:pt idx="297">
                  <c:v>324.28571428571428</c:v>
                </c:pt>
                <c:pt idx="298">
                  <c:v>328.42857142857144</c:v>
                </c:pt>
                <c:pt idx="299">
                  <c:v>334.57142857142856</c:v>
                </c:pt>
                <c:pt idx="300">
                  <c:v>325</c:v>
                </c:pt>
                <c:pt idx="301">
                  <c:v>327.85714285714283</c:v>
                </c:pt>
                <c:pt idx="302">
                  <c:v>326</c:v>
                </c:pt>
                <c:pt idx="303">
                  <c:v>326.85714285714283</c:v>
                </c:pt>
                <c:pt idx="304">
                  <c:v>329.42857142857144</c:v>
                </c:pt>
                <c:pt idx="305">
                  <c:v>322.14285714285717</c:v>
                </c:pt>
                <c:pt idx="306">
                  <c:v>341.57142857142856</c:v>
                </c:pt>
                <c:pt idx="307">
                  <c:v>367.85714285714283</c:v>
                </c:pt>
                <c:pt idx="308">
                  <c:v>379.28571428571428</c:v>
                </c:pt>
                <c:pt idx="309">
                  <c:v>386.71428571428572</c:v>
                </c:pt>
                <c:pt idx="310">
                  <c:v>384.28571428571428</c:v>
                </c:pt>
                <c:pt idx="311">
                  <c:v>386</c:v>
                </c:pt>
                <c:pt idx="312">
                  <c:v>389.42857142857144</c:v>
                </c:pt>
                <c:pt idx="313">
                  <c:v>368.85714285714283</c:v>
                </c:pt>
                <c:pt idx="314">
                  <c:v>355</c:v>
                </c:pt>
                <c:pt idx="315">
                  <c:v>342.28571428571428</c:v>
                </c:pt>
                <c:pt idx="316">
                  <c:v>332</c:v>
                </c:pt>
                <c:pt idx="317">
                  <c:v>326.57142857142856</c:v>
                </c:pt>
                <c:pt idx="318">
                  <c:v>324.14285714285717</c:v>
                </c:pt>
                <c:pt idx="319">
                  <c:v>323.28571428571428</c:v>
                </c:pt>
                <c:pt idx="320">
                  <c:v>319</c:v>
                </c:pt>
                <c:pt idx="321">
                  <c:v>310.57142857142856</c:v>
                </c:pt>
                <c:pt idx="322">
                  <c:v>305.85714285714283</c:v>
                </c:pt>
                <c:pt idx="323">
                  <c:v>310.28571428571428</c:v>
                </c:pt>
                <c:pt idx="324">
                  <c:v>312.85714285714283</c:v>
                </c:pt>
                <c:pt idx="325">
                  <c:v>311.71428571428572</c:v>
                </c:pt>
                <c:pt idx="326">
                  <c:v>313.71428571428572</c:v>
                </c:pt>
                <c:pt idx="327">
                  <c:v>318.42857142857144</c:v>
                </c:pt>
                <c:pt idx="328">
                  <c:v>317.71428571428572</c:v>
                </c:pt>
                <c:pt idx="329">
                  <c:v>324.57142857142856</c:v>
                </c:pt>
                <c:pt idx="330">
                  <c:v>322</c:v>
                </c:pt>
                <c:pt idx="331">
                  <c:v>325.57142857142856</c:v>
                </c:pt>
                <c:pt idx="332">
                  <c:v>325.42857142857144</c:v>
                </c:pt>
                <c:pt idx="333">
                  <c:v>323.71428571428572</c:v>
                </c:pt>
                <c:pt idx="334">
                  <c:v>324.85714285714283</c:v>
                </c:pt>
                <c:pt idx="335">
                  <c:v>325.42857142857144</c:v>
                </c:pt>
                <c:pt idx="336">
                  <c:v>319.14285714285717</c:v>
                </c:pt>
                <c:pt idx="337">
                  <c:v>320.85714285714283</c:v>
                </c:pt>
                <c:pt idx="338">
                  <c:v>317.57142857142856</c:v>
                </c:pt>
                <c:pt idx="339">
                  <c:v>318</c:v>
                </c:pt>
                <c:pt idx="340">
                  <c:v>319.57142857142856</c:v>
                </c:pt>
                <c:pt idx="341">
                  <c:v>316</c:v>
                </c:pt>
                <c:pt idx="342">
                  <c:v>320.14285714285717</c:v>
                </c:pt>
                <c:pt idx="343">
                  <c:v>325.71428571428572</c:v>
                </c:pt>
                <c:pt idx="344">
                  <c:v>325</c:v>
                </c:pt>
                <c:pt idx="345">
                  <c:v>325.14285714285717</c:v>
                </c:pt>
                <c:pt idx="346">
                  <c:v>317.28571428571428</c:v>
                </c:pt>
                <c:pt idx="347">
                  <c:v>311.71428571428572</c:v>
                </c:pt>
                <c:pt idx="348">
                  <c:v>304.71428571428572</c:v>
                </c:pt>
                <c:pt idx="349">
                  <c:v>299.28571428571428</c:v>
                </c:pt>
                <c:pt idx="350">
                  <c:v>291.85714285714283</c:v>
                </c:pt>
                <c:pt idx="351">
                  <c:v>289.57142857142856</c:v>
                </c:pt>
                <c:pt idx="352">
                  <c:v>287.42857142857144</c:v>
                </c:pt>
                <c:pt idx="353">
                  <c:v>292.28571428571428</c:v>
                </c:pt>
                <c:pt idx="354">
                  <c:v>295</c:v>
                </c:pt>
                <c:pt idx="355">
                  <c:v>298.57142857142856</c:v>
                </c:pt>
                <c:pt idx="356">
                  <c:v>299.14285714285717</c:v>
                </c:pt>
                <c:pt idx="357">
                  <c:v>301.57142857142856</c:v>
                </c:pt>
                <c:pt idx="358">
                  <c:v>303.71428571428572</c:v>
                </c:pt>
                <c:pt idx="359">
                  <c:v>307.85714285714283</c:v>
                </c:pt>
                <c:pt idx="360">
                  <c:v>307.14285714285717</c:v>
                </c:pt>
                <c:pt idx="361">
                  <c:v>306.14285714285717</c:v>
                </c:pt>
                <c:pt idx="362">
                  <c:v>319.14285714285717</c:v>
                </c:pt>
                <c:pt idx="363">
                  <c:v>307.14285714285717</c:v>
                </c:pt>
                <c:pt idx="364">
                  <c:v>299.28571428571428</c:v>
                </c:pt>
                <c:pt idx="365">
                  <c:v>299.28571428571428</c:v>
                </c:pt>
                <c:pt idx="366">
                  <c:v>271.71428571428572</c:v>
                </c:pt>
                <c:pt idx="367">
                  <c:v>258.85714285714283</c:v>
                </c:pt>
                <c:pt idx="368">
                  <c:v>253.28571428571428</c:v>
                </c:pt>
                <c:pt idx="369">
                  <c:v>242</c:v>
                </c:pt>
                <c:pt idx="370">
                  <c:v>253.85714285714286</c:v>
                </c:pt>
                <c:pt idx="371">
                  <c:v>259.57142857142856</c:v>
                </c:pt>
                <c:pt idx="372">
                  <c:v>258.14285714285717</c:v>
                </c:pt>
                <c:pt idx="373">
                  <c:v>285.28571428571428</c:v>
                </c:pt>
                <c:pt idx="374">
                  <c:v>304</c:v>
                </c:pt>
                <c:pt idx="375">
                  <c:v>307.14285714285717</c:v>
                </c:pt>
                <c:pt idx="376">
                  <c:v>304.85714285714283</c:v>
                </c:pt>
                <c:pt idx="377">
                  <c:v>302.28571428571428</c:v>
                </c:pt>
                <c:pt idx="378">
                  <c:v>306.28571428571428</c:v>
                </c:pt>
                <c:pt idx="379">
                  <c:v>302.57142857142856</c:v>
                </c:pt>
                <c:pt idx="380">
                  <c:v>302.71428571428572</c:v>
                </c:pt>
                <c:pt idx="381">
                  <c:v>296.85714285714283</c:v>
                </c:pt>
                <c:pt idx="382">
                  <c:v>301.57142857142856</c:v>
                </c:pt>
                <c:pt idx="383">
                  <c:v>303.71428571428572</c:v>
                </c:pt>
                <c:pt idx="384">
                  <c:v>308.85714285714283</c:v>
                </c:pt>
                <c:pt idx="385">
                  <c:v>308</c:v>
                </c:pt>
                <c:pt idx="386">
                  <c:v>315.57142857142856</c:v>
                </c:pt>
                <c:pt idx="387">
                  <c:v>315.14285714285717</c:v>
                </c:pt>
                <c:pt idx="388">
                  <c:v>312.14285714285717</c:v>
                </c:pt>
                <c:pt idx="389">
                  <c:v>310.57142857142856</c:v>
                </c:pt>
                <c:pt idx="390">
                  <c:v>310.85714285714283</c:v>
                </c:pt>
                <c:pt idx="391">
                  <c:v>303</c:v>
                </c:pt>
                <c:pt idx="392">
                  <c:v>302</c:v>
                </c:pt>
                <c:pt idx="393">
                  <c:v>296.57142857142856</c:v>
                </c:pt>
                <c:pt idx="394">
                  <c:v>290.85714285714283</c:v>
                </c:pt>
                <c:pt idx="395">
                  <c:v>291.28571428571428</c:v>
                </c:pt>
                <c:pt idx="396">
                  <c:v>287.28571428571428</c:v>
                </c:pt>
                <c:pt idx="397">
                  <c:v>284</c:v>
                </c:pt>
                <c:pt idx="398">
                  <c:v>290.57142857142856</c:v>
                </c:pt>
                <c:pt idx="399">
                  <c:v>291.42857142857144</c:v>
                </c:pt>
                <c:pt idx="400">
                  <c:v>293.85714285714283</c:v>
                </c:pt>
                <c:pt idx="401">
                  <c:v>275.85714285714283</c:v>
                </c:pt>
                <c:pt idx="402">
                  <c:v>264</c:v>
                </c:pt>
                <c:pt idx="403">
                  <c:v>262.57142857142856</c:v>
                </c:pt>
                <c:pt idx="404">
                  <c:v>259.57142857142856</c:v>
                </c:pt>
                <c:pt idx="405">
                  <c:v>255.85714285714286</c:v>
                </c:pt>
                <c:pt idx="406">
                  <c:v>251.85714285714286</c:v>
                </c:pt>
                <c:pt idx="407">
                  <c:v>249.85714285714286</c:v>
                </c:pt>
                <c:pt idx="408">
                  <c:v>269.28571428571428</c:v>
                </c:pt>
                <c:pt idx="409">
                  <c:v>283.28571428571428</c:v>
                </c:pt>
                <c:pt idx="410">
                  <c:v>290.14285714285717</c:v>
                </c:pt>
                <c:pt idx="411">
                  <c:v>286.42857142857144</c:v>
                </c:pt>
                <c:pt idx="412">
                  <c:v>288.85714285714283</c:v>
                </c:pt>
                <c:pt idx="413">
                  <c:v>290.28571428571428</c:v>
                </c:pt>
                <c:pt idx="414">
                  <c:v>290.57142857142856</c:v>
                </c:pt>
                <c:pt idx="415">
                  <c:v>297.57142857142856</c:v>
                </c:pt>
                <c:pt idx="416">
                  <c:v>303</c:v>
                </c:pt>
                <c:pt idx="417">
                  <c:v>299.57142857142856</c:v>
                </c:pt>
                <c:pt idx="418">
                  <c:v>307.14285714285717</c:v>
                </c:pt>
                <c:pt idx="419">
                  <c:v>311.28571428571428</c:v>
                </c:pt>
                <c:pt idx="420">
                  <c:v>309.85714285714283</c:v>
                </c:pt>
                <c:pt idx="421">
                  <c:v>313.71428571428572</c:v>
                </c:pt>
                <c:pt idx="422">
                  <c:v>#N/A</c:v>
                </c:pt>
                <c:pt idx="423">
                  <c:v>#N/A</c:v>
                </c:pt>
                <c:pt idx="424">
                  <c:v>#N/A</c:v>
                </c:pt>
                <c:pt idx="425">
                  <c:v>#N/A</c:v>
                </c:pt>
                <c:pt idx="426">
                  <c:v>#N/A</c:v>
                </c:pt>
                <c:pt idx="427">
                  <c:v>#N/A</c:v>
                </c:pt>
                <c:pt idx="428">
                  <c:v>#N/A</c:v>
                </c:pt>
                <c:pt idx="429">
                  <c:v>#N/A</c:v>
                </c:pt>
                <c:pt idx="430">
                  <c:v>#N/A</c:v>
                </c:pt>
                <c:pt idx="431">
                  <c:v>#N/A</c:v>
                </c:pt>
                <c:pt idx="432">
                  <c:v>#N/A</c:v>
                </c:pt>
                <c:pt idx="433">
                  <c:v>165.42857142857142</c:v>
                </c:pt>
                <c:pt idx="434">
                  <c:v>162.42857142857142</c:v>
                </c:pt>
                <c:pt idx="435">
                  <c:v>160.57142857142858</c:v>
                </c:pt>
                <c:pt idx="436">
                  <c:v>160.85714285714286</c:v>
                </c:pt>
                <c:pt idx="437">
                  <c:v>160.57142857142858</c:v>
                </c:pt>
                <c:pt idx="438">
                  <c:v>160.14285714285714</c:v>
                </c:pt>
                <c:pt idx="439">
                  <c:v>154.57142857142858</c:v>
                </c:pt>
                <c:pt idx="440">
                  <c:v>154</c:v>
                </c:pt>
                <c:pt idx="441">
                  <c:v>157.71428571428572</c:v>
                </c:pt>
                <c:pt idx="442">
                  <c:v>158</c:v>
                </c:pt>
                <c:pt idx="443">
                  <c:v>156.14285714285714</c:v>
                </c:pt>
                <c:pt idx="444">
                  <c:v>158.57142857142858</c:v>
                </c:pt>
                <c:pt idx="445">
                  <c:v>158.42857142857142</c:v>
                </c:pt>
                <c:pt idx="446">
                  <c:v>158.14285714285714</c:v>
                </c:pt>
                <c:pt idx="447">
                  <c:v>157</c:v>
                </c:pt>
                <c:pt idx="448">
                  <c:v>152.14285714285714</c:v>
                </c:pt>
                <c:pt idx="449">
                  <c:v>152.85714285714286</c:v>
                </c:pt>
                <c:pt idx="450">
                  <c:v>154.14285714285714</c:v>
                </c:pt>
                <c:pt idx="451">
                  <c:v>154.71428571428572</c:v>
                </c:pt>
                <c:pt idx="452">
                  <c:v>153.28571428571428</c:v>
                </c:pt>
                <c:pt idx="453">
                  <c:v>154.28571428571428</c:v>
                </c:pt>
                <c:pt idx="454">
                  <c:v>154.71428571428572</c:v>
                </c:pt>
                <c:pt idx="455">
                  <c:v>157.57142857142858</c:v>
                </c:pt>
                <c:pt idx="456">
                  <c:v>156.57142857142858</c:v>
                </c:pt>
                <c:pt idx="457">
                  <c:v>156.71428571428572</c:v>
                </c:pt>
                <c:pt idx="458">
                  <c:v>153.57142857142858</c:v>
                </c:pt>
                <c:pt idx="459">
                  <c:v>155.57142857142858</c:v>
                </c:pt>
                <c:pt idx="460">
                  <c:v>159.71428571428572</c:v>
                </c:pt>
                <c:pt idx="461">
                  <c:v>162.85714285714286</c:v>
                </c:pt>
                <c:pt idx="462">
                  <c:v>160.71428571428572</c:v>
                </c:pt>
                <c:pt idx="463">
                  <c:v>160.57142857142858</c:v>
                </c:pt>
                <c:pt idx="464">
                  <c:v>160.42857142857142</c:v>
                </c:pt>
                <c:pt idx="465">
                  <c:v>165.42857142857142</c:v>
                </c:pt>
                <c:pt idx="466">
                  <c:v>165.71428571428572</c:v>
                </c:pt>
                <c:pt idx="467">
                  <c:v>161.71428571428572</c:v>
                </c:pt>
                <c:pt idx="468">
                  <c:v>158.14285714285714</c:v>
                </c:pt>
                <c:pt idx="469">
                  <c:v>160</c:v>
                </c:pt>
                <c:pt idx="470">
                  <c:v>161.28571428571428</c:v>
                </c:pt>
                <c:pt idx="471">
                  <c:v>159.28571428571428</c:v>
                </c:pt>
                <c:pt idx="472">
                  <c:v>159.71428571428572</c:v>
                </c:pt>
                <c:pt idx="473">
                  <c:v>162.57142857142858</c:v>
                </c:pt>
                <c:pt idx="474">
                  <c:v>164</c:v>
                </c:pt>
                <c:pt idx="475">
                  <c:v>163.85714285714286</c:v>
                </c:pt>
                <c:pt idx="476">
                  <c:v>162.14285714285714</c:v>
                </c:pt>
                <c:pt idx="477">
                  <c:v>161.85714285714286</c:v>
                </c:pt>
                <c:pt idx="478">
                  <c:v>164.71428571428572</c:v>
                </c:pt>
                <c:pt idx="479">
                  <c:v>161.85714285714286</c:v>
                </c:pt>
                <c:pt idx="480">
                  <c:v>161.28571428571428</c:v>
                </c:pt>
                <c:pt idx="481">
                  <c:v>164.85714285714286</c:v>
                </c:pt>
                <c:pt idx="482">
                  <c:v>165.71428571428572</c:v>
                </c:pt>
                <c:pt idx="483">
                  <c:v>166.85714285714286</c:v>
                </c:pt>
                <c:pt idx="484">
                  <c:v>165.28571428571428</c:v>
                </c:pt>
                <c:pt idx="485">
                  <c:v>169.14285714285714</c:v>
                </c:pt>
                <c:pt idx="486">
                  <c:v>172.42857142857142</c:v>
                </c:pt>
                <c:pt idx="487">
                  <c:v>168.71428571428572</c:v>
                </c:pt>
                <c:pt idx="488">
                  <c:v>167.14285714285714</c:v>
                </c:pt>
                <c:pt idx="489">
                  <c:v>173.42857142857142</c:v>
                </c:pt>
                <c:pt idx="490">
                  <c:v>177.42857142857142</c:v>
                </c:pt>
                <c:pt idx="491">
                  <c:v>179.28571428571428</c:v>
                </c:pt>
                <c:pt idx="492">
                  <c:v>175.57142857142858</c:v>
                </c:pt>
                <c:pt idx="493">
                  <c:v>172.57142857142858</c:v>
                </c:pt>
                <c:pt idx="494">
                  <c:v>170.71428571428572</c:v>
                </c:pt>
                <c:pt idx="495">
                  <c:v>165.28571428571428</c:v>
                </c:pt>
                <c:pt idx="496">
                  <c:v>160.57142857142858</c:v>
                </c:pt>
                <c:pt idx="497">
                  <c:v>154.85714285714286</c:v>
                </c:pt>
                <c:pt idx="498">
                  <c:v>154.14285714285714</c:v>
                </c:pt>
                <c:pt idx="499">
                  <c:v>146.85714285714286</c:v>
                </c:pt>
                <c:pt idx="500">
                  <c:v>144.42857142857142</c:v>
                </c:pt>
                <c:pt idx="501">
                  <c:v>148</c:v>
                </c:pt>
                <c:pt idx="502">
                  <c:v>149.28571428571428</c:v>
                </c:pt>
                <c:pt idx="503">
                  <c:v>145.14285714285714</c:v>
                </c:pt>
                <c:pt idx="504">
                  <c:v>148.14285714285714</c:v>
                </c:pt>
                <c:pt idx="505">
                  <c:v>148.14285714285714</c:v>
                </c:pt>
                <c:pt idx="506">
                  <c:v>152.57142857142858</c:v>
                </c:pt>
                <c:pt idx="507">
                  <c:v>155</c:v>
                </c:pt>
                <c:pt idx="508">
                  <c:v>157</c:v>
                </c:pt>
                <c:pt idx="509">
                  <c:v>157.71428571428572</c:v>
                </c:pt>
                <c:pt idx="510">
                  <c:v>160.71428571428572</c:v>
                </c:pt>
                <c:pt idx="511">
                  <c:v>160.14285714285714</c:v>
                </c:pt>
                <c:pt idx="512">
                  <c:v>159.85714285714286</c:v>
                </c:pt>
                <c:pt idx="513">
                  <c:v>146.42857142857142</c:v>
                </c:pt>
                <c:pt idx="514">
                  <c:v>140.57142857142858</c:v>
                </c:pt>
                <c:pt idx="515">
                  <c:v>133.14285714285714</c:v>
                </c:pt>
                <c:pt idx="516">
                  <c:v>135.71428571428572</c:v>
                </c:pt>
                <c:pt idx="517">
                  <c:v>134.28571428571428</c:v>
                </c:pt>
                <c:pt idx="518">
                  <c:v>131.85714285714286</c:v>
                </c:pt>
                <c:pt idx="519">
                  <c:v>131.71428571428572</c:v>
                </c:pt>
                <c:pt idx="520">
                  <c:v>143.28571428571428</c:v>
                </c:pt>
                <c:pt idx="521">
                  <c:v>146.85714285714286</c:v>
                </c:pt>
                <c:pt idx="522">
                  <c:v>153</c:v>
                </c:pt>
                <c:pt idx="523">
                  <c:v>150.85714285714286</c:v>
                </c:pt>
                <c:pt idx="524">
                  <c:v>153</c:v>
                </c:pt>
                <c:pt idx="525">
                  <c:v>152</c:v>
                </c:pt>
                <c:pt idx="526">
                  <c:v>152.71428571428572</c:v>
                </c:pt>
                <c:pt idx="527">
                  <c:v>158</c:v>
                </c:pt>
                <c:pt idx="528">
                  <c:v>162</c:v>
                </c:pt>
                <c:pt idx="529">
                  <c:v>161</c:v>
                </c:pt>
                <c:pt idx="530">
                  <c:v>159.14285714285714</c:v>
                </c:pt>
                <c:pt idx="531">
                  <c:v>157.42857142857142</c:v>
                </c:pt>
                <c:pt idx="532">
                  <c:v>158.57142857142858</c:v>
                </c:pt>
                <c:pt idx="533">
                  <c:v>159.14285714285714</c:v>
                </c:pt>
                <c:pt idx="534">
                  <c:v>153.85714285714286</c:v>
                </c:pt>
                <c:pt idx="535">
                  <c:v>152.14285714285714</c:v>
                </c:pt>
                <c:pt idx="536">
                  <c:v>152.85714285714286</c:v>
                </c:pt>
                <c:pt idx="537">
                  <c:v>159.14285714285714</c:v>
                </c:pt>
                <c:pt idx="538">
                  <c:v>164.14285714285714</c:v>
                </c:pt>
                <c:pt idx="539">
                  <c:v>167.71428571428572</c:v>
                </c:pt>
                <c:pt idx="540">
                  <c:v>168</c:v>
                </c:pt>
                <c:pt idx="541">
                  <c:v>171.14285714285714</c:v>
                </c:pt>
                <c:pt idx="542">
                  <c:v>173.14285714285714</c:v>
                </c:pt>
                <c:pt idx="543">
                  <c:v>172.14285714285714</c:v>
                </c:pt>
                <c:pt idx="544">
                  <c:v>172.57142857142858</c:v>
                </c:pt>
                <c:pt idx="545">
                  <c:v>167.14285714285714</c:v>
                </c:pt>
                <c:pt idx="546">
                  <c:v>165.85714285714286</c:v>
                </c:pt>
                <c:pt idx="547">
                  <c:v>164</c:v>
                </c:pt>
                <c:pt idx="548">
                  <c:v>164.42857142857142</c:v>
                </c:pt>
                <c:pt idx="549">
                  <c:v>161</c:v>
                </c:pt>
                <c:pt idx="550">
                  <c:v>160</c:v>
                </c:pt>
                <c:pt idx="551">
                  <c:v>156.71428571428572</c:v>
                </c:pt>
                <c:pt idx="552">
                  <c:v>156.57142857142858</c:v>
                </c:pt>
                <c:pt idx="553">
                  <c:v>157.57142857142858</c:v>
                </c:pt>
                <c:pt idx="554">
                  <c:v>160.14285714285714</c:v>
                </c:pt>
                <c:pt idx="555">
                  <c:v>161</c:v>
                </c:pt>
                <c:pt idx="556">
                  <c:v>160.14285714285714</c:v>
                </c:pt>
                <c:pt idx="557">
                  <c:v>159.57142857142858</c:v>
                </c:pt>
                <c:pt idx="558">
                  <c:v>160.28571428571428</c:v>
                </c:pt>
                <c:pt idx="559">
                  <c:v>165.28571428571428</c:v>
                </c:pt>
                <c:pt idx="560">
                  <c:v>163.28571428571428</c:v>
                </c:pt>
                <c:pt idx="561">
                  <c:v>160.14285714285714</c:v>
                </c:pt>
                <c:pt idx="562">
                  <c:v>160.85714285714286</c:v>
                </c:pt>
                <c:pt idx="563">
                  <c:v>163.14285714285714</c:v>
                </c:pt>
                <c:pt idx="564">
                  <c:v>165.42857142857142</c:v>
                </c:pt>
                <c:pt idx="565">
                  <c:v>164.57142857142858</c:v>
                </c:pt>
                <c:pt idx="566">
                  <c:v>164.85714285714286</c:v>
                </c:pt>
                <c:pt idx="567">
                  <c:v>161.28571428571428</c:v>
                </c:pt>
                <c:pt idx="568">
                  <c:v>160.71428571428572</c:v>
                </c:pt>
                <c:pt idx="569">
                  <c:v>161.14285714285714</c:v>
                </c:pt>
                <c:pt idx="570">
                  <c:v>163.42857142857142</c:v>
                </c:pt>
                <c:pt idx="571">
                  <c:v>163.42857142857142</c:v>
                </c:pt>
                <c:pt idx="572">
                  <c:v>166.28571428571428</c:v>
                </c:pt>
                <c:pt idx="573">
                  <c:v>159</c:v>
                </c:pt>
                <c:pt idx="574">
                  <c:v>163.28571428571428</c:v>
                </c:pt>
                <c:pt idx="575">
                  <c:v>164.85714285714286</c:v>
                </c:pt>
                <c:pt idx="576">
                  <c:v>163.42857142857142</c:v>
                </c:pt>
                <c:pt idx="577">
                  <c:v>163.85714285714286</c:v>
                </c:pt>
                <c:pt idx="578">
                  <c:v>164.85714285714286</c:v>
                </c:pt>
                <c:pt idx="579">
                  <c:v>167.14285714285714</c:v>
                </c:pt>
                <c:pt idx="580">
                  <c:v>169</c:v>
                </c:pt>
                <c:pt idx="581">
                  <c:v>167</c:v>
                </c:pt>
                <c:pt idx="582">
                  <c:v>168</c:v>
                </c:pt>
                <c:pt idx="583">
                  <c:v>168.85714285714286</c:v>
                </c:pt>
                <c:pt idx="584">
                  <c:v>166.71428571428572</c:v>
                </c:pt>
                <c:pt idx="585">
                  <c:v>170.85714285714286</c:v>
                </c:pt>
                <c:pt idx="586">
                  <c:v>167.28571428571428</c:v>
                </c:pt>
                <c:pt idx="587">
                  <c:v>170.57142857142858</c:v>
                </c:pt>
                <c:pt idx="588">
                  <c:v>171.14285714285714</c:v>
                </c:pt>
                <c:pt idx="589">
                  <c:v>169.71428571428572</c:v>
                </c:pt>
                <c:pt idx="590">
                  <c:v>169</c:v>
                </c:pt>
                <c:pt idx="591">
                  <c:v>167.57142857142858</c:v>
                </c:pt>
                <c:pt idx="592">
                  <c:v>164.28571428571428</c:v>
                </c:pt>
                <c:pt idx="593">
                  <c:v>161</c:v>
                </c:pt>
                <c:pt idx="594">
                  <c:v>157.71428571428572</c:v>
                </c:pt>
                <c:pt idx="595">
                  <c:v>159.42857142857142</c:v>
                </c:pt>
                <c:pt idx="596">
                  <c:v>160.28571428571428</c:v>
                </c:pt>
                <c:pt idx="597">
                  <c:v>159.28571428571428</c:v>
                </c:pt>
                <c:pt idx="598">
                  <c:v>158</c:v>
                </c:pt>
                <c:pt idx="599">
                  <c:v>159.14285714285714</c:v>
                </c:pt>
                <c:pt idx="600">
                  <c:v>163.42857142857142</c:v>
                </c:pt>
                <c:pt idx="601">
                  <c:v>166.85714285714286</c:v>
                </c:pt>
                <c:pt idx="602">
                  <c:v>164.57142857142858</c:v>
                </c:pt>
                <c:pt idx="603">
                  <c:v>163.85714285714286</c:v>
                </c:pt>
                <c:pt idx="604">
                  <c:v>162.85714285714286</c:v>
                </c:pt>
                <c:pt idx="605">
                  <c:v>166.14285714285714</c:v>
                </c:pt>
                <c:pt idx="606">
                  <c:v>161.85714285714286</c:v>
                </c:pt>
                <c:pt idx="607">
                  <c:v>161.71428571428572</c:v>
                </c:pt>
                <c:pt idx="608">
                  <c:v>158.14285714285714</c:v>
                </c:pt>
                <c:pt idx="609">
                  <c:v>160.14285714285714</c:v>
                </c:pt>
                <c:pt idx="610">
                  <c:v>160.57142857142858</c:v>
                </c:pt>
                <c:pt idx="611">
                  <c:v>159.14285714285714</c:v>
                </c:pt>
                <c:pt idx="612">
                  <c:v>161.42857142857142</c:v>
                </c:pt>
                <c:pt idx="613">
                  <c:v>167.14285714285714</c:v>
                </c:pt>
                <c:pt idx="614">
                  <c:v>165.57142857142858</c:v>
                </c:pt>
                <c:pt idx="615">
                  <c:v>168.42857142857142</c:v>
                </c:pt>
                <c:pt idx="616">
                  <c:v>170.71428571428572</c:v>
                </c:pt>
                <c:pt idx="617">
                  <c:v>171</c:v>
                </c:pt>
                <c:pt idx="618">
                  <c:v>172.85714285714286</c:v>
                </c:pt>
                <c:pt idx="619">
                  <c:v>168.42857142857142</c:v>
                </c:pt>
                <c:pt idx="620">
                  <c:v>165.71428571428572</c:v>
                </c:pt>
                <c:pt idx="621">
                  <c:v>167</c:v>
                </c:pt>
                <c:pt idx="622">
                  <c:v>169.71428571428572</c:v>
                </c:pt>
                <c:pt idx="623">
                  <c:v>167.57142857142858</c:v>
                </c:pt>
                <c:pt idx="624">
                  <c:v>167.57142857142858</c:v>
                </c:pt>
                <c:pt idx="625">
                  <c:v>167.71428571428572</c:v>
                </c:pt>
                <c:pt idx="626">
                  <c:v>173.28571428571428</c:v>
                </c:pt>
                <c:pt idx="627">
                  <c:v>177.28571428571428</c:v>
                </c:pt>
                <c:pt idx="628">
                  <c:v>180.85714285714286</c:v>
                </c:pt>
                <c:pt idx="629">
                  <c:v>184.14285714285714</c:v>
                </c:pt>
                <c:pt idx="630">
                  <c:v>189.28571428571428</c:v>
                </c:pt>
                <c:pt idx="631">
                  <c:v>191</c:v>
                </c:pt>
                <c:pt idx="632">
                  <c:v>203.71428571428572</c:v>
                </c:pt>
                <c:pt idx="633">
                  <c:v>210.28571428571428</c:v>
                </c:pt>
                <c:pt idx="634">
                  <c:v>182</c:v>
                </c:pt>
                <c:pt idx="635">
                  <c:v>151.28571428571428</c:v>
                </c:pt>
                <c:pt idx="636">
                  <c:v>138.85714285714286</c:v>
                </c:pt>
                <c:pt idx="637">
                  <c:v>130.14285714285714</c:v>
                </c:pt>
                <c:pt idx="638">
                  <c:v>128.85714285714286</c:v>
                </c:pt>
                <c:pt idx="639">
                  <c:v>114.85714285714286</c:v>
                </c:pt>
                <c:pt idx="640">
                  <c:v>104</c:v>
                </c:pt>
                <c:pt idx="641">
                  <c:v>109.57142857142857</c:v>
                </c:pt>
                <c:pt idx="642">
                  <c:v>126.71428571428571</c:v>
                </c:pt>
                <c:pt idx="643">
                  <c:v>133.71428571428572</c:v>
                </c:pt>
                <c:pt idx="644">
                  <c:v>139.57142857142858</c:v>
                </c:pt>
                <c:pt idx="645">
                  <c:v>139.28571428571428</c:v>
                </c:pt>
                <c:pt idx="646">
                  <c:v>141.42857142857142</c:v>
                </c:pt>
                <c:pt idx="647">
                  <c:v>135.57142857142858</c:v>
                </c:pt>
                <c:pt idx="648">
                  <c:v>156.28571428571428</c:v>
                </c:pt>
                <c:pt idx="649">
                  <c:v>170.85714285714286</c:v>
                </c:pt>
                <c:pt idx="650">
                  <c:v>175.57142857142858</c:v>
                </c:pt>
                <c:pt idx="651">
                  <c:v>172.14285714285714</c:v>
                </c:pt>
                <c:pt idx="652">
                  <c:v>172.85714285714286</c:v>
                </c:pt>
                <c:pt idx="653">
                  <c:v>175.42857142857142</c:v>
                </c:pt>
                <c:pt idx="654">
                  <c:v>184</c:v>
                </c:pt>
                <c:pt idx="655">
                  <c:v>189</c:v>
                </c:pt>
                <c:pt idx="656">
                  <c:v>188.71428571428572</c:v>
                </c:pt>
                <c:pt idx="657">
                  <c:v>187.85714285714286</c:v>
                </c:pt>
                <c:pt idx="658">
                  <c:v>191.14285714285714</c:v>
                </c:pt>
                <c:pt idx="659">
                  <c:v>190.57142857142858</c:v>
                </c:pt>
                <c:pt idx="660">
                  <c:v>188.28571428571428</c:v>
                </c:pt>
                <c:pt idx="661">
                  <c:v>189.42857142857142</c:v>
                </c:pt>
                <c:pt idx="662">
                  <c:v>186</c:v>
                </c:pt>
                <c:pt idx="663">
                  <c:v>186.14285714285714</c:v>
                </c:pt>
                <c:pt idx="664">
                  <c:v>186.28571428571428</c:v>
                </c:pt>
                <c:pt idx="665">
                  <c:v>184.85714285714286</c:v>
                </c:pt>
                <c:pt idx="666">
                  <c:v>185.42857142857142</c:v>
                </c:pt>
                <c:pt idx="667">
                  <c:v>187.42857142857142</c:v>
                </c:pt>
                <c:pt idx="668">
                  <c:v>189.14285714285714</c:v>
                </c:pt>
                <c:pt idx="669">
                  <c:v>186.57142857142858</c:v>
                </c:pt>
                <c:pt idx="670">
                  <c:v>186.71428571428572</c:v>
                </c:pt>
                <c:pt idx="671">
                  <c:v>186.71428571428572</c:v>
                </c:pt>
                <c:pt idx="672">
                  <c:v>187.42857142857142</c:v>
                </c:pt>
                <c:pt idx="673">
                  <c:v>186.71428571428572</c:v>
                </c:pt>
                <c:pt idx="674">
                  <c:v>185.28571428571428</c:v>
                </c:pt>
                <c:pt idx="675">
                  <c:v>182</c:v>
                </c:pt>
                <c:pt idx="676">
                  <c:v>184.57142857142858</c:v>
                </c:pt>
                <c:pt idx="677">
                  <c:v>179.57142857142858</c:v>
                </c:pt>
                <c:pt idx="678">
                  <c:v>178.28571428571428</c:v>
                </c:pt>
                <c:pt idx="679">
                  <c:v>178.28571428571428</c:v>
                </c:pt>
                <c:pt idx="680">
                  <c:v>179.42857142857142</c:v>
                </c:pt>
                <c:pt idx="681">
                  <c:v>179.42857142857142</c:v>
                </c:pt>
                <c:pt idx="682">
                  <c:v>180.28571428571428</c:v>
                </c:pt>
                <c:pt idx="683">
                  <c:v>175.57142857142858</c:v>
                </c:pt>
                <c:pt idx="684">
                  <c:v>174.85714285714286</c:v>
                </c:pt>
                <c:pt idx="685">
                  <c:v>168.57142857142858</c:v>
                </c:pt>
                <c:pt idx="686">
                  <c:v>166.42857142857142</c:v>
                </c:pt>
                <c:pt idx="687">
                  <c:v>166</c:v>
                </c:pt>
                <c:pt idx="688">
                  <c:v>166.85714285714286</c:v>
                </c:pt>
                <c:pt idx="689">
                  <c:v>165.71428571428572</c:v>
                </c:pt>
                <c:pt idx="690">
                  <c:v>167.42857142857142</c:v>
                </c:pt>
                <c:pt idx="691">
                  <c:v>166.28571428571428</c:v>
                </c:pt>
                <c:pt idx="692">
                  <c:v>168.14285714285714</c:v>
                </c:pt>
                <c:pt idx="693">
                  <c:v>167.42857142857142</c:v>
                </c:pt>
                <c:pt idx="694">
                  <c:v>166.28571428571428</c:v>
                </c:pt>
                <c:pt idx="695">
                  <c:v>166.57142857142858</c:v>
                </c:pt>
                <c:pt idx="696">
                  <c:v>167.14285714285714</c:v>
                </c:pt>
                <c:pt idx="697">
                  <c:v>164.28571428571428</c:v>
                </c:pt>
                <c:pt idx="698">
                  <c:v>164.71428571428572</c:v>
                </c:pt>
                <c:pt idx="699">
                  <c:v>167.42857142857142</c:v>
                </c:pt>
                <c:pt idx="700">
                  <c:v>169.71428571428572</c:v>
                </c:pt>
                <c:pt idx="701">
                  <c:v>167.71428571428572</c:v>
                </c:pt>
                <c:pt idx="702">
                  <c:v>164.28571428571428</c:v>
                </c:pt>
                <c:pt idx="703">
                  <c:v>163.85714285714286</c:v>
                </c:pt>
                <c:pt idx="704">
                  <c:v>162</c:v>
                </c:pt>
                <c:pt idx="705">
                  <c:v>166</c:v>
                </c:pt>
                <c:pt idx="706">
                  <c:v>162.85714285714286</c:v>
                </c:pt>
                <c:pt idx="707">
                  <c:v>162.71428571428572</c:v>
                </c:pt>
                <c:pt idx="708">
                  <c:v>165</c:v>
                </c:pt>
                <c:pt idx="709">
                  <c:v>164.42857142857142</c:v>
                </c:pt>
                <c:pt idx="710">
                  <c:v>161.71428571428572</c:v>
                </c:pt>
                <c:pt idx="711">
                  <c:v>165.14285714285714</c:v>
                </c:pt>
                <c:pt idx="712">
                  <c:v>157.85714285714286</c:v>
                </c:pt>
                <c:pt idx="713">
                  <c:v>163</c:v>
                </c:pt>
                <c:pt idx="714">
                  <c:v>162.71428571428572</c:v>
                </c:pt>
                <c:pt idx="715">
                  <c:v>162.28571428571428</c:v>
                </c:pt>
                <c:pt idx="716">
                  <c:v>163.14285714285714</c:v>
                </c:pt>
                <c:pt idx="717">
                  <c:v>164.28571428571428</c:v>
                </c:pt>
                <c:pt idx="718">
                  <c:v>161.85714285714286</c:v>
                </c:pt>
                <c:pt idx="719">
                  <c:v>167.42857142857142</c:v>
                </c:pt>
                <c:pt idx="720">
                  <c:v>168</c:v>
                </c:pt>
                <c:pt idx="721">
                  <c:v>166.28571428571428</c:v>
                </c:pt>
                <c:pt idx="722">
                  <c:v>166.28571428571428</c:v>
                </c:pt>
                <c:pt idx="723">
                  <c:v>170.28571428571428</c:v>
                </c:pt>
                <c:pt idx="724">
                  <c:v>173.71428571428572</c:v>
                </c:pt>
                <c:pt idx="725">
                  <c:v>175.85714285714286</c:v>
                </c:pt>
                <c:pt idx="726">
                  <c:v>170.42857142857142</c:v>
                </c:pt>
                <c:pt idx="727">
                  <c:v>164.42857142857142</c:v>
                </c:pt>
                <c:pt idx="728">
                  <c:v>163.85714285714286</c:v>
                </c:pt>
                <c:pt idx="729">
                  <c:v>163.14285714285714</c:v>
                </c:pt>
                <c:pt idx="730">
                  <c:v>160.28571428571428</c:v>
                </c:pt>
                <c:pt idx="731">
                  <c:v>#N/A</c:v>
                </c:pt>
                <c:pt idx="732">
                  <c:v>#N/A</c:v>
                </c:pt>
                <c:pt idx="733">
                  <c:v>#N/A</c:v>
                </c:pt>
                <c:pt idx="734">
                  <c:v>#N/A</c:v>
                </c:pt>
                <c:pt idx="735">
                  <c:v>#N/A</c:v>
                </c:pt>
                <c:pt idx="736">
                  <c:v>#N/A</c:v>
                </c:pt>
                <c:pt idx="737">
                  <c:v>#N/A</c:v>
                </c:pt>
                <c:pt idx="738">
                  <c:v>#N/A</c:v>
                </c:pt>
                <c:pt idx="739">
                  <c:v>#N/A</c:v>
                </c:pt>
                <c:pt idx="740">
                  <c:v>160.42857142857142</c:v>
                </c:pt>
                <c:pt idx="741">
                  <c:v>165</c:v>
                </c:pt>
                <c:pt idx="742">
                  <c:v>168.85714285714286</c:v>
                </c:pt>
                <c:pt idx="743">
                  <c:v>174.42857142857142</c:v>
                </c:pt>
                <c:pt idx="744">
                  <c:v>168.71428571428572</c:v>
                </c:pt>
                <c:pt idx="745">
                  <c:v>170.42857142857142</c:v>
                </c:pt>
                <c:pt idx="746">
                  <c:v>171.57142857142858</c:v>
                </c:pt>
                <c:pt idx="747">
                  <c:v>176.71428571428572</c:v>
                </c:pt>
                <c:pt idx="748">
                  <c:v>178.71428571428572</c:v>
                </c:pt>
                <c:pt idx="749">
                  <c:v>174.28571428571428</c:v>
                </c:pt>
                <c:pt idx="750">
                  <c:v>177.57142857142858</c:v>
                </c:pt>
                <c:pt idx="751">
                  <c:v>173.71428571428572</c:v>
                </c:pt>
                <c:pt idx="752">
                  <c:v>169</c:v>
                </c:pt>
                <c:pt idx="753">
                  <c:v>168.28571428571428</c:v>
                </c:pt>
                <c:pt idx="754">
                  <c:v>149.42857142857142</c:v>
                </c:pt>
                <c:pt idx="755">
                  <c:v>133.28571428571428</c:v>
                </c:pt>
                <c:pt idx="756">
                  <c:v>128.57142857142858</c:v>
                </c:pt>
                <c:pt idx="757">
                  <c:v>123.57142857142857</c:v>
                </c:pt>
                <c:pt idx="758">
                  <c:v>129.85714285714286</c:v>
                </c:pt>
                <c:pt idx="759">
                  <c:v>132.57142857142858</c:v>
                </c:pt>
                <c:pt idx="760">
                  <c:v>132.57142857142858</c:v>
                </c:pt>
                <c:pt idx="761">
                  <c:v>148.85714285714286</c:v>
                </c:pt>
                <c:pt idx="762">
                  <c:v>159.14285714285714</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numCache>
            </c:numRef>
          </c:val>
          <c:smooth val="0"/>
          <c:extLst>
            <c:ext xmlns:c16="http://schemas.microsoft.com/office/drawing/2014/chart" uri="{C3380CC4-5D6E-409C-BE32-E72D297353CC}">
              <c16:uniqueId val="{00000002-7AE5-421D-89A2-1A7C1210B12F}"/>
            </c:ext>
          </c:extLst>
        </c:ser>
        <c:dLbls>
          <c:showLegendKey val="0"/>
          <c:showVal val="0"/>
          <c:showCatName val="0"/>
          <c:showSerName val="0"/>
          <c:showPercent val="0"/>
          <c:showBubbleSize val="0"/>
        </c:dLbls>
        <c:smooth val="0"/>
        <c:axId val="1536704624"/>
        <c:axId val="1700391440"/>
      </c:lineChart>
      <c:dateAx>
        <c:axId val="153670462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0391440"/>
        <c:crosses val="autoZero"/>
        <c:auto val="1"/>
        <c:lblOffset val="100"/>
        <c:baseTimeUnit val="days"/>
      </c:dateAx>
      <c:valAx>
        <c:axId val="170039144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67046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16</xdr:col>
      <xdr:colOff>0</xdr:colOff>
      <xdr:row>0</xdr:row>
      <xdr:rowOff>0</xdr:rowOff>
    </xdr:from>
    <xdr:to>
      <xdr:col>25</xdr:col>
      <xdr:colOff>819150</xdr:colOff>
      <xdr:row>22</xdr:row>
      <xdr:rowOff>150719</xdr:rowOff>
    </xdr:to>
    <xdr:graphicFrame macro="">
      <xdr:nvGraphicFramePr>
        <xdr:cNvPr id="7" name="Chart 6">
          <a:extLst>
            <a:ext uri="{FF2B5EF4-FFF2-40B4-BE49-F238E27FC236}">
              <a16:creationId xmlns:a16="http://schemas.microsoft.com/office/drawing/2014/main" id="{522DE3A8-B494-4093-AADA-197E40D0C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24</xdr:row>
      <xdr:rowOff>0</xdr:rowOff>
    </xdr:from>
    <xdr:to>
      <xdr:col>25</xdr:col>
      <xdr:colOff>819150</xdr:colOff>
      <xdr:row>49</xdr:row>
      <xdr:rowOff>161925</xdr:rowOff>
    </xdr:to>
    <xdr:graphicFrame macro="">
      <xdr:nvGraphicFramePr>
        <xdr:cNvPr id="8" name="Chart 7">
          <a:extLst>
            <a:ext uri="{FF2B5EF4-FFF2-40B4-BE49-F238E27FC236}">
              <a16:creationId xmlns:a16="http://schemas.microsoft.com/office/drawing/2014/main" id="{C494D994-474E-4CD9-BA43-BAB492B9E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51</xdr:row>
      <xdr:rowOff>0</xdr:rowOff>
    </xdr:from>
    <xdr:to>
      <xdr:col>25</xdr:col>
      <xdr:colOff>819150</xdr:colOff>
      <xdr:row>76</xdr:row>
      <xdr:rowOff>161925</xdr:rowOff>
    </xdr:to>
    <xdr:graphicFrame macro="">
      <xdr:nvGraphicFramePr>
        <xdr:cNvPr id="2" name="Chart 1">
          <a:extLst>
            <a:ext uri="{FF2B5EF4-FFF2-40B4-BE49-F238E27FC236}">
              <a16:creationId xmlns:a16="http://schemas.microsoft.com/office/drawing/2014/main" id="{012AADC6-37FC-42D5-812F-22050512CC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heme">
  <a:themeElements>
    <a:clrScheme name="NHS">
      <a:dk1>
        <a:sysClr val="windowText" lastClr="000000"/>
      </a:dk1>
      <a:lt1>
        <a:sysClr val="window" lastClr="FFFFFF"/>
      </a:lt1>
      <a:dk2>
        <a:srgbClr val="003087"/>
      </a:dk2>
      <a:lt2>
        <a:srgbClr val="E8EDEE"/>
      </a:lt2>
      <a:accent1>
        <a:srgbClr val="005EB8"/>
      </a:accent1>
      <a:accent2>
        <a:srgbClr val="00A9CE"/>
      </a:accent2>
      <a:accent3>
        <a:srgbClr val="41B6E6"/>
      </a:accent3>
      <a:accent4>
        <a:srgbClr val="7C2855"/>
      </a:accent4>
      <a:accent5>
        <a:srgbClr val="AE2573"/>
      </a:accent5>
      <a:accent6>
        <a:srgbClr val="78BE20"/>
      </a:accent6>
      <a:hlink>
        <a:srgbClr val="0563C1"/>
      </a:hlink>
      <a:folHlink>
        <a:srgbClr val="954F72"/>
      </a:folHlink>
    </a:clrScheme>
    <a:fontScheme name="Custom 2">
      <a:majorFont>
        <a:latin typeface="Verdana"/>
        <a:ea typeface=""/>
        <a:cs typeface=""/>
      </a:majorFont>
      <a:minorFont>
        <a:latin typeface="Verdana"/>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Theme" id="{D8DF5B64-419F-4F7E-B256-5D373A0D5967}" vid="{76F1A6D9-A5D6-460F-8649-749A1BF06D30}"/>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4CCAB-0A29-492E-BCFB-A7E4CC0C209F}">
  <sheetPr codeName="Sheet10">
    <tabColor rgb="FF92D050"/>
  </sheetPr>
  <dimension ref="A1:CS176"/>
  <sheetViews>
    <sheetView showGridLines="0" zoomScale="80" zoomScaleNormal="80" workbookViewId="0">
      <pane xSplit="4" ySplit="4" topLeftCell="CK5" activePane="bottomRight" state="frozen"/>
      <selection activeCell="C7" sqref="C7:E7"/>
      <selection pane="topRight" activeCell="C7" sqref="C7:E7"/>
      <selection pane="bottomLeft" activeCell="C7" sqref="C7:E7"/>
      <selection pane="bottomRight" activeCell="CL16" sqref="CL16"/>
    </sheetView>
  </sheetViews>
  <sheetFormatPr defaultColWidth="8.5" defaultRowHeight="14.25" x14ac:dyDescent="0.2"/>
  <cols>
    <col min="1" max="1" width="3" style="8" customWidth="1"/>
    <col min="2" max="2" width="31.19921875" style="8" customWidth="1"/>
    <col min="3" max="3" width="10.796875" style="8" customWidth="1"/>
    <col min="4" max="4" width="75" style="8" customWidth="1"/>
    <col min="5" max="10" width="12.296875" style="8" customWidth="1"/>
    <col min="11" max="70" width="12.296875" style="30" customWidth="1"/>
    <col min="71" max="97" width="12.296875" style="8" customWidth="1"/>
    <col min="98" max="16384" width="8.5" style="8"/>
  </cols>
  <sheetData>
    <row r="1" spans="1:97" ht="45" customHeight="1" x14ac:dyDescent="0.2">
      <c r="B1" s="357" t="s">
        <v>402</v>
      </c>
      <c r="C1" s="357"/>
      <c r="D1" s="357"/>
      <c r="E1" s="326"/>
      <c r="G1" s="42"/>
      <c r="H1" s="41"/>
      <c r="I1" s="41"/>
      <c r="J1" s="42"/>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row>
    <row r="2" spans="1:97" s="17" customFormat="1" ht="21.6" customHeight="1" x14ac:dyDescent="0.2">
      <c r="A2" s="8"/>
      <c r="B2" s="26" t="s">
        <v>403</v>
      </c>
      <c r="C2" s="8"/>
      <c r="D2" s="8"/>
      <c r="E2" s="24"/>
    </row>
    <row r="3" spans="1:97" s="16" customFormat="1" ht="14.45" customHeight="1" x14ac:dyDescent="0.2">
      <c r="E3" s="360" t="e">
        <f>(#REF!-1)-DAY((#REF!-1))+1</f>
        <v>#REF!</v>
      </c>
      <c r="F3" s="361"/>
      <c r="G3" s="362"/>
      <c r="H3" s="354" t="e">
        <f>E3+1</f>
        <v>#REF!</v>
      </c>
      <c r="I3" s="355"/>
      <c r="J3" s="356"/>
      <c r="K3" s="354" t="e">
        <f t="shared" ref="K3" si="0">H3+1</f>
        <v>#REF!</v>
      </c>
      <c r="L3" s="355"/>
      <c r="M3" s="356"/>
      <c r="N3" s="354" t="e">
        <f t="shared" ref="N3" si="1">K3+1</f>
        <v>#REF!</v>
      </c>
      <c r="O3" s="355"/>
      <c r="P3" s="356"/>
      <c r="Q3" s="354" t="e">
        <f t="shared" ref="Q3" si="2">N3+1</f>
        <v>#REF!</v>
      </c>
      <c r="R3" s="355"/>
      <c r="S3" s="356"/>
      <c r="T3" s="354" t="e">
        <f t="shared" ref="T3" si="3">Q3+1</f>
        <v>#REF!</v>
      </c>
      <c r="U3" s="355"/>
      <c r="V3" s="356"/>
      <c r="W3" s="354" t="e">
        <f t="shared" ref="W3" si="4">T3+1</f>
        <v>#REF!</v>
      </c>
      <c r="X3" s="355"/>
      <c r="Y3" s="356"/>
      <c r="Z3" s="354" t="e">
        <f t="shared" ref="Z3" si="5">W3+1</f>
        <v>#REF!</v>
      </c>
      <c r="AA3" s="355"/>
      <c r="AB3" s="356"/>
      <c r="AC3" s="354" t="e">
        <f t="shared" ref="AC3" si="6">Z3+1</f>
        <v>#REF!</v>
      </c>
      <c r="AD3" s="355"/>
      <c r="AE3" s="356"/>
      <c r="AF3" s="354" t="e">
        <f t="shared" ref="AF3" si="7">AC3+1</f>
        <v>#REF!</v>
      </c>
      <c r="AG3" s="355"/>
      <c r="AH3" s="356"/>
      <c r="AI3" s="354" t="e">
        <f t="shared" ref="AI3" si="8">AF3+1</f>
        <v>#REF!</v>
      </c>
      <c r="AJ3" s="355"/>
      <c r="AK3" s="356"/>
      <c r="AL3" s="354" t="e">
        <f t="shared" ref="AL3" si="9">AI3+1</f>
        <v>#REF!</v>
      </c>
      <c r="AM3" s="355"/>
      <c r="AN3" s="356"/>
      <c r="AO3" s="354" t="e">
        <f t="shared" ref="AO3" si="10">AL3+1</f>
        <v>#REF!</v>
      </c>
      <c r="AP3" s="355"/>
      <c r="AQ3" s="356"/>
      <c r="AR3" s="354" t="e">
        <f t="shared" ref="AR3" si="11">AO3+1</f>
        <v>#REF!</v>
      </c>
      <c r="AS3" s="355"/>
      <c r="AT3" s="356"/>
      <c r="AU3" s="354" t="e">
        <f t="shared" ref="AU3" si="12">AR3+1</f>
        <v>#REF!</v>
      </c>
      <c r="AV3" s="355"/>
      <c r="AW3" s="356"/>
      <c r="AX3" s="354" t="e">
        <f t="shared" ref="AX3" si="13">AU3+1</f>
        <v>#REF!</v>
      </c>
      <c r="AY3" s="355"/>
      <c r="AZ3" s="356"/>
      <c r="BA3" s="354" t="e">
        <f t="shared" ref="BA3" si="14">AX3+1</f>
        <v>#REF!</v>
      </c>
      <c r="BB3" s="355"/>
      <c r="BC3" s="356"/>
      <c r="BD3" s="354" t="e">
        <f t="shared" ref="BD3" si="15">BA3+1</f>
        <v>#REF!</v>
      </c>
      <c r="BE3" s="355"/>
      <c r="BF3" s="356"/>
      <c r="BG3" s="354" t="e">
        <f t="shared" ref="BG3" si="16">BD3+1</f>
        <v>#REF!</v>
      </c>
      <c r="BH3" s="355"/>
      <c r="BI3" s="356"/>
      <c r="BJ3" s="354" t="e">
        <f t="shared" ref="BJ3" si="17">BG3+1</f>
        <v>#REF!</v>
      </c>
      <c r="BK3" s="355"/>
      <c r="BL3" s="356"/>
      <c r="BM3" s="354" t="e">
        <f t="shared" ref="BM3" si="18">BJ3+1</f>
        <v>#REF!</v>
      </c>
      <c r="BN3" s="355"/>
      <c r="BO3" s="356"/>
      <c r="BP3" s="354" t="e">
        <f t="shared" ref="BP3" si="19">BM3+1</f>
        <v>#REF!</v>
      </c>
      <c r="BQ3" s="355"/>
      <c r="BR3" s="356"/>
      <c r="BS3" s="354" t="e">
        <f t="shared" ref="BS3" si="20">BP3+1</f>
        <v>#REF!</v>
      </c>
      <c r="BT3" s="355"/>
      <c r="BU3" s="356"/>
      <c r="BV3" s="354" t="e">
        <f t="shared" ref="BV3" si="21">BS3+1</f>
        <v>#REF!</v>
      </c>
      <c r="BW3" s="355"/>
      <c r="BX3" s="356"/>
      <c r="BY3" s="354" t="e">
        <f t="shared" ref="BY3" si="22">BV3+1</f>
        <v>#REF!</v>
      </c>
      <c r="BZ3" s="355"/>
      <c r="CA3" s="356"/>
      <c r="CB3" s="354" t="e">
        <f t="shared" ref="CB3" si="23">BY3+1</f>
        <v>#REF!</v>
      </c>
      <c r="CC3" s="355"/>
      <c r="CD3" s="356"/>
      <c r="CE3" s="354" t="e">
        <f t="shared" ref="CE3" si="24">CB3+1</f>
        <v>#REF!</v>
      </c>
      <c r="CF3" s="355"/>
      <c r="CG3" s="356"/>
      <c r="CH3" s="354" t="e">
        <f t="shared" ref="CH3" si="25">CE3+1</f>
        <v>#REF!</v>
      </c>
      <c r="CI3" s="355"/>
      <c r="CJ3" s="356"/>
      <c r="CK3" s="354" t="e">
        <f t="shared" ref="CK3" si="26">CH3+1</f>
        <v>#REF!</v>
      </c>
      <c r="CL3" s="355"/>
      <c r="CM3" s="356"/>
      <c r="CN3" s="354" t="e">
        <f t="shared" ref="CN3" si="27">CK3+1</f>
        <v>#REF!</v>
      </c>
      <c r="CO3" s="355"/>
      <c r="CP3" s="356"/>
      <c r="CQ3" s="354" t="e">
        <f t="shared" ref="CQ3" si="28">CN3+1</f>
        <v>#REF!</v>
      </c>
      <c r="CR3" s="355"/>
      <c r="CS3" s="356"/>
    </row>
    <row r="4" spans="1:97" s="23" customFormat="1" ht="120" customHeight="1" x14ac:dyDescent="0.2">
      <c r="B4" s="358" t="s">
        <v>404</v>
      </c>
      <c r="C4" s="359"/>
      <c r="D4" s="359"/>
      <c r="E4" s="92" t="s">
        <v>232</v>
      </c>
      <c r="F4" s="86" t="s">
        <v>405</v>
      </c>
      <c r="G4" s="93" t="s">
        <v>406</v>
      </c>
      <c r="H4" s="92" t="s">
        <v>232</v>
      </c>
      <c r="I4" s="86" t="s">
        <v>405</v>
      </c>
      <c r="J4" s="93" t="s">
        <v>406</v>
      </c>
      <c r="K4" s="92" t="s">
        <v>232</v>
      </c>
      <c r="L4" s="86" t="s">
        <v>405</v>
      </c>
      <c r="M4" s="93" t="s">
        <v>406</v>
      </c>
      <c r="N4" s="92" t="s">
        <v>232</v>
      </c>
      <c r="O4" s="86" t="s">
        <v>405</v>
      </c>
      <c r="P4" s="93" t="s">
        <v>406</v>
      </c>
      <c r="Q4" s="92" t="s">
        <v>232</v>
      </c>
      <c r="R4" s="86" t="s">
        <v>405</v>
      </c>
      <c r="S4" s="93" t="s">
        <v>406</v>
      </c>
      <c r="T4" s="92" t="s">
        <v>232</v>
      </c>
      <c r="U4" s="86" t="s">
        <v>405</v>
      </c>
      <c r="V4" s="96" t="s">
        <v>406</v>
      </c>
      <c r="W4" s="92" t="s">
        <v>232</v>
      </c>
      <c r="X4" s="86" t="s">
        <v>405</v>
      </c>
      <c r="Y4" s="93" t="s">
        <v>406</v>
      </c>
      <c r="Z4" s="92" t="s">
        <v>232</v>
      </c>
      <c r="AA4" s="86" t="s">
        <v>405</v>
      </c>
      <c r="AB4" s="93" t="s">
        <v>406</v>
      </c>
      <c r="AC4" s="92" t="s">
        <v>232</v>
      </c>
      <c r="AD4" s="86" t="s">
        <v>405</v>
      </c>
      <c r="AE4" s="93" t="s">
        <v>406</v>
      </c>
      <c r="AF4" s="92" t="s">
        <v>232</v>
      </c>
      <c r="AG4" s="86" t="s">
        <v>405</v>
      </c>
      <c r="AH4" s="96" t="s">
        <v>406</v>
      </c>
      <c r="AI4" s="92" t="s">
        <v>232</v>
      </c>
      <c r="AJ4" s="86" t="s">
        <v>405</v>
      </c>
      <c r="AK4" s="93" t="s">
        <v>406</v>
      </c>
      <c r="AL4" s="92" t="s">
        <v>232</v>
      </c>
      <c r="AM4" s="86" t="s">
        <v>405</v>
      </c>
      <c r="AN4" s="93" t="s">
        <v>406</v>
      </c>
      <c r="AO4" s="92" t="s">
        <v>232</v>
      </c>
      <c r="AP4" s="86" t="s">
        <v>405</v>
      </c>
      <c r="AQ4" s="93" t="s">
        <v>406</v>
      </c>
      <c r="AR4" s="92" t="s">
        <v>232</v>
      </c>
      <c r="AS4" s="86" t="s">
        <v>405</v>
      </c>
      <c r="AT4" s="96" t="s">
        <v>406</v>
      </c>
      <c r="AU4" s="92" t="s">
        <v>232</v>
      </c>
      <c r="AV4" s="86" t="s">
        <v>405</v>
      </c>
      <c r="AW4" s="93" t="s">
        <v>406</v>
      </c>
      <c r="AX4" s="92" t="s">
        <v>232</v>
      </c>
      <c r="AY4" s="86" t="s">
        <v>405</v>
      </c>
      <c r="AZ4" s="93" t="s">
        <v>406</v>
      </c>
      <c r="BA4" s="92" t="s">
        <v>232</v>
      </c>
      <c r="BB4" s="86" t="s">
        <v>405</v>
      </c>
      <c r="BC4" s="93" t="s">
        <v>406</v>
      </c>
      <c r="BD4" s="92" t="s">
        <v>232</v>
      </c>
      <c r="BE4" s="86" t="s">
        <v>405</v>
      </c>
      <c r="BF4" s="93" t="s">
        <v>406</v>
      </c>
      <c r="BG4" s="92" t="s">
        <v>232</v>
      </c>
      <c r="BH4" s="86" t="s">
        <v>405</v>
      </c>
      <c r="BI4" s="96" t="s">
        <v>406</v>
      </c>
      <c r="BJ4" s="92" t="s">
        <v>232</v>
      </c>
      <c r="BK4" s="86" t="s">
        <v>405</v>
      </c>
      <c r="BL4" s="93" t="s">
        <v>406</v>
      </c>
      <c r="BM4" s="92" t="s">
        <v>232</v>
      </c>
      <c r="BN4" s="86" t="s">
        <v>405</v>
      </c>
      <c r="BO4" s="93" t="s">
        <v>406</v>
      </c>
      <c r="BP4" s="92" t="s">
        <v>232</v>
      </c>
      <c r="BQ4" s="86" t="s">
        <v>405</v>
      </c>
      <c r="BR4" s="96" t="s">
        <v>406</v>
      </c>
      <c r="BS4" s="92" t="s">
        <v>232</v>
      </c>
      <c r="BT4" s="86" t="s">
        <v>405</v>
      </c>
      <c r="BU4" s="93" t="s">
        <v>406</v>
      </c>
      <c r="BV4" s="92" t="s">
        <v>232</v>
      </c>
      <c r="BW4" s="86" t="s">
        <v>405</v>
      </c>
      <c r="BX4" s="93" t="s">
        <v>406</v>
      </c>
      <c r="BY4" s="92" t="s">
        <v>232</v>
      </c>
      <c r="BZ4" s="86" t="s">
        <v>405</v>
      </c>
      <c r="CA4" s="93" t="s">
        <v>406</v>
      </c>
      <c r="CB4" s="92" t="s">
        <v>232</v>
      </c>
      <c r="CC4" s="86" t="s">
        <v>405</v>
      </c>
      <c r="CD4" s="93" t="s">
        <v>406</v>
      </c>
      <c r="CE4" s="92" t="s">
        <v>232</v>
      </c>
      <c r="CF4" s="86" t="s">
        <v>405</v>
      </c>
      <c r="CG4" s="96" t="s">
        <v>406</v>
      </c>
      <c r="CH4" s="92" t="s">
        <v>232</v>
      </c>
      <c r="CI4" s="86" t="s">
        <v>405</v>
      </c>
      <c r="CJ4" s="93" t="s">
        <v>406</v>
      </c>
      <c r="CK4" s="92" t="s">
        <v>232</v>
      </c>
      <c r="CL4" s="86" t="s">
        <v>405</v>
      </c>
      <c r="CM4" s="93" t="s">
        <v>406</v>
      </c>
      <c r="CN4" s="92" t="s">
        <v>232</v>
      </c>
      <c r="CO4" s="86" t="s">
        <v>405</v>
      </c>
      <c r="CP4" s="93" t="s">
        <v>406</v>
      </c>
      <c r="CQ4" s="92" t="s">
        <v>232</v>
      </c>
      <c r="CR4" s="86" t="s">
        <v>405</v>
      </c>
      <c r="CS4" s="93" t="s">
        <v>406</v>
      </c>
    </row>
    <row r="5" spans="1:97" s="23" customFormat="1" ht="17.25" customHeight="1" x14ac:dyDescent="0.2">
      <c r="B5" s="28"/>
      <c r="C5" s="28"/>
      <c r="D5" s="63" t="s">
        <v>271</v>
      </c>
      <c r="E5" s="108">
        <v>21768</v>
      </c>
      <c r="F5" s="109">
        <v>8204</v>
      </c>
      <c r="G5" s="110">
        <v>13564</v>
      </c>
      <c r="H5" s="108">
        <v>19326</v>
      </c>
      <c r="I5" s="109">
        <v>5786</v>
      </c>
      <c r="J5" s="110">
        <v>13540</v>
      </c>
      <c r="K5" s="108">
        <v>22680</v>
      </c>
      <c r="L5" s="109">
        <v>9097</v>
      </c>
      <c r="M5" s="110">
        <v>13583</v>
      </c>
      <c r="N5" s="108">
        <v>25175</v>
      </c>
      <c r="O5" s="109">
        <v>11373</v>
      </c>
      <c r="P5" s="110">
        <v>13802</v>
      </c>
      <c r="Q5" s="108">
        <v>25678</v>
      </c>
      <c r="R5" s="109">
        <v>11587</v>
      </c>
      <c r="S5" s="110">
        <v>14091</v>
      </c>
      <c r="T5" s="108">
        <v>25785</v>
      </c>
      <c r="U5" s="109">
        <v>11714</v>
      </c>
      <c r="V5" s="111">
        <v>14071</v>
      </c>
      <c r="W5" s="108">
        <v>26152</v>
      </c>
      <c r="X5" s="109">
        <v>12290</v>
      </c>
      <c r="Y5" s="110">
        <v>13862</v>
      </c>
      <c r="Z5" s="108">
        <v>21976</v>
      </c>
      <c r="AA5" s="109">
        <v>8205</v>
      </c>
      <c r="AB5" s="110">
        <v>13771</v>
      </c>
      <c r="AC5" s="108">
        <v>19487</v>
      </c>
      <c r="AD5" s="109">
        <v>5726</v>
      </c>
      <c r="AE5" s="110">
        <v>13761</v>
      </c>
      <c r="AF5" s="108">
        <v>22730</v>
      </c>
      <c r="AG5" s="109">
        <v>8905</v>
      </c>
      <c r="AH5" s="111">
        <v>13825</v>
      </c>
      <c r="AI5" s="108">
        <v>25087</v>
      </c>
      <c r="AJ5" s="109">
        <v>11037</v>
      </c>
      <c r="AK5" s="110">
        <v>14050</v>
      </c>
      <c r="AL5" s="108">
        <v>25607</v>
      </c>
      <c r="AM5" s="109">
        <v>11478</v>
      </c>
      <c r="AN5" s="110">
        <v>14129</v>
      </c>
      <c r="AO5" s="108">
        <v>25403</v>
      </c>
      <c r="AP5" s="109">
        <v>11329</v>
      </c>
      <c r="AQ5" s="110">
        <v>14074</v>
      </c>
      <c r="AR5" s="108">
        <v>26264</v>
      </c>
      <c r="AS5" s="109">
        <v>12481</v>
      </c>
      <c r="AT5" s="111">
        <v>13783</v>
      </c>
      <c r="AU5" s="108">
        <v>22282</v>
      </c>
      <c r="AV5" s="109">
        <v>8609</v>
      </c>
      <c r="AW5" s="110">
        <v>13673</v>
      </c>
      <c r="AX5" s="108">
        <v>19566</v>
      </c>
      <c r="AY5" s="109">
        <v>6037</v>
      </c>
      <c r="AZ5" s="110">
        <v>13529</v>
      </c>
      <c r="BA5" s="108">
        <v>22580</v>
      </c>
      <c r="BB5" s="109">
        <v>9253</v>
      </c>
      <c r="BC5" s="110">
        <v>13327</v>
      </c>
      <c r="BD5" s="108">
        <v>24697</v>
      </c>
      <c r="BE5" s="109">
        <v>11105</v>
      </c>
      <c r="BF5" s="110">
        <v>13592</v>
      </c>
      <c r="BG5" s="108">
        <v>25360</v>
      </c>
      <c r="BH5" s="109">
        <v>11577</v>
      </c>
      <c r="BI5" s="111">
        <v>13783</v>
      </c>
      <c r="BJ5" s="108">
        <v>25202</v>
      </c>
      <c r="BK5" s="109">
        <v>11546</v>
      </c>
      <c r="BL5" s="110">
        <v>13656</v>
      </c>
      <c r="BM5" s="108">
        <v>25668</v>
      </c>
      <c r="BN5" s="109">
        <v>12259</v>
      </c>
      <c r="BO5" s="110">
        <v>13409</v>
      </c>
      <c r="BP5" s="108">
        <v>21499</v>
      </c>
      <c r="BQ5" s="109">
        <v>8253</v>
      </c>
      <c r="BR5" s="111">
        <v>13246</v>
      </c>
      <c r="BS5" s="108">
        <v>18994</v>
      </c>
      <c r="BT5" s="109">
        <v>5945</v>
      </c>
      <c r="BU5" s="110">
        <v>13049</v>
      </c>
      <c r="BV5" s="108">
        <v>22339</v>
      </c>
      <c r="BW5" s="109">
        <v>9294</v>
      </c>
      <c r="BX5" s="110">
        <v>13045</v>
      </c>
      <c r="BY5" s="108">
        <v>24627</v>
      </c>
      <c r="BZ5" s="109">
        <v>11294</v>
      </c>
      <c r="CA5" s="110">
        <v>13333</v>
      </c>
      <c r="CB5" s="108">
        <v>24839</v>
      </c>
      <c r="CC5" s="109">
        <v>11571</v>
      </c>
      <c r="CD5" s="110">
        <v>13268</v>
      </c>
      <c r="CE5" s="108">
        <v>24834</v>
      </c>
      <c r="CF5" s="109">
        <v>11433</v>
      </c>
      <c r="CG5" s="111">
        <v>13401</v>
      </c>
      <c r="CH5" s="108">
        <v>25644</v>
      </c>
      <c r="CI5" s="109">
        <v>12406</v>
      </c>
      <c r="CJ5" s="110">
        <v>13238</v>
      </c>
      <c r="CK5" s="108">
        <v>21481</v>
      </c>
      <c r="CL5" s="109">
        <v>8214</v>
      </c>
      <c r="CM5" s="110">
        <v>13267</v>
      </c>
      <c r="CN5" s="108">
        <v>18815</v>
      </c>
      <c r="CO5" s="109">
        <v>5795</v>
      </c>
      <c r="CP5" s="110">
        <v>13020</v>
      </c>
      <c r="CQ5" s="108">
        <v>22370</v>
      </c>
      <c r="CR5" s="109">
        <v>9111</v>
      </c>
      <c r="CS5" s="110">
        <v>13259</v>
      </c>
    </row>
    <row r="6" spans="1:97" s="23" customFormat="1" ht="17.25" customHeight="1" x14ac:dyDescent="0.2">
      <c r="D6" s="106" t="s">
        <v>272</v>
      </c>
      <c r="E6" s="50">
        <v>1985</v>
      </c>
      <c r="F6" s="45">
        <v>1029</v>
      </c>
      <c r="G6" s="49">
        <v>956</v>
      </c>
      <c r="H6" s="50">
        <v>1702</v>
      </c>
      <c r="I6" s="45">
        <v>728</v>
      </c>
      <c r="J6" s="49">
        <v>974</v>
      </c>
      <c r="K6" s="50">
        <v>2012</v>
      </c>
      <c r="L6" s="45">
        <v>1085</v>
      </c>
      <c r="M6" s="49">
        <v>927</v>
      </c>
      <c r="N6" s="50">
        <v>2282</v>
      </c>
      <c r="O6" s="45">
        <v>1449</v>
      </c>
      <c r="P6" s="49">
        <v>833</v>
      </c>
      <c r="Q6" s="50">
        <v>2387</v>
      </c>
      <c r="R6" s="45">
        <v>1473</v>
      </c>
      <c r="S6" s="49">
        <v>914</v>
      </c>
      <c r="T6" s="50">
        <v>2371</v>
      </c>
      <c r="U6" s="45">
        <v>1500</v>
      </c>
      <c r="V6" s="107">
        <v>871</v>
      </c>
      <c r="W6" s="50">
        <v>2412</v>
      </c>
      <c r="X6" s="45">
        <v>1568</v>
      </c>
      <c r="Y6" s="49">
        <v>844</v>
      </c>
      <c r="Z6" s="50">
        <v>1998</v>
      </c>
      <c r="AA6" s="45">
        <v>989</v>
      </c>
      <c r="AB6" s="49">
        <v>1009</v>
      </c>
      <c r="AC6" s="50">
        <v>1858</v>
      </c>
      <c r="AD6" s="45">
        <v>715</v>
      </c>
      <c r="AE6" s="49">
        <v>1143</v>
      </c>
      <c r="AF6" s="50">
        <v>2091</v>
      </c>
      <c r="AG6" s="45">
        <v>1049</v>
      </c>
      <c r="AH6" s="107">
        <v>1042</v>
      </c>
      <c r="AI6" s="50">
        <v>2305</v>
      </c>
      <c r="AJ6" s="45">
        <v>1319</v>
      </c>
      <c r="AK6" s="49">
        <v>986</v>
      </c>
      <c r="AL6" s="50">
        <v>2382</v>
      </c>
      <c r="AM6" s="45">
        <v>1325</v>
      </c>
      <c r="AN6" s="49">
        <v>1057</v>
      </c>
      <c r="AO6" s="50">
        <v>2337</v>
      </c>
      <c r="AP6" s="45">
        <v>1324</v>
      </c>
      <c r="AQ6" s="49">
        <v>1013</v>
      </c>
      <c r="AR6" s="50">
        <v>2421</v>
      </c>
      <c r="AS6" s="45">
        <v>1427</v>
      </c>
      <c r="AT6" s="107">
        <v>994</v>
      </c>
      <c r="AU6" s="50">
        <v>2080</v>
      </c>
      <c r="AV6" s="45">
        <v>1015</v>
      </c>
      <c r="AW6" s="49">
        <v>1065</v>
      </c>
      <c r="AX6" s="50">
        <v>1750</v>
      </c>
      <c r="AY6" s="45">
        <v>717</v>
      </c>
      <c r="AZ6" s="49">
        <v>1033</v>
      </c>
      <c r="BA6" s="50">
        <v>2100</v>
      </c>
      <c r="BB6" s="45">
        <v>1224</v>
      </c>
      <c r="BC6" s="49">
        <v>876</v>
      </c>
      <c r="BD6" s="50">
        <v>2355</v>
      </c>
      <c r="BE6" s="45">
        <v>1405</v>
      </c>
      <c r="BF6" s="49">
        <v>950</v>
      </c>
      <c r="BG6" s="50">
        <v>2325</v>
      </c>
      <c r="BH6" s="45">
        <v>1412</v>
      </c>
      <c r="BI6" s="107">
        <v>913</v>
      </c>
      <c r="BJ6" s="50">
        <v>2402</v>
      </c>
      <c r="BK6" s="45">
        <v>1440</v>
      </c>
      <c r="BL6" s="49">
        <v>962</v>
      </c>
      <c r="BM6" s="50">
        <v>2314</v>
      </c>
      <c r="BN6" s="45">
        <v>1457</v>
      </c>
      <c r="BO6" s="49">
        <v>857</v>
      </c>
      <c r="BP6" s="50">
        <v>1904</v>
      </c>
      <c r="BQ6" s="45">
        <v>984</v>
      </c>
      <c r="BR6" s="107">
        <v>920</v>
      </c>
      <c r="BS6" s="50">
        <v>1709</v>
      </c>
      <c r="BT6" s="45">
        <v>734</v>
      </c>
      <c r="BU6" s="49">
        <v>975</v>
      </c>
      <c r="BV6" s="50">
        <v>1927</v>
      </c>
      <c r="BW6" s="45">
        <v>1089</v>
      </c>
      <c r="BX6" s="49">
        <v>838</v>
      </c>
      <c r="BY6" s="50">
        <v>2126</v>
      </c>
      <c r="BZ6" s="45">
        <v>1267</v>
      </c>
      <c r="CA6" s="49">
        <v>859</v>
      </c>
      <c r="CB6" s="50">
        <v>2278</v>
      </c>
      <c r="CC6" s="45">
        <v>1384</v>
      </c>
      <c r="CD6" s="49">
        <v>894</v>
      </c>
      <c r="CE6" s="50">
        <v>2258</v>
      </c>
      <c r="CF6" s="45">
        <v>1375</v>
      </c>
      <c r="CG6" s="107">
        <v>883</v>
      </c>
      <c r="CH6" s="50">
        <v>2261</v>
      </c>
      <c r="CI6" s="45">
        <v>1414</v>
      </c>
      <c r="CJ6" s="49">
        <v>847</v>
      </c>
      <c r="CK6" s="50">
        <v>1935</v>
      </c>
      <c r="CL6" s="45">
        <v>1006</v>
      </c>
      <c r="CM6" s="49">
        <v>929</v>
      </c>
      <c r="CN6" s="50">
        <v>1577</v>
      </c>
      <c r="CO6" s="45">
        <v>690</v>
      </c>
      <c r="CP6" s="49">
        <v>887</v>
      </c>
      <c r="CQ6" s="50">
        <v>2006</v>
      </c>
      <c r="CR6" s="45">
        <v>1141</v>
      </c>
      <c r="CS6" s="49">
        <v>865</v>
      </c>
    </row>
    <row r="7" spans="1:97" s="23" customFormat="1" ht="17.25" customHeight="1" x14ac:dyDescent="0.2">
      <c r="D7" s="89" t="s">
        <v>273</v>
      </c>
      <c r="E7" s="50">
        <v>2861</v>
      </c>
      <c r="F7" s="45">
        <v>1166</v>
      </c>
      <c r="G7" s="51">
        <v>1695</v>
      </c>
      <c r="H7" s="50">
        <v>2474</v>
      </c>
      <c r="I7" s="45">
        <v>734</v>
      </c>
      <c r="J7" s="51">
        <v>1740</v>
      </c>
      <c r="K7" s="50">
        <v>3007</v>
      </c>
      <c r="L7" s="45">
        <v>1209</v>
      </c>
      <c r="M7" s="51">
        <v>1798</v>
      </c>
      <c r="N7" s="50">
        <v>3329</v>
      </c>
      <c r="O7" s="45">
        <v>1459</v>
      </c>
      <c r="P7" s="51">
        <v>1870</v>
      </c>
      <c r="Q7" s="50">
        <v>3365</v>
      </c>
      <c r="R7" s="45">
        <v>1535</v>
      </c>
      <c r="S7" s="51">
        <v>1830</v>
      </c>
      <c r="T7" s="50">
        <v>3336</v>
      </c>
      <c r="U7" s="45">
        <v>1572</v>
      </c>
      <c r="V7" s="75">
        <v>1764</v>
      </c>
      <c r="W7" s="50">
        <v>3414</v>
      </c>
      <c r="X7" s="45">
        <v>1652</v>
      </c>
      <c r="Y7" s="51">
        <v>1762</v>
      </c>
      <c r="Z7" s="50">
        <v>2816</v>
      </c>
      <c r="AA7" s="45">
        <v>1107</v>
      </c>
      <c r="AB7" s="51">
        <v>1709</v>
      </c>
      <c r="AC7" s="50">
        <v>2440</v>
      </c>
      <c r="AD7" s="45">
        <v>741</v>
      </c>
      <c r="AE7" s="51">
        <v>1699</v>
      </c>
      <c r="AF7" s="50">
        <v>3002</v>
      </c>
      <c r="AG7" s="45">
        <v>1211</v>
      </c>
      <c r="AH7" s="75">
        <v>1791</v>
      </c>
      <c r="AI7" s="50">
        <v>3386</v>
      </c>
      <c r="AJ7" s="45">
        <v>1477</v>
      </c>
      <c r="AK7" s="51">
        <v>1909</v>
      </c>
      <c r="AL7" s="50">
        <v>3379</v>
      </c>
      <c r="AM7" s="45">
        <v>1579</v>
      </c>
      <c r="AN7" s="51">
        <v>1800</v>
      </c>
      <c r="AO7" s="50">
        <v>3329</v>
      </c>
      <c r="AP7" s="45">
        <v>1523</v>
      </c>
      <c r="AQ7" s="51">
        <v>1806</v>
      </c>
      <c r="AR7" s="50">
        <v>3494</v>
      </c>
      <c r="AS7" s="45">
        <v>1783</v>
      </c>
      <c r="AT7" s="75">
        <v>1711</v>
      </c>
      <c r="AU7" s="50">
        <v>2854</v>
      </c>
      <c r="AV7" s="45">
        <v>1183</v>
      </c>
      <c r="AW7" s="51">
        <v>1671</v>
      </c>
      <c r="AX7" s="50">
        <v>2375</v>
      </c>
      <c r="AY7" s="45">
        <v>703</v>
      </c>
      <c r="AZ7" s="51">
        <v>1672</v>
      </c>
      <c r="BA7" s="50">
        <v>2973</v>
      </c>
      <c r="BB7" s="45">
        <v>1239</v>
      </c>
      <c r="BC7" s="51">
        <v>1734</v>
      </c>
      <c r="BD7" s="50">
        <v>3124</v>
      </c>
      <c r="BE7" s="45">
        <v>1466</v>
      </c>
      <c r="BF7" s="51">
        <v>1658</v>
      </c>
      <c r="BG7" s="50">
        <v>3206</v>
      </c>
      <c r="BH7" s="45">
        <v>1473</v>
      </c>
      <c r="BI7" s="75">
        <v>1733</v>
      </c>
      <c r="BJ7" s="50">
        <v>3261</v>
      </c>
      <c r="BK7" s="45">
        <v>1537</v>
      </c>
      <c r="BL7" s="51">
        <v>1724</v>
      </c>
      <c r="BM7" s="50">
        <v>3416</v>
      </c>
      <c r="BN7" s="45">
        <v>1707</v>
      </c>
      <c r="BO7" s="51">
        <v>1709</v>
      </c>
      <c r="BP7" s="50">
        <v>2711</v>
      </c>
      <c r="BQ7" s="45">
        <v>1104</v>
      </c>
      <c r="BR7" s="75">
        <v>1607</v>
      </c>
      <c r="BS7" s="50">
        <v>2427</v>
      </c>
      <c r="BT7" s="45">
        <v>772</v>
      </c>
      <c r="BU7" s="51">
        <v>1655</v>
      </c>
      <c r="BV7" s="50">
        <v>3052</v>
      </c>
      <c r="BW7" s="45">
        <v>1313</v>
      </c>
      <c r="BX7" s="51">
        <v>1739</v>
      </c>
      <c r="BY7" s="50">
        <v>3285</v>
      </c>
      <c r="BZ7" s="45">
        <v>1553</v>
      </c>
      <c r="CA7" s="51">
        <v>1732</v>
      </c>
      <c r="CB7" s="50">
        <v>3192</v>
      </c>
      <c r="CC7" s="45">
        <v>1484</v>
      </c>
      <c r="CD7" s="51">
        <v>1708</v>
      </c>
      <c r="CE7" s="50">
        <v>3304</v>
      </c>
      <c r="CF7" s="45">
        <v>1582</v>
      </c>
      <c r="CG7" s="75">
        <v>1722</v>
      </c>
      <c r="CH7" s="50">
        <v>3341</v>
      </c>
      <c r="CI7" s="45">
        <v>1728</v>
      </c>
      <c r="CJ7" s="51">
        <v>1613</v>
      </c>
      <c r="CK7" s="50">
        <v>2680</v>
      </c>
      <c r="CL7" s="45">
        <v>1081</v>
      </c>
      <c r="CM7" s="51">
        <v>1599</v>
      </c>
      <c r="CN7" s="50">
        <v>2347</v>
      </c>
      <c r="CO7" s="45">
        <v>689</v>
      </c>
      <c r="CP7" s="51">
        <v>1658</v>
      </c>
      <c r="CQ7" s="50">
        <v>3022</v>
      </c>
      <c r="CR7" s="45">
        <v>1180</v>
      </c>
      <c r="CS7" s="51">
        <v>1842</v>
      </c>
    </row>
    <row r="8" spans="1:97" s="23" customFormat="1" ht="17.25" customHeight="1" x14ac:dyDescent="0.2">
      <c r="D8" s="89" t="s">
        <v>274</v>
      </c>
      <c r="E8" s="50">
        <v>4080</v>
      </c>
      <c r="F8" s="45">
        <v>1724</v>
      </c>
      <c r="G8" s="51">
        <v>2356</v>
      </c>
      <c r="H8" s="50">
        <v>3555</v>
      </c>
      <c r="I8" s="45">
        <v>1155</v>
      </c>
      <c r="J8" s="51">
        <v>2400</v>
      </c>
      <c r="K8" s="50">
        <v>3788</v>
      </c>
      <c r="L8" s="45">
        <v>1525</v>
      </c>
      <c r="M8" s="51">
        <v>2263</v>
      </c>
      <c r="N8" s="50">
        <v>4320</v>
      </c>
      <c r="O8" s="45">
        <v>1955</v>
      </c>
      <c r="P8" s="51">
        <v>2365</v>
      </c>
      <c r="Q8" s="50">
        <v>4499</v>
      </c>
      <c r="R8" s="45">
        <v>2158</v>
      </c>
      <c r="S8" s="51">
        <v>2341</v>
      </c>
      <c r="T8" s="50">
        <v>4596</v>
      </c>
      <c r="U8" s="45">
        <v>2191</v>
      </c>
      <c r="V8" s="75">
        <v>2405</v>
      </c>
      <c r="W8" s="50">
        <v>4520</v>
      </c>
      <c r="X8" s="45">
        <v>2125</v>
      </c>
      <c r="Y8" s="51">
        <v>2395</v>
      </c>
      <c r="Z8" s="50">
        <v>4056</v>
      </c>
      <c r="AA8" s="45">
        <v>1704</v>
      </c>
      <c r="AB8" s="51">
        <v>2352</v>
      </c>
      <c r="AC8" s="50">
        <v>3449</v>
      </c>
      <c r="AD8" s="45">
        <v>1125</v>
      </c>
      <c r="AE8" s="51">
        <v>2324</v>
      </c>
      <c r="AF8" s="50">
        <v>3982</v>
      </c>
      <c r="AG8" s="45">
        <v>1562</v>
      </c>
      <c r="AH8" s="75">
        <v>2420</v>
      </c>
      <c r="AI8" s="50">
        <v>4406</v>
      </c>
      <c r="AJ8" s="45">
        <v>2038</v>
      </c>
      <c r="AK8" s="51">
        <v>2368</v>
      </c>
      <c r="AL8" s="50">
        <v>4533</v>
      </c>
      <c r="AM8" s="45">
        <v>2090</v>
      </c>
      <c r="AN8" s="51">
        <v>2443</v>
      </c>
      <c r="AO8" s="50">
        <v>4610</v>
      </c>
      <c r="AP8" s="45">
        <v>2187</v>
      </c>
      <c r="AQ8" s="51">
        <v>2423</v>
      </c>
      <c r="AR8" s="50">
        <v>4788</v>
      </c>
      <c r="AS8" s="45">
        <v>2377</v>
      </c>
      <c r="AT8" s="75">
        <v>2411</v>
      </c>
      <c r="AU8" s="50">
        <v>4150</v>
      </c>
      <c r="AV8" s="45">
        <v>1766</v>
      </c>
      <c r="AW8" s="51">
        <v>2384</v>
      </c>
      <c r="AX8" s="50">
        <v>3676</v>
      </c>
      <c r="AY8" s="45">
        <v>1310</v>
      </c>
      <c r="AZ8" s="51">
        <v>2366</v>
      </c>
      <c r="BA8" s="50">
        <v>3865</v>
      </c>
      <c r="BB8" s="45">
        <v>1509</v>
      </c>
      <c r="BC8" s="51">
        <v>2356</v>
      </c>
      <c r="BD8" s="50">
        <v>4293</v>
      </c>
      <c r="BE8" s="45">
        <v>1963</v>
      </c>
      <c r="BF8" s="51">
        <v>2330</v>
      </c>
      <c r="BG8" s="50">
        <v>4606</v>
      </c>
      <c r="BH8" s="45">
        <v>2225</v>
      </c>
      <c r="BI8" s="75">
        <v>2381</v>
      </c>
      <c r="BJ8" s="50">
        <v>4402</v>
      </c>
      <c r="BK8" s="45">
        <v>2042</v>
      </c>
      <c r="BL8" s="51">
        <v>2360</v>
      </c>
      <c r="BM8" s="50">
        <v>4487</v>
      </c>
      <c r="BN8" s="45">
        <v>2115</v>
      </c>
      <c r="BO8" s="51">
        <v>2372</v>
      </c>
      <c r="BP8" s="50">
        <v>4037</v>
      </c>
      <c r="BQ8" s="45">
        <v>1714</v>
      </c>
      <c r="BR8" s="75">
        <v>2323</v>
      </c>
      <c r="BS8" s="50">
        <v>3536</v>
      </c>
      <c r="BT8" s="45">
        <v>1246</v>
      </c>
      <c r="BU8" s="51">
        <v>2290</v>
      </c>
      <c r="BV8" s="50">
        <v>3848</v>
      </c>
      <c r="BW8" s="45">
        <v>1554</v>
      </c>
      <c r="BX8" s="51">
        <v>2294</v>
      </c>
      <c r="BY8" s="50">
        <v>4373</v>
      </c>
      <c r="BZ8" s="45">
        <v>2034</v>
      </c>
      <c r="CA8" s="51">
        <v>2339</v>
      </c>
      <c r="CB8" s="50">
        <v>4458</v>
      </c>
      <c r="CC8" s="45">
        <v>2203</v>
      </c>
      <c r="CD8" s="51">
        <v>2255</v>
      </c>
      <c r="CE8" s="50">
        <v>4386</v>
      </c>
      <c r="CF8" s="45">
        <v>2055</v>
      </c>
      <c r="CG8" s="75">
        <v>2331</v>
      </c>
      <c r="CH8" s="50">
        <v>4616</v>
      </c>
      <c r="CI8" s="45">
        <v>2281</v>
      </c>
      <c r="CJ8" s="51">
        <v>2335</v>
      </c>
      <c r="CK8" s="50">
        <v>4154</v>
      </c>
      <c r="CL8" s="45">
        <v>1805</v>
      </c>
      <c r="CM8" s="51">
        <v>2349</v>
      </c>
      <c r="CN8" s="50">
        <v>3570</v>
      </c>
      <c r="CO8" s="45">
        <v>1243</v>
      </c>
      <c r="CP8" s="51">
        <v>2327</v>
      </c>
      <c r="CQ8" s="50">
        <v>3904</v>
      </c>
      <c r="CR8" s="45">
        <v>1570</v>
      </c>
      <c r="CS8" s="51">
        <v>2334</v>
      </c>
    </row>
    <row r="9" spans="1:97" s="23" customFormat="1" ht="17.25" customHeight="1" x14ac:dyDescent="0.2">
      <c r="D9" s="90" t="s">
        <v>275</v>
      </c>
      <c r="E9" s="50">
        <v>3421</v>
      </c>
      <c r="F9" s="45">
        <v>1408</v>
      </c>
      <c r="G9" s="51">
        <v>2013</v>
      </c>
      <c r="H9" s="50">
        <v>3111</v>
      </c>
      <c r="I9" s="45">
        <v>1079</v>
      </c>
      <c r="J9" s="51">
        <v>2032</v>
      </c>
      <c r="K9" s="50">
        <v>3769</v>
      </c>
      <c r="L9" s="45">
        <v>1616</v>
      </c>
      <c r="M9" s="51">
        <v>2153</v>
      </c>
      <c r="N9" s="50">
        <v>4185</v>
      </c>
      <c r="O9" s="45">
        <v>2011</v>
      </c>
      <c r="P9" s="51">
        <v>2174</v>
      </c>
      <c r="Q9" s="50">
        <v>4360</v>
      </c>
      <c r="R9" s="45">
        <v>2071</v>
      </c>
      <c r="S9" s="51">
        <v>2289</v>
      </c>
      <c r="T9" s="50">
        <v>4218</v>
      </c>
      <c r="U9" s="45">
        <v>1977</v>
      </c>
      <c r="V9" s="75">
        <v>2241</v>
      </c>
      <c r="W9" s="50">
        <v>4330</v>
      </c>
      <c r="X9" s="45">
        <v>2120</v>
      </c>
      <c r="Y9" s="51">
        <v>2210</v>
      </c>
      <c r="Z9" s="50">
        <v>3550</v>
      </c>
      <c r="AA9" s="45">
        <v>1442</v>
      </c>
      <c r="AB9" s="51">
        <v>2108</v>
      </c>
      <c r="AC9" s="50">
        <v>3146</v>
      </c>
      <c r="AD9" s="45">
        <v>1044</v>
      </c>
      <c r="AE9" s="51">
        <v>2102</v>
      </c>
      <c r="AF9" s="50">
        <v>3612</v>
      </c>
      <c r="AG9" s="45">
        <v>1492</v>
      </c>
      <c r="AH9" s="75">
        <v>2120</v>
      </c>
      <c r="AI9" s="50">
        <v>3927</v>
      </c>
      <c r="AJ9" s="45">
        <v>1786</v>
      </c>
      <c r="AK9" s="51">
        <v>2141</v>
      </c>
      <c r="AL9" s="50">
        <v>4062</v>
      </c>
      <c r="AM9" s="45">
        <v>1911</v>
      </c>
      <c r="AN9" s="51">
        <v>2151</v>
      </c>
      <c r="AO9" s="50">
        <v>3911</v>
      </c>
      <c r="AP9" s="45">
        <v>1852</v>
      </c>
      <c r="AQ9" s="51">
        <v>2059</v>
      </c>
      <c r="AR9" s="50">
        <v>4210</v>
      </c>
      <c r="AS9" s="45">
        <v>2126</v>
      </c>
      <c r="AT9" s="75">
        <v>2084</v>
      </c>
      <c r="AU9" s="50">
        <v>3463</v>
      </c>
      <c r="AV9" s="45">
        <v>1440</v>
      </c>
      <c r="AW9" s="51">
        <v>2023</v>
      </c>
      <c r="AX9" s="50">
        <v>3067</v>
      </c>
      <c r="AY9" s="45">
        <v>1076</v>
      </c>
      <c r="AZ9" s="51">
        <v>1991</v>
      </c>
      <c r="BA9" s="50">
        <v>3577</v>
      </c>
      <c r="BB9" s="45">
        <v>1589</v>
      </c>
      <c r="BC9" s="51">
        <v>1988</v>
      </c>
      <c r="BD9" s="50">
        <v>3882</v>
      </c>
      <c r="BE9" s="45">
        <v>1818</v>
      </c>
      <c r="BF9" s="51">
        <v>2064</v>
      </c>
      <c r="BG9" s="50">
        <v>4143</v>
      </c>
      <c r="BH9" s="45">
        <v>2000</v>
      </c>
      <c r="BI9" s="75">
        <v>2143</v>
      </c>
      <c r="BJ9" s="50">
        <v>4044</v>
      </c>
      <c r="BK9" s="45">
        <v>2000</v>
      </c>
      <c r="BL9" s="51">
        <v>2044</v>
      </c>
      <c r="BM9" s="50">
        <v>4065</v>
      </c>
      <c r="BN9" s="45">
        <v>2068</v>
      </c>
      <c r="BO9" s="51">
        <v>1997</v>
      </c>
      <c r="BP9" s="50">
        <v>3436</v>
      </c>
      <c r="BQ9" s="45">
        <v>1397</v>
      </c>
      <c r="BR9" s="75">
        <v>2039</v>
      </c>
      <c r="BS9" s="50">
        <v>3056</v>
      </c>
      <c r="BT9" s="45">
        <v>1048</v>
      </c>
      <c r="BU9" s="51">
        <v>2008</v>
      </c>
      <c r="BV9" s="50">
        <v>3560</v>
      </c>
      <c r="BW9" s="45">
        <v>1549</v>
      </c>
      <c r="BX9" s="51">
        <v>2011</v>
      </c>
      <c r="BY9" s="50">
        <v>3963</v>
      </c>
      <c r="BZ9" s="45">
        <v>1965</v>
      </c>
      <c r="CA9" s="51">
        <v>1998</v>
      </c>
      <c r="CB9" s="50">
        <v>3911</v>
      </c>
      <c r="CC9" s="45">
        <v>1948</v>
      </c>
      <c r="CD9" s="51">
        <v>1963</v>
      </c>
      <c r="CE9" s="50">
        <v>3916</v>
      </c>
      <c r="CF9" s="45">
        <v>1932</v>
      </c>
      <c r="CG9" s="75">
        <v>1984</v>
      </c>
      <c r="CH9" s="50">
        <v>4068</v>
      </c>
      <c r="CI9" s="45">
        <v>2061</v>
      </c>
      <c r="CJ9" s="51">
        <v>2007</v>
      </c>
      <c r="CK9" s="50">
        <v>3371</v>
      </c>
      <c r="CL9" s="45">
        <v>1456</v>
      </c>
      <c r="CM9" s="51">
        <v>1915</v>
      </c>
      <c r="CN9" s="50">
        <v>2980</v>
      </c>
      <c r="CO9" s="45">
        <v>1074</v>
      </c>
      <c r="CP9" s="51">
        <v>1906</v>
      </c>
      <c r="CQ9" s="50">
        <v>3552</v>
      </c>
      <c r="CR9" s="45">
        <v>1564</v>
      </c>
      <c r="CS9" s="51">
        <v>1988</v>
      </c>
    </row>
    <row r="10" spans="1:97" s="23" customFormat="1" ht="17.25" customHeight="1" x14ac:dyDescent="0.2">
      <c r="D10" s="90" t="s">
        <v>276</v>
      </c>
      <c r="E10" s="50">
        <v>3399</v>
      </c>
      <c r="F10" s="45">
        <v>891</v>
      </c>
      <c r="G10" s="51">
        <v>2508</v>
      </c>
      <c r="H10" s="50">
        <v>3069</v>
      </c>
      <c r="I10" s="45">
        <v>600</v>
      </c>
      <c r="J10" s="51">
        <v>2469</v>
      </c>
      <c r="K10" s="50">
        <v>3616</v>
      </c>
      <c r="L10" s="45">
        <v>1163</v>
      </c>
      <c r="M10" s="51">
        <v>2453</v>
      </c>
      <c r="N10" s="50">
        <v>4056</v>
      </c>
      <c r="O10" s="45">
        <v>1606</v>
      </c>
      <c r="P10" s="51">
        <v>2450</v>
      </c>
      <c r="Q10" s="50">
        <v>4020</v>
      </c>
      <c r="R10" s="45">
        <v>1488</v>
      </c>
      <c r="S10" s="51">
        <v>2532</v>
      </c>
      <c r="T10" s="50">
        <v>4146</v>
      </c>
      <c r="U10" s="45">
        <v>1576</v>
      </c>
      <c r="V10" s="75">
        <v>2570</v>
      </c>
      <c r="W10" s="50">
        <v>4098</v>
      </c>
      <c r="X10" s="45">
        <v>1601</v>
      </c>
      <c r="Y10" s="51">
        <v>2497</v>
      </c>
      <c r="Z10" s="50">
        <v>3461</v>
      </c>
      <c r="AA10" s="45">
        <v>957</v>
      </c>
      <c r="AB10" s="51">
        <v>2504</v>
      </c>
      <c r="AC10" s="50">
        <v>3100</v>
      </c>
      <c r="AD10" s="45">
        <v>694</v>
      </c>
      <c r="AE10" s="51">
        <v>2406</v>
      </c>
      <c r="AF10" s="50">
        <v>3708</v>
      </c>
      <c r="AG10" s="45">
        <v>1225</v>
      </c>
      <c r="AH10" s="75">
        <v>2483</v>
      </c>
      <c r="AI10" s="50">
        <v>4061</v>
      </c>
      <c r="AJ10" s="45">
        <v>1539</v>
      </c>
      <c r="AK10" s="51">
        <v>2522</v>
      </c>
      <c r="AL10" s="50">
        <v>4098</v>
      </c>
      <c r="AM10" s="45">
        <v>1561</v>
      </c>
      <c r="AN10" s="51">
        <v>2537</v>
      </c>
      <c r="AO10" s="50">
        <v>4047</v>
      </c>
      <c r="AP10" s="45">
        <v>1438</v>
      </c>
      <c r="AQ10" s="51">
        <v>2609</v>
      </c>
      <c r="AR10" s="50">
        <v>4168</v>
      </c>
      <c r="AS10" s="45">
        <v>1590</v>
      </c>
      <c r="AT10" s="75">
        <v>2578</v>
      </c>
      <c r="AU10" s="50">
        <v>3649</v>
      </c>
      <c r="AV10" s="45">
        <v>1120</v>
      </c>
      <c r="AW10" s="51">
        <v>2529</v>
      </c>
      <c r="AX10" s="50">
        <v>3255</v>
      </c>
      <c r="AY10" s="45">
        <v>788</v>
      </c>
      <c r="AZ10" s="51">
        <v>2467</v>
      </c>
      <c r="BA10" s="50">
        <v>3771</v>
      </c>
      <c r="BB10" s="45">
        <v>1262</v>
      </c>
      <c r="BC10" s="51">
        <v>2509</v>
      </c>
      <c r="BD10" s="50">
        <v>4133</v>
      </c>
      <c r="BE10" s="45">
        <v>1544</v>
      </c>
      <c r="BF10" s="51">
        <v>2589</v>
      </c>
      <c r="BG10" s="50">
        <v>4158</v>
      </c>
      <c r="BH10" s="45">
        <v>1548</v>
      </c>
      <c r="BI10" s="75">
        <v>2610</v>
      </c>
      <c r="BJ10" s="50">
        <v>4079</v>
      </c>
      <c r="BK10" s="45">
        <v>1549</v>
      </c>
      <c r="BL10" s="51">
        <v>2530</v>
      </c>
      <c r="BM10" s="50">
        <v>4168</v>
      </c>
      <c r="BN10" s="45">
        <v>1681</v>
      </c>
      <c r="BO10" s="51">
        <v>2487</v>
      </c>
      <c r="BP10" s="50">
        <v>3494</v>
      </c>
      <c r="BQ10" s="45">
        <v>1017</v>
      </c>
      <c r="BR10" s="75">
        <v>2477</v>
      </c>
      <c r="BS10" s="50">
        <v>2998</v>
      </c>
      <c r="BT10" s="45">
        <v>722</v>
      </c>
      <c r="BU10" s="51">
        <v>2276</v>
      </c>
      <c r="BV10" s="50">
        <v>3698</v>
      </c>
      <c r="BW10" s="45">
        <v>1295</v>
      </c>
      <c r="BX10" s="51">
        <v>2403</v>
      </c>
      <c r="BY10" s="50">
        <v>4007</v>
      </c>
      <c r="BZ10" s="45">
        <v>1542</v>
      </c>
      <c r="CA10" s="51">
        <v>2465</v>
      </c>
      <c r="CB10" s="50">
        <v>4033</v>
      </c>
      <c r="CC10" s="45">
        <v>1566</v>
      </c>
      <c r="CD10" s="51">
        <v>2467</v>
      </c>
      <c r="CE10" s="50">
        <v>3936</v>
      </c>
      <c r="CF10" s="45">
        <v>1513</v>
      </c>
      <c r="CG10" s="75">
        <v>2423</v>
      </c>
      <c r="CH10" s="50">
        <v>4042</v>
      </c>
      <c r="CI10" s="45">
        <v>1642</v>
      </c>
      <c r="CJ10" s="51">
        <v>2400</v>
      </c>
      <c r="CK10" s="50">
        <v>3331</v>
      </c>
      <c r="CL10" s="45">
        <v>935</v>
      </c>
      <c r="CM10" s="51">
        <v>2396</v>
      </c>
      <c r="CN10" s="50">
        <v>2983</v>
      </c>
      <c r="CO10" s="45">
        <v>685</v>
      </c>
      <c r="CP10" s="51">
        <v>2298</v>
      </c>
      <c r="CQ10" s="50">
        <v>3508</v>
      </c>
      <c r="CR10" s="45">
        <v>1206</v>
      </c>
      <c r="CS10" s="51">
        <v>2302</v>
      </c>
    </row>
    <row r="11" spans="1:97" s="23" customFormat="1" ht="17.25" customHeight="1" x14ac:dyDescent="0.2">
      <c r="D11" s="90" t="s">
        <v>277</v>
      </c>
      <c r="E11" s="50">
        <v>3458</v>
      </c>
      <c r="F11" s="45">
        <v>1099</v>
      </c>
      <c r="G11" s="51">
        <v>2359</v>
      </c>
      <c r="H11" s="50">
        <v>3111</v>
      </c>
      <c r="I11" s="45">
        <v>810</v>
      </c>
      <c r="J11" s="51">
        <v>2301</v>
      </c>
      <c r="K11" s="50">
        <v>3668</v>
      </c>
      <c r="L11" s="45">
        <v>1333</v>
      </c>
      <c r="M11" s="51">
        <v>2335</v>
      </c>
      <c r="N11" s="50">
        <v>3959</v>
      </c>
      <c r="O11" s="45">
        <v>1565</v>
      </c>
      <c r="P11" s="51">
        <v>2394</v>
      </c>
      <c r="Q11" s="50">
        <v>3926</v>
      </c>
      <c r="R11" s="45">
        <v>1544</v>
      </c>
      <c r="S11" s="51">
        <v>2382</v>
      </c>
      <c r="T11" s="50">
        <v>4005</v>
      </c>
      <c r="U11" s="45">
        <v>1592</v>
      </c>
      <c r="V11" s="75">
        <v>2413</v>
      </c>
      <c r="W11" s="50">
        <v>4102</v>
      </c>
      <c r="X11" s="45">
        <v>1719</v>
      </c>
      <c r="Y11" s="51">
        <v>2383</v>
      </c>
      <c r="Z11" s="50">
        <v>3520</v>
      </c>
      <c r="AA11" s="45">
        <v>1086</v>
      </c>
      <c r="AB11" s="51">
        <v>2434</v>
      </c>
      <c r="AC11" s="50">
        <v>3230</v>
      </c>
      <c r="AD11" s="45">
        <v>787</v>
      </c>
      <c r="AE11" s="51">
        <v>2443</v>
      </c>
      <c r="AF11" s="50">
        <v>3482</v>
      </c>
      <c r="AG11" s="45">
        <v>1196</v>
      </c>
      <c r="AH11" s="75">
        <v>2286</v>
      </c>
      <c r="AI11" s="50">
        <v>3835</v>
      </c>
      <c r="AJ11" s="45">
        <v>1462</v>
      </c>
      <c r="AK11" s="51">
        <v>2373</v>
      </c>
      <c r="AL11" s="50">
        <v>3972</v>
      </c>
      <c r="AM11" s="45">
        <v>1587</v>
      </c>
      <c r="AN11" s="51">
        <v>2385</v>
      </c>
      <c r="AO11" s="50">
        <v>4074</v>
      </c>
      <c r="AP11" s="45">
        <v>1666</v>
      </c>
      <c r="AQ11" s="51">
        <v>2408</v>
      </c>
      <c r="AR11" s="50">
        <v>4057</v>
      </c>
      <c r="AS11" s="45">
        <v>1725</v>
      </c>
      <c r="AT11" s="75">
        <v>2332</v>
      </c>
      <c r="AU11" s="50">
        <v>3555</v>
      </c>
      <c r="AV11" s="45">
        <v>1185</v>
      </c>
      <c r="AW11" s="51">
        <v>2370</v>
      </c>
      <c r="AX11" s="50">
        <v>3170</v>
      </c>
      <c r="AY11" s="45">
        <v>795</v>
      </c>
      <c r="AZ11" s="51">
        <v>2375</v>
      </c>
      <c r="BA11" s="50">
        <v>3453</v>
      </c>
      <c r="BB11" s="45">
        <v>1240</v>
      </c>
      <c r="BC11" s="51">
        <v>2213</v>
      </c>
      <c r="BD11" s="50">
        <v>3829</v>
      </c>
      <c r="BE11" s="45">
        <v>1558</v>
      </c>
      <c r="BF11" s="51">
        <v>2271</v>
      </c>
      <c r="BG11" s="50">
        <v>3889</v>
      </c>
      <c r="BH11" s="45">
        <v>1609</v>
      </c>
      <c r="BI11" s="75">
        <v>2280</v>
      </c>
      <c r="BJ11" s="50">
        <v>3948</v>
      </c>
      <c r="BK11" s="45">
        <v>1642</v>
      </c>
      <c r="BL11" s="51">
        <v>2306</v>
      </c>
      <c r="BM11" s="50">
        <v>4002</v>
      </c>
      <c r="BN11" s="45">
        <v>1733</v>
      </c>
      <c r="BO11" s="51">
        <v>2269</v>
      </c>
      <c r="BP11" s="50">
        <v>3353</v>
      </c>
      <c r="BQ11" s="45">
        <v>1123</v>
      </c>
      <c r="BR11" s="75">
        <v>2230</v>
      </c>
      <c r="BS11" s="50">
        <v>3034</v>
      </c>
      <c r="BT11" s="45">
        <v>768</v>
      </c>
      <c r="BU11" s="51">
        <v>2266</v>
      </c>
      <c r="BV11" s="50">
        <v>3413</v>
      </c>
      <c r="BW11" s="45">
        <v>1270</v>
      </c>
      <c r="BX11" s="51">
        <v>2143</v>
      </c>
      <c r="BY11" s="50">
        <v>3792</v>
      </c>
      <c r="BZ11" s="45">
        <v>1553</v>
      </c>
      <c r="CA11" s="51">
        <v>2239</v>
      </c>
      <c r="CB11" s="50">
        <v>3876</v>
      </c>
      <c r="CC11" s="45">
        <v>1613</v>
      </c>
      <c r="CD11" s="51">
        <v>2263</v>
      </c>
      <c r="CE11" s="50">
        <v>3945</v>
      </c>
      <c r="CF11" s="45">
        <v>1597</v>
      </c>
      <c r="CG11" s="75">
        <v>2348</v>
      </c>
      <c r="CH11" s="50">
        <v>4098</v>
      </c>
      <c r="CI11" s="45">
        <v>1807</v>
      </c>
      <c r="CJ11" s="51">
        <v>2291</v>
      </c>
      <c r="CK11" s="50">
        <v>3408</v>
      </c>
      <c r="CL11" s="45">
        <v>1030</v>
      </c>
      <c r="CM11" s="51">
        <v>2378</v>
      </c>
      <c r="CN11" s="50">
        <v>3003</v>
      </c>
      <c r="CO11" s="45">
        <v>739</v>
      </c>
      <c r="CP11" s="51">
        <v>2264</v>
      </c>
      <c r="CQ11" s="50">
        <v>3503</v>
      </c>
      <c r="CR11" s="45">
        <v>1253</v>
      </c>
      <c r="CS11" s="51">
        <v>2250</v>
      </c>
    </row>
    <row r="12" spans="1:97" s="23" customFormat="1" ht="17.25" customHeight="1" x14ac:dyDescent="0.2">
      <c r="D12" s="91" t="s">
        <v>278</v>
      </c>
      <c r="E12" s="52">
        <v>2564</v>
      </c>
      <c r="F12" s="53">
        <v>887</v>
      </c>
      <c r="G12" s="54">
        <v>1677</v>
      </c>
      <c r="H12" s="52">
        <v>2304</v>
      </c>
      <c r="I12" s="53">
        <v>680</v>
      </c>
      <c r="J12" s="54">
        <v>1624</v>
      </c>
      <c r="K12" s="52">
        <v>2820</v>
      </c>
      <c r="L12" s="53">
        <v>1166</v>
      </c>
      <c r="M12" s="54">
        <v>1654</v>
      </c>
      <c r="N12" s="52">
        <v>3044</v>
      </c>
      <c r="O12" s="53">
        <v>1328</v>
      </c>
      <c r="P12" s="54">
        <v>1716</v>
      </c>
      <c r="Q12" s="52">
        <v>3121</v>
      </c>
      <c r="R12" s="53">
        <v>1318</v>
      </c>
      <c r="S12" s="54">
        <v>1803</v>
      </c>
      <c r="T12" s="52">
        <v>3113</v>
      </c>
      <c r="U12" s="53">
        <v>1306</v>
      </c>
      <c r="V12" s="76">
        <v>1807</v>
      </c>
      <c r="W12" s="52">
        <v>3276</v>
      </c>
      <c r="X12" s="53">
        <v>1505</v>
      </c>
      <c r="Y12" s="54">
        <v>1771</v>
      </c>
      <c r="Z12" s="52">
        <v>2575</v>
      </c>
      <c r="AA12" s="53">
        <v>920</v>
      </c>
      <c r="AB12" s="54">
        <v>1655</v>
      </c>
      <c r="AC12" s="52">
        <v>2264</v>
      </c>
      <c r="AD12" s="53">
        <v>620</v>
      </c>
      <c r="AE12" s="54">
        <v>1644</v>
      </c>
      <c r="AF12" s="52">
        <v>2853</v>
      </c>
      <c r="AG12" s="53">
        <v>1170</v>
      </c>
      <c r="AH12" s="76">
        <v>1683</v>
      </c>
      <c r="AI12" s="52">
        <v>3167</v>
      </c>
      <c r="AJ12" s="53">
        <v>1416</v>
      </c>
      <c r="AK12" s="54">
        <v>1751</v>
      </c>
      <c r="AL12" s="52">
        <v>3181</v>
      </c>
      <c r="AM12" s="53">
        <v>1425</v>
      </c>
      <c r="AN12" s="54">
        <v>1756</v>
      </c>
      <c r="AO12" s="52">
        <v>3095</v>
      </c>
      <c r="AP12" s="53">
        <v>1339</v>
      </c>
      <c r="AQ12" s="54">
        <v>1756</v>
      </c>
      <c r="AR12" s="52">
        <v>3126</v>
      </c>
      <c r="AS12" s="53">
        <v>1453</v>
      </c>
      <c r="AT12" s="76">
        <v>1673</v>
      </c>
      <c r="AU12" s="52">
        <v>2531</v>
      </c>
      <c r="AV12" s="53">
        <v>900</v>
      </c>
      <c r="AW12" s="54">
        <v>1631</v>
      </c>
      <c r="AX12" s="52">
        <v>2273</v>
      </c>
      <c r="AY12" s="53">
        <v>648</v>
      </c>
      <c r="AZ12" s="54">
        <v>1625</v>
      </c>
      <c r="BA12" s="52">
        <v>2841</v>
      </c>
      <c r="BB12" s="53">
        <v>1190</v>
      </c>
      <c r="BC12" s="54">
        <v>1651</v>
      </c>
      <c r="BD12" s="52">
        <v>3081</v>
      </c>
      <c r="BE12" s="53">
        <v>1351</v>
      </c>
      <c r="BF12" s="54">
        <v>1730</v>
      </c>
      <c r="BG12" s="52">
        <v>3033</v>
      </c>
      <c r="BH12" s="53">
        <v>1310</v>
      </c>
      <c r="BI12" s="76">
        <v>1723</v>
      </c>
      <c r="BJ12" s="52">
        <v>3066</v>
      </c>
      <c r="BK12" s="53">
        <v>1336</v>
      </c>
      <c r="BL12" s="54">
        <v>1730</v>
      </c>
      <c r="BM12" s="52">
        <v>3216</v>
      </c>
      <c r="BN12" s="53">
        <v>1498</v>
      </c>
      <c r="BO12" s="54">
        <v>1718</v>
      </c>
      <c r="BP12" s="52">
        <v>2564</v>
      </c>
      <c r="BQ12" s="53">
        <v>914</v>
      </c>
      <c r="BR12" s="76">
        <v>1650</v>
      </c>
      <c r="BS12" s="52">
        <v>2234</v>
      </c>
      <c r="BT12" s="53">
        <v>655</v>
      </c>
      <c r="BU12" s="54">
        <v>1579</v>
      </c>
      <c r="BV12" s="52">
        <v>2841</v>
      </c>
      <c r="BW12" s="53">
        <v>1224</v>
      </c>
      <c r="BX12" s="54">
        <v>1617</v>
      </c>
      <c r="BY12" s="52">
        <v>3081</v>
      </c>
      <c r="BZ12" s="53">
        <v>1380</v>
      </c>
      <c r="CA12" s="54">
        <v>1701</v>
      </c>
      <c r="CB12" s="52">
        <v>3091</v>
      </c>
      <c r="CC12" s="53">
        <v>1373</v>
      </c>
      <c r="CD12" s="54">
        <v>1718</v>
      </c>
      <c r="CE12" s="52">
        <v>3089</v>
      </c>
      <c r="CF12" s="53">
        <v>1379</v>
      </c>
      <c r="CG12" s="76">
        <v>1710</v>
      </c>
      <c r="CH12" s="52">
        <v>3218</v>
      </c>
      <c r="CI12" s="53">
        <v>1473</v>
      </c>
      <c r="CJ12" s="54">
        <v>1745</v>
      </c>
      <c r="CK12" s="52">
        <v>2602</v>
      </c>
      <c r="CL12" s="53">
        <v>901</v>
      </c>
      <c r="CM12" s="54">
        <v>1701</v>
      </c>
      <c r="CN12" s="52">
        <v>2355</v>
      </c>
      <c r="CO12" s="53">
        <v>675</v>
      </c>
      <c r="CP12" s="54">
        <v>1680</v>
      </c>
      <c r="CQ12" s="52">
        <v>2875</v>
      </c>
      <c r="CR12" s="53">
        <v>1197</v>
      </c>
      <c r="CS12" s="54">
        <v>1678</v>
      </c>
    </row>
    <row r="13" spans="1:97" s="23" customFormat="1" ht="17.25" customHeight="1" x14ac:dyDescent="0.2">
      <c r="E13" s="97"/>
      <c r="F13" s="98"/>
      <c r="G13" s="99"/>
      <c r="H13" s="97"/>
      <c r="I13" s="98"/>
      <c r="J13" s="99"/>
      <c r="K13" s="97"/>
      <c r="L13" s="98"/>
      <c r="M13" s="99"/>
      <c r="N13" s="97"/>
      <c r="O13" s="98"/>
      <c r="P13" s="99"/>
      <c r="Q13" s="97"/>
      <c r="R13" s="98"/>
      <c r="S13" s="99"/>
      <c r="T13" s="97"/>
      <c r="U13" s="98"/>
      <c r="V13" s="98"/>
      <c r="W13" s="97"/>
      <c r="X13" s="98"/>
      <c r="Y13" s="99"/>
      <c r="Z13" s="97"/>
      <c r="AA13" s="98"/>
      <c r="AB13" s="99"/>
      <c r="AC13" s="97"/>
      <c r="AD13" s="98"/>
      <c r="AE13" s="99"/>
      <c r="AF13" s="97"/>
      <c r="AG13" s="98"/>
      <c r="AH13" s="98"/>
      <c r="AI13" s="97"/>
      <c r="AJ13" s="98"/>
      <c r="AK13" s="99"/>
      <c r="AL13" s="97"/>
      <c r="AM13" s="98"/>
      <c r="AN13" s="99"/>
      <c r="AO13" s="97"/>
      <c r="AP13" s="98"/>
      <c r="AQ13" s="99"/>
      <c r="AR13" s="97"/>
      <c r="AS13" s="98"/>
      <c r="AT13" s="98"/>
      <c r="AU13" s="97"/>
      <c r="AV13" s="98"/>
      <c r="AW13" s="99"/>
      <c r="AX13" s="97"/>
      <c r="AY13" s="98"/>
      <c r="AZ13" s="99"/>
      <c r="BA13" s="97"/>
      <c r="BB13" s="98"/>
      <c r="BC13" s="99"/>
      <c r="BD13" s="97"/>
      <c r="BE13" s="98"/>
      <c r="BF13" s="99"/>
      <c r="BG13" s="97"/>
      <c r="BH13" s="98"/>
      <c r="BI13" s="98"/>
      <c r="BJ13" s="97"/>
      <c r="BK13" s="98"/>
      <c r="BL13" s="99"/>
      <c r="BM13" s="97"/>
      <c r="BN13" s="98"/>
      <c r="BO13" s="99"/>
      <c r="BP13" s="97"/>
      <c r="BQ13" s="98"/>
      <c r="BR13" s="98"/>
      <c r="BS13" s="97"/>
      <c r="BT13" s="98"/>
      <c r="BU13" s="99"/>
      <c r="BV13" s="97"/>
      <c r="BW13" s="98"/>
      <c r="BX13" s="99"/>
      <c r="BY13" s="97"/>
      <c r="BZ13" s="98"/>
      <c r="CA13" s="99"/>
      <c r="CB13" s="97"/>
      <c r="CC13" s="98"/>
      <c r="CD13" s="99"/>
      <c r="CE13" s="97"/>
      <c r="CF13" s="98"/>
      <c r="CG13" s="98"/>
      <c r="CH13" s="97"/>
      <c r="CI13" s="98"/>
      <c r="CJ13" s="99"/>
      <c r="CK13" s="97"/>
      <c r="CL13" s="98"/>
      <c r="CM13" s="99"/>
      <c r="CN13" s="97"/>
      <c r="CO13" s="98"/>
      <c r="CP13" s="99"/>
      <c r="CQ13" s="97"/>
      <c r="CR13" s="98"/>
      <c r="CS13" s="99"/>
    </row>
    <row r="14" spans="1:97" s="23" customFormat="1" ht="17.25" customHeight="1" x14ac:dyDescent="0.2">
      <c r="B14" s="299" t="s">
        <v>1</v>
      </c>
      <c r="C14" s="300" t="s">
        <v>2</v>
      </c>
      <c r="D14" s="353" t="s">
        <v>407</v>
      </c>
      <c r="E14" s="299"/>
      <c r="F14" s="302"/>
      <c r="G14" s="303"/>
      <c r="H14" s="299"/>
      <c r="I14" s="302"/>
      <c r="J14" s="303"/>
      <c r="K14" s="299"/>
      <c r="L14" s="302"/>
      <c r="M14" s="303"/>
      <c r="N14" s="299"/>
      <c r="O14" s="302"/>
      <c r="P14" s="303"/>
      <c r="Q14" s="299"/>
      <c r="R14" s="302"/>
      <c r="S14" s="303"/>
      <c r="T14" s="299"/>
      <c r="U14" s="302"/>
      <c r="V14" s="304"/>
      <c r="W14" s="299"/>
      <c r="X14" s="302"/>
      <c r="Y14" s="303"/>
      <c r="Z14" s="299"/>
      <c r="AA14" s="302"/>
      <c r="AB14" s="303"/>
      <c r="AC14" s="299"/>
      <c r="AD14" s="302"/>
      <c r="AE14" s="303"/>
      <c r="AF14" s="299"/>
      <c r="AG14" s="302"/>
      <c r="AH14" s="304"/>
      <c r="AI14" s="299"/>
      <c r="AJ14" s="302"/>
      <c r="AK14" s="303"/>
      <c r="AL14" s="299"/>
      <c r="AM14" s="302"/>
      <c r="AN14" s="303"/>
      <c r="AO14" s="299"/>
      <c r="AP14" s="302"/>
      <c r="AQ14" s="303"/>
      <c r="AR14" s="299"/>
      <c r="AS14" s="302"/>
      <c r="AT14" s="304"/>
      <c r="AU14" s="299"/>
      <c r="AV14" s="302"/>
      <c r="AW14" s="303"/>
      <c r="AX14" s="299"/>
      <c r="AY14" s="302"/>
      <c r="AZ14" s="303"/>
      <c r="BA14" s="299"/>
      <c r="BB14" s="302"/>
      <c r="BC14" s="303"/>
      <c r="BD14" s="299"/>
      <c r="BE14" s="302"/>
      <c r="BF14" s="303"/>
      <c r="BG14" s="299"/>
      <c r="BH14" s="302"/>
      <c r="BI14" s="304"/>
      <c r="BJ14" s="299"/>
      <c r="BK14" s="302"/>
      <c r="BL14" s="303"/>
      <c r="BM14" s="299"/>
      <c r="BN14" s="302"/>
      <c r="BO14" s="303"/>
      <c r="BP14" s="299"/>
      <c r="BQ14" s="302"/>
      <c r="BR14" s="304"/>
      <c r="BS14" s="299"/>
      <c r="BT14" s="302"/>
      <c r="BU14" s="303"/>
      <c r="BV14" s="299"/>
      <c r="BW14" s="302"/>
      <c r="BX14" s="303"/>
      <c r="BY14" s="299"/>
      <c r="BZ14" s="302"/>
      <c r="CA14" s="303"/>
      <c r="CB14" s="299"/>
      <c r="CC14" s="302"/>
      <c r="CD14" s="303"/>
      <c r="CE14" s="299"/>
      <c r="CF14" s="302"/>
      <c r="CG14" s="304"/>
      <c r="CH14" s="299"/>
      <c r="CI14" s="302"/>
      <c r="CJ14" s="303"/>
      <c r="CK14" s="299"/>
      <c r="CL14" s="302"/>
      <c r="CM14" s="303"/>
      <c r="CN14" s="299"/>
      <c r="CO14" s="302"/>
      <c r="CP14" s="303"/>
      <c r="CQ14" s="299"/>
      <c r="CR14" s="302"/>
      <c r="CS14" s="303"/>
    </row>
    <row r="15" spans="1:97" s="23" customFormat="1" ht="17.25" customHeight="1" x14ac:dyDescent="0.2">
      <c r="B15" s="87" t="s">
        <v>272</v>
      </c>
      <c r="C15" s="81" t="s">
        <v>7</v>
      </c>
      <c r="D15" s="94" t="s">
        <v>8</v>
      </c>
      <c r="E15" s="50">
        <v>323</v>
      </c>
      <c r="F15" s="45">
        <v>164</v>
      </c>
      <c r="G15" s="51">
        <v>159</v>
      </c>
      <c r="H15" s="50">
        <v>300</v>
      </c>
      <c r="I15" s="45">
        <v>102</v>
      </c>
      <c r="J15" s="51">
        <v>198</v>
      </c>
      <c r="K15" s="50">
        <v>323</v>
      </c>
      <c r="L15" s="45">
        <v>221</v>
      </c>
      <c r="M15" s="51">
        <v>102</v>
      </c>
      <c r="N15" s="50">
        <v>338</v>
      </c>
      <c r="O15" s="45">
        <v>242</v>
      </c>
      <c r="P15" s="51">
        <v>96</v>
      </c>
      <c r="Q15" s="50">
        <v>354</v>
      </c>
      <c r="R15" s="45">
        <v>249</v>
      </c>
      <c r="S15" s="51">
        <v>105</v>
      </c>
      <c r="T15" s="50">
        <v>344</v>
      </c>
      <c r="U15" s="45">
        <v>246</v>
      </c>
      <c r="V15" s="51">
        <v>98</v>
      </c>
      <c r="W15" s="50">
        <v>329</v>
      </c>
      <c r="X15" s="45">
        <v>271</v>
      </c>
      <c r="Y15" s="51">
        <v>58</v>
      </c>
      <c r="Z15" s="50">
        <v>309</v>
      </c>
      <c r="AA15" s="45">
        <v>165</v>
      </c>
      <c r="AB15" s="51">
        <v>144</v>
      </c>
      <c r="AC15" s="50">
        <v>284</v>
      </c>
      <c r="AD15" s="45">
        <v>109</v>
      </c>
      <c r="AE15" s="51">
        <v>175</v>
      </c>
      <c r="AF15" s="50">
        <v>305</v>
      </c>
      <c r="AG15" s="45">
        <v>140</v>
      </c>
      <c r="AH15" s="51">
        <v>165</v>
      </c>
      <c r="AI15" s="50">
        <v>319</v>
      </c>
      <c r="AJ15" s="45">
        <v>149</v>
      </c>
      <c r="AK15" s="51">
        <v>170</v>
      </c>
      <c r="AL15" s="50">
        <v>334</v>
      </c>
      <c r="AM15" s="45">
        <v>148</v>
      </c>
      <c r="AN15" s="51">
        <v>186</v>
      </c>
      <c r="AO15" s="50">
        <v>346</v>
      </c>
      <c r="AP15" s="45">
        <v>153</v>
      </c>
      <c r="AQ15" s="51">
        <v>193</v>
      </c>
      <c r="AR15" s="50">
        <v>356</v>
      </c>
      <c r="AS15" s="45">
        <v>162</v>
      </c>
      <c r="AT15" s="51">
        <v>194</v>
      </c>
      <c r="AU15" s="50">
        <v>327</v>
      </c>
      <c r="AV15" s="45">
        <v>102</v>
      </c>
      <c r="AW15" s="51">
        <v>225</v>
      </c>
      <c r="AX15" s="50">
        <v>294</v>
      </c>
      <c r="AY15" s="45">
        <v>67</v>
      </c>
      <c r="AZ15" s="51">
        <v>227</v>
      </c>
      <c r="BA15" s="50">
        <v>322</v>
      </c>
      <c r="BB15" s="45">
        <v>216</v>
      </c>
      <c r="BC15" s="51">
        <v>106</v>
      </c>
      <c r="BD15" s="50">
        <v>344</v>
      </c>
      <c r="BE15" s="45">
        <v>223</v>
      </c>
      <c r="BF15" s="51">
        <v>121</v>
      </c>
      <c r="BG15" s="50">
        <v>350</v>
      </c>
      <c r="BH15" s="45">
        <v>244</v>
      </c>
      <c r="BI15" s="51">
        <v>106</v>
      </c>
      <c r="BJ15" s="50">
        <v>362</v>
      </c>
      <c r="BK15" s="45">
        <v>259</v>
      </c>
      <c r="BL15" s="51">
        <v>103</v>
      </c>
      <c r="BM15" s="50">
        <v>313</v>
      </c>
      <c r="BN15" s="45">
        <v>240</v>
      </c>
      <c r="BO15" s="51">
        <v>73</v>
      </c>
      <c r="BP15" s="50">
        <v>256</v>
      </c>
      <c r="BQ15" s="45">
        <v>176</v>
      </c>
      <c r="BR15" s="51">
        <v>80</v>
      </c>
      <c r="BS15" s="50">
        <v>265</v>
      </c>
      <c r="BT15" s="45">
        <v>120</v>
      </c>
      <c r="BU15" s="51">
        <v>145</v>
      </c>
      <c r="BV15" s="50">
        <v>168</v>
      </c>
      <c r="BW15" s="45">
        <v>105</v>
      </c>
      <c r="BX15" s="51">
        <v>63</v>
      </c>
      <c r="BY15" s="50">
        <v>169</v>
      </c>
      <c r="BZ15" s="45">
        <v>109</v>
      </c>
      <c r="CA15" s="51">
        <v>60</v>
      </c>
      <c r="CB15" s="50">
        <v>194</v>
      </c>
      <c r="CC15" s="45">
        <v>102</v>
      </c>
      <c r="CD15" s="51">
        <v>92</v>
      </c>
      <c r="CE15" s="50">
        <v>184</v>
      </c>
      <c r="CF15" s="45">
        <v>107</v>
      </c>
      <c r="CG15" s="51">
        <v>77</v>
      </c>
      <c r="CH15" s="50">
        <v>194</v>
      </c>
      <c r="CI15" s="45">
        <v>119</v>
      </c>
      <c r="CJ15" s="51">
        <v>75</v>
      </c>
      <c r="CK15" s="50">
        <v>174</v>
      </c>
      <c r="CL15" s="45">
        <v>84</v>
      </c>
      <c r="CM15" s="51">
        <v>90</v>
      </c>
      <c r="CN15" s="50">
        <v>164</v>
      </c>
      <c r="CO15" s="45">
        <v>50</v>
      </c>
      <c r="CP15" s="51">
        <v>114</v>
      </c>
      <c r="CQ15" s="50">
        <v>326</v>
      </c>
      <c r="CR15" s="45">
        <v>207</v>
      </c>
      <c r="CS15" s="51">
        <v>119</v>
      </c>
    </row>
    <row r="16" spans="1:97" s="23" customFormat="1" ht="17.25" customHeight="1" x14ac:dyDescent="0.2">
      <c r="B16" s="87" t="s">
        <v>272</v>
      </c>
      <c r="C16" s="81" t="s">
        <v>10</v>
      </c>
      <c r="D16" s="94" t="s">
        <v>11</v>
      </c>
      <c r="E16" s="50">
        <v>411</v>
      </c>
      <c r="F16" s="45">
        <v>221</v>
      </c>
      <c r="G16" s="51">
        <v>190</v>
      </c>
      <c r="H16" s="50">
        <v>391</v>
      </c>
      <c r="I16" s="45">
        <v>137</v>
      </c>
      <c r="J16" s="51">
        <v>254</v>
      </c>
      <c r="K16" s="50">
        <v>363</v>
      </c>
      <c r="L16" s="45">
        <v>144</v>
      </c>
      <c r="M16" s="51">
        <v>219</v>
      </c>
      <c r="N16" s="50">
        <v>358</v>
      </c>
      <c r="O16" s="45">
        <v>242</v>
      </c>
      <c r="P16" s="51">
        <v>116</v>
      </c>
      <c r="Q16" s="50">
        <v>411</v>
      </c>
      <c r="R16" s="45">
        <v>232</v>
      </c>
      <c r="S16" s="51">
        <v>179</v>
      </c>
      <c r="T16" s="50">
        <v>399</v>
      </c>
      <c r="U16" s="45">
        <v>255</v>
      </c>
      <c r="V16" s="51">
        <v>144</v>
      </c>
      <c r="W16" s="50">
        <v>410</v>
      </c>
      <c r="X16" s="45">
        <v>249</v>
      </c>
      <c r="Y16" s="51">
        <v>161</v>
      </c>
      <c r="Z16" s="50">
        <v>415</v>
      </c>
      <c r="AA16" s="45">
        <v>207</v>
      </c>
      <c r="AB16" s="51">
        <v>208</v>
      </c>
      <c r="AC16" s="50">
        <v>484</v>
      </c>
      <c r="AD16" s="45">
        <v>135</v>
      </c>
      <c r="AE16" s="51">
        <v>349</v>
      </c>
      <c r="AF16" s="50">
        <v>402</v>
      </c>
      <c r="AG16" s="45">
        <v>138</v>
      </c>
      <c r="AH16" s="51">
        <v>264</v>
      </c>
      <c r="AI16" s="50">
        <v>396</v>
      </c>
      <c r="AJ16" s="45">
        <v>223</v>
      </c>
      <c r="AK16" s="51">
        <v>173</v>
      </c>
      <c r="AL16" s="50">
        <v>416</v>
      </c>
      <c r="AM16" s="45">
        <v>226</v>
      </c>
      <c r="AN16" s="51">
        <v>190</v>
      </c>
      <c r="AO16" s="50">
        <v>373</v>
      </c>
      <c r="AP16" s="45">
        <v>217</v>
      </c>
      <c r="AQ16" s="51">
        <v>156</v>
      </c>
      <c r="AR16" s="50">
        <v>381</v>
      </c>
      <c r="AS16" s="45">
        <v>252</v>
      </c>
      <c r="AT16" s="51">
        <v>129</v>
      </c>
      <c r="AU16" s="50">
        <v>405</v>
      </c>
      <c r="AV16" s="45">
        <v>197</v>
      </c>
      <c r="AW16" s="51">
        <v>208</v>
      </c>
      <c r="AX16" s="50">
        <v>392</v>
      </c>
      <c r="AY16" s="45">
        <v>135</v>
      </c>
      <c r="AZ16" s="51">
        <v>257</v>
      </c>
      <c r="BA16" s="50">
        <v>378</v>
      </c>
      <c r="BB16" s="45">
        <v>151</v>
      </c>
      <c r="BC16" s="51">
        <v>227</v>
      </c>
      <c r="BD16" s="50">
        <v>381</v>
      </c>
      <c r="BE16" s="45">
        <v>227</v>
      </c>
      <c r="BF16" s="51">
        <v>154</v>
      </c>
      <c r="BG16" s="50">
        <v>374</v>
      </c>
      <c r="BH16" s="45">
        <v>249</v>
      </c>
      <c r="BI16" s="51">
        <v>125</v>
      </c>
      <c r="BJ16" s="50">
        <v>400</v>
      </c>
      <c r="BK16" s="45">
        <v>203</v>
      </c>
      <c r="BL16" s="51">
        <v>197</v>
      </c>
      <c r="BM16" s="50">
        <v>353</v>
      </c>
      <c r="BN16" s="45">
        <v>262</v>
      </c>
      <c r="BO16" s="51">
        <v>91</v>
      </c>
      <c r="BP16" s="50">
        <v>367</v>
      </c>
      <c r="BQ16" s="45">
        <v>194</v>
      </c>
      <c r="BR16" s="51">
        <v>173</v>
      </c>
      <c r="BS16" s="50">
        <v>354</v>
      </c>
      <c r="BT16" s="45">
        <v>145</v>
      </c>
      <c r="BU16" s="51">
        <v>209</v>
      </c>
      <c r="BV16" s="50">
        <v>334</v>
      </c>
      <c r="BW16" s="45">
        <v>153</v>
      </c>
      <c r="BX16" s="51">
        <v>181</v>
      </c>
      <c r="BY16" s="50">
        <v>353</v>
      </c>
      <c r="BZ16" s="45">
        <v>202</v>
      </c>
      <c r="CA16" s="51">
        <v>151</v>
      </c>
      <c r="CB16" s="50">
        <v>398</v>
      </c>
      <c r="CC16" s="45">
        <v>275</v>
      </c>
      <c r="CD16" s="51">
        <v>123</v>
      </c>
      <c r="CE16" s="50">
        <v>388</v>
      </c>
      <c r="CF16" s="45">
        <v>262</v>
      </c>
      <c r="CG16" s="51">
        <v>126</v>
      </c>
      <c r="CH16" s="50">
        <v>371</v>
      </c>
      <c r="CI16" s="45">
        <v>227</v>
      </c>
      <c r="CJ16" s="51">
        <v>144</v>
      </c>
      <c r="CK16" s="50">
        <v>439</v>
      </c>
      <c r="CL16" s="45">
        <v>212</v>
      </c>
      <c r="CM16" s="51">
        <v>227</v>
      </c>
      <c r="CN16" s="50">
        <v>352</v>
      </c>
      <c r="CO16" s="45">
        <v>131</v>
      </c>
      <c r="CP16" s="51">
        <v>221</v>
      </c>
      <c r="CQ16" s="50">
        <v>345</v>
      </c>
      <c r="CR16" s="45">
        <v>139</v>
      </c>
      <c r="CS16" s="51">
        <v>206</v>
      </c>
    </row>
    <row r="17" spans="2:97" s="23" customFormat="1" ht="17.25" customHeight="1" x14ac:dyDescent="0.2">
      <c r="B17" s="87" t="s">
        <v>272</v>
      </c>
      <c r="C17" s="81" t="s">
        <v>12</v>
      </c>
      <c r="D17" s="94" t="s">
        <v>13</v>
      </c>
      <c r="E17" s="50">
        <v>322</v>
      </c>
      <c r="F17" s="45">
        <v>171</v>
      </c>
      <c r="G17" s="51">
        <v>151</v>
      </c>
      <c r="H17" s="50">
        <v>269</v>
      </c>
      <c r="I17" s="45">
        <v>135</v>
      </c>
      <c r="J17" s="51">
        <v>134</v>
      </c>
      <c r="K17" s="50">
        <v>334</v>
      </c>
      <c r="L17" s="45">
        <v>214</v>
      </c>
      <c r="M17" s="51">
        <v>120</v>
      </c>
      <c r="N17" s="50">
        <v>375</v>
      </c>
      <c r="O17" s="45">
        <v>259</v>
      </c>
      <c r="P17" s="51">
        <v>116</v>
      </c>
      <c r="Q17" s="50">
        <v>404</v>
      </c>
      <c r="R17" s="45">
        <v>286</v>
      </c>
      <c r="S17" s="51">
        <v>118</v>
      </c>
      <c r="T17" s="50">
        <v>371</v>
      </c>
      <c r="U17" s="45">
        <v>249</v>
      </c>
      <c r="V17" s="51">
        <v>122</v>
      </c>
      <c r="W17" s="50">
        <v>419</v>
      </c>
      <c r="X17" s="45">
        <v>260</v>
      </c>
      <c r="Y17" s="51">
        <v>159</v>
      </c>
      <c r="Z17" s="50">
        <v>335</v>
      </c>
      <c r="AA17" s="45">
        <v>189</v>
      </c>
      <c r="AB17" s="51">
        <v>146</v>
      </c>
      <c r="AC17" s="50">
        <v>268</v>
      </c>
      <c r="AD17" s="45">
        <v>124</v>
      </c>
      <c r="AE17" s="51">
        <v>144</v>
      </c>
      <c r="AF17" s="50">
        <v>347</v>
      </c>
      <c r="AG17" s="45">
        <v>207</v>
      </c>
      <c r="AH17" s="51">
        <v>140</v>
      </c>
      <c r="AI17" s="50">
        <v>402</v>
      </c>
      <c r="AJ17" s="45">
        <v>264</v>
      </c>
      <c r="AK17" s="51">
        <v>138</v>
      </c>
      <c r="AL17" s="50">
        <v>410</v>
      </c>
      <c r="AM17" s="45">
        <v>252</v>
      </c>
      <c r="AN17" s="51">
        <v>158</v>
      </c>
      <c r="AO17" s="50">
        <v>399</v>
      </c>
      <c r="AP17" s="45">
        <v>272</v>
      </c>
      <c r="AQ17" s="51">
        <v>127</v>
      </c>
      <c r="AR17" s="50">
        <v>447</v>
      </c>
      <c r="AS17" s="45">
        <v>306</v>
      </c>
      <c r="AT17" s="51">
        <v>141</v>
      </c>
      <c r="AU17" s="50">
        <v>318</v>
      </c>
      <c r="AV17" s="45">
        <v>179</v>
      </c>
      <c r="AW17" s="51">
        <v>139</v>
      </c>
      <c r="AX17" s="50">
        <v>254</v>
      </c>
      <c r="AY17" s="45">
        <v>132</v>
      </c>
      <c r="AZ17" s="51">
        <v>122</v>
      </c>
      <c r="BA17" s="50">
        <v>345</v>
      </c>
      <c r="BB17" s="45">
        <v>235</v>
      </c>
      <c r="BC17" s="51">
        <v>110</v>
      </c>
      <c r="BD17" s="50">
        <v>396</v>
      </c>
      <c r="BE17" s="45">
        <v>281</v>
      </c>
      <c r="BF17" s="51">
        <v>115</v>
      </c>
      <c r="BG17" s="50">
        <v>353</v>
      </c>
      <c r="BH17" s="45">
        <v>237</v>
      </c>
      <c r="BI17" s="51">
        <v>116</v>
      </c>
      <c r="BJ17" s="50">
        <v>383</v>
      </c>
      <c r="BK17" s="45">
        <v>251</v>
      </c>
      <c r="BL17" s="51">
        <v>132</v>
      </c>
      <c r="BM17" s="50">
        <v>413</v>
      </c>
      <c r="BN17" s="45">
        <v>283</v>
      </c>
      <c r="BO17" s="51">
        <v>130</v>
      </c>
      <c r="BP17" s="50">
        <v>323</v>
      </c>
      <c r="BQ17" s="45">
        <v>207</v>
      </c>
      <c r="BR17" s="51">
        <v>116</v>
      </c>
      <c r="BS17" s="50">
        <v>238</v>
      </c>
      <c r="BT17" s="45">
        <v>115</v>
      </c>
      <c r="BU17" s="51">
        <v>123</v>
      </c>
      <c r="BV17" s="50">
        <v>335</v>
      </c>
      <c r="BW17" s="45">
        <v>224</v>
      </c>
      <c r="BX17" s="51">
        <v>111</v>
      </c>
      <c r="BY17" s="50">
        <v>364</v>
      </c>
      <c r="BZ17" s="45">
        <v>242</v>
      </c>
      <c r="CA17" s="51">
        <v>122</v>
      </c>
      <c r="CB17" s="50">
        <v>414</v>
      </c>
      <c r="CC17" s="45">
        <v>278</v>
      </c>
      <c r="CD17" s="51">
        <v>136</v>
      </c>
      <c r="CE17" s="50">
        <v>412</v>
      </c>
      <c r="CF17" s="45">
        <v>264</v>
      </c>
      <c r="CG17" s="51">
        <v>148</v>
      </c>
      <c r="CH17" s="50">
        <v>436</v>
      </c>
      <c r="CI17" s="45">
        <v>294</v>
      </c>
      <c r="CJ17" s="51">
        <v>142</v>
      </c>
      <c r="CK17" s="50">
        <v>316</v>
      </c>
      <c r="CL17" s="45">
        <v>171</v>
      </c>
      <c r="CM17" s="51">
        <v>145</v>
      </c>
      <c r="CN17" s="50">
        <v>265</v>
      </c>
      <c r="CO17" s="45">
        <v>132</v>
      </c>
      <c r="CP17" s="51">
        <v>133</v>
      </c>
      <c r="CQ17" s="50">
        <v>334</v>
      </c>
      <c r="CR17" s="45">
        <v>210</v>
      </c>
      <c r="CS17" s="51">
        <v>124</v>
      </c>
    </row>
    <row r="18" spans="2:97" s="23" customFormat="1" ht="17.25" customHeight="1" x14ac:dyDescent="0.2">
      <c r="B18" s="87" t="s">
        <v>272</v>
      </c>
      <c r="C18" s="81" t="s">
        <v>3</v>
      </c>
      <c r="D18" s="94" t="s">
        <v>5</v>
      </c>
      <c r="E18" s="50">
        <v>321</v>
      </c>
      <c r="F18" s="45">
        <v>123</v>
      </c>
      <c r="G18" s="51">
        <v>198</v>
      </c>
      <c r="H18" s="50">
        <v>292</v>
      </c>
      <c r="I18" s="45">
        <v>99</v>
      </c>
      <c r="J18" s="51">
        <v>193</v>
      </c>
      <c r="K18" s="50">
        <v>354</v>
      </c>
      <c r="L18" s="45">
        <v>144</v>
      </c>
      <c r="M18" s="51">
        <v>210</v>
      </c>
      <c r="N18" s="50">
        <v>402</v>
      </c>
      <c r="O18" s="45">
        <v>199</v>
      </c>
      <c r="P18" s="51">
        <v>203</v>
      </c>
      <c r="Q18" s="50">
        <v>425</v>
      </c>
      <c r="R18" s="45">
        <v>212</v>
      </c>
      <c r="S18" s="51">
        <v>213</v>
      </c>
      <c r="T18" s="50">
        <v>418</v>
      </c>
      <c r="U18" s="45">
        <v>219</v>
      </c>
      <c r="V18" s="51">
        <v>199</v>
      </c>
      <c r="W18" s="50">
        <v>409</v>
      </c>
      <c r="X18" s="45">
        <v>253</v>
      </c>
      <c r="Y18" s="51">
        <v>156</v>
      </c>
      <c r="Z18" s="50">
        <v>346</v>
      </c>
      <c r="AA18" s="45">
        <v>110</v>
      </c>
      <c r="AB18" s="51">
        <v>236</v>
      </c>
      <c r="AC18" s="50">
        <v>335</v>
      </c>
      <c r="AD18" s="45">
        <v>78</v>
      </c>
      <c r="AE18" s="51">
        <v>257</v>
      </c>
      <c r="AF18" s="50">
        <v>372</v>
      </c>
      <c r="AG18" s="45">
        <v>173</v>
      </c>
      <c r="AH18" s="51">
        <v>199</v>
      </c>
      <c r="AI18" s="50">
        <v>392</v>
      </c>
      <c r="AJ18" s="45">
        <v>195</v>
      </c>
      <c r="AK18" s="51">
        <v>197</v>
      </c>
      <c r="AL18" s="50">
        <v>388</v>
      </c>
      <c r="AM18" s="45">
        <v>205</v>
      </c>
      <c r="AN18" s="51">
        <v>183</v>
      </c>
      <c r="AO18" s="50">
        <v>391</v>
      </c>
      <c r="AP18" s="45">
        <v>202</v>
      </c>
      <c r="AQ18" s="51">
        <v>189</v>
      </c>
      <c r="AR18" s="50">
        <v>386</v>
      </c>
      <c r="AS18" s="45">
        <v>207</v>
      </c>
      <c r="AT18" s="51">
        <v>179</v>
      </c>
      <c r="AU18" s="50">
        <v>328</v>
      </c>
      <c r="AV18" s="45">
        <v>119</v>
      </c>
      <c r="AW18" s="51">
        <v>209</v>
      </c>
      <c r="AX18" s="50">
        <v>318</v>
      </c>
      <c r="AY18" s="45">
        <v>99</v>
      </c>
      <c r="AZ18" s="51">
        <v>219</v>
      </c>
      <c r="BA18" s="50">
        <v>367</v>
      </c>
      <c r="BB18" s="45">
        <v>179</v>
      </c>
      <c r="BC18" s="51">
        <v>188</v>
      </c>
      <c r="BD18" s="50">
        <v>429</v>
      </c>
      <c r="BE18" s="45">
        <v>190</v>
      </c>
      <c r="BF18" s="51">
        <v>239</v>
      </c>
      <c r="BG18" s="50">
        <v>439</v>
      </c>
      <c r="BH18" s="45">
        <v>215</v>
      </c>
      <c r="BI18" s="51">
        <v>224</v>
      </c>
      <c r="BJ18" s="50">
        <v>412</v>
      </c>
      <c r="BK18" s="45">
        <v>205</v>
      </c>
      <c r="BL18" s="51">
        <v>207</v>
      </c>
      <c r="BM18" s="50">
        <v>409</v>
      </c>
      <c r="BN18" s="45">
        <v>197</v>
      </c>
      <c r="BO18" s="51">
        <v>212</v>
      </c>
      <c r="BP18" s="50">
        <v>338</v>
      </c>
      <c r="BQ18" s="45">
        <v>100</v>
      </c>
      <c r="BR18" s="51">
        <v>238</v>
      </c>
      <c r="BS18" s="50">
        <v>371</v>
      </c>
      <c r="BT18" s="45">
        <v>93</v>
      </c>
      <c r="BU18" s="51">
        <v>278</v>
      </c>
      <c r="BV18" s="50">
        <v>392</v>
      </c>
      <c r="BW18" s="45">
        <v>176</v>
      </c>
      <c r="BX18" s="51">
        <v>216</v>
      </c>
      <c r="BY18" s="50">
        <v>440</v>
      </c>
      <c r="BZ18" s="45">
        <v>214</v>
      </c>
      <c r="CA18" s="51">
        <v>226</v>
      </c>
      <c r="CB18" s="50">
        <v>432</v>
      </c>
      <c r="CC18" s="45">
        <v>214</v>
      </c>
      <c r="CD18" s="51">
        <v>218</v>
      </c>
      <c r="CE18" s="50">
        <v>423</v>
      </c>
      <c r="CF18" s="45">
        <v>198</v>
      </c>
      <c r="CG18" s="51">
        <v>225</v>
      </c>
      <c r="CH18" s="50">
        <v>394</v>
      </c>
      <c r="CI18" s="45">
        <v>223</v>
      </c>
      <c r="CJ18" s="51">
        <v>171</v>
      </c>
      <c r="CK18" s="50">
        <v>342</v>
      </c>
      <c r="CL18" s="45">
        <v>136</v>
      </c>
      <c r="CM18" s="51">
        <v>206</v>
      </c>
      <c r="CN18" s="50">
        <v>330</v>
      </c>
      <c r="CO18" s="45">
        <v>115</v>
      </c>
      <c r="CP18" s="51">
        <v>215</v>
      </c>
      <c r="CQ18" s="50">
        <v>354</v>
      </c>
      <c r="CR18" s="45">
        <v>156</v>
      </c>
      <c r="CS18" s="51">
        <v>198</v>
      </c>
    </row>
    <row r="19" spans="2:97" s="23" customFormat="1" ht="17.25" customHeight="1" x14ac:dyDescent="0.2">
      <c r="B19" s="87" t="s">
        <v>272</v>
      </c>
      <c r="C19" s="81" t="s">
        <v>16</v>
      </c>
      <c r="D19" s="94" t="s">
        <v>18</v>
      </c>
      <c r="E19" s="50">
        <v>290</v>
      </c>
      <c r="F19" s="45">
        <v>154</v>
      </c>
      <c r="G19" s="51">
        <v>136</v>
      </c>
      <c r="H19" s="50">
        <v>240</v>
      </c>
      <c r="I19" s="45">
        <v>121</v>
      </c>
      <c r="J19" s="51">
        <v>119</v>
      </c>
      <c r="K19" s="50">
        <v>357</v>
      </c>
      <c r="L19" s="45">
        <v>163</v>
      </c>
      <c r="M19" s="51">
        <v>194</v>
      </c>
      <c r="N19" s="50">
        <v>432</v>
      </c>
      <c r="O19" s="45">
        <v>247</v>
      </c>
      <c r="P19" s="51">
        <v>185</v>
      </c>
      <c r="Q19" s="50">
        <v>412</v>
      </c>
      <c r="R19" s="45">
        <v>223</v>
      </c>
      <c r="S19" s="51">
        <v>189</v>
      </c>
      <c r="T19" s="50">
        <v>417</v>
      </c>
      <c r="U19" s="45">
        <v>253</v>
      </c>
      <c r="V19" s="51">
        <v>164</v>
      </c>
      <c r="W19" s="50">
        <v>416</v>
      </c>
      <c r="X19" s="45">
        <v>239</v>
      </c>
      <c r="Y19" s="51">
        <v>177</v>
      </c>
      <c r="Z19" s="50">
        <v>268</v>
      </c>
      <c r="AA19" s="45">
        <v>141</v>
      </c>
      <c r="AB19" s="51">
        <v>127</v>
      </c>
      <c r="AC19" s="50">
        <v>238</v>
      </c>
      <c r="AD19" s="45">
        <v>128</v>
      </c>
      <c r="AE19" s="51">
        <v>110</v>
      </c>
      <c r="AF19" s="50">
        <v>345</v>
      </c>
      <c r="AG19" s="45">
        <v>166</v>
      </c>
      <c r="AH19" s="51">
        <v>179</v>
      </c>
      <c r="AI19" s="50">
        <v>407</v>
      </c>
      <c r="AJ19" s="45">
        <v>209</v>
      </c>
      <c r="AK19" s="51">
        <v>198</v>
      </c>
      <c r="AL19" s="50">
        <v>434</v>
      </c>
      <c r="AM19" s="45">
        <v>213</v>
      </c>
      <c r="AN19" s="51">
        <v>221</v>
      </c>
      <c r="AO19" s="50">
        <v>464</v>
      </c>
      <c r="AP19" s="45">
        <v>235</v>
      </c>
      <c r="AQ19" s="51">
        <v>229</v>
      </c>
      <c r="AR19" s="50">
        <v>471</v>
      </c>
      <c r="AS19" s="45">
        <v>253</v>
      </c>
      <c r="AT19" s="51">
        <v>218</v>
      </c>
      <c r="AU19" s="50">
        <v>348</v>
      </c>
      <c r="AV19" s="45">
        <v>193</v>
      </c>
      <c r="AW19" s="51">
        <v>155</v>
      </c>
      <c r="AX19" s="50">
        <v>251</v>
      </c>
      <c r="AY19" s="45">
        <v>115</v>
      </c>
      <c r="AZ19" s="51">
        <v>136</v>
      </c>
      <c r="BA19" s="50">
        <v>373</v>
      </c>
      <c r="BB19" s="45">
        <v>195</v>
      </c>
      <c r="BC19" s="51">
        <v>178</v>
      </c>
      <c r="BD19" s="50">
        <v>433</v>
      </c>
      <c r="BE19" s="45">
        <v>220</v>
      </c>
      <c r="BF19" s="51">
        <v>213</v>
      </c>
      <c r="BG19" s="50">
        <v>412</v>
      </c>
      <c r="BH19" s="45">
        <v>195</v>
      </c>
      <c r="BI19" s="51">
        <v>217</v>
      </c>
      <c r="BJ19" s="50">
        <v>436</v>
      </c>
      <c r="BK19" s="45">
        <v>238</v>
      </c>
      <c r="BL19" s="51">
        <v>198</v>
      </c>
      <c r="BM19" s="50">
        <v>449</v>
      </c>
      <c r="BN19" s="45">
        <v>232</v>
      </c>
      <c r="BO19" s="51">
        <v>217</v>
      </c>
      <c r="BP19" s="50">
        <v>296</v>
      </c>
      <c r="BQ19" s="45">
        <v>116</v>
      </c>
      <c r="BR19" s="51">
        <v>180</v>
      </c>
      <c r="BS19" s="50">
        <v>248</v>
      </c>
      <c r="BT19" s="45">
        <v>115</v>
      </c>
      <c r="BU19" s="51">
        <v>133</v>
      </c>
      <c r="BV19" s="50">
        <v>361</v>
      </c>
      <c r="BW19" s="45">
        <v>186</v>
      </c>
      <c r="BX19" s="51">
        <v>175</v>
      </c>
      <c r="BY19" s="50">
        <v>406</v>
      </c>
      <c r="BZ19" s="45">
        <v>220</v>
      </c>
      <c r="CA19" s="51">
        <v>186</v>
      </c>
      <c r="CB19" s="50">
        <v>426</v>
      </c>
      <c r="CC19" s="45">
        <v>235</v>
      </c>
      <c r="CD19" s="51">
        <v>191</v>
      </c>
      <c r="CE19" s="50">
        <v>414</v>
      </c>
      <c r="CF19" s="45">
        <v>230</v>
      </c>
      <c r="CG19" s="51">
        <v>184</v>
      </c>
      <c r="CH19" s="50">
        <v>455</v>
      </c>
      <c r="CI19" s="45">
        <v>243</v>
      </c>
      <c r="CJ19" s="51">
        <v>212</v>
      </c>
      <c r="CK19" s="50">
        <v>330</v>
      </c>
      <c r="CL19" s="45">
        <v>176</v>
      </c>
      <c r="CM19" s="51">
        <v>154</v>
      </c>
      <c r="CN19" s="50">
        <v>258</v>
      </c>
      <c r="CO19" s="45">
        <v>133</v>
      </c>
      <c r="CP19" s="51">
        <v>125</v>
      </c>
      <c r="CQ19" s="50">
        <v>347</v>
      </c>
      <c r="CR19" s="45">
        <v>192</v>
      </c>
      <c r="CS19" s="51">
        <v>155</v>
      </c>
    </row>
    <row r="20" spans="2:97" s="23" customFormat="1" ht="17.25" customHeight="1" x14ac:dyDescent="0.2">
      <c r="B20" s="87" t="s">
        <v>272</v>
      </c>
      <c r="C20" s="81" t="s">
        <v>21</v>
      </c>
      <c r="D20" s="94" t="s">
        <v>22</v>
      </c>
      <c r="E20" s="50">
        <v>318</v>
      </c>
      <c r="F20" s="45">
        <v>196</v>
      </c>
      <c r="G20" s="51">
        <v>122</v>
      </c>
      <c r="H20" s="50">
        <v>210</v>
      </c>
      <c r="I20" s="45">
        <v>134</v>
      </c>
      <c r="J20" s="51">
        <v>76</v>
      </c>
      <c r="K20" s="50">
        <v>281</v>
      </c>
      <c r="L20" s="45">
        <v>199</v>
      </c>
      <c r="M20" s="51">
        <v>82</v>
      </c>
      <c r="N20" s="50">
        <v>377</v>
      </c>
      <c r="O20" s="45">
        <v>260</v>
      </c>
      <c r="P20" s="51">
        <v>117</v>
      </c>
      <c r="Q20" s="50">
        <v>381</v>
      </c>
      <c r="R20" s="45">
        <v>271</v>
      </c>
      <c r="S20" s="51">
        <v>110</v>
      </c>
      <c r="T20" s="50">
        <v>422</v>
      </c>
      <c r="U20" s="45">
        <v>278</v>
      </c>
      <c r="V20" s="51">
        <v>144</v>
      </c>
      <c r="W20" s="50">
        <v>429</v>
      </c>
      <c r="X20" s="45">
        <v>296</v>
      </c>
      <c r="Y20" s="51">
        <v>133</v>
      </c>
      <c r="Z20" s="50">
        <v>325</v>
      </c>
      <c r="AA20" s="45">
        <v>177</v>
      </c>
      <c r="AB20" s="51">
        <v>148</v>
      </c>
      <c r="AC20" s="50">
        <v>249</v>
      </c>
      <c r="AD20" s="45">
        <v>141</v>
      </c>
      <c r="AE20" s="51">
        <v>108</v>
      </c>
      <c r="AF20" s="50">
        <v>320</v>
      </c>
      <c r="AG20" s="45">
        <v>225</v>
      </c>
      <c r="AH20" s="51">
        <v>95</v>
      </c>
      <c r="AI20" s="50">
        <v>389</v>
      </c>
      <c r="AJ20" s="45">
        <v>279</v>
      </c>
      <c r="AK20" s="51">
        <v>110</v>
      </c>
      <c r="AL20" s="50">
        <v>400</v>
      </c>
      <c r="AM20" s="45">
        <v>281</v>
      </c>
      <c r="AN20" s="51">
        <v>119</v>
      </c>
      <c r="AO20" s="50">
        <v>364</v>
      </c>
      <c r="AP20" s="45">
        <v>245</v>
      </c>
      <c r="AQ20" s="51">
        <v>119</v>
      </c>
      <c r="AR20" s="50">
        <v>380</v>
      </c>
      <c r="AS20" s="45">
        <v>247</v>
      </c>
      <c r="AT20" s="51">
        <v>133</v>
      </c>
      <c r="AU20" s="50">
        <v>354</v>
      </c>
      <c r="AV20" s="45">
        <v>225</v>
      </c>
      <c r="AW20" s="51">
        <v>129</v>
      </c>
      <c r="AX20" s="50">
        <v>241</v>
      </c>
      <c r="AY20" s="45">
        <v>169</v>
      </c>
      <c r="AZ20" s="51">
        <v>72</v>
      </c>
      <c r="BA20" s="50">
        <v>315</v>
      </c>
      <c r="BB20" s="45">
        <v>248</v>
      </c>
      <c r="BC20" s="51">
        <v>67</v>
      </c>
      <c r="BD20" s="50">
        <v>372</v>
      </c>
      <c r="BE20" s="45">
        <v>264</v>
      </c>
      <c r="BF20" s="51">
        <v>108</v>
      </c>
      <c r="BG20" s="50">
        <v>397</v>
      </c>
      <c r="BH20" s="45">
        <v>272</v>
      </c>
      <c r="BI20" s="51">
        <v>125</v>
      </c>
      <c r="BJ20" s="50">
        <v>409</v>
      </c>
      <c r="BK20" s="45">
        <v>284</v>
      </c>
      <c r="BL20" s="51">
        <v>125</v>
      </c>
      <c r="BM20" s="50">
        <v>377</v>
      </c>
      <c r="BN20" s="45">
        <v>243</v>
      </c>
      <c r="BO20" s="51">
        <v>134</v>
      </c>
      <c r="BP20" s="50">
        <v>324</v>
      </c>
      <c r="BQ20" s="45">
        <v>191</v>
      </c>
      <c r="BR20" s="51">
        <v>133</v>
      </c>
      <c r="BS20" s="50">
        <v>233</v>
      </c>
      <c r="BT20" s="45">
        <v>146</v>
      </c>
      <c r="BU20" s="51">
        <v>87</v>
      </c>
      <c r="BV20" s="50">
        <v>337</v>
      </c>
      <c r="BW20" s="45">
        <v>245</v>
      </c>
      <c r="BX20" s="51">
        <v>92</v>
      </c>
      <c r="BY20" s="50">
        <v>394</v>
      </c>
      <c r="BZ20" s="45">
        <v>280</v>
      </c>
      <c r="CA20" s="51">
        <v>114</v>
      </c>
      <c r="CB20" s="50">
        <v>414</v>
      </c>
      <c r="CC20" s="45">
        <v>280</v>
      </c>
      <c r="CD20" s="51">
        <v>134</v>
      </c>
      <c r="CE20" s="50">
        <v>437</v>
      </c>
      <c r="CF20" s="45">
        <v>314</v>
      </c>
      <c r="CG20" s="51">
        <v>123</v>
      </c>
      <c r="CH20" s="50">
        <v>411</v>
      </c>
      <c r="CI20" s="45">
        <v>308</v>
      </c>
      <c r="CJ20" s="51">
        <v>103</v>
      </c>
      <c r="CK20" s="50">
        <v>334</v>
      </c>
      <c r="CL20" s="45">
        <v>227</v>
      </c>
      <c r="CM20" s="51">
        <v>107</v>
      </c>
      <c r="CN20" s="50">
        <v>208</v>
      </c>
      <c r="CO20" s="45">
        <v>129</v>
      </c>
      <c r="CP20" s="51">
        <v>79</v>
      </c>
      <c r="CQ20" s="50">
        <v>300</v>
      </c>
      <c r="CR20" s="45">
        <v>237</v>
      </c>
      <c r="CS20" s="51">
        <v>63</v>
      </c>
    </row>
    <row r="21" spans="2:97" s="23" customFormat="1" ht="17.25" customHeight="1" x14ac:dyDescent="0.2">
      <c r="B21" s="87" t="s">
        <v>273</v>
      </c>
      <c r="C21" s="81" t="s">
        <v>24</v>
      </c>
      <c r="D21" s="94" t="s">
        <v>25</v>
      </c>
      <c r="E21" s="50">
        <v>680</v>
      </c>
      <c r="F21" s="45">
        <v>262</v>
      </c>
      <c r="G21" s="51">
        <v>418</v>
      </c>
      <c r="H21" s="50">
        <v>639</v>
      </c>
      <c r="I21" s="45">
        <v>152</v>
      </c>
      <c r="J21" s="51">
        <v>487</v>
      </c>
      <c r="K21" s="50">
        <v>846</v>
      </c>
      <c r="L21" s="45">
        <v>328</v>
      </c>
      <c r="M21" s="51">
        <v>518</v>
      </c>
      <c r="N21" s="50">
        <v>906</v>
      </c>
      <c r="O21" s="45">
        <v>390</v>
      </c>
      <c r="P21" s="51">
        <v>516</v>
      </c>
      <c r="Q21" s="50">
        <v>895</v>
      </c>
      <c r="R21" s="45">
        <v>363</v>
      </c>
      <c r="S21" s="51">
        <v>532</v>
      </c>
      <c r="T21" s="50">
        <v>924</v>
      </c>
      <c r="U21" s="45">
        <v>439</v>
      </c>
      <c r="V21" s="51">
        <v>485</v>
      </c>
      <c r="W21" s="50">
        <v>899</v>
      </c>
      <c r="X21" s="45">
        <v>452</v>
      </c>
      <c r="Y21" s="51">
        <v>447</v>
      </c>
      <c r="Z21" s="50">
        <v>696</v>
      </c>
      <c r="AA21" s="45">
        <v>258</v>
      </c>
      <c r="AB21" s="51">
        <v>438</v>
      </c>
      <c r="AC21" s="50">
        <v>601</v>
      </c>
      <c r="AD21" s="45">
        <v>182</v>
      </c>
      <c r="AE21" s="51">
        <v>419</v>
      </c>
      <c r="AF21" s="50">
        <v>795</v>
      </c>
      <c r="AG21" s="45">
        <v>336</v>
      </c>
      <c r="AH21" s="51">
        <v>459</v>
      </c>
      <c r="AI21" s="50">
        <v>879</v>
      </c>
      <c r="AJ21" s="45">
        <v>368</v>
      </c>
      <c r="AK21" s="51">
        <v>511</v>
      </c>
      <c r="AL21" s="50">
        <v>846</v>
      </c>
      <c r="AM21" s="45">
        <v>372</v>
      </c>
      <c r="AN21" s="51">
        <v>474</v>
      </c>
      <c r="AO21" s="50">
        <v>858</v>
      </c>
      <c r="AP21" s="45">
        <v>361</v>
      </c>
      <c r="AQ21" s="51">
        <v>497</v>
      </c>
      <c r="AR21" s="50">
        <v>908</v>
      </c>
      <c r="AS21" s="45">
        <v>449</v>
      </c>
      <c r="AT21" s="51">
        <v>459</v>
      </c>
      <c r="AU21" s="50">
        <v>704</v>
      </c>
      <c r="AV21" s="45">
        <v>274</v>
      </c>
      <c r="AW21" s="51">
        <v>430</v>
      </c>
      <c r="AX21" s="50">
        <v>603</v>
      </c>
      <c r="AY21" s="45">
        <v>159</v>
      </c>
      <c r="AZ21" s="51">
        <v>444</v>
      </c>
      <c r="BA21" s="50">
        <v>768</v>
      </c>
      <c r="BB21" s="45">
        <v>281</v>
      </c>
      <c r="BC21" s="51">
        <v>487</v>
      </c>
      <c r="BD21" s="50">
        <v>817</v>
      </c>
      <c r="BE21" s="45">
        <v>376</v>
      </c>
      <c r="BF21" s="51">
        <v>441</v>
      </c>
      <c r="BG21" s="50">
        <v>848</v>
      </c>
      <c r="BH21" s="45">
        <v>394</v>
      </c>
      <c r="BI21" s="51">
        <v>454</v>
      </c>
      <c r="BJ21" s="50">
        <v>865</v>
      </c>
      <c r="BK21" s="45">
        <v>409</v>
      </c>
      <c r="BL21" s="51">
        <v>456</v>
      </c>
      <c r="BM21" s="50">
        <v>895</v>
      </c>
      <c r="BN21" s="45">
        <v>413</v>
      </c>
      <c r="BO21" s="51">
        <v>482</v>
      </c>
      <c r="BP21" s="50">
        <v>700</v>
      </c>
      <c r="BQ21" s="45">
        <v>261</v>
      </c>
      <c r="BR21" s="51">
        <v>439</v>
      </c>
      <c r="BS21" s="50">
        <v>638</v>
      </c>
      <c r="BT21" s="45">
        <v>177</v>
      </c>
      <c r="BU21" s="51">
        <v>461</v>
      </c>
      <c r="BV21" s="50">
        <v>818</v>
      </c>
      <c r="BW21" s="45">
        <v>336</v>
      </c>
      <c r="BX21" s="51">
        <v>482</v>
      </c>
      <c r="BY21" s="50">
        <v>910</v>
      </c>
      <c r="BZ21" s="45">
        <v>424</v>
      </c>
      <c r="CA21" s="51">
        <v>486</v>
      </c>
      <c r="CB21" s="50">
        <v>877</v>
      </c>
      <c r="CC21" s="45">
        <v>422</v>
      </c>
      <c r="CD21" s="51">
        <v>455</v>
      </c>
      <c r="CE21" s="50">
        <v>900</v>
      </c>
      <c r="CF21" s="45">
        <v>398</v>
      </c>
      <c r="CG21" s="51">
        <v>502</v>
      </c>
      <c r="CH21" s="50">
        <v>866</v>
      </c>
      <c r="CI21" s="45">
        <v>420</v>
      </c>
      <c r="CJ21" s="51">
        <v>446</v>
      </c>
      <c r="CK21" s="50">
        <v>678</v>
      </c>
      <c r="CL21" s="45">
        <v>259</v>
      </c>
      <c r="CM21" s="51">
        <v>419</v>
      </c>
      <c r="CN21" s="50">
        <v>570</v>
      </c>
      <c r="CO21" s="45">
        <v>127</v>
      </c>
      <c r="CP21" s="51">
        <v>443</v>
      </c>
      <c r="CQ21" s="50">
        <v>830</v>
      </c>
      <c r="CR21" s="45">
        <v>331</v>
      </c>
      <c r="CS21" s="51">
        <v>499</v>
      </c>
    </row>
    <row r="22" spans="2:97" s="23" customFormat="1" ht="17.25" customHeight="1" x14ac:dyDescent="0.2">
      <c r="B22" s="87" t="s">
        <v>273</v>
      </c>
      <c r="C22" s="81" t="s">
        <v>27</v>
      </c>
      <c r="D22" s="94" t="s">
        <v>28</v>
      </c>
      <c r="E22" s="50">
        <v>602</v>
      </c>
      <c r="F22" s="45">
        <v>263</v>
      </c>
      <c r="G22" s="51">
        <v>339</v>
      </c>
      <c r="H22" s="50">
        <v>504</v>
      </c>
      <c r="I22" s="45">
        <v>163</v>
      </c>
      <c r="J22" s="51">
        <v>341</v>
      </c>
      <c r="K22" s="50">
        <v>466</v>
      </c>
      <c r="L22" s="45">
        <v>215</v>
      </c>
      <c r="M22" s="51">
        <v>251</v>
      </c>
      <c r="N22" s="50">
        <v>515</v>
      </c>
      <c r="O22" s="45">
        <v>242</v>
      </c>
      <c r="P22" s="51">
        <v>273</v>
      </c>
      <c r="Q22" s="50">
        <v>490</v>
      </c>
      <c r="R22" s="45">
        <v>255</v>
      </c>
      <c r="S22" s="51">
        <v>235</v>
      </c>
      <c r="T22" s="50">
        <v>492</v>
      </c>
      <c r="U22" s="45">
        <v>257</v>
      </c>
      <c r="V22" s="51">
        <v>235</v>
      </c>
      <c r="W22" s="50">
        <v>548</v>
      </c>
      <c r="X22" s="45">
        <v>276</v>
      </c>
      <c r="Y22" s="51">
        <v>272</v>
      </c>
      <c r="Z22" s="50">
        <v>524</v>
      </c>
      <c r="AA22" s="45">
        <v>213</v>
      </c>
      <c r="AB22" s="51">
        <v>311</v>
      </c>
      <c r="AC22" s="50">
        <v>412</v>
      </c>
      <c r="AD22" s="45">
        <v>115</v>
      </c>
      <c r="AE22" s="51">
        <v>297</v>
      </c>
      <c r="AF22" s="50">
        <v>513</v>
      </c>
      <c r="AG22" s="45">
        <v>186</v>
      </c>
      <c r="AH22" s="51">
        <v>327</v>
      </c>
      <c r="AI22" s="50">
        <v>550</v>
      </c>
      <c r="AJ22" s="45">
        <v>231</v>
      </c>
      <c r="AK22" s="51">
        <v>319</v>
      </c>
      <c r="AL22" s="50">
        <v>630</v>
      </c>
      <c r="AM22" s="45">
        <v>296</v>
      </c>
      <c r="AN22" s="51">
        <v>334</v>
      </c>
      <c r="AO22" s="50">
        <v>597</v>
      </c>
      <c r="AP22" s="45">
        <v>295</v>
      </c>
      <c r="AQ22" s="51">
        <v>302</v>
      </c>
      <c r="AR22" s="50">
        <v>630</v>
      </c>
      <c r="AS22" s="45">
        <v>344</v>
      </c>
      <c r="AT22" s="51">
        <v>286</v>
      </c>
      <c r="AU22" s="50">
        <v>533</v>
      </c>
      <c r="AV22" s="45">
        <v>253</v>
      </c>
      <c r="AW22" s="51">
        <v>280</v>
      </c>
      <c r="AX22" s="50">
        <v>347</v>
      </c>
      <c r="AY22" s="45">
        <v>99</v>
      </c>
      <c r="AZ22" s="51">
        <v>248</v>
      </c>
      <c r="BA22" s="50">
        <v>499</v>
      </c>
      <c r="BB22" s="45">
        <v>201</v>
      </c>
      <c r="BC22" s="51">
        <v>298</v>
      </c>
      <c r="BD22" s="50">
        <v>548</v>
      </c>
      <c r="BE22" s="45">
        <v>262</v>
      </c>
      <c r="BF22" s="51">
        <v>286</v>
      </c>
      <c r="BG22" s="50">
        <v>591</v>
      </c>
      <c r="BH22" s="45">
        <v>307</v>
      </c>
      <c r="BI22" s="51">
        <v>284</v>
      </c>
      <c r="BJ22" s="50">
        <v>538</v>
      </c>
      <c r="BK22" s="45">
        <v>259</v>
      </c>
      <c r="BL22" s="51">
        <v>279</v>
      </c>
      <c r="BM22" s="50">
        <v>616</v>
      </c>
      <c r="BN22" s="45">
        <v>311</v>
      </c>
      <c r="BO22" s="51">
        <v>305</v>
      </c>
      <c r="BP22" s="50">
        <v>515</v>
      </c>
      <c r="BQ22" s="45">
        <v>253</v>
      </c>
      <c r="BR22" s="51">
        <v>262</v>
      </c>
      <c r="BS22" s="50">
        <v>426</v>
      </c>
      <c r="BT22" s="45">
        <v>162</v>
      </c>
      <c r="BU22" s="51">
        <v>264</v>
      </c>
      <c r="BV22" s="50">
        <v>541</v>
      </c>
      <c r="BW22" s="45">
        <v>248</v>
      </c>
      <c r="BX22" s="51">
        <v>293</v>
      </c>
      <c r="BY22" s="50">
        <v>545</v>
      </c>
      <c r="BZ22" s="45">
        <v>253</v>
      </c>
      <c r="CA22" s="51">
        <v>292</v>
      </c>
      <c r="CB22" s="50">
        <v>551</v>
      </c>
      <c r="CC22" s="45">
        <v>278</v>
      </c>
      <c r="CD22" s="51">
        <v>273</v>
      </c>
      <c r="CE22" s="50">
        <v>594</v>
      </c>
      <c r="CF22" s="45">
        <v>302</v>
      </c>
      <c r="CG22" s="51">
        <v>292</v>
      </c>
      <c r="CH22" s="50">
        <v>564</v>
      </c>
      <c r="CI22" s="45">
        <v>308</v>
      </c>
      <c r="CJ22" s="51">
        <v>256</v>
      </c>
      <c r="CK22" s="50">
        <v>547</v>
      </c>
      <c r="CL22" s="45">
        <v>255</v>
      </c>
      <c r="CM22" s="51">
        <v>292</v>
      </c>
      <c r="CN22" s="50">
        <v>443</v>
      </c>
      <c r="CO22" s="45">
        <v>131</v>
      </c>
      <c r="CP22" s="51">
        <v>312</v>
      </c>
      <c r="CQ22" s="50">
        <v>546</v>
      </c>
      <c r="CR22" s="45">
        <v>153</v>
      </c>
      <c r="CS22" s="51">
        <v>393</v>
      </c>
    </row>
    <row r="23" spans="2:97" s="23" customFormat="1" ht="17.25" customHeight="1" x14ac:dyDescent="0.2">
      <c r="B23" s="87" t="s">
        <v>273</v>
      </c>
      <c r="C23" s="81" t="s">
        <v>31</v>
      </c>
      <c r="D23" s="94" t="s">
        <v>32</v>
      </c>
      <c r="E23" s="50">
        <v>474</v>
      </c>
      <c r="F23" s="45">
        <v>231</v>
      </c>
      <c r="G23" s="51">
        <v>243</v>
      </c>
      <c r="H23" s="50">
        <v>380</v>
      </c>
      <c r="I23" s="45">
        <v>171</v>
      </c>
      <c r="J23" s="51">
        <v>209</v>
      </c>
      <c r="K23" s="50">
        <v>572</v>
      </c>
      <c r="L23" s="45">
        <v>274</v>
      </c>
      <c r="M23" s="51">
        <v>298</v>
      </c>
      <c r="N23" s="50">
        <v>645</v>
      </c>
      <c r="O23" s="45">
        <v>320</v>
      </c>
      <c r="P23" s="51">
        <v>325</v>
      </c>
      <c r="Q23" s="50">
        <v>705</v>
      </c>
      <c r="R23" s="45">
        <v>366</v>
      </c>
      <c r="S23" s="51">
        <v>339</v>
      </c>
      <c r="T23" s="50">
        <v>673</v>
      </c>
      <c r="U23" s="45">
        <v>342</v>
      </c>
      <c r="V23" s="51">
        <v>331</v>
      </c>
      <c r="W23" s="50">
        <v>659</v>
      </c>
      <c r="X23" s="45">
        <v>334</v>
      </c>
      <c r="Y23" s="51">
        <v>325</v>
      </c>
      <c r="Z23" s="50">
        <v>508</v>
      </c>
      <c r="AA23" s="45">
        <v>225</v>
      </c>
      <c r="AB23" s="51">
        <v>283</v>
      </c>
      <c r="AC23" s="50">
        <v>460</v>
      </c>
      <c r="AD23" s="45">
        <v>152</v>
      </c>
      <c r="AE23" s="51">
        <v>308</v>
      </c>
      <c r="AF23" s="50">
        <v>584</v>
      </c>
      <c r="AG23" s="45">
        <v>287</v>
      </c>
      <c r="AH23" s="51">
        <v>297</v>
      </c>
      <c r="AI23" s="50">
        <v>673</v>
      </c>
      <c r="AJ23" s="45">
        <v>356</v>
      </c>
      <c r="AK23" s="51">
        <v>317</v>
      </c>
      <c r="AL23" s="50">
        <v>659</v>
      </c>
      <c r="AM23" s="45">
        <v>361</v>
      </c>
      <c r="AN23" s="51">
        <v>298</v>
      </c>
      <c r="AO23" s="50">
        <v>636</v>
      </c>
      <c r="AP23" s="45">
        <v>347</v>
      </c>
      <c r="AQ23" s="51">
        <v>289</v>
      </c>
      <c r="AR23" s="50">
        <v>665</v>
      </c>
      <c r="AS23" s="45">
        <v>397</v>
      </c>
      <c r="AT23" s="51">
        <v>268</v>
      </c>
      <c r="AU23" s="50">
        <v>506</v>
      </c>
      <c r="AV23" s="45">
        <v>235</v>
      </c>
      <c r="AW23" s="51">
        <v>271</v>
      </c>
      <c r="AX23" s="50">
        <v>465</v>
      </c>
      <c r="AY23" s="45">
        <v>162</v>
      </c>
      <c r="AZ23" s="51">
        <v>303</v>
      </c>
      <c r="BA23" s="50">
        <v>594</v>
      </c>
      <c r="BB23" s="45">
        <v>312</v>
      </c>
      <c r="BC23" s="51">
        <v>282</v>
      </c>
      <c r="BD23" s="50">
        <v>608</v>
      </c>
      <c r="BE23" s="45">
        <v>320</v>
      </c>
      <c r="BF23" s="51">
        <v>288</v>
      </c>
      <c r="BG23" s="50">
        <v>536</v>
      </c>
      <c r="BH23" s="45">
        <v>221</v>
      </c>
      <c r="BI23" s="51">
        <v>315</v>
      </c>
      <c r="BJ23" s="50">
        <v>638</v>
      </c>
      <c r="BK23" s="45">
        <v>338</v>
      </c>
      <c r="BL23" s="51">
        <v>300</v>
      </c>
      <c r="BM23" s="50">
        <v>670</v>
      </c>
      <c r="BN23" s="45">
        <v>390</v>
      </c>
      <c r="BO23" s="51">
        <v>280</v>
      </c>
      <c r="BP23" s="50">
        <v>503</v>
      </c>
      <c r="BQ23" s="45">
        <v>225</v>
      </c>
      <c r="BR23" s="51">
        <v>278</v>
      </c>
      <c r="BS23" s="50">
        <v>463</v>
      </c>
      <c r="BT23" s="45">
        <v>188</v>
      </c>
      <c r="BU23" s="51">
        <v>275</v>
      </c>
      <c r="BV23" s="50">
        <v>596</v>
      </c>
      <c r="BW23" s="45">
        <v>319</v>
      </c>
      <c r="BX23" s="51">
        <v>277</v>
      </c>
      <c r="BY23" s="50">
        <v>620</v>
      </c>
      <c r="BZ23" s="45">
        <v>334</v>
      </c>
      <c r="CA23" s="51">
        <v>286</v>
      </c>
      <c r="CB23" s="50">
        <v>552</v>
      </c>
      <c r="CC23" s="45">
        <v>243</v>
      </c>
      <c r="CD23" s="51">
        <v>309</v>
      </c>
      <c r="CE23" s="50">
        <v>653</v>
      </c>
      <c r="CF23" s="45">
        <v>353</v>
      </c>
      <c r="CG23" s="51">
        <v>300</v>
      </c>
      <c r="CH23" s="50">
        <v>670</v>
      </c>
      <c r="CI23" s="45">
        <v>380</v>
      </c>
      <c r="CJ23" s="51">
        <v>290</v>
      </c>
      <c r="CK23" s="50">
        <v>513</v>
      </c>
      <c r="CL23" s="45">
        <v>233</v>
      </c>
      <c r="CM23" s="51">
        <v>280</v>
      </c>
      <c r="CN23" s="50">
        <v>451</v>
      </c>
      <c r="CO23" s="45">
        <v>178</v>
      </c>
      <c r="CP23" s="51">
        <v>273</v>
      </c>
      <c r="CQ23" s="50">
        <v>582</v>
      </c>
      <c r="CR23" s="45">
        <v>306</v>
      </c>
      <c r="CS23" s="51">
        <v>276</v>
      </c>
    </row>
    <row r="24" spans="2:97" s="23" customFormat="1" ht="17.25" customHeight="1" x14ac:dyDescent="0.2">
      <c r="B24" s="87" t="s">
        <v>273</v>
      </c>
      <c r="C24" s="81" t="s">
        <v>34</v>
      </c>
      <c r="D24" s="94" t="s">
        <v>35</v>
      </c>
      <c r="E24" s="50">
        <v>642</v>
      </c>
      <c r="F24" s="45">
        <v>265</v>
      </c>
      <c r="G24" s="51">
        <v>377</v>
      </c>
      <c r="H24" s="50">
        <v>545</v>
      </c>
      <c r="I24" s="45">
        <v>180</v>
      </c>
      <c r="J24" s="51">
        <v>365</v>
      </c>
      <c r="K24" s="50">
        <v>678</v>
      </c>
      <c r="L24" s="45">
        <v>268</v>
      </c>
      <c r="M24" s="51">
        <v>410</v>
      </c>
      <c r="N24" s="50">
        <v>759</v>
      </c>
      <c r="O24" s="45">
        <v>326</v>
      </c>
      <c r="P24" s="51">
        <v>433</v>
      </c>
      <c r="Q24" s="50">
        <v>762</v>
      </c>
      <c r="R24" s="45">
        <v>347</v>
      </c>
      <c r="S24" s="51">
        <v>415</v>
      </c>
      <c r="T24" s="50">
        <v>730</v>
      </c>
      <c r="U24" s="45">
        <v>340</v>
      </c>
      <c r="V24" s="51">
        <v>390</v>
      </c>
      <c r="W24" s="50">
        <v>782</v>
      </c>
      <c r="X24" s="45">
        <v>392</v>
      </c>
      <c r="Y24" s="51">
        <v>390</v>
      </c>
      <c r="Z24" s="50">
        <v>613</v>
      </c>
      <c r="AA24" s="45">
        <v>255</v>
      </c>
      <c r="AB24" s="51">
        <v>358</v>
      </c>
      <c r="AC24" s="50">
        <v>559</v>
      </c>
      <c r="AD24" s="45">
        <v>195</v>
      </c>
      <c r="AE24" s="51">
        <v>364</v>
      </c>
      <c r="AF24" s="50">
        <v>678</v>
      </c>
      <c r="AG24" s="45">
        <v>274</v>
      </c>
      <c r="AH24" s="51">
        <v>404</v>
      </c>
      <c r="AI24" s="50">
        <v>785</v>
      </c>
      <c r="AJ24" s="45">
        <v>357</v>
      </c>
      <c r="AK24" s="51">
        <v>428</v>
      </c>
      <c r="AL24" s="50">
        <v>725</v>
      </c>
      <c r="AM24" s="45">
        <v>350</v>
      </c>
      <c r="AN24" s="51">
        <v>375</v>
      </c>
      <c r="AO24" s="50">
        <v>724</v>
      </c>
      <c r="AP24" s="45">
        <v>333</v>
      </c>
      <c r="AQ24" s="51">
        <v>391</v>
      </c>
      <c r="AR24" s="50">
        <v>789</v>
      </c>
      <c r="AS24" s="45">
        <v>400</v>
      </c>
      <c r="AT24" s="51">
        <v>389</v>
      </c>
      <c r="AU24" s="50">
        <v>635</v>
      </c>
      <c r="AV24" s="45">
        <v>279</v>
      </c>
      <c r="AW24" s="51">
        <v>356</v>
      </c>
      <c r="AX24" s="50">
        <v>554</v>
      </c>
      <c r="AY24" s="45">
        <v>189</v>
      </c>
      <c r="AZ24" s="51">
        <v>365</v>
      </c>
      <c r="BA24" s="50">
        <v>651</v>
      </c>
      <c r="BB24" s="45">
        <v>286</v>
      </c>
      <c r="BC24" s="51">
        <v>365</v>
      </c>
      <c r="BD24" s="50">
        <v>670</v>
      </c>
      <c r="BE24" s="45">
        <v>315</v>
      </c>
      <c r="BF24" s="51">
        <v>355</v>
      </c>
      <c r="BG24" s="50">
        <v>721</v>
      </c>
      <c r="BH24" s="45">
        <v>356</v>
      </c>
      <c r="BI24" s="51">
        <v>365</v>
      </c>
      <c r="BJ24" s="50">
        <v>708</v>
      </c>
      <c r="BK24" s="45">
        <v>351</v>
      </c>
      <c r="BL24" s="51">
        <v>357</v>
      </c>
      <c r="BM24" s="50">
        <v>749</v>
      </c>
      <c r="BN24" s="45">
        <v>407</v>
      </c>
      <c r="BO24" s="51">
        <v>342</v>
      </c>
      <c r="BP24" s="50">
        <v>594</v>
      </c>
      <c r="BQ24" s="45">
        <v>272</v>
      </c>
      <c r="BR24" s="51">
        <v>322</v>
      </c>
      <c r="BS24" s="50">
        <v>502</v>
      </c>
      <c r="BT24" s="45">
        <v>165</v>
      </c>
      <c r="BU24" s="51">
        <v>337</v>
      </c>
      <c r="BV24" s="50">
        <v>615</v>
      </c>
      <c r="BW24" s="45">
        <v>249</v>
      </c>
      <c r="BX24" s="51">
        <v>366</v>
      </c>
      <c r="BY24" s="50">
        <v>689</v>
      </c>
      <c r="BZ24" s="45">
        <v>346</v>
      </c>
      <c r="CA24" s="51">
        <v>343</v>
      </c>
      <c r="CB24" s="50">
        <v>703</v>
      </c>
      <c r="CC24" s="45">
        <v>341</v>
      </c>
      <c r="CD24" s="51">
        <v>362</v>
      </c>
      <c r="CE24" s="50">
        <v>701</v>
      </c>
      <c r="CF24" s="45">
        <v>328</v>
      </c>
      <c r="CG24" s="51">
        <v>373</v>
      </c>
      <c r="CH24" s="50">
        <v>784</v>
      </c>
      <c r="CI24" s="45">
        <v>407</v>
      </c>
      <c r="CJ24" s="51">
        <v>377</v>
      </c>
      <c r="CK24" s="50">
        <v>575</v>
      </c>
      <c r="CL24" s="45">
        <v>230</v>
      </c>
      <c r="CM24" s="51">
        <v>345</v>
      </c>
      <c r="CN24" s="50">
        <v>537</v>
      </c>
      <c r="CO24" s="45">
        <v>190</v>
      </c>
      <c r="CP24" s="51">
        <v>347</v>
      </c>
      <c r="CQ24" s="50">
        <v>632</v>
      </c>
      <c r="CR24" s="45">
        <v>251</v>
      </c>
      <c r="CS24" s="51">
        <v>381</v>
      </c>
    </row>
    <row r="25" spans="2:97" s="23" customFormat="1" ht="17.25" customHeight="1" x14ac:dyDescent="0.2">
      <c r="B25" s="87" t="s">
        <v>273</v>
      </c>
      <c r="C25" s="81" t="s">
        <v>37</v>
      </c>
      <c r="D25" s="94" t="s">
        <v>38</v>
      </c>
      <c r="E25" s="50">
        <v>463</v>
      </c>
      <c r="F25" s="45">
        <v>145</v>
      </c>
      <c r="G25" s="51">
        <v>318</v>
      </c>
      <c r="H25" s="50">
        <v>406</v>
      </c>
      <c r="I25" s="45">
        <v>68</v>
      </c>
      <c r="J25" s="51">
        <v>338</v>
      </c>
      <c r="K25" s="50">
        <v>445</v>
      </c>
      <c r="L25" s="45">
        <v>124</v>
      </c>
      <c r="M25" s="51">
        <v>321</v>
      </c>
      <c r="N25" s="50">
        <v>504</v>
      </c>
      <c r="O25" s="45">
        <v>181</v>
      </c>
      <c r="P25" s="51">
        <v>323</v>
      </c>
      <c r="Q25" s="50">
        <v>513</v>
      </c>
      <c r="R25" s="45">
        <v>204</v>
      </c>
      <c r="S25" s="51">
        <v>309</v>
      </c>
      <c r="T25" s="50">
        <v>517</v>
      </c>
      <c r="U25" s="45">
        <v>194</v>
      </c>
      <c r="V25" s="51">
        <v>323</v>
      </c>
      <c r="W25" s="50">
        <v>526</v>
      </c>
      <c r="X25" s="45">
        <v>198</v>
      </c>
      <c r="Y25" s="51">
        <v>328</v>
      </c>
      <c r="Z25" s="50">
        <v>475</v>
      </c>
      <c r="AA25" s="45">
        <v>156</v>
      </c>
      <c r="AB25" s="51">
        <v>319</v>
      </c>
      <c r="AC25" s="50">
        <v>408</v>
      </c>
      <c r="AD25" s="45">
        <v>97</v>
      </c>
      <c r="AE25" s="51">
        <v>311</v>
      </c>
      <c r="AF25" s="50">
        <v>432</v>
      </c>
      <c r="AG25" s="45">
        <v>128</v>
      </c>
      <c r="AH25" s="51">
        <v>304</v>
      </c>
      <c r="AI25" s="50">
        <v>499</v>
      </c>
      <c r="AJ25" s="45">
        <v>165</v>
      </c>
      <c r="AK25" s="51">
        <v>334</v>
      </c>
      <c r="AL25" s="50">
        <v>519</v>
      </c>
      <c r="AM25" s="45">
        <v>200</v>
      </c>
      <c r="AN25" s="51">
        <v>319</v>
      </c>
      <c r="AO25" s="50">
        <v>514</v>
      </c>
      <c r="AP25" s="45">
        <v>187</v>
      </c>
      <c r="AQ25" s="51">
        <v>327</v>
      </c>
      <c r="AR25" s="50">
        <v>502</v>
      </c>
      <c r="AS25" s="45">
        <v>193</v>
      </c>
      <c r="AT25" s="51">
        <v>309</v>
      </c>
      <c r="AU25" s="50">
        <v>476</v>
      </c>
      <c r="AV25" s="45">
        <v>142</v>
      </c>
      <c r="AW25" s="51">
        <v>334</v>
      </c>
      <c r="AX25" s="50">
        <v>406</v>
      </c>
      <c r="AY25" s="45">
        <v>94</v>
      </c>
      <c r="AZ25" s="51">
        <v>312</v>
      </c>
      <c r="BA25" s="50">
        <v>461</v>
      </c>
      <c r="BB25" s="45">
        <v>159</v>
      </c>
      <c r="BC25" s="51">
        <v>302</v>
      </c>
      <c r="BD25" s="50">
        <v>481</v>
      </c>
      <c r="BE25" s="45">
        <v>193</v>
      </c>
      <c r="BF25" s="51">
        <v>288</v>
      </c>
      <c r="BG25" s="50">
        <v>510</v>
      </c>
      <c r="BH25" s="45">
        <v>195</v>
      </c>
      <c r="BI25" s="51">
        <v>315</v>
      </c>
      <c r="BJ25" s="50">
        <v>512</v>
      </c>
      <c r="BK25" s="45">
        <v>180</v>
      </c>
      <c r="BL25" s="51">
        <v>332</v>
      </c>
      <c r="BM25" s="50">
        <v>486</v>
      </c>
      <c r="BN25" s="45">
        <v>186</v>
      </c>
      <c r="BO25" s="51">
        <v>300</v>
      </c>
      <c r="BP25" s="50">
        <v>399</v>
      </c>
      <c r="BQ25" s="45">
        <v>93</v>
      </c>
      <c r="BR25" s="51">
        <v>306</v>
      </c>
      <c r="BS25" s="50">
        <v>398</v>
      </c>
      <c r="BT25" s="45">
        <v>80</v>
      </c>
      <c r="BU25" s="51">
        <v>318</v>
      </c>
      <c r="BV25" s="50">
        <v>482</v>
      </c>
      <c r="BW25" s="45">
        <v>161</v>
      </c>
      <c r="BX25" s="51">
        <v>321</v>
      </c>
      <c r="BY25" s="50">
        <v>521</v>
      </c>
      <c r="BZ25" s="45">
        <v>196</v>
      </c>
      <c r="CA25" s="51">
        <v>325</v>
      </c>
      <c r="CB25" s="50">
        <v>509</v>
      </c>
      <c r="CC25" s="45">
        <v>200</v>
      </c>
      <c r="CD25" s="51">
        <v>309</v>
      </c>
      <c r="CE25" s="50">
        <v>456</v>
      </c>
      <c r="CF25" s="45">
        <v>201</v>
      </c>
      <c r="CG25" s="51">
        <v>255</v>
      </c>
      <c r="CH25" s="50">
        <v>457</v>
      </c>
      <c r="CI25" s="45">
        <v>213</v>
      </c>
      <c r="CJ25" s="51">
        <v>244</v>
      </c>
      <c r="CK25" s="50">
        <v>367</v>
      </c>
      <c r="CL25" s="45">
        <v>104</v>
      </c>
      <c r="CM25" s="51">
        <v>263</v>
      </c>
      <c r="CN25" s="50">
        <v>346</v>
      </c>
      <c r="CO25" s="45">
        <v>63</v>
      </c>
      <c r="CP25" s="51">
        <v>283</v>
      </c>
      <c r="CQ25" s="50">
        <v>432</v>
      </c>
      <c r="CR25" s="45">
        <v>139</v>
      </c>
      <c r="CS25" s="51">
        <v>293</v>
      </c>
    </row>
    <row r="26" spans="2:97" s="23" customFormat="1" ht="17.25" customHeight="1" x14ac:dyDescent="0.2">
      <c r="B26" s="87" t="s">
        <v>274</v>
      </c>
      <c r="C26" s="81" t="s">
        <v>40</v>
      </c>
      <c r="D26" s="94" t="s">
        <v>41</v>
      </c>
      <c r="E26" s="50">
        <v>275</v>
      </c>
      <c r="F26" s="45">
        <v>145</v>
      </c>
      <c r="G26" s="51">
        <v>130</v>
      </c>
      <c r="H26" s="50">
        <v>224</v>
      </c>
      <c r="I26" s="45">
        <v>97</v>
      </c>
      <c r="J26" s="51">
        <v>127</v>
      </c>
      <c r="K26" s="50">
        <v>297</v>
      </c>
      <c r="L26" s="45">
        <v>160</v>
      </c>
      <c r="M26" s="51">
        <v>137</v>
      </c>
      <c r="N26" s="50">
        <v>327</v>
      </c>
      <c r="O26" s="45">
        <v>176</v>
      </c>
      <c r="P26" s="51">
        <v>151</v>
      </c>
      <c r="Q26" s="50">
        <v>349</v>
      </c>
      <c r="R26" s="45">
        <v>196</v>
      </c>
      <c r="S26" s="51">
        <v>153</v>
      </c>
      <c r="T26" s="50">
        <v>334</v>
      </c>
      <c r="U26" s="45">
        <v>186</v>
      </c>
      <c r="V26" s="51">
        <v>148</v>
      </c>
      <c r="W26" s="50">
        <v>353</v>
      </c>
      <c r="X26" s="45">
        <v>211</v>
      </c>
      <c r="Y26" s="51">
        <v>142</v>
      </c>
      <c r="Z26" s="50">
        <v>269</v>
      </c>
      <c r="AA26" s="45">
        <v>136</v>
      </c>
      <c r="AB26" s="51">
        <v>133</v>
      </c>
      <c r="AC26" s="50">
        <v>224</v>
      </c>
      <c r="AD26" s="45">
        <v>89</v>
      </c>
      <c r="AE26" s="51">
        <v>135</v>
      </c>
      <c r="AF26" s="50">
        <v>302</v>
      </c>
      <c r="AG26" s="45">
        <v>157</v>
      </c>
      <c r="AH26" s="51">
        <v>145</v>
      </c>
      <c r="AI26" s="50">
        <v>346</v>
      </c>
      <c r="AJ26" s="45">
        <v>190</v>
      </c>
      <c r="AK26" s="51">
        <v>156</v>
      </c>
      <c r="AL26" s="50">
        <v>302</v>
      </c>
      <c r="AM26" s="45">
        <v>160</v>
      </c>
      <c r="AN26" s="51">
        <v>142</v>
      </c>
      <c r="AO26" s="50">
        <v>313</v>
      </c>
      <c r="AP26" s="45">
        <v>177</v>
      </c>
      <c r="AQ26" s="51">
        <v>136</v>
      </c>
      <c r="AR26" s="50">
        <v>335</v>
      </c>
      <c r="AS26" s="45">
        <v>190</v>
      </c>
      <c r="AT26" s="51">
        <v>145</v>
      </c>
      <c r="AU26" s="50">
        <v>276</v>
      </c>
      <c r="AV26" s="45">
        <v>145</v>
      </c>
      <c r="AW26" s="51">
        <v>131</v>
      </c>
      <c r="AX26" s="50">
        <v>194</v>
      </c>
      <c r="AY26" s="45">
        <v>95</v>
      </c>
      <c r="AZ26" s="51">
        <v>99</v>
      </c>
      <c r="BA26" s="50">
        <v>270</v>
      </c>
      <c r="BB26" s="45">
        <v>146</v>
      </c>
      <c r="BC26" s="51">
        <v>124</v>
      </c>
      <c r="BD26" s="50">
        <v>320</v>
      </c>
      <c r="BE26" s="45">
        <v>188</v>
      </c>
      <c r="BF26" s="51">
        <v>132</v>
      </c>
      <c r="BG26" s="50">
        <v>314</v>
      </c>
      <c r="BH26" s="45">
        <v>188</v>
      </c>
      <c r="BI26" s="51">
        <v>126</v>
      </c>
      <c r="BJ26" s="50">
        <v>312</v>
      </c>
      <c r="BK26" s="45">
        <v>171</v>
      </c>
      <c r="BL26" s="51">
        <v>141</v>
      </c>
      <c r="BM26" s="50">
        <v>336</v>
      </c>
      <c r="BN26" s="45">
        <v>191</v>
      </c>
      <c r="BO26" s="51">
        <v>145</v>
      </c>
      <c r="BP26" s="50">
        <v>246</v>
      </c>
      <c r="BQ26" s="45">
        <v>121</v>
      </c>
      <c r="BR26" s="51">
        <v>125</v>
      </c>
      <c r="BS26" s="50">
        <v>214</v>
      </c>
      <c r="BT26" s="45">
        <v>94</v>
      </c>
      <c r="BU26" s="51">
        <v>120</v>
      </c>
      <c r="BV26" s="50">
        <v>282</v>
      </c>
      <c r="BW26" s="45">
        <v>160</v>
      </c>
      <c r="BX26" s="51">
        <v>122</v>
      </c>
      <c r="BY26" s="50">
        <v>328</v>
      </c>
      <c r="BZ26" s="45">
        <v>188</v>
      </c>
      <c r="CA26" s="51">
        <v>140</v>
      </c>
      <c r="CB26" s="50">
        <v>308</v>
      </c>
      <c r="CC26" s="45">
        <v>181</v>
      </c>
      <c r="CD26" s="51">
        <v>127</v>
      </c>
      <c r="CE26" s="50">
        <v>310</v>
      </c>
      <c r="CF26" s="45">
        <v>164</v>
      </c>
      <c r="CG26" s="51">
        <v>146</v>
      </c>
      <c r="CH26" s="50">
        <v>337</v>
      </c>
      <c r="CI26" s="45">
        <v>195</v>
      </c>
      <c r="CJ26" s="51">
        <v>142</v>
      </c>
      <c r="CK26" s="50">
        <v>258</v>
      </c>
      <c r="CL26" s="45">
        <v>133</v>
      </c>
      <c r="CM26" s="51">
        <v>125</v>
      </c>
      <c r="CN26" s="50">
        <v>225</v>
      </c>
      <c r="CO26" s="45">
        <v>101</v>
      </c>
      <c r="CP26" s="51">
        <v>124</v>
      </c>
      <c r="CQ26" s="50">
        <v>292</v>
      </c>
      <c r="CR26" s="45">
        <v>170</v>
      </c>
      <c r="CS26" s="51">
        <v>122</v>
      </c>
    </row>
    <row r="27" spans="2:97" s="23" customFormat="1" ht="17.25" customHeight="1" x14ac:dyDescent="0.2">
      <c r="B27" s="87" t="s">
        <v>274</v>
      </c>
      <c r="C27" s="81" t="s">
        <v>43</v>
      </c>
      <c r="D27" s="94" t="s">
        <v>44</v>
      </c>
      <c r="E27" s="50">
        <v>144</v>
      </c>
      <c r="F27" s="45">
        <v>60</v>
      </c>
      <c r="G27" s="51">
        <v>84</v>
      </c>
      <c r="H27" s="50">
        <v>130</v>
      </c>
      <c r="I27" s="45">
        <v>55</v>
      </c>
      <c r="J27" s="51">
        <v>75</v>
      </c>
      <c r="K27" s="50">
        <v>197</v>
      </c>
      <c r="L27" s="45">
        <v>92</v>
      </c>
      <c r="M27" s="51">
        <v>105</v>
      </c>
      <c r="N27" s="50">
        <v>204</v>
      </c>
      <c r="O27" s="45">
        <v>94</v>
      </c>
      <c r="P27" s="51">
        <v>110</v>
      </c>
      <c r="Q27" s="50">
        <v>199</v>
      </c>
      <c r="R27" s="45">
        <v>90</v>
      </c>
      <c r="S27" s="51">
        <v>109</v>
      </c>
      <c r="T27" s="50">
        <v>203</v>
      </c>
      <c r="U27" s="45">
        <v>109</v>
      </c>
      <c r="V27" s="51">
        <v>94</v>
      </c>
      <c r="W27" s="50">
        <v>208</v>
      </c>
      <c r="X27" s="45">
        <v>108</v>
      </c>
      <c r="Y27" s="51">
        <v>100</v>
      </c>
      <c r="Z27" s="50">
        <v>161</v>
      </c>
      <c r="AA27" s="45">
        <v>76</v>
      </c>
      <c r="AB27" s="51">
        <v>85</v>
      </c>
      <c r="AC27" s="50">
        <v>127</v>
      </c>
      <c r="AD27" s="45">
        <v>48</v>
      </c>
      <c r="AE27" s="51">
        <v>79</v>
      </c>
      <c r="AF27" s="50">
        <v>184</v>
      </c>
      <c r="AG27" s="45">
        <v>92</v>
      </c>
      <c r="AH27" s="51">
        <v>92</v>
      </c>
      <c r="AI27" s="50">
        <v>197</v>
      </c>
      <c r="AJ27" s="45">
        <v>93</v>
      </c>
      <c r="AK27" s="51">
        <v>104</v>
      </c>
      <c r="AL27" s="50">
        <v>206</v>
      </c>
      <c r="AM27" s="45">
        <v>92</v>
      </c>
      <c r="AN27" s="51">
        <v>114</v>
      </c>
      <c r="AO27" s="50">
        <v>214</v>
      </c>
      <c r="AP27" s="45">
        <v>103</v>
      </c>
      <c r="AQ27" s="51">
        <v>111</v>
      </c>
      <c r="AR27" s="50">
        <v>242</v>
      </c>
      <c r="AS27" s="45">
        <v>135</v>
      </c>
      <c r="AT27" s="51">
        <v>107</v>
      </c>
      <c r="AU27" s="50">
        <v>156</v>
      </c>
      <c r="AV27" s="45">
        <v>68</v>
      </c>
      <c r="AW27" s="51">
        <v>88</v>
      </c>
      <c r="AX27" s="50">
        <v>156</v>
      </c>
      <c r="AY27" s="45">
        <v>78</v>
      </c>
      <c r="AZ27" s="51">
        <v>78</v>
      </c>
      <c r="BA27" s="50">
        <v>177</v>
      </c>
      <c r="BB27" s="45">
        <v>77</v>
      </c>
      <c r="BC27" s="51">
        <v>100</v>
      </c>
      <c r="BD27" s="50">
        <v>197</v>
      </c>
      <c r="BE27" s="45">
        <v>97</v>
      </c>
      <c r="BF27" s="51">
        <v>100</v>
      </c>
      <c r="BG27" s="50">
        <v>198</v>
      </c>
      <c r="BH27" s="45">
        <v>103</v>
      </c>
      <c r="BI27" s="51">
        <v>95</v>
      </c>
      <c r="BJ27" s="50">
        <v>205</v>
      </c>
      <c r="BK27" s="45">
        <v>107</v>
      </c>
      <c r="BL27" s="51">
        <v>98</v>
      </c>
      <c r="BM27" s="50">
        <v>204</v>
      </c>
      <c r="BN27" s="45">
        <v>113</v>
      </c>
      <c r="BO27" s="51">
        <v>91</v>
      </c>
      <c r="BP27" s="50">
        <v>151</v>
      </c>
      <c r="BQ27" s="45">
        <v>78</v>
      </c>
      <c r="BR27" s="51">
        <v>73</v>
      </c>
      <c r="BS27" s="50">
        <v>112</v>
      </c>
      <c r="BT27" s="45">
        <v>46</v>
      </c>
      <c r="BU27" s="51">
        <v>66</v>
      </c>
      <c r="BV27" s="50">
        <v>165</v>
      </c>
      <c r="BW27" s="45">
        <v>81</v>
      </c>
      <c r="BX27" s="51">
        <v>84</v>
      </c>
      <c r="BY27" s="50">
        <v>189</v>
      </c>
      <c r="BZ27" s="45">
        <v>106</v>
      </c>
      <c r="CA27" s="51">
        <v>83</v>
      </c>
      <c r="CB27" s="50">
        <v>184</v>
      </c>
      <c r="CC27" s="45">
        <v>103</v>
      </c>
      <c r="CD27" s="51">
        <v>81</v>
      </c>
      <c r="CE27" s="50">
        <v>180</v>
      </c>
      <c r="CF27" s="45">
        <v>89</v>
      </c>
      <c r="CG27" s="51">
        <v>91</v>
      </c>
      <c r="CH27" s="50">
        <v>243</v>
      </c>
      <c r="CI27" s="45">
        <v>141</v>
      </c>
      <c r="CJ27" s="51">
        <v>102</v>
      </c>
      <c r="CK27" s="50">
        <v>152</v>
      </c>
      <c r="CL27" s="45">
        <v>60</v>
      </c>
      <c r="CM27" s="51">
        <v>92</v>
      </c>
      <c r="CN27" s="50">
        <v>141</v>
      </c>
      <c r="CO27" s="45">
        <v>61</v>
      </c>
      <c r="CP27" s="51">
        <v>80</v>
      </c>
      <c r="CQ27" s="50">
        <v>184</v>
      </c>
      <c r="CR27" s="45">
        <v>93</v>
      </c>
      <c r="CS27" s="51">
        <v>91</v>
      </c>
    </row>
    <row r="28" spans="2:97" s="23" customFormat="1" ht="17.25" customHeight="1" x14ac:dyDescent="0.2">
      <c r="B28" s="87" t="s">
        <v>274</v>
      </c>
      <c r="C28" s="81" t="s">
        <v>46</v>
      </c>
      <c r="D28" s="94" t="s">
        <v>47</v>
      </c>
      <c r="E28" s="50">
        <v>454</v>
      </c>
      <c r="F28" s="45">
        <v>241</v>
      </c>
      <c r="G28" s="51">
        <v>213</v>
      </c>
      <c r="H28" s="50">
        <v>331</v>
      </c>
      <c r="I28" s="45">
        <v>134</v>
      </c>
      <c r="J28" s="51">
        <v>197</v>
      </c>
      <c r="K28" s="50">
        <v>410</v>
      </c>
      <c r="L28" s="45">
        <v>231</v>
      </c>
      <c r="M28" s="51">
        <v>179</v>
      </c>
      <c r="N28" s="50">
        <v>446</v>
      </c>
      <c r="O28" s="45">
        <v>259</v>
      </c>
      <c r="P28" s="51">
        <v>187</v>
      </c>
      <c r="Q28" s="50">
        <v>506</v>
      </c>
      <c r="R28" s="45">
        <v>306</v>
      </c>
      <c r="S28" s="51">
        <v>200</v>
      </c>
      <c r="T28" s="50">
        <v>481</v>
      </c>
      <c r="U28" s="45">
        <v>285</v>
      </c>
      <c r="V28" s="51">
        <v>196</v>
      </c>
      <c r="W28" s="50">
        <v>493</v>
      </c>
      <c r="X28" s="45">
        <v>291</v>
      </c>
      <c r="Y28" s="51">
        <v>202</v>
      </c>
      <c r="Z28" s="50">
        <v>418</v>
      </c>
      <c r="AA28" s="45">
        <v>203</v>
      </c>
      <c r="AB28" s="51">
        <v>215</v>
      </c>
      <c r="AC28" s="50">
        <v>335</v>
      </c>
      <c r="AD28" s="45">
        <v>133</v>
      </c>
      <c r="AE28" s="51">
        <v>202</v>
      </c>
      <c r="AF28" s="50">
        <v>415</v>
      </c>
      <c r="AG28" s="45">
        <v>237</v>
      </c>
      <c r="AH28" s="51">
        <v>178</v>
      </c>
      <c r="AI28" s="50">
        <v>488</v>
      </c>
      <c r="AJ28" s="45">
        <v>288</v>
      </c>
      <c r="AK28" s="51">
        <v>200</v>
      </c>
      <c r="AL28" s="50">
        <v>459</v>
      </c>
      <c r="AM28" s="45">
        <v>263</v>
      </c>
      <c r="AN28" s="51">
        <v>196</v>
      </c>
      <c r="AO28" s="50">
        <v>509</v>
      </c>
      <c r="AP28" s="45">
        <v>299</v>
      </c>
      <c r="AQ28" s="51">
        <v>210</v>
      </c>
      <c r="AR28" s="50">
        <v>556</v>
      </c>
      <c r="AS28" s="45">
        <v>348</v>
      </c>
      <c r="AT28" s="51">
        <v>208</v>
      </c>
      <c r="AU28" s="50">
        <v>429</v>
      </c>
      <c r="AV28" s="45">
        <v>206</v>
      </c>
      <c r="AW28" s="51">
        <v>223</v>
      </c>
      <c r="AX28" s="50">
        <v>344</v>
      </c>
      <c r="AY28" s="45">
        <v>124</v>
      </c>
      <c r="AZ28" s="51">
        <v>220</v>
      </c>
      <c r="BA28" s="50">
        <v>441</v>
      </c>
      <c r="BB28" s="45">
        <v>258</v>
      </c>
      <c r="BC28" s="51">
        <v>183</v>
      </c>
      <c r="BD28" s="50">
        <v>493</v>
      </c>
      <c r="BE28" s="45">
        <v>318</v>
      </c>
      <c r="BF28" s="51">
        <v>175</v>
      </c>
      <c r="BG28" s="50">
        <v>469</v>
      </c>
      <c r="BH28" s="45">
        <v>302</v>
      </c>
      <c r="BI28" s="51">
        <v>167</v>
      </c>
      <c r="BJ28" s="50">
        <v>461</v>
      </c>
      <c r="BK28" s="45">
        <v>284</v>
      </c>
      <c r="BL28" s="51">
        <v>177</v>
      </c>
      <c r="BM28" s="50">
        <v>487</v>
      </c>
      <c r="BN28" s="45">
        <v>324</v>
      </c>
      <c r="BO28" s="51">
        <v>163</v>
      </c>
      <c r="BP28" s="50">
        <v>369</v>
      </c>
      <c r="BQ28" s="45">
        <v>182</v>
      </c>
      <c r="BR28" s="51">
        <v>187</v>
      </c>
      <c r="BS28" s="50">
        <v>333</v>
      </c>
      <c r="BT28" s="45">
        <v>157</v>
      </c>
      <c r="BU28" s="51">
        <v>176</v>
      </c>
      <c r="BV28" s="50">
        <v>406</v>
      </c>
      <c r="BW28" s="45">
        <v>244</v>
      </c>
      <c r="BX28" s="51">
        <v>162</v>
      </c>
      <c r="BY28" s="50">
        <v>447</v>
      </c>
      <c r="BZ28" s="45">
        <v>263</v>
      </c>
      <c r="CA28" s="51">
        <v>184</v>
      </c>
      <c r="CB28" s="50">
        <v>479</v>
      </c>
      <c r="CC28" s="45">
        <v>299</v>
      </c>
      <c r="CD28" s="51">
        <v>180</v>
      </c>
      <c r="CE28" s="50">
        <v>476</v>
      </c>
      <c r="CF28" s="45">
        <v>291</v>
      </c>
      <c r="CG28" s="51">
        <v>185</v>
      </c>
      <c r="CH28" s="50">
        <v>500</v>
      </c>
      <c r="CI28" s="45">
        <v>331</v>
      </c>
      <c r="CJ28" s="51">
        <v>169</v>
      </c>
      <c r="CK28" s="50">
        <v>418</v>
      </c>
      <c r="CL28" s="45">
        <v>229</v>
      </c>
      <c r="CM28" s="51">
        <v>189</v>
      </c>
      <c r="CN28" s="50">
        <v>340</v>
      </c>
      <c r="CO28" s="45">
        <v>156</v>
      </c>
      <c r="CP28" s="51">
        <v>184</v>
      </c>
      <c r="CQ28" s="50">
        <v>236</v>
      </c>
      <c r="CR28" s="45">
        <v>138</v>
      </c>
      <c r="CS28" s="51">
        <v>98</v>
      </c>
    </row>
    <row r="29" spans="2:97" s="23" customFormat="1" ht="17.25" customHeight="1" x14ac:dyDescent="0.2">
      <c r="B29" s="87" t="s">
        <v>274</v>
      </c>
      <c r="C29" s="81" t="s">
        <v>49</v>
      </c>
      <c r="D29" s="94" t="s">
        <v>50</v>
      </c>
      <c r="E29" s="50">
        <v>235</v>
      </c>
      <c r="F29" s="45">
        <v>72</v>
      </c>
      <c r="G29" s="51">
        <v>163</v>
      </c>
      <c r="H29" s="50">
        <v>206</v>
      </c>
      <c r="I29" s="45">
        <v>42</v>
      </c>
      <c r="J29" s="51">
        <v>164</v>
      </c>
      <c r="K29" s="50">
        <v>214</v>
      </c>
      <c r="L29" s="45">
        <v>76</v>
      </c>
      <c r="M29" s="51">
        <v>138</v>
      </c>
      <c r="N29" s="50">
        <v>253</v>
      </c>
      <c r="O29" s="45">
        <v>96</v>
      </c>
      <c r="P29" s="51">
        <v>157</v>
      </c>
      <c r="Q29" s="50">
        <v>257</v>
      </c>
      <c r="R29" s="45">
        <v>100</v>
      </c>
      <c r="S29" s="51">
        <v>157</v>
      </c>
      <c r="T29" s="50">
        <v>264</v>
      </c>
      <c r="U29" s="45">
        <v>101</v>
      </c>
      <c r="V29" s="51">
        <v>163</v>
      </c>
      <c r="W29" s="50">
        <v>280</v>
      </c>
      <c r="X29" s="45">
        <v>111</v>
      </c>
      <c r="Y29" s="51">
        <v>169</v>
      </c>
      <c r="Z29" s="50">
        <v>240</v>
      </c>
      <c r="AA29" s="45">
        <v>63</v>
      </c>
      <c r="AB29" s="51">
        <v>177</v>
      </c>
      <c r="AC29" s="50">
        <v>212</v>
      </c>
      <c r="AD29" s="45">
        <v>52</v>
      </c>
      <c r="AE29" s="51">
        <v>160</v>
      </c>
      <c r="AF29" s="50">
        <v>220</v>
      </c>
      <c r="AG29" s="45">
        <v>84</v>
      </c>
      <c r="AH29" s="51">
        <v>136</v>
      </c>
      <c r="AI29" s="50">
        <v>234</v>
      </c>
      <c r="AJ29" s="45">
        <v>103</v>
      </c>
      <c r="AK29" s="51">
        <v>131</v>
      </c>
      <c r="AL29" s="50">
        <v>250</v>
      </c>
      <c r="AM29" s="45">
        <v>99</v>
      </c>
      <c r="AN29" s="51">
        <v>151</v>
      </c>
      <c r="AO29" s="50">
        <v>290</v>
      </c>
      <c r="AP29" s="45">
        <v>123</v>
      </c>
      <c r="AQ29" s="51">
        <v>167</v>
      </c>
      <c r="AR29" s="50">
        <v>271</v>
      </c>
      <c r="AS29" s="45">
        <v>116</v>
      </c>
      <c r="AT29" s="51">
        <v>155</v>
      </c>
      <c r="AU29" s="50">
        <v>212</v>
      </c>
      <c r="AV29" s="45">
        <v>59</v>
      </c>
      <c r="AW29" s="51">
        <v>153</v>
      </c>
      <c r="AX29" s="50">
        <v>188</v>
      </c>
      <c r="AY29" s="45">
        <v>48</v>
      </c>
      <c r="AZ29" s="51">
        <v>140</v>
      </c>
      <c r="BA29" s="50">
        <v>210</v>
      </c>
      <c r="BB29" s="45">
        <v>85</v>
      </c>
      <c r="BC29" s="51">
        <v>125</v>
      </c>
      <c r="BD29" s="50">
        <v>231</v>
      </c>
      <c r="BE29" s="45">
        <v>101</v>
      </c>
      <c r="BF29" s="51">
        <v>130</v>
      </c>
      <c r="BG29" s="50">
        <v>249</v>
      </c>
      <c r="BH29" s="45">
        <v>101</v>
      </c>
      <c r="BI29" s="51">
        <v>148</v>
      </c>
      <c r="BJ29" s="50">
        <v>230</v>
      </c>
      <c r="BK29" s="45">
        <v>72</v>
      </c>
      <c r="BL29" s="51">
        <v>158</v>
      </c>
      <c r="BM29" s="50">
        <v>257</v>
      </c>
      <c r="BN29" s="45">
        <v>103</v>
      </c>
      <c r="BO29" s="51">
        <v>154</v>
      </c>
      <c r="BP29" s="50">
        <v>218</v>
      </c>
      <c r="BQ29" s="45">
        <v>69</v>
      </c>
      <c r="BR29" s="51">
        <v>149</v>
      </c>
      <c r="BS29" s="50">
        <v>182</v>
      </c>
      <c r="BT29" s="45">
        <v>48</v>
      </c>
      <c r="BU29" s="51">
        <v>134</v>
      </c>
      <c r="BV29" s="50">
        <v>189</v>
      </c>
      <c r="BW29" s="45">
        <v>81</v>
      </c>
      <c r="BX29" s="51">
        <v>108</v>
      </c>
      <c r="BY29" s="50">
        <v>207</v>
      </c>
      <c r="BZ29" s="45">
        <v>86</v>
      </c>
      <c r="CA29" s="51">
        <v>121</v>
      </c>
      <c r="CB29" s="50">
        <v>230</v>
      </c>
      <c r="CC29" s="45">
        <v>108</v>
      </c>
      <c r="CD29" s="51">
        <v>122</v>
      </c>
      <c r="CE29" s="50">
        <v>215</v>
      </c>
      <c r="CF29" s="45">
        <v>88</v>
      </c>
      <c r="CG29" s="51">
        <v>127</v>
      </c>
      <c r="CH29" s="50">
        <v>230</v>
      </c>
      <c r="CI29" s="45">
        <v>78</v>
      </c>
      <c r="CJ29" s="51">
        <v>152</v>
      </c>
      <c r="CK29" s="50">
        <v>233</v>
      </c>
      <c r="CL29" s="45">
        <v>72</v>
      </c>
      <c r="CM29" s="51">
        <v>161</v>
      </c>
      <c r="CN29" s="50">
        <v>185</v>
      </c>
      <c r="CO29" s="45">
        <v>29</v>
      </c>
      <c r="CP29" s="51">
        <v>156</v>
      </c>
      <c r="CQ29" s="50">
        <v>229</v>
      </c>
      <c r="CR29" s="45">
        <v>93</v>
      </c>
      <c r="CS29" s="51">
        <v>136</v>
      </c>
    </row>
    <row r="30" spans="2:97" s="23" customFormat="1" ht="17.25" customHeight="1" x14ac:dyDescent="0.2">
      <c r="B30" s="87" t="s">
        <v>274</v>
      </c>
      <c r="C30" s="81" t="s">
        <v>52</v>
      </c>
      <c r="D30" s="94" t="s">
        <v>53</v>
      </c>
      <c r="E30" s="50">
        <v>601</v>
      </c>
      <c r="F30" s="45">
        <v>312</v>
      </c>
      <c r="G30" s="51">
        <v>289</v>
      </c>
      <c r="H30" s="50">
        <v>442</v>
      </c>
      <c r="I30" s="45">
        <v>184</v>
      </c>
      <c r="J30" s="51">
        <v>258</v>
      </c>
      <c r="K30" s="50">
        <v>399</v>
      </c>
      <c r="L30" s="45">
        <v>154</v>
      </c>
      <c r="M30" s="51">
        <v>245</v>
      </c>
      <c r="N30" s="50">
        <v>562</v>
      </c>
      <c r="O30" s="45">
        <v>278</v>
      </c>
      <c r="P30" s="51">
        <v>284</v>
      </c>
      <c r="Q30" s="50">
        <v>602</v>
      </c>
      <c r="R30" s="45">
        <v>322</v>
      </c>
      <c r="S30" s="51">
        <v>280</v>
      </c>
      <c r="T30" s="50">
        <v>626</v>
      </c>
      <c r="U30" s="45">
        <v>341</v>
      </c>
      <c r="V30" s="51">
        <v>285</v>
      </c>
      <c r="W30" s="50">
        <v>583</v>
      </c>
      <c r="X30" s="45">
        <v>297</v>
      </c>
      <c r="Y30" s="51">
        <v>286</v>
      </c>
      <c r="Z30" s="50">
        <v>619</v>
      </c>
      <c r="AA30" s="45">
        <v>350</v>
      </c>
      <c r="AB30" s="51">
        <v>269</v>
      </c>
      <c r="AC30" s="50">
        <v>430</v>
      </c>
      <c r="AD30" s="45">
        <v>182</v>
      </c>
      <c r="AE30" s="51">
        <v>248</v>
      </c>
      <c r="AF30" s="50">
        <v>386</v>
      </c>
      <c r="AG30" s="45">
        <v>145</v>
      </c>
      <c r="AH30" s="51">
        <v>241</v>
      </c>
      <c r="AI30" s="50">
        <v>519</v>
      </c>
      <c r="AJ30" s="45">
        <v>270</v>
      </c>
      <c r="AK30" s="51">
        <v>249</v>
      </c>
      <c r="AL30" s="50">
        <v>537</v>
      </c>
      <c r="AM30" s="45">
        <v>275</v>
      </c>
      <c r="AN30" s="51">
        <v>262</v>
      </c>
      <c r="AO30" s="50">
        <v>605</v>
      </c>
      <c r="AP30" s="45">
        <v>322</v>
      </c>
      <c r="AQ30" s="51">
        <v>283</v>
      </c>
      <c r="AR30" s="50">
        <v>602</v>
      </c>
      <c r="AS30" s="45">
        <v>327</v>
      </c>
      <c r="AT30" s="51">
        <v>275</v>
      </c>
      <c r="AU30" s="50">
        <v>618</v>
      </c>
      <c r="AV30" s="45">
        <v>313</v>
      </c>
      <c r="AW30" s="51">
        <v>305</v>
      </c>
      <c r="AX30" s="50">
        <v>459</v>
      </c>
      <c r="AY30" s="45">
        <v>193</v>
      </c>
      <c r="AZ30" s="51">
        <v>266</v>
      </c>
      <c r="BA30" s="50">
        <v>390</v>
      </c>
      <c r="BB30" s="45">
        <v>140</v>
      </c>
      <c r="BC30" s="51">
        <v>250</v>
      </c>
      <c r="BD30" s="50">
        <v>480</v>
      </c>
      <c r="BE30" s="45">
        <v>203</v>
      </c>
      <c r="BF30" s="51">
        <v>277</v>
      </c>
      <c r="BG30" s="50">
        <v>583</v>
      </c>
      <c r="BH30" s="45">
        <v>308</v>
      </c>
      <c r="BI30" s="51">
        <v>275</v>
      </c>
      <c r="BJ30" s="50">
        <v>585</v>
      </c>
      <c r="BK30" s="45">
        <v>320</v>
      </c>
      <c r="BL30" s="51">
        <v>265</v>
      </c>
      <c r="BM30" s="50">
        <v>566</v>
      </c>
      <c r="BN30" s="45">
        <v>286</v>
      </c>
      <c r="BO30" s="51">
        <v>280</v>
      </c>
      <c r="BP30" s="50">
        <v>591</v>
      </c>
      <c r="BQ30" s="45">
        <v>329</v>
      </c>
      <c r="BR30" s="51">
        <v>262</v>
      </c>
      <c r="BS30" s="50">
        <v>431</v>
      </c>
      <c r="BT30" s="45">
        <v>187</v>
      </c>
      <c r="BU30" s="51">
        <v>244</v>
      </c>
      <c r="BV30" s="50">
        <v>357</v>
      </c>
      <c r="BW30" s="45">
        <v>120</v>
      </c>
      <c r="BX30" s="51">
        <v>237</v>
      </c>
      <c r="BY30" s="50">
        <v>516</v>
      </c>
      <c r="BZ30" s="45">
        <v>252</v>
      </c>
      <c r="CA30" s="51">
        <v>264</v>
      </c>
      <c r="CB30" s="50">
        <v>560</v>
      </c>
      <c r="CC30" s="45">
        <v>300</v>
      </c>
      <c r="CD30" s="51">
        <v>260</v>
      </c>
      <c r="CE30" s="50">
        <v>564</v>
      </c>
      <c r="CF30" s="45">
        <v>299</v>
      </c>
      <c r="CG30" s="51">
        <v>265</v>
      </c>
      <c r="CH30" s="50">
        <v>585</v>
      </c>
      <c r="CI30" s="45">
        <v>312</v>
      </c>
      <c r="CJ30" s="51">
        <v>273</v>
      </c>
      <c r="CK30" s="50">
        <v>599</v>
      </c>
      <c r="CL30" s="45">
        <v>326</v>
      </c>
      <c r="CM30" s="51">
        <v>273</v>
      </c>
      <c r="CN30" s="50">
        <v>450</v>
      </c>
      <c r="CO30" s="45">
        <v>205</v>
      </c>
      <c r="CP30" s="51">
        <v>245</v>
      </c>
      <c r="CQ30" s="50">
        <v>512</v>
      </c>
      <c r="CR30" s="45">
        <v>249</v>
      </c>
      <c r="CS30" s="51">
        <v>263</v>
      </c>
    </row>
    <row r="31" spans="2:97" s="23" customFormat="1" ht="17.25" customHeight="1" x14ac:dyDescent="0.2">
      <c r="B31" s="87" t="s">
        <v>274</v>
      </c>
      <c r="C31" s="81" t="s">
        <v>55</v>
      </c>
      <c r="D31" s="94" t="s">
        <v>56</v>
      </c>
      <c r="E31" s="50">
        <v>436</v>
      </c>
      <c r="F31" s="45">
        <v>223</v>
      </c>
      <c r="G31" s="51">
        <v>213</v>
      </c>
      <c r="H31" s="50">
        <v>358</v>
      </c>
      <c r="I31" s="45">
        <v>164</v>
      </c>
      <c r="J31" s="51">
        <v>194</v>
      </c>
      <c r="K31" s="50">
        <v>461</v>
      </c>
      <c r="L31" s="45">
        <v>253</v>
      </c>
      <c r="M31" s="51">
        <v>208</v>
      </c>
      <c r="N31" s="50">
        <v>536</v>
      </c>
      <c r="O31" s="45">
        <v>329</v>
      </c>
      <c r="P31" s="51">
        <v>207</v>
      </c>
      <c r="Q31" s="50">
        <v>538</v>
      </c>
      <c r="R31" s="45">
        <v>313</v>
      </c>
      <c r="S31" s="51">
        <v>225</v>
      </c>
      <c r="T31" s="50">
        <v>554</v>
      </c>
      <c r="U31" s="45">
        <v>311</v>
      </c>
      <c r="V31" s="51">
        <v>243</v>
      </c>
      <c r="W31" s="50">
        <v>581</v>
      </c>
      <c r="X31" s="45">
        <v>341</v>
      </c>
      <c r="Y31" s="51">
        <v>240</v>
      </c>
      <c r="Z31" s="50">
        <v>415</v>
      </c>
      <c r="AA31" s="45">
        <v>206</v>
      </c>
      <c r="AB31" s="51">
        <v>209</v>
      </c>
      <c r="AC31" s="50">
        <v>344</v>
      </c>
      <c r="AD31" s="45">
        <v>139</v>
      </c>
      <c r="AE31" s="51">
        <v>205</v>
      </c>
      <c r="AF31" s="50">
        <v>489</v>
      </c>
      <c r="AG31" s="45">
        <v>267</v>
      </c>
      <c r="AH31" s="51">
        <v>222</v>
      </c>
      <c r="AI31" s="50">
        <v>557</v>
      </c>
      <c r="AJ31" s="45">
        <v>320</v>
      </c>
      <c r="AK31" s="51">
        <v>237</v>
      </c>
      <c r="AL31" s="50">
        <v>540</v>
      </c>
      <c r="AM31" s="45">
        <v>316</v>
      </c>
      <c r="AN31" s="51">
        <v>224</v>
      </c>
      <c r="AO31" s="50">
        <v>550</v>
      </c>
      <c r="AP31" s="45">
        <v>323</v>
      </c>
      <c r="AQ31" s="51">
        <v>227</v>
      </c>
      <c r="AR31" s="50">
        <v>610</v>
      </c>
      <c r="AS31" s="45">
        <v>375</v>
      </c>
      <c r="AT31" s="51">
        <v>235</v>
      </c>
      <c r="AU31" s="50">
        <v>452</v>
      </c>
      <c r="AV31" s="45">
        <v>221</v>
      </c>
      <c r="AW31" s="51">
        <v>231</v>
      </c>
      <c r="AX31" s="50">
        <v>380</v>
      </c>
      <c r="AY31" s="45">
        <v>161</v>
      </c>
      <c r="AZ31" s="51">
        <v>219</v>
      </c>
      <c r="BA31" s="50">
        <v>480</v>
      </c>
      <c r="BB31" s="45">
        <v>266</v>
      </c>
      <c r="BC31" s="51">
        <v>214</v>
      </c>
      <c r="BD31" s="50">
        <v>481</v>
      </c>
      <c r="BE31" s="45">
        <v>258</v>
      </c>
      <c r="BF31" s="51">
        <v>223</v>
      </c>
      <c r="BG31" s="50">
        <v>579</v>
      </c>
      <c r="BH31" s="45">
        <v>322</v>
      </c>
      <c r="BI31" s="51">
        <v>257</v>
      </c>
      <c r="BJ31" s="50">
        <v>548</v>
      </c>
      <c r="BK31" s="45">
        <v>293</v>
      </c>
      <c r="BL31" s="51">
        <v>255</v>
      </c>
      <c r="BM31" s="50">
        <v>548</v>
      </c>
      <c r="BN31" s="45">
        <v>302</v>
      </c>
      <c r="BO31" s="51">
        <v>246</v>
      </c>
      <c r="BP31" s="50">
        <v>448</v>
      </c>
      <c r="BQ31" s="45">
        <v>230</v>
      </c>
      <c r="BR31" s="51">
        <v>218</v>
      </c>
      <c r="BS31" s="50">
        <v>369</v>
      </c>
      <c r="BT31" s="45">
        <v>161</v>
      </c>
      <c r="BU31" s="51">
        <v>208</v>
      </c>
      <c r="BV31" s="50">
        <v>476</v>
      </c>
      <c r="BW31" s="45">
        <v>249</v>
      </c>
      <c r="BX31" s="51">
        <v>227</v>
      </c>
      <c r="BY31" s="50">
        <v>588</v>
      </c>
      <c r="BZ31" s="45">
        <v>352</v>
      </c>
      <c r="CA31" s="51">
        <v>236</v>
      </c>
      <c r="CB31" s="50">
        <v>561</v>
      </c>
      <c r="CC31" s="45">
        <v>316</v>
      </c>
      <c r="CD31" s="51">
        <v>245</v>
      </c>
      <c r="CE31" s="50">
        <v>531</v>
      </c>
      <c r="CF31" s="45">
        <v>289</v>
      </c>
      <c r="CG31" s="51">
        <v>242</v>
      </c>
      <c r="CH31" s="50">
        <v>570</v>
      </c>
      <c r="CI31" s="45">
        <v>325</v>
      </c>
      <c r="CJ31" s="51">
        <v>245</v>
      </c>
      <c r="CK31" s="50">
        <v>458</v>
      </c>
      <c r="CL31" s="45">
        <v>238</v>
      </c>
      <c r="CM31" s="51">
        <v>220</v>
      </c>
      <c r="CN31" s="50">
        <v>339</v>
      </c>
      <c r="CO31" s="45">
        <v>144</v>
      </c>
      <c r="CP31" s="51">
        <v>195</v>
      </c>
      <c r="CQ31" s="50">
        <v>506</v>
      </c>
      <c r="CR31" s="45">
        <v>265</v>
      </c>
      <c r="CS31" s="51">
        <v>241</v>
      </c>
    </row>
    <row r="32" spans="2:97" s="23" customFormat="1" ht="17.25" customHeight="1" x14ac:dyDescent="0.2">
      <c r="B32" s="87" t="s">
        <v>274</v>
      </c>
      <c r="C32" s="81" t="s">
        <v>58</v>
      </c>
      <c r="D32" s="94" t="s">
        <v>59</v>
      </c>
      <c r="E32" s="50">
        <v>502</v>
      </c>
      <c r="F32" s="45">
        <v>230</v>
      </c>
      <c r="G32" s="51">
        <v>272</v>
      </c>
      <c r="H32" s="50">
        <v>450</v>
      </c>
      <c r="I32" s="45">
        <v>193</v>
      </c>
      <c r="J32" s="51">
        <v>257</v>
      </c>
      <c r="K32" s="50">
        <v>430</v>
      </c>
      <c r="L32" s="45">
        <v>180</v>
      </c>
      <c r="M32" s="51">
        <v>250</v>
      </c>
      <c r="N32" s="50">
        <v>552</v>
      </c>
      <c r="O32" s="45">
        <v>255</v>
      </c>
      <c r="P32" s="51">
        <v>297</v>
      </c>
      <c r="Q32" s="50">
        <v>597</v>
      </c>
      <c r="R32" s="45">
        <v>292</v>
      </c>
      <c r="S32" s="51">
        <v>305</v>
      </c>
      <c r="T32" s="50">
        <v>641</v>
      </c>
      <c r="U32" s="45">
        <v>325</v>
      </c>
      <c r="V32" s="51">
        <v>316</v>
      </c>
      <c r="W32" s="50">
        <v>550</v>
      </c>
      <c r="X32" s="45">
        <v>221</v>
      </c>
      <c r="Y32" s="51">
        <v>329</v>
      </c>
      <c r="Z32" s="50">
        <v>540</v>
      </c>
      <c r="AA32" s="45">
        <v>247</v>
      </c>
      <c r="AB32" s="51">
        <v>293</v>
      </c>
      <c r="AC32" s="50">
        <v>427</v>
      </c>
      <c r="AD32" s="45">
        <v>191</v>
      </c>
      <c r="AE32" s="51">
        <v>236</v>
      </c>
      <c r="AF32" s="50">
        <v>448</v>
      </c>
      <c r="AG32" s="45">
        <v>172</v>
      </c>
      <c r="AH32" s="51">
        <v>276</v>
      </c>
      <c r="AI32" s="50">
        <v>510</v>
      </c>
      <c r="AJ32" s="45">
        <v>232</v>
      </c>
      <c r="AK32" s="51">
        <v>278</v>
      </c>
      <c r="AL32" s="50">
        <v>593</v>
      </c>
      <c r="AM32" s="45">
        <v>283</v>
      </c>
      <c r="AN32" s="51">
        <v>310</v>
      </c>
      <c r="AO32" s="50">
        <v>488</v>
      </c>
      <c r="AP32" s="45">
        <v>205</v>
      </c>
      <c r="AQ32" s="51">
        <v>283</v>
      </c>
      <c r="AR32" s="50">
        <v>541</v>
      </c>
      <c r="AS32" s="45">
        <v>249</v>
      </c>
      <c r="AT32" s="51">
        <v>292</v>
      </c>
      <c r="AU32" s="50">
        <v>501</v>
      </c>
      <c r="AV32" s="45">
        <v>251</v>
      </c>
      <c r="AW32" s="51">
        <v>250</v>
      </c>
      <c r="AX32" s="50">
        <v>418</v>
      </c>
      <c r="AY32" s="45">
        <v>205</v>
      </c>
      <c r="AZ32" s="51">
        <v>213</v>
      </c>
      <c r="BA32" s="50">
        <v>427</v>
      </c>
      <c r="BB32" s="45">
        <v>189</v>
      </c>
      <c r="BC32" s="51">
        <v>238</v>
      </c>
      <c r="BD32" s="50">
        <v>529</v>
      </c>
      <c r="BE32" s="45">
        <v>269</v>
      </c>
      <c r="BF32" s="51">
        <v>260</v>
      </c>
      <c r="BG32" s="50">
        <v>591</v>
      </c>
      <c r="BH32" s="45">
        <v>309</v>
      </c>
      <c r="BI32" s="51">
        <v>282</v>
      </c>
      <c r="BJ32" s="50">
        <v>563</v>
      </c>
      <c r="BK32" s="45">
        <v>273</v>
      </c>
      <c r="BL32" s="51">
        <v>290</v>
      </c>
      <c r="BM32" s="50">
        <v>533</v>
      </c>
      <c r="BN32" s="45">
        <v>270</v>
      </c>
      <c r="BO32" s="51">
        <v>263</v>
      </c>
      <c r="BP32" s="50">
        <v>451</v>
      </c>
      <c r="BQ32" s="45">
        <v>228</v>
      </c>
      <c r="BR32" s="51">
        <v>223</v>
      </c>
      <c r="BS32" s="50">
        <v>421</v>
      </c>
      <c r="BT32" s="45">
        <v>205</v>
      </c>
      <c r="BU32" s="51">
        <v>216</v>
      </c>
      <c r="BV32" s="50">
        <v>449</v>
      </c>
      <c r="BW32" s="45">
        <v>212</v>
      </c>
      <c r="BX32" s="51">
        <v>237</v>
      </c>
      <c r="BY32" s="50">
        <v>470</v>
      </c>
      <c r="BZ32" s="45">
        <v>231</v>
      </c>
      <c r="CA32" s="51">
        <v>239</v>
      </c>
      <c r="CB32" s="50">
        <v>520</v>
      </c>
      <c r="CC32" s="45">
        <v>264</v>
      </c>
      <c r="CD32" s="51">
        <v>256</v>
      </c>
      <c r="CE32" s="50">
        <v>526</v>
      </c>
      <c r="CF32" s="45">
        <v>260</v>
      </c>
      <c r="CG32" s="51">
        <v>266</v>
      </c>
      <c r="CH32" s="50">
        <v>541</v>
      </c>
      <c r="CI32" s="45">
        <v>260</v>
      </c>
      <c r="CJ32" s="51">
        <v>281</v>
      </c>
      <c r="CK32" s="50">
        <v>487</v>
      </c>
      <c r="CL32" s="45">
        <v>241</v>
      </c>
      <c r="CM32" s="51">
        <v>246</v>
      </c>
      <c r="CN32" s="50">
        <v>409</v>
      </c>
      <c r="CO32" s="45">
        <v>190</v>
      </c>
      <c r="CP32" s="51">
        <v>219</v>
      </c>
      <c r="CQ32" s="50">
        <v>453</v>
      </c>
      <c r="CR32" s="45">
        <v>181</v>
      </c>
      <c r="CS32" s="51">
        <v>272</v>
      </c>
    </row>
    <row r="33" spans="2:97" s="23" customFormat="1" ht="17.25" customHeight="1" x14ac:dyDescent="0.2">
      <c r="B33" s="87" t="s">
        <v>274</v>
      </c>
      <c r="C33" s="81" t="s">
        <v>60</v>
      </c>
      <c r="D33" s="94" t="s">
        <v>61</v>
      </c>
      <c r="E33" s="50">
        <v>596</v>
      </c>
      <c r="F33" s="45">
        <v>85</v>
      </c>
      <c r="G33" s="51">
        <v>511</v>
      </c>
      <c r="H33" s="50">
        <v>686</v>
      </c>
      <c r="I33" s="45">
        <v>62</v>
      </c>
      <c r="J33" s="51">
        <v>624</v>
      </c>
      <c r="K33" s="50">
        <v>609</v>
      </c>
      <c r="L33" s="45">
        <v>94</v>
      </c>
      <c r="M33" s="51">
        <v>515</v>
      </c>
      <c r="N33" s="50">
        <v>583</v>
      </c>
      <c r="O33" s="45">
        <v>111</v>
      </c>
      <c r="P33" s="51">
        <v>472</v>
      </c>
      <c r="Q33" s="50">
        <v>563</v>
      </c>
      <c r="R33" s="45">
        <v>118</v>
      </c>
      <c r="S33" s="51">
        <v>445</v>
      </c>
      <c r="T33" s="50">
        <v>538</v>
      </c>
      <c r="U33" s="45">
        <v>99</v>
      </c>
      <c r="V33" s="51">
        <v>439</v>
      </c>
      <c r="W33" s="50">
        <v>562</v>
      </c>
      <c r="X33" s="45">
        <v>125</v>
      </c>
      <c r="Y33" s="51">
        <v>437</v>
      </c>
      <c r="Z33" s="50">
        <v>606</v>
      </c>
      <c r="AA33" s="45">
        <v>78</v>
      </c>
      <c r="AB33" s="51">
        <v>528</v>
      </c>
      <c r="AC33" s="50">
        <v>661</v>
      </c>
      <c r="AD33" s="45">
        <v>53</v>
      </c>
      <c r="AE33" s="51">
        <v>608</v>
      </c>
      <c r="AF33" s="50">
        <v>626</v>
      </c>
      <c r="AG33" s="45">
        <v>93</v>
      </c>
      <c r="AH33" s="51">
        <v>533</v>
      </c>
      <c r="AI33" s="50">
        <v>601</v>
      </c>
      <c r="AJ33" s="45">
        <v>119</v>
      </c>
      <c r="AK33" s="51">
        <v>482</v>
      </c>
      <c r="AL33" s="50">
        <v>607</v>
      </c>
      <c r="AM33" s="45">
        <v>120</v>
      </c>
      <c r="AN33" s="51">
        <v>487</v>
      </c>
      <c r="AO33" s="50">
        <v>578</v>
      </c>
      <c r="AP33" s="45">
        <v>130</v>
      </c>
      <c r="AQ33" s="51">
        <v>448</v>
      </c>
      <c r="AR33" s="50">
        <v>622</v>
      </c>
      <c r="AS33" s="45">
        <v>145</v>
      </c>
      <c r="AT33" s="51">
        <v>477</v>
      </c>
      <c r="AU33" s="50">
        <v>615</v>
      </c>
      <c r="AV33" s="45">
        <v>89</v>
      </c>
      <c r="AW33" s="51">
        <v>526</v>
      </c>
      <c r="AX33" s="50">
        <v>716</v>
      </c>
      <c r="AY33" s="45">
        <v>60</v>
      </c>
      <c r="AZ33" s="51">
        <v>656</v>
      </c>
      <c r="BA33" s="50">
        <v>667</v>
      </c>
      <c r="BB33" s="45">
        <v>102</v>
      </c>
      <c r="BC33" s="51">
        <v>565</v>
      </c>
      <c r="BD33" s="50">
        <v>612</v>
      </c>
      <c r="BE33" s="45">
        <v>140</v>
      </c>
      <c r="BF33" s="51">
        <v>472</v>
      </c>
      <c r="BG33" s="50">
        <v>614</v>
      </c>
      <c r="BH33" s="45">
        <v>141</v>
      </c>
      <c r="BI33" s="51">
        <v>473</v>
      </c>
      <c r="BJ33" s="50">
        <v>502</v>
      </c>
      <c r="BK33" s="45">
        <v>104</v>
      </c>
      <c r="BL33" s="51">
        <v>398</v>
      </c>
      <c r="BM33" s="50">
        <v>592</v>
      </c>
      <c r="BN33" s="45">
        <v>128</v>
      </c>
      <c r="BO33" s="51">
        <v>464</v>
      </c>
      <c r="BP33" s="50">
        <v>636</v>
      </c>
      <c r="BQ33" s="45">
        <v>100</v>
      </c>
      <c r="BR33" s="51">
        <v>536</v>
      </c>
      <c r="BS33" s="50">
        <v>671</v>
      </c>
      <c r="BT33" s="45">
        <v>65</v>
      </c>
      <c r="BU33" s="51">
        <v>606</v>
      </c>
      <c r="BV33" s="50">
        <v>608</v>
      </c>
      <c r="BW33" s="45">
        <v>86</v>
      </c>
      <c r="BX33" s="51">
        <v>522</v>
      </c>
      <c r="BY33" s="50">
        <v>638</v>
      </c>
      <c r="BZ33" s="45">
        <v>130</v>
      </c>
      <c r="CA33" s="51">
        <v>508</v>
      </c>
      <c r="CB33" s="50">
        <v>578</v>
      </c>
      <c r="CC33" s="45">
        <v>117</v>
      </c>
      <c r="CD33" s="51">
        <v>461</v>
      </c>
      <c r="CE33" s="50">
        <v>539</v>
      </c>
      <c r="CF33" s="45">
        <v>114</v>
      </c>
      <c r="CG33" s="51">
        <v>425</v>
      </c>
      <c r="CH33" s="50">
        <v>577</v>
      </c>
      <c r="CI33" s="45">
        <v>122</v>
      </c>
      <c r="CJ33" s="51">
        <v>455</v>
      </c>
      <c r="CK33" s="50">
        <v>598</v>
      </c>
      <c r="CL33" s="45">
        <v>70</v>
      </c>
      <c r="CM33" s="51">
        <v>528</v>
      </c>
      <c r="CN33" s="50">
        <v>662</v>
      </c>
      <c r="CO33" s="45">
        <v>68</v>
      </c>
      <c r="CP33" s="51">
        <v>594</v>
      </c>
      <c r="CQ33" s="50">
        <v>593</v>
      </c>
      <c r="CR33" s="45">
        <v>84</v>
      </c>
      <c r="CS33" s="51">
        <v>509</v>
      </c>
    </row>
    <row r="34" spans="2:97" s="23" customFormat="1" ht="17.25" customHeight="1" x14ac:dyDescent="0.2">
      <c r="B34" s="87" t="s">
        <v>274</v>
      </c>
      <c r="C34" s="81" t="s">
        <v>62</v>
      </c>
      <c r="D34" s="94" t="s">
        <v>63</v>
      </c>
      <c r="E34" s="50">
        <v>429</v>
      </c>
      <c r="F34" s="45">
        <v>146</v>
      </c>
      <c r="G34" s="51">
        <v>283</v>
      </c>
      <c r="H34" s="50">
        <v>369</v>
      </c>
      <c r="I34" s="45">
        <v>82</v>
      </c>
      <c r="J34" s="51">
        <v>287</v>
      </c>
      <c r="K34" s="50">
        <v>373</v>
      </c>
      <c r="L34" s="45">
        <v>112</v>
      </c>
      <c r="M34" s="51">
        <v>261</v>
      </c>
      <c r="N34" s="50">
        <v>429</v>
      </c>
      <c r="O34" s="45">
        <v>146</v>
      </c>
      <c r="P34" s="51">
        <v>283</v>
      </c>
      <c r="Q34" s="50">
        <v>441</v>
      </c>
      <c r="R34" s="45">
        <v>177</v>
      </c>
      <c r="S34" s="51">
        <v>264</v>
      </c>
      <c r="T34" s="50">
        <v>471</v>
      </c>
      <c r="U34" s="45">
        <v>190</v>
      </c>
      <c r="V34" s="51">
        <v>281</v>
      </c>
      <c r="W34" s="50">
        <v>444</v>
      </c>
      <c r="X34" s="45">
        <v>183</v>
      </c>
      <c r="Y34" s="51">
        <v>261</v>
      </c>
      <c r="Z34" s="50">
        <v>391</v>
      </c>
      <c r="AA34" s="45">
        <v>129</v>
      </c>
      <c r="AB34" s="51">
        <v>262</v>
      </c>
      <c r="AC34" s="50">
        <v>338</v>
      </c>
      <c r="AD34" s="45">
        <v>80</v>
      </c>
      <c r="AE34" s="51">
        <v>258</v>
      </c>
      <c r="AF34" s="50">
        <v>330</v>
      </c>
      <c r="AG34" s="45">
        <v>96</v>
      </c>
      <c r="AH34" s="51">
        <v>234</v>
      </c>
      <c r="AI34" s="50">
        <v>394</v>
      </c>
      <c r="AJ34" s="45">
        <v>152</v>
      </c>
      <c r="AK34" s="51">
        <v>242</v>
      </c>
      <c r="AL34" s="50">
        <v>436</v>
      </c>
      <c r="AM34" s="45">
        <v>176</v>
      </c>
      <c r="AN34" s="51">
        <v>260</v>
      </c>
      <c r="AO34" s="50">
        <v>440</v>
      </c>
      <c r="AP34" s="45">
        <v>184</v>
      </c>
      <c r="AQ34" s="51">
        <v>256</v>
      </c>
      <c r="AR34" s="50">
        <v>417</v>
      </c>
      <c r="AS34" s="45">
        <v>178</v>
      </c>
      <c r="AT34" s="51">
        <v>239</v>
      </c>
      <c r="AU34" s="50">
        <v>368</v>
      </c>
      <c r="AV34" s="45">
        <v>122</v>
      </c>
      <c r="AW34" s="51">
        <v>246</v>
      </c>
      <c r="AX34" s="50">
        <v>335</v>
      </c>
      <c r="AY34" s="45">
        <v>103</v>
      </c>
      <c r="AZ34" s="51">
        <v>232</v>
      </c>
      <c r="BA34" s="50">
        <v>273</v>
      </c>
      <c r="BB34" s="45">
        <v>41</v>
      </c>
      <c r="BC34" s="51">
        <v>232</v>
      </c>
      <c r="BD34" s="50">
        <v>325</v>
      </c>
      <c r="BE34" s="45">
        <v>88</v>
      </c>
      <c r="BF34" s="51">
        <v>237</v>
      </c>
      <c r="BG34" s="50">
        <v>355</v>
      </c>
      <c r="BH34" s="45">
        <v>113</v>
      </c>
      <c r="BI34" s="51">
        <v>242</v>
      </c>
      <c r="BJ34" s="50">
        <v>355</v>
      </c>
      <c r="BK34" s="45">
        <v>97</v>
      </c>
      <c r="BL34" s="51">
        <v>258</v>
      </c>
      <c r="BM34" s="50">
        <v>331</v>
      </c>
      <c r="BN34" s="45">
        <v>80</v>
      </c>
      <c r="BO34" s="51">
        <v>251</v>
      </c>
      <c r="BP34" s="50">
        <v>342</v>
      </c>
      <c r="BQ34" s="45">
        <v>92</v>
      </c>
      <c r="BR34" s="51">
        <v>250</v>
      </c>
      <c r="BS34" s="50">
        <v>288</v>
      </c>
      <c r="BT34" s="45">
        <v>67</v>
      </c>
      <c r="BU34" s="51">
        <v>221</v>
      </c>
      <c r="BV34" s="50">
        <v>331</v>
      </c>
      <c r="BW34" s="45">
        <v>122</v>
      </c>
      <c r="BX34" s="51">
        <v>209</v>
      </c>
      <c r="BY34" s="50">
        <v>375</v>
      </c>
      <c r="BZ34" s="45">
        <v>154</v>
      </c>
      <c r="CA34" s="51">
        <v>221</v>
      </c>
      <c r="CB34" s="50">
        <v>403</v>
      </c>
      <c r="CC34" s="45">
        <v>162</v>
      </c>
      <c r="CD34" s="51">
        <v>241</v>
      </c>
      <c r="CE34" s="50">
        <v>408</v>
      </c>
      <c r="CF34" s="45">
        <v>159</v>
      </c>
      <c r="CG34" s="51">
        <v>249</v>
      </c>
      <c r="CH34" s="50">
        <v>401</v>
      </c>
      <c r="CI34" s="45">
        <v>190</v>
      </c>
      <c r="CJ34" s="51">
        <v>211</v>
      </c>
      <c r="CK34" s="50">
        <v>385</v>
      </c>
      <c r="CL34" s="45">
        <v>151</v>
      </c>
      <c r="CM34" s="51">
        <v>234</v>
      </c>
      <c r="CN34" s="50">
        <v>317</v>
      </c>
      <c r="CO34" s="45">
        <v>87</v>
      </c>
      <c r="CP34" s="51">
        <v>230</v>
      </c>
      <c r="CQ34" s="50">
        <v>317</v>
      </c>
      <c r="CR34" s="45">
        <v>104</v>
      </c>
      <c r="CS34" s="51">
        <v>213</v>
      </c>
    </row>
    <row r="35" spans="2:97" s="23" customFormat="1" ht="17.25" customHeight="1" x14ac:dyDescent="0.2">
      <c r="B35" s="87" t="s">
        <v>274</v>
      </c>
      <c r="C35" s="81" t="s">
        <v>65</v>
      </c>
      <c r="D35" s="94" t="s">
        <v>66</v>
      </c>
      <c r="E35" s="50">
        <v>301</v>
      </c>
      <c r="F35" s="45">
        <v>130</v>
      </c>
      <c r="G35" s="51">
        <v>171</v>
      </c>
      <c r="H35" s="50">
        <v>256</v>
      </c>
      <c r="I35" s="45">
        <v>91</v>
      </c>
      <c r="J35" s="51">
        <v>165</v>
      </c>
      <c r="K35" s="50">
        <v>292</v>
      </c>
      <c r="L35" s="45">
        <v>124</v>
      </c>
      <c r="M35" s="51">
        <v>168</v>
      </c>
      <c r="N35" s="50">
        <v>326</v>
      </c>
      <c r="O35" s="45">
        <v>152</v>
      </c>
      <c r="P35" s="51">
        <v>174</v>
      </c>
      <c r="Q35" s="50">
        <v>351</v>
      </c>
      <c r="R35" s="45">
        <v>168</v>
      </c>
      <c r="S35" s="51">
        <v>183</v>
      </c>
      <c r="T35" s="50">
        <v>367</v>
      </c>
      <c r="U35" s="45">
        <v>182</v>
      </c>
      <c r="V35" s="51">
        <v>185</v>
      </c>
      <c r="W35" s="50">
        <v>347</v>
      </c>
      <c r="X35" s="45">
        <v>172</v>
      </c>
      <c r="Y35" s="51">
        <v>175</v>
      </c>
      <c r="Z35" s="50">
        <v>288</v>
      </c>
      <c r="AA35" s="45">
        <v>128</v>
      </c>
      <c r="AB35" s="51">
        <v>160</v>
      </c>
      <c r="AC35" s="50">
        <v>249</v>
      </c>
      <c r="AD35" s="45">
        <v>100</v>
      </c>
      <c r="AE35" s="51">
        <v>149</v>
      </c>
      <c r="AF35" s="50">
        <v>305</v>
      </c>
      <c r="AG35" s="45">
        <v>134</v>
      </c>
      <c r="AH35" s="51">
        <v>171</v>
      </c>
      <c r="AI35" s="50">
        <v>306</v>
      </c>
      <c r="AJ35" s="45">
        <v>144</v>
      </c>
      <c r="AK35" s="51">
        <v>162</v>
      </c>
      <c r="AL35" s="50">
        <v>334</v>
      </c>
      <c r="AM35" s="45">
        <v>154</v>
      </c>
      <c r="AN35" s="51">
        <v>180</v>
      </c>
      <c r="AO35" s="50">
        <v>339</v>
      </c>
      <c r="AP35" s="45">
        <v>167</v>
      </c>
      <c r="AQ35" s="51">
        <v>172</v>
      </c>
      <c r="AR35" s="50">
        <v>307</v>
      </c>
      <c r="AS35" s="45">
        <v>159</v>
      </c>
      <c r="AT35" s="51">
        <v>148</v>
      </c>
      <c r="AU35" s="50">
        <v>252</v>
      </c>
      <c r="AV35" s="45">
        <v>144</v>
      </c>
      <c r="AW35" s="51">
        <v>108</v>
      </c>
      <c r="AX35" s="50">
        <v>229</v>
      </c>
      <c r="AY35" s="45">
        <v>110</v>
      </c>
      <c r="AZ35" s="51">
        <v>119</v>
      </c>
      <c r="BA35" s="50">
        <v>286</v>
      </c>
      <c r="BB35" s="45">
        <v>130</v>
      </c>
      <c r="BC35" s="51">
        <v>156</v>
      </c>
      <c r="BD35" s="50">
        <v>344</v>
      </c>
      <c r="BE35" s="45">
        <v>177</v>
      </c>
      <c r="BF35" s="51">
        <v>167</v>
      </c>
      <c r="BG35" s="50">
        <v>389</v>
      </c>
      <c r="BH35" s="45">
        <v>198</v>
      </c>
      <c r="BI35" s="51">
        <v>191</v>
      </c>
      <c r="BJ35" s="50">
        <v>360</v>
      </c>
      <c r="BK35" s="45">
        <v>186</v>
      </c>
      <c r="BL35" s="51">
        <v>174</v>
      </c>
      <c r="BM35" s="50">
        <v>331</v>
      </c>
      <c r="BN35" s="45">
        <v>170</v>
      </c>
      <c r="BO35" s="51">
        <v>161</v>
      </c>
      <c r="BP35" s="50">
        <v>298</v>
      </c>
      <c r="BQ35" s="45">
        <v>134</v>
      </c>
      <c r="BR35" s="51">
        <v>164</v>
      </c>
      <c r="BS35" s="50">
        <v>249</v>
      </c>
      <c r="BT35" s="45">
        <v>85</v>
      </c>
      <c r="BU35" s="51">
        <v>164</v>
      </c>
      <c r="BV35" s="50">
        <v>296</v>
      </c>
      <c r="BW35" s="45">
        <v>132</v>
      </c>
      <c r="BX35" s="51">
        <v>164</v>
      </c>
      <c r="BY35" s="50">
        <v>316</v>
      </c>
      <c r="BZ35" s="45">
        <v>151</v>
      </c>
      <c r="CA35" s="51">
        <v>165</v>
      </c>
      <c r="CB35" s="50">
        <v>339</v>
      </c>
      <c r="CC35" s="45">
        <v>181</v>
      </c>
      <c r="CD35" s="51">
        <v>158</v>
      </c>
      <c r="CE35" s="50">
        <v>335</v>
      </c>
      <c r="CF35" s="45">
        <v>169</v>
      </c>
      <c r="CG35" s="51">
        <v>166</v>
      </c>
      <c r="CH35" s="50">
        <v>350</v>
      </c>
      <c r="CI35" s="45">
        <v>186</v>
      </c>
      <c r="CJ35" s="51">
        <v>164</v>
      </c>
      <c r="CK35" s="50">
        <v>295</v>
      </c>
      <c r="CL35" s="45">
        <v>147</v>
      </c>
      <c r="CM35" s="51">
        <v>148</v>
      </c>
      <c r="CN35" s="50">
        <v>249</v>
      </c>
      <c r="CO35" s="45">
        <v>91</v>
      </c>
      <c r="CP35" s="51">
        <v>158</v>
      </c>
      <c r="CQ35" s="50">
        <v>312</v>
      </c>
      <c r="CR35" s="45">
        <v>129</v>
      </c>
      <c r="CS35" s="51">
        <v>183</v>
      </c>
    </row>
    <row r="36" spans="2:97" s="23" customFormat="1" ht="17.25" customHeight="1" x14ac:dyDescent="0.2">
      <c r="B36" s="87" t="s">
        <v>274</v>
      </c>
      <c r="C36" s="81" t="s">
        <v>68</v>
      </c>
      <c r="D36" s="94" t="s">
        <v>69</v>
      </c>
      <c r="E36" s="50">
        <v>107</v>
      </c>
      <c r="F36" s="45">
        <v>80</v>
      </c>
      <c r="G36" s="51">
        <v>27</v>
      </c>
      <c r="H36" s="50">
        <v>103</v>
      </c>
      <c r="I36" s="45">
        <v>51</v>
      </c>
      <c r="J36" s="51">
        <v>52</v>
      </c>
      <c r="K36" s="50">
        <v>106</v>
      </c>
      <c r="L36" s="45">
        <v>49</v>
      </c>
      <c r="M36" s="51">
        <v>57</v>
      </c>
      <c r="N36" s="50">
        <v>102</v>
      </c>
      <c r="O36" s="45">
        <v>59</v>
      </c>
      <c r="P36" s="51">
        <v>43</v>
      </c>
      <c r="Q36" s="50">
        <v>96</v>
      </c>
      <c r="R36" s="45">
        <v>76</v>
      </c>
      <c r="S36" s="51">
        <v>20</v>
      </c>
      <c r="T36" s="50">
        <v>117</v>
      </c>
      <c r="U36" s="45">
        <v>62</v>
      </c>
      <c r="V36" s="51">
        <v>55</v>
      </c>
      <c r="W36" s="50">
        <v>119</v>
      </c>
      <c r="X36" s="45">
        <v>65</v>
      </c>
      <c r="Y36" s="51">
        <v>54</v>
      </c>
      <c r="Z36" s="50">
        <v>109</v>
      </c>
      <c r="AA36" s="45">
        <v>88</v>
      </c>
      <c r="AB36" s="51">
        <v>21</v>
      </c>
      <c r="AC36" s="50">
        <v>102</v>
      </c>
      <c r="AD36" s="45">
        <v>58</v>
      </c>
      <c r="AE36" s="51">
        <v>44</v>
      </c>
      <c r="AF36" s="50">
        <v>277</v>
      </c>
      <c r="AG36" s="45">
        <v>85</v>
      </c>
      <c r="AH36" s="51">
        <v>192</v>
      </c>
      <c r="AI36" s="50">
        <v>254</v>
      </c>
      <c r="AJ36" s="45">
        <v>127</v>
      </c>
      <c r="AK36" s="51">
        <v>127</v>
      </c>
      <c r="AL36" s="50">
        <v>269</v>
      </c>
      <c r="AM36" s="45">
        <v>152</v>
      </c>
      <c r="AN36" s="51">
        <v>117</v>
      </c>
      <c r="AO36" s="50">
        <v>284</v>
      </c>
      <c r="AP36" s="45">
        <v>154</v>
      </c>
      <c r="AQ36" s="51">
        <v>130</v>
      </c>
      <c r="AR36" s="50">
        <v>285</v>
      </c>
      <c r="AS36" s="45">
        <v>155</v>
      </c>
      <c r="AT36" s="51">
        <v>130</v>
      </c>
      <c r="AU36" s="50">
        <v>271</v>
      </c>
      <c r="AV36" s="45">
        <v>148</v>
      </c>
      <c r="AW36" s="51">
        <v>123</v>
      </c>
      <c r="AX36" s="50">
        <v>257</v>
      </c>
      <c r="AY36" s="45">
        <v>133</v>
      </c>
      <c r="AZ36" s="51">
        <v>124</v>
      </c>
      <c r="BA36" s="50">
        <v>244</v>
      </c>
      <c r="BB36" s="45">
        <v>75</v>
      </c>
      <c r="BC36" s="51">
        <v>169</v>
      </c>
      <c r="BD36" s="50">
        <v>281</v>
      </c>
      <c r="BE36" s="45">
        <v>124</v>
      </c>
      <c r="BF36" s="51">
        <v>157</v>
      </c>
      <c r="BG36" s="50">
        <v>265</v>
      </c>
      <c r="BH36" s="45">
        <v>140</v>
      </c>
      <c r="BI36" s="51">
        <v>125</v>
      </c>
      <c r="BJ36" s="50">
        <v>281</v>
      </c>
      <c r="BK36" s="45">
        <v>135</v>
      </c>
      <c r="BL36" s="51">
        <v>146</v>
      </c>
      <c r="BM36" s="50">
        <v>302</v>
      </c>
      <c r="BN36" s="45">
        <v>148</v>
      </c>
      <c r="BO36" s="51">
        <v>154</v>
      </c>
      <c r="BP36" s="50">
        <v>287</v>
      </c>
      <c r="BQ36" s="45">
        <v>151</v>
      </c>
      <c r="BR36" s="51">
        <v>136</v>
      </c>
      <c r="BS36" s="50">
        <v>266</v>
      </c>
      <c r="BT36" s="45">
        <v>131</v>
      </c>
      <c r="BU36" s="51">
        <v>135</v>
      </c>
      <c r="BV36" s="50">
        <v>289</v>
      </c>
      <c r="BW36" s="45">
        <v>67</v>
      </c>
      <c r="BX36" s="51">
        <v>222</v>
      </c>
      <c r="BY36" s="50">
        <v>299</v>
      </c>
      <c r="BZ36" s="45">
        <v>121</v>
      </c>
      <c r="CA36" s="51">
        <v>178</v>
      </c>
      <c r="CB36" s="50">
        <v>296</v>
      </c>
      <c r="CC36" s="45">
        <v>172</v>
      </c>
      <c r="CD36" s="51">
        <v>124</v>
      </c>
      <c r="CE36" s="50">
        <v>302</v>
      </c>
      <c r="CF36" s="45">
        <v>133</v>
      </c>
      <c r="CG36" s="51">
        <v>169</v>
      </c>
      <c r="CH36" s="50">
        <v>282</v>
      </c>
      <c r="CI36" s="45">
        <v>141</v>
      </c>
      <c r="CJ36" s="51">
        <v>141</v>
      </c>
      <c r="CK36" s="50">
        <v>271</v>
      </c>
      <c r="CL36" s="45">
        <v>138</v>
      </c>
      <c r="CM36" s="51">
        <v>133</v>
      </c>
      <c r="CN36" s="50">
        <v>253</v>
      </c>
      <c r="CO36" s="45">
        <v>111</v>
      </c>
      <c r="CP36" s="51">
        <v>142</v>
      </c>
      <c r="CQ36" s="50">
        <v>270</v>
      </c>
      <c r="CR36" s="45">
        <v>64</v>
      </c>
      <c r="CS36" s="51">
        <v>206</v>
      </c>
    </row>
    <row r="37" spans="2:97" s="23" customFormat="1" ht="17.25" customHeight="1" x14ac:dyDescent="0.2">
      <c r="B37" s="87" t="s">
        <v>275</v>
      </c>
      <c r="C37" s="81" t="s">
        <v>54</v>
      </c>
      <c r="D37" s="94" t="s">
        <v>82</v>
      </c>
      <c r="E37" s="50">
        <v>667</v>
      </c>
      <c r="F37" s="45">
        <v>299</v>
      </c>
      <c r="G37" s="51">
        <v>368</v>
      </c>
      <c r="H37" s="50">
        <v>631</v>
      </c>
      <c r="I37" s="45">
        <v>256</v>
      </c>
      <c r="J37" s="51">
        <v>375</v>
      </c>
      <c r="K37" s="50">
        <v>854</v>
      </c>
      <c r="L37" s="45">
        <v>387</v>
      </c>
      <c r="M37" s="51">
        <v>467</v>
      </c>
      <c r="N37" s="50">
        <v>871</v>
      </c>
      <c r="O37" s="45">
        <v>410</v>
      </c>
      <c r="P37" s="51">
        <v>461</v>
      </c>
      <c r="Q37" s="50">
        <v>897</v>
      </c>
      <c r="R37" s="45">
        <v>430</v>
      </c>
      <c r="S37" s="51">
        <v>467</v>
      </c>
      <c r="T37" s="50">
        <v>837</v>
      </c>
      <c r="U37" s="45">
        <v>402</v>
      </c>
      <c r="V37" s="51">
        <v>435</v>
      </c>
      <c r="W37" s="50">
        <v>924</v>
      </c>
      <c r="X37" s="45">
        <v>475</v>
      </c>
      <c r="Y37" s="51">
        <v>449</v>
      </c>
      <c r="Z37" s="50">
        <v>730</v>
      </c>
      <c r="AA37" s="45">
        <v>296</v>
      </c>
      <c r="AB37" s="51">
        <v>434</v>
      </c>
      <c r="AC37" s="50">
        <v>696</v>
      </c>
      <c r="AD37" s="45">
        <v>247</v>
      </c>
      <c r="AE37" s="51">
        <v>449</v>
      </c>
      <c r="AF37" s="50">
        <v>802</v>
      </c>
      <c r="AG37" s="45">
        <v>332</v>
      </c>
      <c r="AH37" s="51">
        <v>470</v>
      </c>
      <c r="AI37" s="50">
        <v>884</v>
      </c>
      <c r="AJ37" s="45">
        <v>413</v>
      </c>
      <c r="AK37" s="51">
        <v>471</v>
      </c>
      <c r="AL37" s="50">
        <v>869</v>
      </c>
      <c r="AM37" s="45">
        <v>421</v>
      </c>
      <c r="AN37" s="51">
        <v>448</v>
      </c>
      <c r="AO37" s="50">
        <v>842</v>
      </c>
      <c r="AP37" s="45">
        <v>427</v>
      </c>
      <c r="AQ37" s="51">
        <v>415</v>
      </c>
      <c r="AR37" s="50">
        <v>918</v>
      </c>
      <c r="AS37" s="45">
        <v>490</v>
      </c>
      <c r="AT37" s="51">
        <v>428</v>
      </c>
      <c r="AU37" s="50">
        <v>737</v>
      </c>
      <c r="AV37" s="45">
        <v>330</v>
      </c>
      <c r="AW37" s="51">
        <v>407</v>
      </c>
      <c r="AX37" s="50">
        <v>628</v>
      </c>
      <c r="AY37" s="45">
        <v>225</v>
      </c>
      <c r="AZ37" s="51">
        <v>403</v>
      </c>
      <c r="BA37" s="50">
        <v>792</v>
      </c>
      <c r="BB37" s="45">
        <v>367</v>
      </c>
      <c r="BC37" s="51">
        <v>425</v>
      </c>
      <c r="BD37" s="50">
        <v>827</v>
      </c>
      <c r="BE37" s="45">
        <v>388</v>
      </c>
      <c r="BF37" s="51">
        <v>439</v>
      </c>
      <c r="BG37" s="50">
        <v>905</v>
      </c>
      <c r="BH37" s="45">
        <v>416</v>
      </c>
      <c r="BI37" s="51">
        <v>489</v>
      </c>
      <c r="BJ37" s="50">
        <v>869</v>
      </c>
      <c r="BK37" s="45">
        <v>435</v>
      </c>
      <c r="BL37" s="51">
        <v>434</v>
      </c>
      <c r="BM37" s="50">
        <v>919</v>
      </c>
      <c r="BN37" s="45">
        <v>497</v>
      </c>
      <c r="BO37" s="51">
        <v>422</v>
      </c>
      <c r="BP37" s="50">
        <v>702</v>
      </c>
      <c r="BQ37" s="45">
        <v>292</v>
      </c>
      <c r="BR37" s="51">
        <v>410</v>
      </c>
      <c r="BS37" s="50">
        <v>670</v>
      </c>
      <c r="BT37" s="45">
        <v>255</v>
      </c>
      <c r="BU37" s="51">
        <v>415</v>
      </c>
      <c r="BV37" s="50">
        <v>775</v>
      </c>
      <c r="BW37" s="45">
        <v>341</v>
      </c>
      <c r="BX37" s="51">
        <v>434</v>
      </c>
      <c r="BY37" s="50">
        <v>851</v>
      </c>
      <c r="BZ37" s="45">
        <v>423</v>
      </c>
      <c r="CA37" s="51">
        <v>428</v>
      </c>
      <c r="CB37" s="50">
        <v>832</v>
      </c>
      <c r="CC37" s="45">
        <v>407</v>
      </c>
      <c r="CD37" s="51">
        <v>425</v>
      </c>
      <c r="CE37" s="50">
        <v>806</v>
      </c>
      <c r="CF37" s="45">
        <v>389</v>
      </c>
      <c r="CG37" s="51">
        <v>417</v>
      </c>
      <c r="CH37" s="50">
        <v>887</v>
      </c>
      <c r="CI37" s="45">
        <v>407</v>
      </c>
      <c r="CJ37" s="51">
        <v>480</v>
      </c>
      <c r="CK37" s="50">
        <v>745</v>
      </c>
      <c r="CL37" s="45">
        <v>286</v>
      </c>
      <c r="CM37" s="51">
        <v>459</v>
      </c>
      <c r="CN37" s="50">
        <v>689</v>
      </c>
      <c r="CO37" s="45">
        <v>263</v>
      </c>
      <c r="CP37" s="51">
        <v>426</v>
      </c>
      <c r="CQ37" s="50">
        <v>786</v>
      </c>
      <c r="CR37" s="45">
        <v>348</v>
      </c>
      <c r="CS37" s="51">
        <v>438</v>
      </c>
    </row>
    <row r="38" spans="2:97" s="23" customFormat="1" ht="17.25" customHeight="1" x14ac:dyDescent="0.2">
      <c r="B38" s="87" t="s">
        <v>275</v>
      </c>
      <c r="C38" s="81" t="s">
        <v>71</v>
      </c>
      <c r="D38" s="94" t="s">
        <v>72</v>
      </c>
      <c r="E38" s="50">
        <v>981</v>
      </c>
      <c r="F38" s="45">
        <v>407</v>
      </c>
      <c r="G38" s="51">
        <v>574</v>
      </c>
      <c r="H38" s="50">
        <v>900</v>
      </c>
      <c r="I38" s="45">
        <v>304</v>
      </c>
      <c r="J38" s="51">
        <v>596</v>
      </c>
      <c r="K38" s="50">
        <v>1218</v>
      </c>
      <c r="L38" s="45">
        <v>584</v>
      </c>
      <c r="M38" s="51">
        <v>634</v>
      </c>
      <c r="N38" s="50">
        <v>1351</v>
      </c>
      <c r="O38" s="45">
        <v>741</v>
      </c>
      <c r="P38" s="51">
        <v>610</v>
      </c>
      <c r="Q38" s="50">
        <v>1380</v>
      </c>
      <c r="R38" s="45">
        <v>714</v>
      </c>
      <c r="S38" s="51">
        <v>666</v>
      </c>
      <c r="T38" s="50">
        <v>1347</v>
      </c>
      <c r="U38" s="45">
        <v>686</v>
      </c>
      <c r="V38" s="51">
        <v>661</v>
      </c>
      <c r="W38" s="50">
        <v>1339</v>
      </c>
      <c r="X38" s="45">
        <v>724</v>
      </c>
      <c r="Y38" s="51">
        <v>615</v>
      </c>
      <c r="Z38" s="50">
        <v>1068</v>
      </c>
      <c r="AA38" s="45">
        <v>492</v>
      </c>
      <c r="AB38" s="51">
        <v>576</v>
      </c>
      <c r="AC38" s="50">
        <v>879</v>
      </c>
      <c r="AD38" s="45">
        <v>311</v>
      </c>
      <c r="AE38" s="51">
        <v>568</v>
      </c>
      <c r="AF38" s="50">
        <v>1163</v>
      </c>
      <c r="AG38" s="45">
        <v>537</v>
      </c>
      <c r="AH38" s="51">
        <v>626</v>
      </c>
      <c r="AI38" s="50">
        <v>1306</v>
      </c>
      <c r="AJ38" s="45">
        <v>699</v>
      </c>
      <c r="AK38" s="51">
        <v>607</v>
      </c>
      <c r="AL38" s="50">
        <v>1334</v>
      </c>
      <c r="AM38" s="45">
        <v>727</v>
      </c>
      <c r="AN38" s="51">
        <v>607</v>
      </c>
      <c r="AO38" s="50">
        <v>1254</v>
      </c>
      <c r="AP38" s="45">
        <v>644</v>
      </c>
      <c r="AQ38" s="51">
        <v>610</v>
      </c>
      <c r="AR38" s="50">
        <v>1344</v>
      </c>
      <c r="AS38" s="45">
        <v>744</v>
      </c>
      <c r="AT38" s="51">
        <v>600</v>
      </c>
      <c r="AU38" s="50">
        <v>985</v>
      </c>
      <c r="AV38" s="45">
        <v>431</v>
      </c>
      <c r="AW38" s="51">
        <v>554</v>
      </c>
      <c r="AX38" s="50">
        <v>873</v>
      </c>
      <c r="AY38" s="45">
        <v>316</v>
      </c>
      <c r="AZ38" s="51">
        <v>557</v>
      </c>
      <c r="BA38" s="50">
        <v>1141</v>
      </c>
      <c r="BB38" s="45">
        <v>542</v>
      </c>
      <c r="BC38" s="51">
        <v>599</v>
      </c>
      <c r="BD38" s="50">
        <v>1269</v>
      </c>
      <c r="BE38" s="45">
        <v>694</v>
      </c>
      <c r="BF38" s="51">
        <v>575</v>
      </c>
      <c r="BG38" s="50">
        <v>1278</v>
      </c>
      <c r="BH38" s="45">
        <v>659</v>
      </c>
      <c r="BI38" s="51">
        <v>619</v>
      </c>
      <c r="BJ38" s="50">
        <v>1243</v>
      </c>
      <c r="BK38" s="45">
        <v>670</v>
      </c>
      <c r="BL38" s="51">
        <v>573</v>
      </c>
      <c r="BM38" s="50">
        <v>1306</v>
      </c>
      <c r="BN38" s="45">
        <v>708</v>
      </c>
      <c r="BO38" s="51">
        <v>598</v>
      </c>
      <c r="BP38" s="50">
        <v>1009</v>
      </c>
      <c r="BQ38" s="45">
        <v>443</v>
      </c>
      <c r="BR38" s="51">
        <v>566</v>
      </c>
      <c r="BS38" s="50">
        <v>880</v>
      </c>
      <c r="BT38" s="45">
        <v>319</v>
      </c>
      <c r="BU38" s="51">
        <v>561</v>
      </c>
      <c r="BV38" s="50">
        <v>1183</v>
      </c>
      <c r="BW38" s="45">
        <v>596</v>
      </c>
      <c r="BX38" s="51">
        <v>587</v>
      </c>
      <c r="BY38" s="50">
        <v>1271</v>
      </c>
      <c r="BZ38" s="45">
        <v>689</v>
      </c>
      <c r="CA38" s="51">
        <v>582</v>
      </c>
      <c r="CB38" s="50">
        <v>1224</v>
      </c>
      <c r="CC38" s="45">
        <v>671</v>
      </c>
      <c r="CD38" s="51">
        <v>553</v>
      </c>
      <c r="CE38" s="50">
        <v>1238</v>
      </c>
      <c r="CF38" s="45">
        <v>673</v>
      </c>
      <c r="CG38" s="51">
        <v>565</v>
      </c>
      <c r="CH38" s="50">
        <v>1275</v>
      </c>
      <c r="CI38" s="45">
        <v>744</v>
      </c>
      <c r="CJ38" s="51">
        <v>531</v>
      </c>
      <c r="CK38" s="50">
        <v>913</v>
      </c>
      <c r="CL38" s="45">
        <v>454</v>
      </c>
      <c r="CM38" s="51">
        <v>459</v>
      </c>
      <c r="CN38" s="50">
        <v>787</v>
      </c>
      <c r="CO38" s="45">
        <v>301</v>
      </c>
      <c r="CP38" s="51">
        <v>486</v>
      </c>
      <c r="CQ38" s="50">
        <v>1191</v>
      </c>
      <c r="CR38" s="45">
        <v>590</v>
      </c>
      <c r="CS38" s="51">
        <v>601</v>
      </c>
    </row>
    <row r="39" spans="2:97" s="23" customFormat="1" ht="17.25" customHeight="1" x14ac:dyDescent="0.2">
      <c r="B39" s="87" t="s">
        <v>275</v>
      </c>
      <c r="C39" s="81" t="s">
        <v>78</v>
      </c>
      <c r="D39" s="94" t="s">
        <v>79</v>
      </c>
      <c r="E39" s="50">
        <v>582</v>
      </c>
      <c r="F39" s="45">
        <v>191</v>
      </c>
      <c r="G39" s="51">
        <v>391</v>
      </c>
      <c r="H39" s="50">
        <v>556</v>
      </c>
      <c r="I39" s="45">
        <v>170</v>
      </c>
      <c r="J39" s="51">
        <v>386</v>
      </c>
      <c r="K39" s="50">
        <v>595</v>
      </c>
      <c r="L39" s="45">
        <v>238</v>
      </c>
      <c r="M39" s="51">
        <v>357</v>
      </c>
      <c r="N39" s="50">
        <v>663</v>
      </c>
      <c r="O39" s="45">
        <v>285</v>
      </c>
      <c r="P39" s="51">
        <v>378</v>
      </c>
      <c r="Q39" s="50">
        <v>737</v>
      </c>
      <c r="R39" s="45">
        <v>305</v>
      </c>
      <c r="S39" s="51">
        <v>432</v>
      </c>
      <c r="T39" s="50">
        <v>684</v>
      </c>
      <c r="U39" s="45">
        <v>258</v>
      </c>
      <c r="V39" s="51">
        <v>426</v>
      </c>
      <c r="W39" s="50">
        <v>739</v>
      </c>
      <c r="X39" s="45">
        <v>309</v>
      </c>
      <c r="Y39" s="51">
        <v>430</v>
      </c>
      <c r="Z39" s="50">
        <v>583</v>
      </c>
      <c r="AA39" s="45">
        <v>172</v>
      </c>
      <c r="AB39" s="51">
        <v>411</v>
      </c>
      <c r="AC39" s="50">
        <v>543</v>
      </c>
      <c r="AD39" s="45">
        <v>129</v>
      </c>
      <c r="AE39" s="51">
        <v>414</v>
      </c>
      <c r="AF39" s="50">
        <v>583</v>
      </c>
      <c r="AG39" s="45">
        <v>220</v>
      </c>
      <c r="AH39" s="51">
        <v>363</v>
      </c>
      <c r="AI39" s="50">
        <v>608</v>
      </c>
      <c r="AJ39" s="45">
        <v>269</v>
      </c>
      <c r="AK39" s="51">
        <v>339</v>
      </c>
      <c r="AL39" s="50">
        <v>670</v>
      </c>
      <c r="AM39" s="45">
        <v>295</v>
      </c>
      <c r="AN39" s="51">
        <v>375</v>
      </c>
      <c r="AO39" s="50">
        <v>631</v>
      </c>
      <c r="AP39" s="45">
        <v>284</v>
      </c>
      <c r="AQ39" s="51">
        <v>347</v>
      </c>
      <c r="AR39" s="50">
        <v>647</v>
      </c>
      <c r="AS39" s="45">
        <v>294</v>
      </c>
      <c r="AT39" s="51">
        <v>353</v>
      </c>
      <c r="AU39" s="50">
        <v>533</v>
      </c>
      <c r="AV39" s="45">
        <v>149</v>
      </c>
      <c r="AW39" s="51">
        <v>384</v>
      </c>
      <c r="AX39" s="50">
        <v>544</v>
      </c>
      <c r="AY39" s="45">
        <v>154</v>
      </c>
      <c r="AZ39" s="51">
        <v>390</v>
      </c>
      <c r="BA39" s="50">
        <v>569</v>
      </c>
      <c r="BB39" s="45">
        <v>242</v>
      </c>
      <c r="BC39" s="51">
        <v>327</v>
      </c>
      <c r="BD39" s="50">
        <v>574</v>
      </c>
      <c r="BE39" s="45">
        <v>170</v>
      </c>
      <c r="BF39" s="51">
        <v>404</v>
      </c>
      <c r="BG39" s="50">
        <v>644</v>
      </c>
      <c r="BH39" s="45">
        <v>272</v>
      </c>
      <c r="BI39" s="51">
        <v>372</v>
      </c>
      <c r="BJ39" s="50">
        <v>644</v>
      </c>
      <c r="BK39" s="45">
        <v>289</v>
      </c>
      <c r="BL39" s="51">
        <v>355</v>
      </c>
      <c r="BM39" s="50">
        <v>558</v>
      </c>
      <c r="BN39" s="45">
        <v>300</v>
      </c>
      <c r="BO39" s="51">
        <v>258</v>
      </c>
      <c r="BP39" s="50">
        <v>527</v>
      </c>
      <c r="BQ39" s="45">
        <v>162</v>
      </c>
      <c r="BR39" s="51">
        <v>365</v>
      </c>
      <c r="BS39" s="50">
        <v>503</v>
      </c>
      <c r="BT39" s="45">
        <v>125</v>
      </c>
      <c r="BU39" s="51">
        <v>378</v>
      </c>
      <c r="BV39" s="50">
        <v>554</v>
      </c>
      <c r="BW39" s="45">
        <v>216</v>
      </c>
      <c r="BX39" s="51">
        <v>338</v>
      </c>
      <c r="BY39" s="50">
        <v>576</v>
      </c>
      <c r="BZ39" s="45">
        <v>263</v>
      </c>
      <c r="CA39" s="51">
        <v>313</v>
      </c>
      <c r="CB39" s="50">
        <v>602</v>
      </c>
      <c r="CC39" s="45">
        <v>277</v>
      </c>
      <c r="CD39" s="51">
        <v>325</v>
      </c>
      <c r="CE39" s="50">
        <v>641</v>
      </c>
      <c r="CF39" s="45">
        <v>304</v>
      </c>
      <c r="CG39" s="51">
        <v>337</v>
      </c>
      <c r="CH39" s="50">
        <v>622</v>
      </c>
      <c r="CI39" s="45">
        <v>297</v>
      </c>
      <c r="CJ39" s="51">
        <v>325</v>
      </c>
      <c r="CK39" s="50">
        <v>546</v>
      </c>
      <c r="CL39" s="45">
        <v>211</v>
      </c>
      <c r="CM39" s="51">
        <v>335</v>
      </c>
      <c r="CN39" s="50">
        <v>470</v>
      </c>
      <c r="CO39" s="45">
        <v>135</v>
      </c>
      <c r="CP39" s="51">
        <v>335</v>
      </c>
      <c r="CQ39" s="50">
        <v>524</v>
      </c>
      <c r="CR39" s="45">
        <v>224</v>
      </c>
      <c r="CS39" s="51">
        <v>300</v>
      </c>
    </row>
    <row r="40" spans="2:97" s="23" customFormat="1" ht="17.25" customHeight="1" x14ac:dyDescent="0.2">
      <c r="B40" s="87" t="s">
        <v>275</v>
      </c>
      <c r="C40" s="81" t="s">
        <v>75</v>
      </c>
      <c r="D40" s="94" t="s">
        <v>76</v>
      </c>
      <c r="E40" s="50">
        <v>1191</v>
      </c>
      <c r="F40" s="45">
        <v>511</v>
      </c>
      <c r="G40" s="51">
        <v>680</v>
      </c>
      <c r="H40" s="50">
        <v>1024</v>
      </c>
      <c r="I40" s="45">
        <v>349</v>
      </c>
      <c r="J40" s="51">
        <v>675</v>
      </c>
      <c r="K40" s="50">
        <v>1102</v>
      </c>
      <c r="L40" s="45">
        <v>407</v>
      </c>
      <c r="M40" s="51">
        <v>695</v>
      </c>
      <c r="N40" s="50">
        <v>1300</v>
      </c>
      <c r="O40" s="45">
        <v>575</v>
      </c>
      <c r="P40" s="51">
        <v>725</v>
      </c>
      <c r="Q40" s="50">
        <v>1346</v>
      </c>
      <c r="R40" s="45">
        <v>622</v>
      </c>
      <c r="S40" s="51">
        <v>724</v>
      </c>
      <c r="T40" s="50">
        <v>1350</v>
      </c>
      <c r="U40" s="45">
        <v>631</v>
      </c>
      <c r="V40" s="51">
        <v>719</v>
      </c>
      <c r="W40" s="50">
        <v>1328</v>
      </c>
      <c r="X40" s="45">
        <v>612</v>
      </c>
      <c r="Y40" s="51">
        <v>716</v>
      </c>
      <c r="Z40" s="50">
        <v>1169</v>
      </c>
      <c r="AA40" s="45">
        <v>482</v>
      </c>
      <c r="AB40" s="51">
        <v>687</v>
      </c>
      <c r="AC40" s="50">
        <v>1028</v>
      </c>
      <c r="AD40" s="45">
        <v>357</v>
      </c>
      <c r="AE40" s="51">
        <v>671</v>
      </c>
      <c r="AF40" s="50">
        <v>1064</v>
      </c>
      <c r="AG40" s="45">
        <v>403</v>
      </c>
      <c r="AH40" s="51">
        <v>661</v>
      </c>
      <c r="AI40" s="50">
        <v>1129</v>
      </c>
      <c r="AJ40" s="45">
        <v>405</v>
      </c>
      <c r="AK40" s="51">
        <v>724</v>
      </c>
      <c r="AL40" s="50">
        <v>1189</v>
      </c>
      <c r="AM40" s="45">
        <v>468</v>
      </c>
      <c r="AN40" s="51">
        <v>721</v>
      </c>
      <c r="AO40" s="50">
        <v>1184</v>
      </c>
      <c r="AP40" s="45">
        <v>497</v>
      </c>
      <c r="AQ40" s="51">
        <v>687</v>
      </c>
      <c r="AR40" s="50">
        <v>1301</v>
      </c>
      <c r="AS40" s="45">
        <v>598</v>
      </c>
      <c r="AT40" s="51">
        <v>703</v>
      </c>
      <c r="AU40" s="50">
        <v>1208</v>
      </c>
      <c r="AV40" s="45">
        <v>530</v>
      </c>
      <c r="AW40" s="51">
        <v>678</v>
      </c>
      <c r="AX40" s="50">
        <v>1022</v>
      </c>
      <c r="AY40" s="45">
        <v>381</v>
      </c>
      <c r="AZ40" s="51">
        <v>641</v>
      </c>
      <c r="BA40" s="50">
        <v>1075</v>
      </c>
      <c r="BB40" s="45">
        <v>438</v>
      </c>
      <c r="BC40" s="51">
        <v>637</v>
      </c>
      <c r="BD40" s="50">
        <v>1212</v>
      </c>
      <c r="BE40" s="45">
        <v>566</v>
      </c>
      <c r="BF40" s="51">
        <v>646</v>
      </c>
      <c r="BG40" s="50">
        <v>1316</v>
      </c>
      <c r="BH40" s="45">
        <v>653</v>
      </c>
      <c r="BI40" s="51">
        <v>663</v>
      </c>
      <c r="BJ40" s="50">
        <v>1288</v>
      </c>
      <c r="BK40" s="45">
        <v>606</v>
      </c>
      <c r="BL40" s="51">
        <v>682</v>
      </c>
      <c r="BM40" s="50">
        <v>1282</v>
      </c>
      <c r="BN40" s="45">
        <v>563</v>
      </c>
      <c r="BO40" s="51">
        <v>719</v>
      </c>
      <c r="BP40" s="50">
        <v>1198</v>
      </c>
      <c r="BQ40" s="45">
        <v>500</v>
      </c>
      <c r="BR40" s="51">
        <v>698</v>
      </c>
      <c r="BS40" s="50">
        <v>1003</v>
      </c>
      <c r="BT40" s="45">
        <v>349</v>
      </c>
      <c r="BU40" s="51">
        <v>654</v>
      </c>
      <c r="BV40" s="50">
        <v>1048</v>
      </c>
      <c r="BW40" s="45">
        <v>396</v>
      </c>
      <c r="BX40" s="51">
        <v>652</v>
      </c>
      <c r="BY40" s="50">
        <v>1265</v>
      </c>
      <c r="BZ40" s="45">
        <v>590</v>
      </c>
      <c r="CA40" s="51">
        <v>675</v>
      </c>
      <c r="CB40" s="50">
        <v>1253</v>
      </c>
      <c r="CC40" s="45">
        <v>593</v>
      </c>
      <c r="CD40" s="51">
        <v>660</v>
      </c>
      <c r="CE40" s="50">
        <v>1231</v>
      </c>
      <c r="CF40" s="45">
        <v>566</v>
      </c>
      <c r="CG40" s="51">
        <v>665</v>
      </c>
      <c r="CH40" s="50">
        <v>1284</v>
      </c>
      <c r="CI40" s="45">
        <v>613</v>
      </c>
      <c r="CJ40" s="51">
        <v>671</v>
      </c>
      <c r="CK40" s="50">
        <v>1167</v>
      </c>
      <c r="CL40" s="45">
        <v>505</v>
      </c>
      <c r="CM40" s="51">
        <v>662</v>
      </c>
      <c r="CN40" s="50">
        <v>1034</v>
      </c>
      <c r="CO40" s="45">
        <v>375</v>
      </c>
      <c r="CP40" s="51">
        <v>659</v>
      </c>
      <c r="CQ40" s="50">
        <v>1051</v>
      </c>
      <c r="CR40" s="45">
        <v>402</v>
      </c>
      <c r="CS40" s="51">
        <v>649</v>
      </c>
    </row>
    <row r="41" spans="2:97" s="23" customFormat="1" ht="17.25" customHeight="1" x14ac:dyDescent="0.2">
      <c r="B41" s="87" t="s">
        <v>276</v>
      </c>
      <c r="C41" s="81" t="s">
        <v>6</v>
      </c>
      <c r="D41" s="94" t="s">
        <v>87</v>
      </c>
      <c r="E41" s="50">
        <v>1202</v>
      </c>
      <c r="F41" s="45">
        <v>362</v>
      </c>
      <c r="G41" s="51">
        <v>840</v>
      </c>
      <c r="H41" s="50">
        <v>1086</v>
      </c>
      <c r="I41" s="45">
        <v>254</v>
      </c>
      <c r="J41" s="51">
        <v>832</v>
      </c>
      <c r="K41" s="50">
        <v>1216</v>
      </c>
      <c r="L41" s="45">
        <v>412</v>
      </c>
      <c r="M41" s="51">
        <v>804</v>
      </c>
      <c r="N41" s="50">
        <v>1402</v>
      </c>
      <c r="O41" s="45">
        <v>588</v>
      </c>
      <c r="P41" s="51">
        <v>814</v>
      </c>
      <c r="Q41" s="50">
        <v>1379</v>
      </c>
      <c r="R41" s="45">
        <v>527</v>
      </c>
      <c r="S41" s="51">
        <v>852</v>
      </c>
      <c r="T41" s="50">
        <v>1440</v>
      </c>
      <c r="U41" s="45">
        <v>546</v>
      </c>
      <c r="V41" s="51">
        <v>894</v>
      </c>
      <c r="W41" s="50">
        <v>1385</v>
      </c>
      <c r="X41" s="45">
        <v>558</v>
      </c>
      <c r="Y41" s="51">
        <v>827</v>
      </c>
      <c r="Z41" s="50">
        <v>1223</v>
      </c>
      <c r="AA41" s="45">
        <v>389</v>
      </c>
      <c r="AB41" s="51">
        <v>834</v>
      </c>
      <c r="AC41" s="50">
        <v>1048</v>
      </c>
      <c r="AD41" s="45">
        <v>250</v>
      </c>
      <c r="AE41" s="51">
        <v>798</v>
      </c>
      <c r="AF41" s="50">
        <v>1265</v>
      </c>
      <c r="AG41" s="45">
        <v>447</v>
      </c>
      <c r="AH41" s="51">
        <v>818</v>
      </c>
      <c r="AI41" s="50">
        <v>1386</v>
      </c>
      <c r="AJ41" s="45">
        <v>563</v>
      </c>
      <c r="AK41" s="51">
        <v>823</v>
      </c>
      <c r="AL41" s="50">
        <v>1410</v>
      </c>
      <c r="AM41" s="45">
        <v>524</v>
      </c>
      <c r="AN41" s="51">
        <v>886</v>
      </c>
      <c r="AO41" s="50">
        <v>1459</v>
      </c>
      <c r="AP41" s="45">
        <v>552</v>
      </c>
      <c r="AQ41" s="51">
        <v>907</v>
      </c>
      <c r="AR41" s="50">
        <v>1466</v>
      </c>
      <c r="AS41" s="45">
        <v>568</v>
      </c>
      <c r="AT41" s="51">
        <v>898</v>
      </c>
      <c r="AU41" s="50">
        <v>1369</v>
      </c>
      <c r="AV41" s="45">
        <v>467</v>
      </c>
      <c r="AW41" s="51">
        <v>902</v>
      </c>
      <c r="AX41" s="50">
        <v>1164</v>
      </c>
      <c r="AY41" s="45">
        <v>297</v>
      </c>
      <c r="AZ41" s="51">
        <v>867</v>
      </c>
      <c r="BA41" s="50">
        <v>1293</v>
      </c>
      <c r="BB41" s="45">
        <v>456</v>
      </c>
      <c r="BC41" s="51">
        <v>837</v>
      </c>
      <c r="BD41" s="50">
        <v>1417</v>
      </c>
      <c r="BE41" s="45">
        <v>563</v>
      </c>
      <c r="BF41" s="51">
        <v>854</v>
      </c>
      <c r="BG41" s="50">
        <v>1419</v>
      </c>
      <c r="BH41" s="45">
        <v>529</v>
      </c>
      <c r="BI41" s="51">
        <v>890</v>
      </c>
      <c r="BJ41" s="50">
        <v>1460</v>
      </c>
      <c r="BK41" s="45">
        <v>603</v>
      </c>
      <c r="BL41" s="51">
        <v>857</v>
      </c>
      <c r="BM41" s="50">
        <v>1451</v>
      </c>
      <c r="BN41" s="45">
        <v>583</v>
      </c>
      <c r="BO41" s="51">
        <v>868</v>
      </c>
      <c r="BP41" s="50">
        <v>1260</v>
      </c>
      <c r="BQ41" s="45">
        <v>370</v>
      </c>
      <c r="BR41" s="51">
        <v>890</v>
      </c>
      <c r="BS41" s="50">
        <v>1080</v>
      </c>
      <c r="BT41" s="45">
        <v>308</v>
      </c>
      <c r="BU41" s="51">
        <v>772</v>
      </c>
      <c r="BV41" s="50">
        <v>1240</v>
      </c>
      <c r="BW41" s="45">
        <v>403</v>
      </c>
      <c r="BX41" s="51">
        <v>837</v>
      </c>
      <c r="BY41" s="50">
        <v>1467</v>
      </c>
      <c r="BZ41" s="45">
        <v>587</v>
      </c>
      <c r="CA41" s="51">
        <v>880</v>
      </c>
      <c r="CB41" s="50">
        <v>1432</v>
      </c>
      <c r="CC41" s="45">
        <v>532</v>
      </c>
      <c r="CD41" s="51">
        <v>900</v>
      </c>
      <c r="CE41" s="50">
        <v>1443</v>
      </c>
      <c r="CF41" s="45">
        <v>561</v>
      </c>
      <c r="CG41" s="51">
        <v>882</v>
      </c>
      <c r="CH41" s="50">
        <v>1448</v>
      </c>
      <c r="CI41" s="45">
        <v>576</v>
      </c>
      <c r="CJ41" s="51">
        <v>872</v>
      </c>
      <c r="CK41" s="50">
        <v>1276</v>
      </c>
      <c r="CL41" s="45">
        <v>385</v>
      </c>
      <c r="CM41" s="51">
        <v>891</v>
      </c>
      <c r="CN41" s="50">
        <v>1138</v>
      </c>
      <c r="CO41" s="45">
        <v>262</v>
      </c>
      <c r="CP41" s="51">
        <v>876</v>
      </c>
      <c r="CQ41" s="50">
        <v>1255</v>
      </c>
      <c r="CR41" s="45">
        <v>428</v>
      </c>
      <c r="CS41" s="51">
        <v>827</v>
      </c>
    </row>
    <row r="42" spans="2:97" s="23" customFormat="1" ht="17.25" customHeight="1" x14ac:dyDescent="0.2">
      <c r="B42" s="87" t="s">
        <v>276</v>
      </c>
      <c r="C42" s="81" t="s">
        <v>30</v>
      </c>
      <c r="D42" s="94" t="s">
        <v>89</v>
      </c>
      <c r="E42" s="50">
        <v>1543</v>
      </c>
      <c r="F42" s="45">
        <v>308</v>
      </c>
      <c r="G42" s="51">
        <v>1235</v>
      </c>
      <c r="H42" s="50">
        <v>1396</v>
      </c>
      <c r="I42" s="45">
        <v>182</v>
      </c>
      <c r="J42" s="51">
        <v>1214</v>
      </c>
      <c r="K42" s="50">
        <v>1682</v>
      </c>
      <c r="L42" s="45">
        <v>429</v>
      </c>
      <c r="M42" s="51">
        <v>1253</v>
      </c>
      <c r="N42" s="50">
        <v>1900</v>
      </c>
      <c r="O42" s="45">
        <v>652</v>
      </c>
      <c r="P42" s="51">
        <v>1248</v>
      </c>
      <c r="Q42" s="50">
        <v>1863</v>
      </c>
      <c r="R42" s="45">
        <v>605</v>
      </c>
      <c r="S42" s="51">
        <v>1258</v>
      </c>
      <c r="T42" s="50">
        <v>1895</v>
      </c>
      <c r="U42" s="45">
        <v>647</v>
      </c>
      <c r="V42" s="51">
        <v>1248</v>
      </c>
      <c r="W42" s="50">
        <v>1929</v>
      </c>
      <c r="X42" s="45">
        <v>672</v>
      </c>
      <c r="Y42" s="51">
        <v>1257</v>
      </c>
      <c r="Z42" s="50">
        <v>1571</v>
      </c>
      <c r="AA42" s="45">
        <v>345</v>
      </c>
      <c r="AB42" s="51">
        <v>1226</v>
      </c>
      <c r="AC42" s="50">
        <v>1466</v>
      </c>
      <c r="AD42" s="45">
        <v>284</v>
      </c>
      <c r="AE42" s="51">
        <v>1182</v>
      </c>
      <c r="AF42" s="50">
        <v>1738</v>
      </c>
      <c r="AG42" s="45">
        <v>477</v>
      </c>
      <c r="AH42" s="51">
        <v>1261</v>
      </c>
      <c r="AI42" s="50">
        <v>1893</v>
      </c>
      <c r="AJ42" s="45">
        <v>594</v>
      </c>
      <c r="AK42" s="51">
        <v>1299</v>
      </c>
      <c r="AL42" s="50">
        <v>1911</v>
      </c>
      <c r="AM42" s="45">
        <v>660</v>
      </c>
      <c r="AN42" s="51">
        <v>1251</v>
      </c>
      <c r="AO42" s="50">
        <v>1810</v>
      </c>
      <c r="AP42" s="45">
        <v>532</v>
      </c>
      <c r="AQ42" s="51">
        <v>1278</v>
      </c>
      <c r="AR42" s="50">
        <v>1883</v>
      </c>
      <c r="AS42" s="45">
        <v>633</v>
      </c>
      <c r="AT42" s="51">
        <v>1250</v>
      </c>
      <c r="AU42" s="50">
        <v>1582</v>
      </c>
      <c r="AV42" s="45">
        <v>399</v>
      </c>
      <c r="AW42" s="51">
        <v>1183</v>
      </c>
      <c r="AX42" s="50">
        <v>1451</v>
      </c>
      <c r="AY42" s="45">
        <v>299</v>
      </c>
      <c r="AZ42" s="51">
        <v>1152</v>
      </c>
      <c r="BA42" s="50">
        <v>1758</v>
      </c>
      <c r="BB42" s="45">
        <v>510</v>
      </c>
      <c r="BC42" s="51">
        <v>1248</v>
      </c>
      <c r="BD42" s="50">
        <v>1902</v>
      </c>
      <c r="BE42" s="45">
        <v>616</v>
      </c>
      <c r="BF42" s="51">
        <v>1286</v>
      </c>
      <c r="BG42" s="50">
        <v>1894</v>
      </c>
      <c r="BH42" s="45">
        <v>621</v>
      </c>
      <c r="BI42" s="51">
        <v>1273</v>
      </c>
      <c r="BJ42" s="50">
        <v>1843</v>
      </c>
      <c r="BK42" s="45">
        <v>566</v>
      </c>
      <c r="BL42" s="51">
        <v>1277</v>
      </c>
      <c r="BM42" s="50">
        <v>1937</v>
      </c>
      <c r="BN42" s="45">
        <v>717</v>
      </c>
      <c r="BO42" s="51">
        <v>1220</v>
      </c>
      <c r="BP42" s="50">
        <v>1545</v>
      </c>
      <c r="BQ42" s="45">
        <v>361</v>
      </c>
      <c r="BR42" s="51">
        <v>1184</v>
      </c>
      <c r="BS42" s="50">
        <v>1378</v>
      </c>
      <c r="BT42" s="45">
        <v>253</v>
      </c>
      <c r="BU42" s="51">
        <v>1125</v>
      </c>
      <c r="BV42" s="50">
        <v>1792</v>
      </c>
      <c r="BW42" s="45">
        <v>571</v>
      </c>
      <c r="BX42" s="51">
        <v>1221</v>
      </c>
      <c r="BY42" s="50">
        <v>1837</v>
      </c>
      <c r="BZ42" s="45">
        <v>594</v>
      </c>
      <c r="CA42" s="51">
        <v>1243</v>
      </c>
      <c r="CB42" s="50">
        <v>1869</v>
      </c>
      <c r="CC42" s="45">
        <v>670</v>
      </c>
      <c r="CD42" s="51">
        <v>1199</v>
      </c>
      <c r="CE42" s="50">
        <v>1806</v>
      </c>
      <c r="CF42" s="45">
        <v>594</v>
      </c>
      <c r="CG42" s="51">
        <v>1212</v>
      </c>
      <c r="CH42" s="50">
        <v>1853</v>
      </c>
      <c r="CI42" s="45">
        <v>658</v>
      </c>
      <c r="CJ42" s="51">
        <v>1195</v>
      </c>
      <c r="CK42" s="50">
        <v>1452</v>
      </c>
      <c r="CL42" s="45">
        <v>306</v>
      </c>
      <c r="CM42" s="51">
        <v>1146</v>
      </c>
      <c r="CN42" s="50">
        <v>1321</v>
      </c>
      <c r="CO42" s="45">
        <v>246</v>
      </c>
      <c r="CP42" s="51">
        <v>1075</v>
      </c>
      <c r="CQ42" s="50">
        <v>1597</v>
      </c>
      <c r="CR42" s="45">
        <v>484</v>
      </c>
      <c r="CS42" s="51">
        <v>1113</v>
      </c>
    </row>
    <row r="43" spans="2:97" s="23" customFormat="1" ht="17.25" customHeight="1" x14ac:dyDescent="0.2">
      <c r="B43" s="87" t="s">
        <v>276</v>
      </c>
      <c r="C43" s="81" t="s">
        <v>84</v>
      </c>
      <c r="D43" s="94" t="s">
        <v>85</v>
      </c>
      <c r="E43" s="50">
        <v>654</v>
      </c>
      <c r="F43" s="45">
        <v>221</v>
      </c>
      <c r="G43" s="51">
        <v>433</v>
      </c>
      <c r="H43" s="50">
        <v>587</v>
      </c>
      <c r="I43" s="45">
        <v>164</v>
      </c>
      <c r="J43" s="51">
        <v>423</v>
      </c>
      <c r="K43" s="50">
        <v>718</v>
      </c>
      <c r="L43" s="45">
        <v>322</v>
      </c>
      <c r="M43" s="51">
        <v>396</v>
      </c>
      <c r="N43" s="50">
        <v>754</v>
      </c>
      <c r="O43" s="45">
        <v>366</v>
      </c>
      <c r="P43" s="51">
        <v>388</v>
      </c>
      <c r="Q43" s="50">
        <v>778</v>
      </c>
      <c r="R43" s="45">
        <v>356</v>
      </c>
      <c r="S43" s="51">
        <v>422</v>
      </c>
      <c r="T43" s="50">
        <v>811</v>
      </c>
      <c r="U43" s="45">
        <v>383</v>
      </c>
      <c r="V43" s="51">
        <v>428</v>
      </c>
      <c r="W43" s="50">
        <v>784</v>
      </c>
      <c r="X43" s="45">
        <v>371</v>
      </c>
      <c r="Y43" s="51">
        <v>413</v>
      </c>
      <c r="Z43" s="50">
        <v>667</v>
      </c>
      <c r="AA43" s="45">
        <v>223</v>
      </c>
      <c r="AB43" s="51">
        <v>444</v>
      </c>
      <c r="AC43" s="50">
        <v>586</v>
      </c>
      <c r="AD43" s="45">
        <v>160</v>
      </c>
      <c r="AE43" s="51">
        <v>426</v>
      </c>
      <c r="AF43" s="50">
        <v>705</v>
      </c>
      <c r="AG43" s="45">
        <v>301</v>
      </c>
      <c r="AH43" s="51">
        <v>404</v>
      </c>
      <c r="AI43" s="50">
        <v>782</v>
      </c>
      <c r="AJ43" s="45">
        <v>382</v>
      </c>
      <c r="AK43" s="51">
        <v>400</v>
      </c>
      <c r="AL43" s="50">
        <v>777</v>
      </c>
      <c r="AM43" s="45">
        <v>377</v>
      </c>
      <c r="AN43" s="51">
        <v>400</v>
      </c>
      <c r="AO43" s="50">
        <v>778</v>
      </c>
      <c r="AP43" s="45">
        <v>354</v>
      </c>
      <c r="AQ43" s="51">
        <v>424</v>
      </c>
      <c r="AR43" s="50">
        <v>819</v>
      </c>
      <c r="AS43" s="45">
        <v>389</v>
      </c>
      <c r="AT43" s="51">
        <v>430</v>
      </c>
      <c r="AU43" s="50">
        <v>698</v>
      </c>
      <c r="AV43" s="45">
        <v>254</v>
      </c>
      <c r="AW43" s="51">
        <v>444</v>
      </c>
      <c r="AX43" s="50">
        <v>640</v>
      </c>
      <c r="AY43" s="45">
        <v>192</v>
      </c>
      <c r="AZ43" s="51">
        <v>448</v>
      </c>
      <c r="BA43" s="50">
        <v>720</v>
      </c>
      <c r="BB43" s="45">
        <v>296</v>
      </c>
      <c r="BC43" s="51">
        <v>424</v>
      </c>
      <c r="BD43" s="50">
        <v>814</v>
      </c>
      <c r="BE43" s="45">
        <v>365</v>
      </c>
      <c r="BF43" s="51">
        <v>449</v>
      </c>
      <c r="BG43" s="50">
        <v>845</v>
      </c>
      <c r="BH43" s="45">
        <v>398</v>
      </c>
      <c r="BI43" s="51">
        <v>447</v>
      </c>
      <c r="BJ43" s="50">
        <v>776</v>
      </c>
      <c r="BK43" s="45">
        <v>380</v>
      </c>
      <c r="BL43" s="51">
        <v>396</v>
      </c>
      <c r="BM43" s="50">
        <v>780</v>
      </c>
      <c r="BN43" s="45">
        <v>381</v>
      </c>
      <c r="BO43" s="51">
        <v>399</v>
      </c>
      <c r="BP43" s="50">
        <v>689</v>
      </c>
      <c r="BQ43" s="45">
        <v>286</v>
      </c>
      <c r="BR43" s="51">
        <v>403</v>
      </c>
      <c r="BS43" s="50">
        <v>540</v>
      </c>
      <c r="BT43" s="45">
        <v>161</v>
      </c>
      <c r="BU43" s="51">
        <v>379</v>
      </c>
      <c r="BV43" s="50">
        <v>666</v>
      </c>
      <c r="BW43" s="45">
        <v>321</v>
      </c>
      <c r="BX43" s="51">
        <v>345</v>
      </c>
      <c r="BY43" s="50">
        <v>703</v>
      </c>
      <c r="BZ43" s="45">
        <v>361</v>
      </c>
      <c r="CA43" s="51">
        <v>342</v>
      </c>
      <c r="CB43" s="50">
        <v>732</v>
      </c>
      <c r="CC43" s="45">
        <v>364</v>
      </c>
      <c r="CD43" s="51">
        <v>368</v>
      </c>
      <c r="CE43" s="50">
        <v>687</v>
      </c>
      <c r="CF43" s="45">
        <v>358</v>
      </c>
      <c r="CG43" s="51">
        <v>329</v>
      </c>
      <c r="CH43" s="50">
        <v>741</v>
      </c>
      <c r="CI43" s="45">
        <v>408</v>
      </c>
      <c r="CJ43" s="51">
        <v>333</v>
      </c>
      <c r="CK43" s="50">
        <v>603</v>
      </c>
      <c r="CL43" s="45">
        <v>244</v>
      </c>
      <c r="CM43" s="51">
        <v>359</v>
      </c>
      <c r="CN43" s="50">
        <v>524</v>
      </c>
      <c r="CO43" s="45">
        <v>177</v>
      </c>
      <c r="CP43" s="51">
        <v>347</v>
      </c>
      <c r="CQ43" s="50">
        <v>656</v>
      </c>
      <c r="CR43" s="45">
        <v>294</v>
      </c>
      <c r="CS43" s="51">
        <v>362</v>
      </c>
    </row>
    <row r="44" spans="2:97" s="23" customFormat="1" ht="17.25" customHeight="1" x14ac:dyDescent="0.2">
      <c r="B44" s="87" t="s">
        <v>277</v>
      </c>
      <c r="C44" s="81" t="s">
        <v>90</v>
      </c>
      <c r="D44" s="94" t="s">
        <v>91</v>
      </c>
      <c r="E44" s="50">
        <v>623</v>
      </c>
      <c r="F44" s="45">
        <v>224</v>
      </c>
      <c r="G44" s="51">
        <v>399</v>
      </c>
      <c r="H44" s="50">
        <v>540</v>
      </c>
      <c r="I44" s="45">
        <v>140</v>
      </c>
      <c r="J44" s="51">
        <v>400</v>
      </c>
      <c r="K44" s="50">
        <v>660</v>
      </c>
      <c r="L44" s="45">
        <v>239</v>
      </c>
      <c r="M44" s="51">
        <v>421</v>
      </c>
      <c r="N44" s="50">
        <v>691</v>
      </c>
      <c r="O44" s="45">
        <v>254</v>
      </c>
      <c r="P44" s="51">
        <v>437</v>
      </c>
      <c r="Q44" s="50">
        <v>706</v>
      </c>
      <c r="R44" s="45">
        <v>276</v>
      </c>
      <c r="S44" s="51">
        <v>430</v>
      </c>
      <c r="T44" s="50">
        <v>738</v>
      </c>
      <c r="U44" s="45">
        <v>282</v>
      </c>
      <c r="V44" s="51">
        <v>456</v>
      </c>
      <c r="W44" s="50">
        <v>724</v>
      </c>
      <c r="X44" s="45">
        <v>287</v>
      </c>
      <c r="Y44" s="51">
        <v>437</v>
      </c>
      <c r="Z44" s="50">
        <v>643</v>
      </c>
      <c r="AA44" s="45">
        <v>208</v>
      </c>
      <c r="AB44" s="51">
        <v>435</v>
      </c>
      <c r="AC44" s="50">
        <v>586</v>
      </c>
      <c r="AD44" s="45">
        <v>148</v>
      </c>
      <c r="AE44" s="51">
        <v>438</v>
      </c>
      <c r="AF44" s="50">
        <v>623</v>
      </c>
      <c r="AG44" s="45">
        <v>204</v>
      </c>
      <c r="AH44" s="51">
        <v>419</v>
      </c>
      <c r="AI44" s="50">
        <v>715</v>
      </c>
      <c r="AJ44" s="45">
        <v>270</v>
      </c>
      <c r="AK44" s="51">
        <v>445</v>
      </c>
      <c r="AL44" s="50">
        <v>695</v>
      </c>
      <c r="AM44" s="45">
        <v>272</v>
      </c>
      <c r="AN44" s="51">
        <v>423</v>
      </c>
      <c r="AO44" s="50">
        <v>763</v>
      </c>
      <c r="AP44" s="45">
        <v>306</v>
      </c>
      <c r="AQ44" s="51">
        <v>457</v>
      </c>
      <c r="AR44" s="50">
        <v>695</v>
      </c>
      <c r="AS44" s="45">
        <v>271</v>
      </c>
      <c r="AT44" s="51">
        <v>424</v>
      </c>
      <c r="AU44" s="50">
        <v>661</v>
      </c>
      <c r="AV44" s="45">
        <v>247</v>
      </c>
      <c r="AW44" s="51">
        <v>414</v>
      </c>
      <c r="AX44" s="50">
        <v>547</v>
      </c>
      <c r="AY44" s="45">
        <v>150</v>
      </c>
      <c r="AZ44" s="51">
        <v>397</v>
      </c>
      <c r="BA44" s="50">
        <v>583</v>
      </c>
      <c r="BB44" s="45">
        <v>187</v>
      </c>
      <c r="BC44" s="51">
        <v>396</v>
      </c>
      <c r="BD44" s="50">
        <v>677</v>
      </c>
      <c r="BE44" s="45">
        <v>252</v>
      </c>
      <c r="BF44" s="51">
        <v>425</v>
      </c>
      <c r="BG44" s="50">
        <v>702</v>
      </c>
      <c r="BH44" s="45">
        <v>296</v>
      </c>
      <c r="BI44" s="51">
        <v>406</v>
      </c>
      <c r="BJ44" s="50">
        <v>706</v>
      </c>
      <c r="BK44" s="45">
        <v>278</v>
      </c>
      <c r="BL44" s="51">
        <v>428</v>
      </c>
      <c r="BM44" s="50">
        <v>715</v>
      </c>
      <c r="BN44" s="45">
        <v>304</v>
      </c>
      <c r="BO44" s="51">
        <v>411</v>
      </c>
      <c r="BP44" s="50">
        <v>598</v>
      </c>
      <c r="BQ44" s="45">
        <v>229</v>
      </c>
      <c r="BR44" s="51">
        <v>369</v>
      </c>
      <c r="BS44" s="50">
        <v>529</v>
      </c>
      <c r="BT44" s="45">
        <v>133</v>
      </c>
      <c r="BU44" s="51">
        <v>396</v>
      </c>
      <c r="BV44" s="50">
        <v>621</v>
      </c>
      <c r="BW44" s="45">
        <v>242</v>
      </c>
      <c r="BX44" s="51">
        <v>379</v>
      </c>
      <c r="BY44" s="50">
        <v>673</v>
      </c>
      <c r="BZ44" s="45">
        <v>275</v>
      </c>
      <c r="CA44" s="51">
        <v>398</v>
      </c>
      <c r="CB44" s="50">
        <v>690</v>
      </c>
      <c r="CC44" s="45">
        <v>258</v>
      </c>
      <c r="CD44" s="51">
        <v>432</v>
      </c>
      <c r="CE44" s="50">
        <v>730</v>
      </c>
      <c r="CF44" s="45">
        <v>258</v>
      </c>
      <c r="CG44" s="51">
        <v>472</v>
      </c>
      <c r="CH44" s="50">
        <v>760</v>
      </c>
      <c r="CI44" s="45">
        <v>348</v>
      </c>
      <c r="CJ44" s="51">
        <v>412</v>
      </c>
      <c r="CK44" s="50">
        <v>602</v>
      </c>
      <c r="CL44" s="45">
        <v>187</v>
      </c>
      <c r="CM44" s="51">
        <v>415</v>
      </c>
      <c r="CN44" s="50">
        <v>523</v>
      </c>
      <c r="CO44" s="45">
        <v>135</v>
      </c>
      <c r="CP44" s="51">
        <v>388</v>
      </c>
      <c r="CQ44" s="50">
        <v>629</v>
      </c>
      <c r="CR44" s="45">
        <v>220</v>
      </c>
      <c r="CS44" s="51">
        <v>409</v>
      </c>
    </row>
    <row r="45" spans="2:97" s="23" customFormat="1" ht="17.25" customHeight="1" x14ac:dyDescent="0.2">
      <c r="B45" s="87" t="s">
        <v>277</v>
      </c>
      <c r="C45" s="81" t="s">
        <v>95</v>
      </c>
      <c r="D45" s="94" t="s">
        <v>96</v>
      </c>
      <c r="E45" s="50">
        <v>325</v>
      </c>
      <c r="F45" s="45">
        <v>92</v>
      </c>
      <c r="G45" s="51">
        <v>233</v>
      </c>
      <c r="H45" s="50">
        <v>296</v>
      </c>
      <c r="I45" s="45">
        <v>74</v>
      </c>
      <c r="J45" s="51">
        <v>222</v>
      </c>
      <c r="K45" s="50">
        <v>317</v>
      </c>
      <c r="L45" s="45">
        <v>111</v>
      </c>
      <c r="M45" s="51">
        <v>206</v>
      </c>
      <c r="N45" s="50">
        <v>371</v>
      </c>
      <c r="O45" s="45">
        <v>144</v>
      </c>
      <c r="P45" s="51">
        <v>227</v>
      </c>
      <c r="Q45" s="50">
        <v>372</v>
      </c>
      <c r="R45" s="45">
        <v>158</v>
      </c>
      <c r="S45" s="51">
        <v>214</v>
      </c>
      <c r="T45" s="50">
        <v>387</v>
      </c>
      <c r="U45" s="45">
        <v>160</v>
      </c>
      <c r="V45" s="51">
        <v>227</v>
      </c>
      <c r="W45" s="50">
        <v>380</v>
      </c>
      <c r="X45" s="45">
        <v>151</v>
      </c>
      <c r="Y45" s="51">
        <v>229</v>
      </c>
      <c r="Z45" s="50">
        <v>301</v>
      </c>
      <c r="AA45" s="45">
        <v>91</v>
      </c>
      <c r="AB45" s="51">
        <v>210</v>
      </c>
      <c r="AC45" s="50">
        <v>290</v>
      </c>
      <c r="AD45" s="45">
        <v>73</v>
      </c>
      <c r="AE45" s="51">
        <v>217</v>
      </c>
      <c r="AF45" s="50">
        <v>331</v>
      </c>
      <c r="AG45" s="45">
        <v>119</v>
      </c>
      <c r="AH45" s="51">
        <v>212</v>
      </c>
      <c r="AI45" s="50">
        <v>347</v>
      </c>
      <c r="AJ45" s="45">
        <v>140</v>
      </c>
      <c r="AK45" s="51">
        <v>207</v>
      </c>
      <c r="AL45" s="50">
        <v>356</v>
      </c>
      <c r="AM45" s="45">
        <v>138</v>
      </c>
      <c r="AN45" s="51">
        <v>218</v>
      </c>
      <c r="AO45" s="50">
        <v>366</v>
      </c>
      <c r="AP45" s="45">
        <v>146</v>
      </c>
      <c r="AQ45" s="51">
        <v>220</v>
      </c>
      <c r="AR45" s="50">
        <v>382</v>
      </c>
      <c r="AS45" s="45">
        <v>167</v>
      </c>
      <c r="AT45" s="51">
        <v>215</v>
      </c>
      <c r="AU45" s="50">
        <v>317</v>
      </c>
      <c r="AV45" s="45">
        <v>97</v>
      </c>
      <c r="AW45" s="51">
        <v>220</v>
      </c>
      <c r="AX45" s="50">
        <v>293</v>
      </c>
      <c r="AY45" s="45">
        <v>77</v>
      </c>
      <c r="AZ45" s="51">
        <v>216</v>
      </c>
      <c r="BA45" s="50">
        <v>292</v>
      </c>
      <c r="BB45" s="45">
        <v>106</v>
      </c>
      <c r="BC45" s="51">
        <v>186</v>
      </c>
      <c r="BD45" s="50">
        <v>320</v>
      </c>
      <c r="BE45" s="45">
        <v>124</v>
      </c>
      <c r="BF45" s="51">
        <v>196</v>
      </c>
      <c r="BG45" s="50">
        <v>350</v>
      </c>
      <c r="BH45" s="45">
        <v>139</v>
      </c>
      <c r="BI45" s="51">
        <v>211</v>
      </c>
      <c r="BJ45" s="50">
        <v>371</v>
      </c>
      <c r="BK45" s="45">
        <v>156</v>
      </c>
      <c r="BL45" s="51">
        <v>215</v>
      </c>
      <c r="BM45" s="50">
        <v>379</v>
      </c>
      <c r="BN45" s="45">
        <v>175</v>
      </c>
      <c r="BO45" s="51">
        <v>204</v>
      </c>
      <c r="BP45" s="50">
        <v>279</v>
      </c>
      <c r="BQ45" s="45">
        <v>100</v>
      </c>
      <c r="BR45" s="51">
        <v>179</v>
      </c>
      <c r="BS45" s="50">
        <v>241</v>
      </c>
      <c r="BT45" s="45">
        <v>59</v>
      </c>
      <c r="BU45" s="51">
        <v>182</v>
      </c>
      <c r="BV45" s="50">
        <v>329</v>
      </c>
      <c r="BW45" s="45">
        <v>122</v>
      </c>
      <c r="BX45" s="51">
        <v>207</v>
      </c>
      <c r="BY45" s="50">
        <v>339</v>
      </c>
      <c r="BZ45" s="45">
        <v>138</v>
      </c>
      <c r="CA45" s="51">
        <v>201</v>
      </c>
      <c r="CB45" s="50">
        <v>347</v>
      </c>
      <c r="CC45" s="45">
        <v>130</v>
      </c>
      <c r="CD45" s="51">
        <v>217</v>
      </c>
      <c r="CE45" s="50">
        <v>345</v>
      </c>
      <c r="CF45" s="45">
        <v>128</v>
      </c>
      <c r="CG45" s="51">
        <v>217</v>
      </c>
      <c r="CH45" s="50">
        <v>390</v>
      </c>
      <c r="CI45" s="45">
        <v>177</v>
      </c>
      <c r="CJ45" s="51">
        <v>213</v>
      </c>
      <c r="CK45" s="50">
        <v>304</v>
      </c>
      <c r="CL45" s="45">
        <v>94</v>
      </c>
      <c r="CM45" s="51">
        <v>210</v>
      </c>
      <c r="CN45" s="50">
        <v>263</v>
      </c>
      <c r="CO45" s="45">
        <v>55</v>
      </c>
      <c r="CP45" s="51">
        <v>208</v>
      </c>
      <c r="CQ45" s="50">
        <v>321</v>
      </c>
      <c r="CR45" s="45">
        <v>120</v>
      </c>
      <c r="CS45" s="51">
        <v>201</v>
      </c>
    </row>
    <row r="46" spans="2:97" s="23" customFormat="1" ht="17.25" customHeight="1" x14ac:dyDescent="0.2">
      <c r="B46" s="87" t="s">
        <v>277</v>
      </c>
      <c r="C46" s="81" t="s">
        <v>101</v>
      </c>
      <c r="D46" s="94" t="s">
        <v>102</v>
      </c>
      <c r="E46" s="50">
        <v>1051</v>
      </c>
      <c r="F46" s="45">
        <v>336</v>
      </c>
      <c r="G46" s="51">
        <v>715</v>
      </c>
      <c r="H46" s="50">
        <v>919</v>
      </c>
      <c r="I46" s="45">
        <v>238</v>
      </c>
      <c r="J46" s="51">
        <v>681</v>
      </c>
      <c r="K46" s="50">
        <v>1118</v>
      </c>
      <c r="L46" s="45">
        <v>385</v>
      </c>
      <c r="M46" s="51">
        <v>733</v>
      </c>
      <c r="N46" s="50">
        <v>1161</v>
      </c>
      <c r="O46" s="45">
        <v>424</v>
      </c>
      <c r="P46" s="51">
        <v>737</v>
      </c>
      <c r="Q46" s="50">
        <v>1154</v>
      </c>
      <c r="R46" s="45">
        <v>451</v>
      </c>
      <c r="S46" s="51">
        <v>703</v>
      </c>
      <c r="T46" s="50">
        <v>1093</v>
      </c>
      <c r="U46" s="45">
        <v>414</v>
      </c>
      <c r="V46" s="51">
        <v>679</v>
      </c>
      <c r="W46" s="50">
        <v>1199</v>
      </c>
      <c r="X46" s="45">
        <v>523</v>
      </c>
      <c r="Y46" s="51">
        <v>676</v>
      </c>
      <c r="Z46" s="50">
        <v>1019</v>
      </c>
      <c r="AA46" s="45">
        <v>330</v>
      </c>
      <c r="AB46" s="51">
        <v>689</v>
      </c>
      <c r="AC46" s="50">
        <v>907</v>
      </c>
      <c r="AD46" s="45">
        <v>212</v>
      </c>
      <c r="AE46" s="51">
        <v>695</v>
      </c>
      <c r="AF46" s="50">
        <v>998</v>
      </c>
      <c r="AG46" s="45">
        <v>332</v>
      </c>
      <c r="AH46" s="51">
        <v>666</v>
      </c>
      <c r="AI46" s="50">
        <v>1079</v>
      </c>
      <c r="AJ46" s="45">
        <v>393</v>
      </c>
      <c r="AK46" s="51">
        <v>686</v>
      </c>
      <c r="AL46" s="50">
        <v>1135</v>
      </c>
      <c r="AM46" s="45">
        <v>431</v>
      </c>
      <c r="AN46" s="51">
        <v>704</v>
      </c>
      <c r="AO46" s="50">
        <v>1147</v>
      </c>
      <c r="AP46" s="45">
        <v>431</v>
      </c>
      <c r="AQ46" s="51">
        <v>716</v>
      </c>
      <c r="AR46" s="50">
        <v>1226</v>
      </c>
      <c r="AS46" s="45">
        <v>487</v>
      </c>
      <c r="AT46" s="51">
        <v>739</v>
      </c>
      <c r="AU46" s="50">
        <v>1061</v>
      </c>
      <c r="AV46" s="45">
        <v>342</v>
      </c>
      <c r="AW46" s="51">
        <v>719</v>
      </c>
      <c r="AX46" s="50">
        <v>956</v>
      </c>
      <c r="AY46" s="45">
        <v>228</v>
      </c>
      <c r="AZ46" s="51">
        <v>728</v>
      </c>
      <c r="BA46" s="50">
        <v>1094</v>
      </c>
      <c r="BB46" s="45">
        <v>366</v>
      </c>
      <c r="BC46" s="51">
        <v>728</v>
      </c>
      <c r="BD46" s="50">
        <v>1119</v>
      </c>
      <c r="BE46" s="45">
        <v>404</v>
      </c>
      <c r="BF46" s="51">
        <v>715</v>
      </c>
      <c r="BG46" s="50">
        <v>1135</v>
      </c>
      <c r="BH46" s="45">
        <v>419</v>
      </c>
      <c r="BI46" s="51">
        <v>716</v>
      </c>
      <c r="BJ46" s="50">
        <v>1130</v>
      </c>
      <c r="BK46" s="45">
        <v>432</v>
      </c>
      <c r="BL46" s="51">
        <v>698</v>
      </c>
      <c r="BM46" s="50">
        <v>1185</v>
      </c>
      <c r="BN46" s="45">
        <v>473</v>
      </c>
      <c r="BO46" s="51">
        <v>712</v>
      </c>
      <c r="BP46" s="50">
        <v>1027</v>
      </c>
      <c r="BQ46" s="45">
        <v>324</v>
      </c>
      <c r="BR46" s="51">
        <v>703</v>
      </c>
      <c r="BS46" s="50">
        <v>930</v>
      </c>
      <c r="BT46" s="45">
        <v>239</v>
      </c>
      <c r="BU46" s="51">
        <v>691</v>
      </c>
      <c r="BV46" s="50">
        <v>1069</v>
      </c>
      <c r="BW46" s="45">
        <v>364</v>
      </c>
      <c r="BX46" s="51">
        <v>705</v>
      </c>
      <c r="BY46" s="50">
        <v>1067</v>
      </c>
      <c r="BZ46" s="45">
        <v>406</v>
      </c>
      <c r="CA46" s="51">
        <v>661</v>
      </c>
      <c r="CB46" s="50">
        <v>1116</v>
      </c>
      <c r="CC46" s="45">
        <v>446</v>
      </c>
      <c r="CD46" s="51">
        <v>670</v>
      </c>
      <c r="CE46" s="50">
        <v>1116</v>
      </c>
      <c r="CF46" s="45">
        <v>435</v>
      </c>
      <c r="CG46" s="51">
        <v>681</v>
      </c>
      <c r="CH46" s="50">
        <v>1174</v>
      </c>
      <c r="CI46" s="45">
        <v>498</v>
      </c>
      <c r="CJ46" s="51">
        <v>676</v>
      </c>
      <c r="CK46" s="50">
        <v>972</v>
      </c>
      <c r="CL46" s="45">
        <v>286</v>
      </c>
      <c r="CM46" s="51">
        <v>686</v>
      </c>
      <c r="CN46" s="50">
        <v>844</v>
      </c>
      <c r="CO46" s="45">
        <v>191</v>
      </c>
      <c r="CP46" s="51">
        <v>653</v>
      </c>
      <c r="CQ46" s="50">
        <v>1013</v>
      </c>
      <c r="CR46" s="45">
        <v>332</v>
      </c>
      <c r="CS46" s="51">
        <v>681</v>
      </c>
    </row>
    <row r="47" spans="2:97" s="23" customFormat="1" ht="17.25" customHeight="1" x14ac:dyDescent="0.2">
      <c r="B47" s="87" t="s">
        <v>277</v>
      </c>
      <c r="C47" s="81" t="s">
        <v>105</v>
      </c>
      <c r="D47" s="94" t="s">
        <v>106</v>
      </c>
      <c r="E47" s="50">
        <v>381</v>
      </c>
      <c r="F47" s="45">
        <v>199</v>
      </c>
      <c r="G47" s="51">
        <v>182</v>
      </c>
      <c r="H47" s="50">
        <v>343</v>
      </c>
      <c r="I47" s="45">
        <v>149</v>
      </c>
      <c r="J47" s="51">
        <v>194</v>
      </c>
      <c r="K47" s="50">
        <v>427</v>
      </c>
      <c r="L47" s="45">
        <v>204</v>
      </c>
      <c r="M47" s="51">
        <v>223</v>
      </c>
      <c r="N47" s="50">
        <v>468</v>
      </c>
      <c r="O47" s="45">
        <v>252</v>
      </c>
      <c r="P47" s="51">
        <v>216</v>
      </c>
      <c r="Q47" s="50">
        <v>461</v>
      </c>
      <c r="R47" s="45">
        <v>253</v>
      </c>
      <c r="S47" s="51">
        <v>208</v>
      </c>
      <c r="T47" s="50">
        <v>486</v>
      </c>
      <c r="U47" s="45">
        <v>277</v>
      </c>
      <c r="V47" s="51">
        <v>209</v>
      </c>
      <c r="W47" s="50">
        <v>465</v>
      </c>
      <c r="X47" s="45">
        <v>223</v>
      </c>
      <c r="Y47" s="51">
        <v>242</v>
      </c>
      <c r="Z47" s="50">
        <v>405</v>
      </c>
      <c r="AA47" s="45">
        <v>169</v>
      </c>
      <c r="AB47" s="51">
        <v>236</v>
      </c>
      <c r="AC47" s="50">
        <v>405</v>
      </c>
      <c r="AD47" s="45">
        <v>186</v>
      </c>
      <c r="AE47" s="51">
        <v>219</v>
      </c>
      <c r="AF47" s="50">
        <v>403</v>
      </c>
      <c r="AG47" s="45">
        <v>210</v>
      </c>
      <c r="AH47" s="51">
        <v>193</v>
      </c>
      <c r="AI47" s="50">
        <v>473</v>
      </c>
      <c r="AJ47" s="45">
        <v>249</v>
      </c>
      <c r="AK47" s="51">
        <v>224</v>
      </c>
      <c r="AL47" s="50">
        <v>512</v>
      </c>
      <c r="AM47" s="45">
        <v>289</v>
      </c>
      <c r="AN47" s="51">
        <v>223</v>
      </c>
      <c r="AO47" s="50">
        <v>472</v>
      </c>
      <c r="AP47" s="45">
        <v>251</v>
      </c>
      <c r="AQ47" s="51">
        <v>221</v>
      </c>
      <c r="AR47" s="50">
        <v>477</v>
      </c>
      <c r="AS47" s="45">
        <v>281</v>
      </c>
      <c r="AT47" s="51">
        <v>196</v>
      </c>
      <c r="AU47" s="50">
        <v>448</v>
      </c>
      <c r="AV47" s="45">
        <v>230</v>
      </c>
      <c r="AW47" s="51">
        <v>218</v>
      </c>
      <c r="AX47" s="50">
        <v>391</v>
      </c>
      <c r="AY47" s="45">
        <v>152</v>
      </c>
      <c r="AZ47" s="51">
        <v>239</v>
      </c>
      <c r="BA47" s="50">
        <v>394</v>
      </c>
      <c r="BB47" s="45">
        <v>218</v>
      </c>
      <c r="BC47" s="51">
        <v>176</v>
      </c>
      <c r="BD47" s="50">
        <v>475</v>
      </c>
      <c r="BE47" s="45">
        <v>285</v>
      </c>
      <c r="BF47" s="51">
        <v>190</v>
      </c>
      <c r="BG47" s="50">
        <v>478</v>
      </c>
      <c r="BH47" s="45">
        <v>282</v>
      </c>
      <c r="BI47" s="51">
        <v>196</v>
      </c>
      <c r="BJ47" s="50">
        <v>492</v>
      </c>
      <c r="BK47" s="45">
        <v>272</v>
      </c>
      <c r="BL47" s="51">
        <v>220</v>
      </c>
      <c r="BM47" s="50">
        <v>509</v>
      </c>
      <c r="BN47" s="45">
        <v>307</v>
      </c>
      <c r="BO47" s="51">
        <v>202</v>
      </c>
      <c r="BP47" s="50">
        <v>431</v>
      </c>
      <c r="BQ47" s="45">
        <v>214</v>
      </c>
      <c r="BR47" s="51">
        <v>217</v>
      </c>
      <c r="BS47" s="50">
        <v>384</v>
      </c>
      <c r="BT47" s="45">
        <v>162</v>
      </c>
      <c r="BU47" s="51">
        <v>222</v>
      </c>
      <c r="BV47" s="50">
        <v>369</v>
      </c>
      <c r="BW47" s="45">
        <v>182</v>
      </c>
      <c r="BX47" s="51">
        <v>187</v>
      </c>
      <c r="BY47" s="50">
        <v>460</v>
      </c>
      <c r="BZ47" s="45">
        <v>234</v>
      </c>
      <c r="CA47" s="51">
        <v>226</v>
      </c>
      <c r="CB47" s="50">
        <v>479</v>
      </c>
      <c r="CC47" s="45">
        <v>263</v>
      </c>
      <c r="CD47" s="51">
        <v>216</v>
      </c>
      <c r="CE47" s="50">
        <v>511</v>
      </c>
      <c r="CF47" s="45">
        <v>285</v>
      </c>
      <c r="CG47" s="51">
        <v>226</v>
      </c>
      <c r="CH47" s="50">
        <v>559</v>
      </c>
      <c r="CI47" s="45">
        <v>313</v>
      </c>
      <c r="CJ47" s="51">
        <v>246</v>
      </c>
      <c r="CK47" s="50">
        <v>464</v>
      </c>
      <c r="CL47" s="45">
        <v>194</v>
      </c>
      <c r="CM47" s="51">
        <v>270</v>
      </c>
      <c r="CN47" s="50">
        <v>404</v>
      </c>
      <c r="CO47" s="45">
        <v>160</v>
      </c>
      <c r="CP47" s="51">
        <v>244</v>
      </c>
      <c r="CQ47" s="50">
        <v>388</v>
      </c>
      <c r="CR47" s="45">
        <v>180</v>
      </c>
      <c r="CS47" s="51">
        <v>208</v>
      </c>
    </row>
    <row r="48" spans="2:97" s="23" customFormat="1" ht="17.25" customHeight="1" x14ac:dyDescent="0.2">
      <c r="B48" s="87" t="s">
        <v>277</v>
      </c>
      <c r="C48" s="81" t="s">
        <v>98</v>
      </c>
      <c r="D48" s="94" t="s">
        <v>99</v>
      </c>
      <c r="E48" s="50">
        <v>360</v>
      </c>
      <c r="F48" s="45">
        <v>114</v>
      </c>
      <c r="G48" s="51">
        <v>246</v>
      </c>
      <c r="H48" s="50">
        <v>321</v>
      </c>
      <c r="I48" s="45">
        <v>93</v>
      </c>
      <c r="J48" s="51">
        <v>228</v>
      </c>
      <c r="K48" s="50">
        <v>372</v>
      </c>
      <c r="L48" s="45">
        <v>188</v>
      </c>
      <c r="M48" s="51">
        <v>184</v>
      </c>
      <c r="N48" s="50">
        <v>389</v>
      </c>
      <c r="O48" s="45">
        <v>199</v>
      </c>
      <c r="P48" s="51">
        <v>190</v>
      </c>
      <c r="Q48" s="50">
        <v>395</v>
      </c>
      <c r="R48" s="45">
        <v>188</v>
      </c>
      <c r="S48" s="51">
        <v>207</v>
      </c>
      <c r="T48" s="50">
        <v>426</v>
      </c>
      <c r="U48" s="45">
        <v>217</v>
      </c>
      <c r="V48" s="51">
        <v>209</v>
      </c>
      <c r="W48" s="50">
        <v>428</v>
      </c>
      <c r="X48" s="45">
        <v>273</v>
      </c>
      <c r="Y48" s="51">
        <v>155</v>
      </c>
      <c r="Z48" s="50">
        <v>351</v>
      </c>
      <c r="AA48" s="45">
        <v>142</v>
      </c>
      <c r="AB48" s="51">
        <v>209</v>
      </c>
      <c r="AC48" s="50">
        <v>319</v>
      </c>
      <c r="AD48" s="45">
        <v>84</v>
      </c>
      <c r="AE48" s="51">
        <v>235</v>
      </c>
      <c r="AF48" s="50">
        <v>361</v>
      </c>
      <c r="AG48" s="45">
        <v>160</v>
      </c>
      <c r="AH48" s="51">
        <v>201</v>
      </c>
      <c r="AI48" s="50">
        <v>398</v>
      </c>
      <c r="AJ48" s="45">
        <v>202</v>
      </c>
      <c r="AK48" s="51">
        <v>196</v>
      </c>
      <c r="AL48" s="50">
        <v>412</v>
      </c>
      <c r="AM48" s="45">
        <v>199</v>
      </c>
      <c r="AN48" s="51">
        <v>213</v>
      </c>
      <c r="AO48" s="50">
        <v>430</v>
      </c>
      <c r="AP48" s="45">
        <v>244</v>
      </c>
      <c r="AQ48" s="51">
        <v>186</v>
      </c>
      <c r="AR48" s="50">
        <v>410</v>
      </c>
      <c r="AS48" s="45">
        <v>222</v>
      </c>
      <c r="AT48" s="51">
        <v>188</v>
      </c>
      <c r="AU48" s="50">
        <v>328</v>
      </c>
      <c r="AV48" s="45">
        <v>117</v>
      </c>
      <c r="AW48" s="51">
        <v>211</v>
      </c>
      <c r="AX48" s="50">
        <v>311</v>
      </c>
      <c r="AY48" s="45">
        <v>88</v>
      </c>
      <c r="AZ48" s="51">
        <v>223</v>
      </c>
      <c r="BA48" s="50">
        <v>338</v>
      </c>
      <c r="BB48" s="45">
        <v>153</v>
      </c>
      <c r="BC48" s="51">
        <v>185</v>
      </c>
      <c r="BD48" s="50">
        <v>386</v>
      </c>
      <c r="BE48" s="45">
        <v>217</v>
      </c>
      <c r="BF48" s="51">
        <v>169</v>
      </c>
      <c r="BG48" s="50">
        <v>362</v>
      </c>
      <c r="BH48" s="45">
        <v>194</v>
      </c>
      <c r="BI48" s="51">
        <v>168</v>
      </c>
      <c r="BJ48" s="50">
        <v>396</v>
      </c>
      <c r="BK48" s="45">
        <v>212</v>
      </c>
      <c r="BL48" s="51">
        <v>184</v>
      </c>
      <c r="BM48" s="50">
        <v>373</v>
      </c>
      <c r="BN48" s="45">
        <v>203</v>
      </c>
      <c r="BO48" s="51">
        <v>170</v>
      </c>
      <c r="BP48" s="50">
        <v>312</v>
      </c>
      <c r="BQ48" s="45">
        <v>123</v>
      </c>
      <c r="BR48" s="51">
        <v>189</v>
      </c>
      <c r="BS48" s="50">
        <v>288</v>
      </c>
      <c r="BT48" s="45">
        <v>76</v>
      </c>
      <c r="BU48" s="51">
        <v>212</v>
      </c>
      <c r="BV48" s="50">
        <v>324</v>
      </c>
      <c r="BW48" s="45">
        <v>188</v>
      </c>
      <c r="BX48" s="51">
        <v>136</v>
      </c>
      <c r="BY48" s="50">
        <v>396</v>
      </c>
      <c r="BZ48" s="45">
        <v>206</v>
      </c>
      <c r="CA48" s="51">
        <v>190</v>
      </c>
      <c r="CB48" s="50">
        <v>393</v>
      </c>
      <c r="CC48" s="45">
        <v>234</v>
      </c>
      <c r="CD48" s="51">
        <v>159</v>
      </c>
      <c r="CE48" s="50">
        <v>420</v>
      </c>
      <c r="CF48" s="45">
        <v>232</v>
      </c>
      <c r="CG48" s="51">
        <v>188</v>
      </c>
      <c r="CH48" s="50">
        <v>378</v>
      </c>
      <c r="CI48" s="45">
        <v>207</v>
      </c>
      <c r="CJ48" s="51">
        <v>171</v>
      </c>
      <c r="CK48" s="50">
        <v>326</v>
      </c>
      <c r="CL48" s="45">
        <v>122</v>
      </c>
      <c r="CM48" s="51">
        <v>204</v>
      </c>
      <c r="CN48" s="50">
        <v>296</v>
      </c>
      <c r="CO48" s="45">
        <v>93</v>
      </c>
      <c r="CP48" s="51">
        <v>203</v>
      </c>
      <c r="CQ48" s="50">
        <v>358</v>
      </c>
      <c r="CR48" s="45">
        <v>159</v>
      </c>
      <c r="CS48" s="51">
        <v>199</v>
      </c>
    </row>
    <row r="49" spans="2:97" s="23" customFormat="1" ht="17.25" customHeight="1" x14ac:dyDescent="0.2">
      <c r="B49" s="87" t="s">
        <v>277</v>
      </c>
      <c r="C49" s="81" t="s">
        <v>93</v>
      </c>
      <c r="D49" s="94" t="s">
        <v>94</v>
      </c>
      <c r="E49" s="50">
        <v>718</v>
      </c>
      <c r="F49" s="45">
        <v>134</v>
      </c>
      <c r="G49" s="51">
        <v>584</v>
      </c>
      <c r="H49" s="50">
        <v>692</v>
      </c>
      <c r="I49" s="45">
        <v>116</v>
      </c>
      <c r="J49" s="51">
        <v>576</v>
      </c>
      <c r="K49" s="50">
        <v>774</v>
      </c>
      <c r="L49" s="45">
        <v>206</v>
      </c>
      <c r="M49" s="51">
        <v>568</v>
      </c>
      <c r="N49" s="50">
        <v>879</v>
      </c>
      <c r="O49" s="45">
        <v>292</v>
      </c>
      <c r="P49" s="51">
        <v>587</v>
      </c>
      <c r="Q49" s="50">
        <v>838</v>
      </c>
      <c r="R49" s="45">
        <v>218</v>
      </c>
      <c r="S49" s="51">
        <v>620</v>
      </c>
      <c r="T49" s="50">
        <v>875</v>
      </c>
      <c r="U49" s="45">
        <v>242</v>
      </c>
      <c r="V49" s="51">
        <v>633</v>
      </c>
      <c r="W49" s="50">
        <v>906</v>
      </c>
      <c r="X49" s="45">
        <v>262</v>
      </c>
      <c r="Y49" s="51">
        <v>644</v>
      </c>
      <c r="Z49" s="50">
        <v>801</v>
      </c>
      <c r="AA49" s="45">
        <v>146</v>
      </c>
      <c r="AB49" s="51">
        <v>655</v>
      </c>
      <c r="AC49" s="50">
        <v>723</v>
      </c>
      <c r="AD49" s="45">
        <v>84</v>
      </c>
      <c r="AE49" s="51">
        <v>639</v>
      </c>
      <c r="AF49" s="50">
        <v>766</v>
      </c>
      <c r="AG49" s="45">
        <v>171</v>
      </c>
      <c r="AH49" s="51">
        <v>595</v>
      </c>
      <c r="AI49" s="50">
        <v>823</v>
      </c>
      <c r="AJ49" s="45">
        <v>208</v>
      </c>
      <c r="AK49" s="51">
        <v>615</v>
      </c>
      <c r="AL49" s="50">
        <v>862</v>
      </c>
      <c r="AM49" s="45">
        <v>258</v>
      </c>
      <c r="AN49" s="51">
        <v>604</v>
      </c>
      <c r="AO49" s="50">
        <v>896</v>
      </c>
      <c r="AP49" s="45">
        <v>288</v>
      </c>
      <c r="AQ49" s="51">
        <v>608</v>
      </c>
      <c r="AR49" s="50">
        <v>867</v>
      </c>
      <c r="AS49" s="45">
        <v>297</v>
      </c>
      <c r="AT49" s="51">
        <v>570</v>
      </c>
      <c r="AU49" s="50">
        <v>740</v>
      </c>
      <c r="AV49" s="45">
        <v>152</v>
      </c>
      <c r="AW49" s="51">
        <v>588</v>
      </c>
      <c r="AX49" s="50">
        <v>672</v>
      </c>
      <c r="AY49" s="45">
        <v>100</v>
      </c>
      <c r="AZ49" s="51">
        <v>572</v>
      </c>
      <c r="BA49" s="50">
        <v>752</v>
      </c>
      <c r="BB49" s="45">
        <v>210</v>
      </c>
      <c r="BC49" s="51">
        <v>542</v>
      </c>
      <c r="BD49" s="50">
        <v>852</v>
      </c>
      <c r="BE49" s="45">
        <v>276</v>
      </c>
      <c r="BF49" s="51">
        <v>576</v>
      </c>
      <c r="BG49" s="50">
        <v>862</v>
      </c>
      <c r="BH49" s="45">
        <v>279</v>
      </c>
      <c r="BI49" s="51">
        <v>583</v>
      </c>
      <c r="BJ49" s="50">
        <v>853</v>
      </c>
      <c r="BK49" s="45">
        <v>292</v>
      </c>
      <c r="BL49" s="51">
        <v>561</v>
      </c>
      <c r="BM49" s="50">
        <v>841</v>
      </c>
      <c r="BN49" s="45">
        <v>271</v>
      </c>
      <c r="BO49" s="51">
        <v>570</v>
      </c>
      <c r="BP49" s="50">
        <v>706</v>
      </c>
      <c r="BQ49" s="45">
        <v>133</v>
      </c>
      <c r="BR49" s="51">
        <v>573</v>
      </c>
      <c r="BS49" s="50">
        <v>662</v>
      </c>
      <c r="BT49" s="45">
        <v>99</v>
      </c>
      <c r="BU49" s="51">
        <v>563</v>
      </c>
      <c r="BV49" s="50">
        <v>701</v>
      </c>
      <c r="BW49" s="45">
        <v>172</v>
      </c>
      <c r="BX49" s="51">
        <v>529</v>
      </c>
      <c r="BY49" s="50">
        <v>857</v>
      </c>
      <c r="BZ49" s="45">
        <v>294</v>
      </c>
      <c r="CA49" s="51">
        <v>563</v>
      </c>
      <c r="CB49" s="50">
        <v>851</v>
      </c>
      <c r="CC49" s="45">
        <v>282</v>
      </c>
      <c r="CD49" s="51">
        <v>569</v>
      </c>
      <c r="CE49" s="50">
        <v>823</v>
      </c>
      <c r="CF49" s="45">
        <v>259</v>
      </c>
      <c r="CG49" s="51">
        <v>564</v>
      </c>
      <c r="CH49" s="50">
        <v>837</v>
      </c>
      <c r="CI49" s="45">
        <v>264</v>
      </c>
      <c r="CJ49" s="51">
        <v>573</v>
      </c>
      <c r="CK49" s="50">
        <v>740</v>
      </c>
      <c r="CL49" s="45">
        <v>147</v>
      </c>
      <c r="CM49" s="51">
        <v>593</v>
      </c>
      <c r="CN49" s="50">
        <v>673</v>
      </c>
      <c r="CO49" s="45">
        <v>105</v>
      </c>
      <c r="CP49" s="51">
        <v>568</v>
      </c>
      <c r="CQ49" s="50">
        <v>794</v>
      </c>
      <c r="CR49" s="45">
        <v>242</v>
      </c>
      <c r="CS49" s="51">
        <v>552</v>
      </c>
    </row>
    <row r="50" spans="2:97" s="23" customFormat="1" ht="17.25" customHeight="1" x14ac:dyDescent="0.2">
      <c r="B50" s="87" t="s">
        <v>278</v>
      </c>
      <c r="C50" s="81" t="s">
        <v>108</v>
      </c>
      <c r="D50" s="94" t="s">
        <v>109</v>
      </c>
      <c r="E50" s="50">
        <v>168</v>
      </c>
      <c r="F50" s="45">
        <v>59</v>
      </c>
      <c r="G50" s="51">
        <v>109</v>
      </c>
      <c r="H50" s="50">
        <v>147</v>
      </c>
      <c r="I50" s="45">
        <v>47</v>
      </c>
      <c r="J50" s="51">
        <v>100</v>
      </c>
      <c r="K50" s="50">
        <v>157</v>
      </c>
      <c r="L50" s="45">
        <v>72</v>
      </c>
      <c r="M50" s="51">
        <v>85</v>
      </c>
      <c r="N50" s="50">
        <v>197</v>
      </c>
      <c r="O50" s="45">
        <v>100</v>
      </c>
      <c r="P50" s="51">
        <v>97</v>
      </c>
      <c r="Q50" s="50">
        <v>194</v>
      </c>
      <c r="R50" s="45">
        <v>95</v>
      </c>
      <c r="S50" s="51">
        <v>99</v>
      </c>
      <c r="T50" s="50">
        <v>170</v>
      </c>
      <c r="U50" s="45">
        <v>74</v>
      </c>
      <c r="V50" s="51">
        <v>96</v>
      </c>
      <c r="W50" s="50">
        <v>212</v>
      </c>
      <c r="X50" s="45">
        <v>112</v>
      </c>
      <c r="Y50" s="51">
        <v>100</v>
      </c>
      <c r="Z50" s="50">
        <v>164</v>
      </c>
      <c r="AA50" s="45">
        <v>69</v>
      </c>
      <c r="AB50" s="51">
        <v>95</v>
      </c>
      <c r="AC50" s="50">
        <v>134</v>
      </c>
      <c r="AD50" s="45">
        <v>44</v>
      </c>
      <c r="AE50" s="51">
        <v>90</v>
      </c>
      <c r="AF50" s="50">
        <v>157</v>
      </c>
      <c r="AG50" s="45">
        <v>72</v>
      </c>
      <c r="AH50" s="51">
        <v>85</v>
      </c>
      <c r="AI50" s="50">
        <v>189</v>
      </c>
      <c r="AJ50" s="45">
        <v>100</v>
      </c>
      <c r="AK50" s="51">
        <v>89</v>
      </c>
      <c r="AL50" s="50">
        <v>194</v>
      </c>
      <c r="AM50" s="45">
        <v>98</v>
      </c>
      <c r="AN50" s="51">
        <v>96</v>
      </c>
      <c r="AO50" s="50">
        <v>183</v>
      </c>
      <c r="AP50" s="45">
        <v>80</v>
      </c>
      <c r="AQ50" s="51">
        <v>103</v>
      </c>
      <c r="AR50" s="50">
        <v>198</v>
      </c>
      <c r="AS50" s="45">
        <v>98</v>
      </c>
      <c r="AT50" s="51">
        <v>100</v>
      </c>
      <c r="AU50" s="50">
        <v>153</v>
      </c>
      <c r="AV50" s="45">
        <v>48</v>
      </c>
      <c r="AW50" s="51">
        <v>105</v>
      </c>
      <c r="AX50" s="50">
        <v>157</v>
      </c>
      <c r="AY50" s="45">
        <v>46</v>
      </c>
      <c r="AZ50" s="51">
        <v>111</v>
      </c>
      <c r="BA50" s="50">
        <v>181</v>
      </c>
      <c r="BB50" s="45">
        <v>72</v>
      </c>
      <c r="BC50" s="51">
        <v>109</v>
      </c>
      <c r="BD50" s="50">
        <v>194</v>
      </c>
      <c r="BE50" s="45">
        <v>86</v>
      </c>
      <c r="BF50" s="51">
        <v>108</v>
      </c>
      <c r="BG50" s="50">
        <v>190</v>
      </c>
      <c r="BH50" s="45">
        <v>89</v>
      </c>
      <c r="BI50" s="51">
        <v>101</v>
      </c>
      <c r="BJ50" s="50">
        <v>178</v>
      </c>
      <c r="BK50" s="45">
        <v>78</v>
      </c>
      <c r="BL50" s="51">
        <v>100</v>
      </c>
      <c r="BM50" s="50">
        <v>199</v>
      </c>
      <c r="BN50" s="45">
        <v>107</v>
      </c>
      <c r="BO50" s="51">
        <v>92</v>
      </c>
      <c r="BP50" s="50">
        <v>152</v>
      </c>
      <c r="BQ50" s="45">
        <v>62</v>
      </c>
      <c r="BR50" s="51">
        <v>90</v>
      </c>
      <c r="BS50" s="50">
        <v>130</v>
      </c>
      <c r="BT50" s="45">
        <v>43</v>
      </c>
      <c r="BU50" s="51">
        <v>87</v>
      </c>
      <c r="BV50" s="50">
        <v>166</v>
      </c>
      <c r="BW50" s="45">
        <v>78</v>
      </c>
      <c r="BX50" s="51">
        <v>88</v>
      </c>
      <c r="BY50" s="50">
        <v>180</v>
      </c>
      <c r="BZ50" s="45">
        <v>83</v>
      </c>
      <c r="CA50" s="51">
        <v>97</v>
      </c>
      <c r="CB50" s="50">
        <v>179</v>
      </c>
      <c r="CC50" s="45">
        <v>85</v>
      </c>
      <c r="CD50" s="51">
        <v>94</v>
      </c>
      <c r="CE50" s="50">
        <v>201</v>
      </c>
      <c r="CF50" s="45">
        <v>113</v>
      </c>
      <c r="CG50" s="51">
        <v>88</v>
      </c>
      <c r="CH50" s="50">
        <v>186</v>
      </c>
      <c r="CI50" s="45">
        <v>98</v>
      </c>
      <c r="CJ50" s="51">
        <v>88</v>
      </c>
      <c r="CK50" s="50">
        <v>156</v>
      </c>
      <c r="CL50" s="45">
        <v>75</v>
      </c>
      <c r="CM50" s="51">
        <v>81</v>
      </c>
      <c r="CN50" s="50">
        <v>135</v>
      </c>
      <c r="CO50" s="45">
        <v>53</v>
      </c>
      <c r="CP50" s="51">
        <v>82</v>
      </c>
      <c r="CQ50" s="50">
        <v>165</v>
      </c>
      <c r="CR50" s="45">
        <v>82</v>
      </c>
      <c r="CS50" s="51">
        <v>83</v>
      </c>
    </row>
    <row r="51" spans="2:97" s="23" customFormat="1" ht="17.25" customHeight="1" x14ac:dyDescent="0.2">
      <c r="B51" s="87" t="s">
        <v>278</v>
      </c>
      <c r="C51" s="81" t="s">
        <v>111</v>
      </c>
      <c r="D51" s="94" t="s">
        <v>112</v>
      </c>
      <c r="E51" s="50">
        <v>505</v>
      </c>
      <c r="F51" s="45">
        <v>252</v>
      </c>
      <c r="G51" s="51">
        <v>253</v>
      </c>
      <c r="H51" s="50">
        <v>437</v>
      </c>
      <c r="I51" s="45">
        <v>218</v>
      </c>
      <c r="J51" s="51">
        <v>219</v>
      </c>
      <c r="K51" s="50">
        <v>574</v>
      </c>
      <c r="L51" s="45">
        <v>318</v>
      </c>
      <c r="M51" s="51">
        <v>256</v>
      </c>
      <c r="N51" s="50">
        <v>634</v>
      </c>
      <c r="O51" s="45">
        <v>349</v>
      </c>
      <c r="P51" s="51">
        <v>285</v>
      </c>
      <c r="Q51" s="50">
        <v>685</v>
      </c>
      <c r="R51" s="45">
        <v>373</v>
      </c>
      <c r="S51" s="51">
        <v>312</v>
      </c>
      <c r="T51" s="50">
        <v>686</v>
      </c>
      <c r="U51" s="45">
        <v>404</v>
      </c>
      <c r="V51" s="51">
        <v>282</v>
      </c>
      <c r="W51" s="50">
        <v>701</v>
      </c>
      <c r="X51" s="45">
        <v>429</v>
      </c>
      <c r="Y51" s="51">
        <v>272</v>
      </c>
      <c r="Z51" s="50">
        <v>509</v>
      </c>
      <c r="AA51" s="45">
        <v>255</v>
      </c>
      <c r="AB51" s="51">
        <v>254</v>
      </c>
      <c r="AC51" s="50">
        <v>433</v>
      </c>
      <c r="AD51" s="45">
        <v>192</v>
      </c>
      <c r="AE51" s="51">
        <v>241</v>
      </c>
      <c r="AF51" s="50">
        <v>619</v>
      </c>
      <c r="AG51" s="45">
        <v>351</v>
      </c>
      <c r="AH51" s="51">
        <v>268</v>
      </c>
      <c r="AI51" s="50">
        <v>710</v>
      </c>
      <c r="AJ51" s="45">
        <v>442</v>
      </c>
      <c r="AK51" s="51">
        <v>268</v>
      </c>
      <c r="AL51" s="50">
        <v>711</v>
      </c>
      <c r="AM51" s="45">
        <v>410</v>
      </c>
      <c r="AN51" s="51">
        <v>301</v>
      </c>
      <c r="AO51" s="50">
        <v>684</v>
      </c>
      <c r="AP51" s="45">
        <v>386</v>
      </c>
      <c r="AQ51" s="51">
        <v>298</v>
      </c>
      <c r="AR51" s="50">
        <v>716</v>
      </c>
      <c r="AS51" s="45">
        <v>423</v>
      </c>
      <c r="AT51" s="51">
        <v>293</v>
      </c>
      <c r="AU51" s="50">
        <v>558</v>
      </c>
      <c r="AV51" s="45">
        <v>285</v>
      </c>
      <c r="AW51" s="51">
        <v>273</v>
      </c>
      <c r="AX51" s="50">
        <v>463</v>
      </c>
      <c r="AY51" s="45">
        <v>195</v>
      </c>
      <c r="AZ51" s="51">
        <v>268</v>
      </c>
      <c r="BA51" s="50">
        <v>629</v>
      </c>
      <c r="BB51" s="45">
        <v>333</v>
      </c>
      <c r="BC51" s="51">
        <v>296</v>
      </c>
      <c r="BD51" s="50">
        <v>709</v>
      </c>
      <c r="BE51" s="45">
        <v>418</v>
      </c>
      <c r="BF51" s="51">
        <v>291</v>
      </c>
      <c r="BG51" s="50">
        <v>647</v>
      </c>
      <c r="BH51" s="45">
        <v>351</v>
      </c>
      <c r="BI51" s="51">
        <v>296</v>
      </c>
      <c r="BJ51" s="50">
        <v>714</v>
      </c>
      <c r="BK51" s="45">
        <v>402</v>
      </c>
      <c r="BL51" s="51">
        <v>312</v>
      </c>
      <c r="BM51" s="50">
        <v>700</v>
      </c>
      <c r="BN51" s="45">
        <v>408</v>
      </c>
      <c r="BO51" s="51">
        <v>292</v>
      </c>
      <c r="BP51" s="50">
        <v>534</v>
      </c>
      <c r="BQ51" s="45">
        <v>265</v>
      </c>
      <c r="BR51" s="51">
        <v>269</v>
      </c>
      <c r="BS51" s="50">
        <v>467</v>
      </c>
      <c r="BT51" s="45">
        <v>203</v>
      </c>
      <c r="BU51" s="51">
        <v>264</v>
      </c>
      <c r="BV51" s="50">
        <v>650</v>
      </c>
      <c r="BW51" s="45">
        <v>372</v>
      </c>
      <c r="BX51" s="51">
        <v>278</v>
      </c>
      <c r="BY51" s="50">
        <v>721</v>
      </c>
      <c r="BZ51" s="45">
        <v>433</v>
      </c>
      <c r="CA51" s="51">
        <v>288</v>
      </c>
      <c r="CB51" s="50">
        <v>716</v>
      </c>
      <c r="CC51" s="45">
        <v>417</v>
      </c>
      <c r="CD51" s="51">
        <v>299</v>
      </c>
      <c r="CE51" s="50">
        <v>710</v>
      </c>
      <c r="CF51" s="45">
        <v>417</v>
      </c>
      <c r="CG51" s="51">
        <v>293</v>
      </c>
      <c r="CH51" s="50">
        <v>728</v>
      </c>
      <c r="CI51" s="45">
        <v>419</v>
      </c>
      <c r="CJ51" s="51">
        <v>309</v>
      </c>
      <c r="CK51" s="50">
        <v>562</v>
      </c>
      <c r="CL51" s="45">
        <v>270</v>
      </c>
      <c r="CM51" s="51">
        <v>292</v>
      </c>
      <c r="CN51" s="50">
        <v>507</v>
      </c>
      <c r="CO51" s="45">
        <v>214</v>
      </c>
      <c r="CP51" s="51">
        <v>293</v>
      </c>
      <c r="CQ51" s="50">
        <v>664</v>
      </c>
      <c r="CR51" s="45">
        <v>360</v>
      </c>
      <c r="CS51" s="51">
        <v>304</v>
      </c>
    </row>
    <row r="52" spans="2:97" s="23" customFormat="1" ht="17.25" customHeight="1" x14ac:dyDescent="0.2">
      <c r="B52" s="87" t="s">
        <v>278</v>
      </c>
      <c r="C52" s="81" t="s">
        <v>114</v>
      </c>
      <c r="D52" s="94" t="s">
        <v>115</v>
      </c>
      <c r="E52" s="50">
        <v>339</v>
      </c>
      <c r="F52" s="45">
        <v>83</v>
      </c>
      <c r="G52" s="51">
        <v>256</v>
      </c>
      <c r="H52" s="50">
        <v>314</v>
      </c>
      <c r="I52" s="45">
        <v>56</v>
      </c>
      <c r="J52" s="51">
        <v>258</v>
      </c>
      <c r="K52" s="50">
        <v>380</v>
      </c>
      <c r="L52" s="45">
        <v>131</v>
      </c>
      <c r="M52" s="51">
        <v>249</v>
      </c>
      <c r="N52" s="50">
        <v>371</v>
      </c>
      <c r="O52" s="45">
        <v>114</v>
      </c>
      <c r="P52" s="51">
        <v>257</v>
      </c>
      <c r="Q52" s="50">
        <v>390</v>
      </c>
      <c r="R52" s="45">
        <v>132</v>
      </c>
      <c r="S52" s="51">
        <v>258</v>
      </c>
      <c r="T52" s="50">
        <v>369</v>
      </c>
      <c r="U52" s="45">
        <v>116</v>
      </c>
      <c r="V52" s="51">
        <v>253</v>
      </c>
      <c r="W52" s="50">
        <v>423</v>
      </c>
      <c r="X52" s="45">
        <v>155</v>
      </c>
      <c r="Y52" s="51">
        <v>268</v>
      </c>
      <c r="Z52" s="50">
        <v>342</v>
      </c>
      <c r="AA52" s="45">
        <v>91</v>
      </c>
      <c r="AB52" s="51">
        <v>251</v>
      </c>
      <c r="AC52" s="50">
        <v>297</v>
      </c>
      <c r="AD52" s="45">
        <v>50</v>
      </c>
      <c r="AE52" s="51">
        <v>247</v>
      </c>
      <c r="AF52" s="50">
        <v>356</v>
      </c>
      <c r="AG52" s="45">
        <v>107</v>
      </c>
      <c r="AH52" s="51">
        <v>249</v>
      </c>
      <c r="AI52" s="50">
        <v>378</v>
      </c>
      <c r="AJ52" s="45">
        <v>118</v>
      </c>
      <c r="AK52" s="51">
        <v>260</v>
      </c>
      <c r="AL52" s="50">
        <v>392</v>
      </c>
      <c r="AM52" s="45">
        <v>151</v>
      </c>
      <c r="AN52" s="51">
        <v>241</v>
      </c>
      <c r="AO52" s="50">
        <v>367</v>
      </c>
      <c r="AP52" s="45">
        <v>132</v>
      </c>
      <c r="AQ52" s="51">
        <v>235</v>
      </c>
      <c r="AR52" s="50">
        <v>359</v>
      </c>
      <c r="AS52" s="45">
        <v>141</v>
      </c>
      <c r="AT52" s="51">
        <v>218</v>
      </c>
      <c r="AU52" s="50">
        <v>293</v>
      </c>
      <c r="AV52" s="45">
        <v>82</v>
      </c>
      <c r="AW52" s="51">
        <v>211</v>
      </c>
      <c r="AX52" s="50">
        <v>243</v>
      </c>
      <c r="AY52" s="45">
        <v>45</v>
      </c>
      <c r="AZ52" s="51">
        <v>198</v>
      </c>
      <c r="BA52" s="50">
        <v>313</v>
      </c>
      <c r="BB52" s="45">
        <v>113</v>
      </c>
      <c r="BC52" s="51">
        <v>200</v>
      </c>
      <c r="BD52" s="50">
        <v>338</v>
      </c>
      <c r="BE52" s="45">
        <v>126</v>
      </c>
      <c r="BF52" s="51">
        <v>212</v>
      </c>
      <c r="BG52" s="50">
        <v>357</v>
      </c>
      <c r="BH52" s="45">
        <v>148</v>
      </c>
      <c r="BI52" s="51">
        <v>209</v>
      </c>
      <c r="BJ52" s="50">
        <v>351</v>
      </c>
      <c r="BK52" s="45">
        <v>125</v>
      </c>
      <c r="BL52" s="51">
        <v>226</v>
      </c>
      <c r="BM52" s="50">
        <v>388</v>
      </c>
      <c r="BN52" s="45">
        <v>154</v>
      </c>
      <c r="BO52" s="51">
        <v>234</v>
      </c>
      <c r="BP52" s="50">
        <v>295</v>
      </c>
      <c r="BQ52" s="45">
        <v>76</v>
      </c>
      <c r="BR52" s="51">
        <v>219</v>
      </c>
      <c r="BS52" s="50">
        <v>256</v>
      </c>
      <c r="BT52" s="45">
        <v>44</v>
      </c>
      <c r="BU52" s="51">
        <v>212</v>
      </c>
      <c r="BV52" s="50">
        <v>348</v>
      </c>
      <c r="BW52" s="45">
        <v>117</v>
      </c>
      <c r="BX52" s="51">
        <v>231</v>
      </c>
      <c r="BY52" s="50">
        <v>375</v>
      </c>
      <c r="BZ52" s="45">
        <v>137</v>
      </c>
      <c r="CA52" s="51">
        <v>238</v>
      </c>
      <c r="CB52" s="50">
        <v>383</v>
      </c>
      <c r="CC52" s="45">
        <v>134</v>
      </c>
      <c r="CD52" s="51">
        <v>249</v>
      </c>
      <c r="CE52" s="50">
        <v>351</v>
      </c>
      <c r="CF52" s="45">
        <v>125</v>
      </c>
      <c r="CG52" s="51">
        <v>226</v>
      </c>
      <c r="CH52" s="50">
        <v>374</v>
      </c>
      <c r="CI52" s="45">
        <v>140</v>
      </c>
      <c r="CJ52" s="51">
        <v>234</v>
      </c>
      <c r="CK52" s="50">
        <v>304</v>
      </c>
      <c r="CL52" s="45">
        <v>79</v>
      </c>
      <c r="CM52" s="51">
        <v>225</v>
      </c>
      <c r="CN52" s="50">
        <v>258</v>
      </c>
      <c r="CO52" s="45">
        <v>38</v>
      </c>
      <c r="CP52" s="51">
        <v>220</v>
      </c>
      <c r="CQ52" s="50">
        <v>311</v>
      </c>
      <c r="CR52" s="45">
        <v>92</v>
      </c>
      <c r="CS52" s="51">
        <v>219</v>
      </c>
    </row>
    <row r="53" spans="2:97" s="23" customFormat="1" ht="17.25" customHeight="1" x14ac:dyDescent="0.2">
      <c r="B53" s="87" t="s">
        <v>278</v>
      </c>
      <c r="C53" s="81" t="s">
        <v>117</v>
      </c>
      <c r="D53" s="94" t="s">
        <v>118</v>
      </c>
      <c r="E53" s="50">
        <v>540</v>
      </c>
      <c r="F53" s="45">
        <v>145</v>
      </c>
      <c r="G53" s="51">
        <v>395</v>
      </c>
      <c r="H53" s="50">
        <v>513</v>
      </c>
      <c r="I53" s="45">
        <v>122</v>
      </c>
      <c r="J53" s="51">
        <v>391</v>
      </c>
      <c r="K53" s="50">
        <v>604</v>
      </c>
      <c r="L53" s="45">
        <v>207</v>
      </c>
      <c r="M53" s="51">
        <v>397</v>
      </c>
      <c r="N53" s="50">
        <v>677</v>
      </c>
      <c r="O53" s="45">
        <v>268</v>
      </c>
      <c r="P53" s="51">
        <v>409</v>
      </c>
      <c r="Q53" s="50">
        <v>660</v>
      </c>
      <c r="R53" s="45">
        <v>252</v>
      </c>
      <c r="S53" s="51">
        <v>408</v>
      </c>
      <c r="T53" s="50">
        <v>686</v>
      </c>
      <c r="U53" s="45">
        <v>270</v>
      </c>
      <c r="V53" s="51">
        <v>416</v>
      </c>
      <c r="W53" s="50">
        <v>676</v>
      </c>
      <c r="X53" s="45">
        <v>271</v>
      </c>
      <c r="Y53" s="51">
        <v>405</v>
      </c>
      <c r="Z53" s="50">
        <v>553</v>
      </c>
      <c r="AA53" s="45">
        <v>161</v>
      </c>
      <c r="AB53" s="51">
        <v>392</v>
      </c>
      <c r="AC53" s="50">
        <v>503</v>
      </c>
      <c r="AD53" s="45">
        <v>112</v>
      </c>
      <c r="AE53" s="51">
        <v>391</v>
      </c>
      <c r="AF53" s="50">
        <v>631</v>
      </c>
      <c r="AG53" s="45">
        <v>244</v>
      </c>
      <c r="AH53" s="51">
        <v>387</v>
      </c>
      <c r="AI53" s="50">
        <v>684</v>
      </c>
      <c r="AJ53" s="45">
        <v>276</v>
      </c>
      <c r="AK53" s="51">
        <v>408</v>
      </c>
      <c r="AL53" s="50">
        <v>688</v>
      </c>
      <c r="AM53" s="45">
        <v>292</v>
      </c>
      <c r="AN53" s="51">
        <v>396</v>
      </c>
      <c r="AO53" s="50">
        <v>647</v>
      </c>
      <c r="AP53" s="45">
        <v>255</v>
      </c>
      <c r="AQ53" s="51">
        <v>392</v>
      </c>
      <c r="AR53" s="50">
        <v>676</v>
      </c>
      <c r="AS53" s="45">
        <v>288</v>
      </c>
      <c r="AT53" s="51">
        <v>388</v>
      </c>
      <c r="AU53" s="50">
        <v>558</v>
      </c>
      <c r="AV53" s="45">
        <v>182</v>
      </c>
      <c r="AW53" s="51">
        <v>376</v>
      </c>
      <c r="AX53" s="50">
        <v>499</v>
      </c>
      <c r="AY53" s="45">
        <v>122</v>
      </c>
      <c r="AZ53" s="51">
        <v>377</v>
      </c>
      <c r="BA53" s="50">
        <v>596</v>
      </c>
      <c r="BB53" s="45">
        <v>211</v>
      </c>
      <c r="BC53" s="51">
        <v>385</v>
      </c>
      <c r="BD53" s="50">
        <v>662</v>
      </c>
      <c r="BE53" s="45">
        <v>263</v>
      </c>
      <c r="BF53" s="51">
        <v>399</v>
      </c>
      <c r="BG53" s="50">
        <v>627</v>
      </c>
      <c r="BH53" s="45">
        <v>233</v>
      </c>
      <c r="BI53" s="51">
        <v>394</v>
      </c>
      <c r="BJ53" s="50">
        <v>658</v>
      </c>
      <c r="BK53" s="45">
        <v>262</v>
      </c>
      <c r="BL53" s="51">
        <v>396</v>
      </c>
      <c r="BM53" s="50">
        <v>694</v>
      </c>
      <c r="BN53" s="45">
        <v>292</v>
      </c>
      <c r="BO53" s="51">
        <v>402</v>
      </c>
      <c r="BP53" s="50">
        <v>572</v>
      </c>
      <c r="BQ53" s="45">
        <v>176</v>
      </c>
      <c r="BR53" s="51">
        <v>396</v>
      </c>
      <c r="BS53" s="50">
        <v>514</v>
      </c>
      <c r="BT53" s="45">
        <v>125</v>
      </c>
      <c r="BU53" s="51">
        <v>389</v>
      </c>
      <c r="BV53" s="50">
        <v>637</v>
      </c>
      <c r="BW53" s="45">
        <v>241</v>
      </c>
      <c r="BX53" s="51">
        <v>396</v>
      </c>
      <c r="BY53" s="50">
        <v>650</v>
      </c>
      <c r="BZ53" s="45">
        <v>238</v>
      </c>
      <c r="CA53" s="51">
        <v>412</v>
      </c>
      <c r="CB53" s="50">
        <v>648</v>
      </c>
      <c r="CC53" s="45">
        <v>232</v>
      </c>
      <c r="CD53" s="51">
        <v>416</v>
      </c>
      <c r="CE53" s="50">
        <v>672</v>
      </c>
      <c r="CF53" s="45">
        <v>256</v>
      </c>
      <c r="CG53" s="51">
        <v>416</v>
      </c>
      <c r="CH53" s="50">
        <v>721</v>
      </c>
      <c r="CI53" s="45">
        <v>298</v>
      </c>
      <c r="CJ53" s="51">
        <v>423</v>
      </c>
      <c r="CK53" s="50">
        <v>567</v>
      </c>
      <c r="CL53" s="45">
        <v>150</v>
      </c>
      <c r="CM53" s="51">
        <v>417</v>
      </c>
      <c r="CN53" s="50">
        <v>533</v>
      </c>
      <c r="CO53" s="45">
        <v>120</v>
      </c>
      <c r="CP53" s="51">
        <v>413</v>
      </c>
      <c r="CQ53" s="50">
        <v>639</v>
      </c>
      <c r="CR53" s="45">
        <v>236</v>
      </c>
      <c r="CS53" s="51">
        <v>403</v>
      </c>
    </row>
    <row r="54" spans="2:97" s="23" customFormat="1" ht="17.25" customHeight="1" x14ac:dyDescent="0.2">
      <c r="B54" s="87" t="s">
        <v>278</v>
      </c>
      <c r="C54" s="81" t="s">
        <v>120</v>
      </c>
      <c r="D54" s="94" t="s">
        <v>121</v>
      </c>
      <c r="E54" s="50">
        <v>416</v>
      </c>
      <c r="F54" s="45">
        <v>151</v>
      </c>
      <c r="G54" s="51">
        <v>265</v>
      </c>
      <c r="H54" s="50">
        <v>369</v>
      </c>
      <c r="I54" s="45">
        <v>107</v>
      </c>
      <c r="J54" s="51">
        <v>262</v>
      </c>
      <c r="K54" s="50">
        <v>456</v>
      </c>
      <c r="L54" s="45">
        <v>181</v>
      </c>
      <c r="M54" s="51">
        <v>275</v>
      </c>
      <c r="N54" s="50">
        <v>520</v>
      </c>
      <c r="O54" s="45">
        <v>235</v>
      </c>
      <c r="P54" s="51">
        <v>285</v>
      </c>
      <c r="Q54" s="50">
        <v>517</v>
      </c>
      <c r="R54" s="45">
        <v>206</v>
      </c>
      <c r="S54" s="51">
        <v>311</v>
      </c>
      <c r="T54" s="50">
        <v>530</v>
      </c>
      <c r="U54" s="45">
        <v>200</v>
      </c>
      <c r="V54" s="51">
        <v>330</v>
      </c>
      <c r="W54" s="50">
        <v>568</v>
      </c>
      <c r="X54" s="45">
        <v>256</v>
      </c>
      <c r="Y54" s="51">
        <v>312</v>
      </c>
      <c r="Z54" s="50">
        <v>412</v>
      </c>
      <c r="AA54" s="45">
        <v>161</v>
      </c>
      <c r="AB54" s="51">
        <v>251</v>
      </c>
      <c r="AC54" s="50">
        <v>361</v>
      </c>
      <c r="AD54" s="45">
        <v>89</v>
      </c>
      <c r="AE54" s="51">
        <v>272</v>
      </c>
      <c r="AF54" s="50">
        <v>498</v>
      </c>
      <c r="AG54" s="45">
        <v>186</v>
      </c>
      <c r="AH54" s="51">
        <v>312</v>
      </c>
      <c r="AI54" s="50">
        <v>557</v>
      </c>
      <c r="AJ54" s="45">
        <v>235</v>
      </c>
      <c r="AK54" s="51">
        <v>322</v>
      </c>
      <c r="AL54" s="50">
        <v>547</v>
      </c>
      <c r="AM54" s="45">
        <v>211</v>
      </c>
      <c r="AN54" s="51">
        <v>336</v>
      </c>
      <c r="AO54" s="50">
        <v>592</v>
      </c>
      <c r="AP54" s="45">
        <v>261</v>
      </c>
      <c r="AQ54" s="51">
        <v>331</v>
      </c>
      <c r="AR54" s="50">
        <v>504</v>
      </c>
      <c r="AS54" s="45">
        <v>210</v>
      </c>
      <c r="AT54" s="51">
        <v>294</v>
      </c>
      <c r="AU54" s="50">
        <v>416</v>
      </c>
      <c r="AV54" s="45">
        <v>139</v>
      </c>
      <c r="AW54" s="51">
        <v>277</v>
      </c>
      <c r="AX54" s="50">
        <v>367</v>
      </c>
      <c r="AY54" s="45">
        <v>99</v>
      </c>
      <c r="AZ54" s="51">
        <v>268</v>
      </c>
      <c r="BA54" s="50">
        <v>504</v>
      </c>
      <c r="BB54" s="45">
        <v>230</v>
      </c>
      <c r="BC54" s="51">
        <v>274</v>
      </c>
      <c r="BD54" s="50">
        <v>505</v>
      </c>
      <c r="BE54" s="45">
        <v>206</v>
      </c>
      <c r="BF54" s="51">
        <v>299</v>
      </c>
      <c r="BG54" s="50">
        <v>527</v>
      </c>
      <c r="BH54" s="45">
        <v>219</v>
      </c>
      <c r="BI54" s="51">
        <v>308</v>
      </c>
      <c r="BJ54" s="50">
        <v>517</v>
      </c>
      <c r="BK54" s="45">
        <v>216</v>
      </c>
      <c r="BL54" s="51">
        <v>301</v>
      </c>
      <c r="BM54" s="50">
        <v>545</v>
      </c>
      <c r="BN54" s="45">
        <v>255</v>
      </c>
      <c r="BO54" s="51">
        <v>290</v>
      </c>
      <c r="BP54" s="50">
        <v>437</v>
      </c>
      <c r="BQ54" s="45">
        <v>149</v>
      </c>
      <c r="BR54" s="51">
        <v>288</v>
      </c>
      <c r="BS54" s="50">
        <v>360</v>
      </c>
      <c r="BT54" s="45">
        <v>103</v>
      </c>
      <c r="BU54" s="51">
        <v>257</v>
      </c>
      <c r="BV54" s="50">
        <v>471</v>
      </c>
      <c r="BW54" s="45">
        <v>193</v>
      </c>
      <c r="BX54" s="51">
        <v>278</v>
      </c>
      <c r="BY54" s="50">
        <v>511</v>
      </c>
      <c r="BZ54" s="45">
        <v>224</v>
      </c>
      <c r="CA54" s="51">
        <v>287</v>
      </c>
      <c r="CB54" s="50">
        <v>506</v>
      </c>
      <c r="CC54" s="45">
        <v>217</v>
      </c>
      <c r="CD54" s="51">
        <v>289</v>
      </c>
      <c r="CE54" s="50">
        <v>518</v>
      </c>
      <c r="CF54" s="45">
        <v>218</v>
      </c>
      <c r="CG54" s="51">
        <v>300</v>
      </c>
      <c r="CH54" s="50">
        <v>509</v>
      </c>
      <c r="CI54" s="45">
        <v>220</v>
      </c>
      <c r="CJ54" s="51">
        <v>289</v>
      </c>
      <c r="CK54" s="50">
        <v>442</v>
      </c>
      <c r="CL54" s="45">
        <v>151</v>
      </c>
      <c r="CM54" s="51">
        <v>291</v>
      </c>
      <c r="CN54" s="50">
        <v>400</v>
      </c>
      <c r="CO54" s="45">
        <v>115</v>
      </c>
      <c r="CP54" s="51">
        <v>285</v>
      </c>
      <c r="CQ54" s="50">
        <v>517</v>
      </c>
      <c r="CR54" s="45">
        <v>212</v>
      </c>
      <c r="CS54" s="51">
        <v>305</v>
      </c>
    </row>
    <row r="55" spans="2:97" s="23" customFormat="1" ht="17.25" customHeight="1" x14ac:dyDescent="0.2">
      <c r="B55" s="87" t="s">
        <v>278</v>
      </c>
      <c r="C55" s="81" t="s">
        <v>123</v>
      </c>
      <c r="D55" s="94" t="s">
        <v>124</v>
      </c>
      <c r="E55" s="50">
        <v>401</v>
      </c>
      <c r="F55" s="45">
        <v>130</v>
      </c>
      <c r="G55" s="51">
        <v>271</v>
      </c>
      <c r="H55" s="50">
        <v>357</v>
      </c>
      <c r="I55" s="45">
        <v>89</v>
      </c>
      <c r="J55" s="51">
        <v>268</v>
      </c>
      <c r="K55" s="50">
        <v>424</v>
      </c>
      <c r="L55" s="45">
        <v>165</v>
      </c>
      <c r="M55" s="51">
        <v>259</v>
      </c>
      <c r="N55" s="50">
        <v>435</v>
      </c>
      <c r="O55" s="45">
        <v>181</v>
      </c>
      <c r="P55" s="51">
        <v>254</v>
      </c>
      <c r="Q55" s="50">
        <v>455</v>
      </c>
      <c r="R55" s="45">
        <v>170</v>
      </c>
      <c r="S55" s="51">
        <v>285</v>
      </c>
      <c r="T55" s="50">
        <v>468</v>
      </c>
      <c r="U55" s="45">
        <v>162</v>
      </c>
      <c r="V55" s="51">
        <v>306</v>
      </c>
      <c r="W55" s="50">
        <v>492</v>
      </c>
      <c r="X55" s="45">
        <v>189</v>
      </c>
      <c r="Y55" s="51">
        <v>303</v>
      </c>
      <c r="Z55" s="50">
        <v>430</v>
      </c>
      <c r="AA55" s="45">
        <v>127</v>
      </c>
      <c r="AB55" s="51">
        <v>303</v>
      </c>
      <c r="AC55" s="50">
        <v>392</v>
      </c>
      <c r="AD55" s="45">
        <v>100</v>
      </c>
      <c r="AE55" s="51">
        <v>292</v>
      </c>
      <c r="AF55" s="50">
        <v>406</v>
      </c>
      <c r="AG55" s="45">
        <v>141</v>
      </c>
      <c r="AH55" s="51">
        <v>265</v>
      </c>
      <c r="AI55" s="50">
        <v>428</v>
      </c>
      <c r="AJ55" s="45">
        <v>159</v>
      </c>
      <c r="AK55" s="51">
        <v>269</v>
      </c>
      <c r="AL55" s="50">
        <v>444</v>
      </c>
      <c r="AM55" s="45">
        <v>184</v>
      </c>
      <c r="AN55" s="51">
        <v>260</v>
      </c>
      <c r="AO55" s="50">
        <v>426</v>
      </c>
      <c r="AP55" s="45">
        <v>162</v>
      </c>
      <c r="AQ55" s="51">
        <v>264</v>
      </c>
      <c r="AR55" s="50">
        <v>447</v>
      </c>
      <c r="AS55" s="45">
        <v>190</v>
      </c>
      <c r="AT55" s="51">
        <v>257</v>
      </c>
      <c r="AU55" s="50">
        <v>384</v>
      </c>
      <c r="AV55" s="45">
        <v>116</v>
      </c>
      <c r="AW55" s="51">
        <v>268</v>
      </c>
      <c r="AX55" s="50">
        <v>392</v>
      </c>
      <c r="AY55" s="45">
        <v>108</v>
      </c>
      <c r="AZ55" s="51">
        <v>284</v>
      </c>
      <c r="BA55" s="50">
        <v>425</v>
      </c>
      <c r="BB55" s="45">
        <v>164</v>
      </c>
      <c r="BC55" s="51">
        <v>261</v>
      </c>
      <c r="BD55" s="50">
        <v>464</v>
      </c>
      <c r="BE55" s="45">
        <v>183</v>
      </c>
      <c r="BF55" s="51">
        <v>281</v>
      </c>
      <c r="BG55" s="50">
        <v>453</v>
      </c>
      <c r="BH55" s="45">
        <v>180</v>
      </c>
      <c r="BI55" s="51">
        <v>273</v>
      </c>
      <c r="BJ55" s="50">
        <v>421</v>
      </c>
      <c r="BK55" s="45">
        <v>165</v>
      </c>
      <c r="BL55" s="51">
        <v>256</v>
      </c>
      <c r="BM55" s="50">
        <v>467</v>
      </c>
      <c r="BN55" s="45">
        <v>198</v>
      </c>
      <c r="BO55" s="51">
        <v>269</v>
      </c>
      <c r="BP55" s="50">
        <v>384</v>
      </c>
      <c r="BQ55" s="45">
        <v>121</v>
      </c>
      <c r="BR55" s="51">
        <v>263</v>
      </c>
      <c r="BS55" s="50">
        <v>342</v>
      </c>
      <c r="BT55" s="45">
        <v>93</v>
      </c>
      <c r="BU55" s="51">
        <v>249</v>
      </c>
      <c r="BV55" s="50">
        <v>375</v>
      </c>
      <c r="BW55" s="45">
        <v>143</v>
      </c>
      <c r="BX55" s="51">
        <v>232</v>
      </c>
      <c r="BY55" s="50">
        <v>440</v>
      </c>
      <c r="BZ55" s="45">
        <v>183</v>
      </c>
      <c r="CA55" s="51">
        <v>257</v>
      </c>
      <c r="CB55" s="50">
        <v>433</v>
      </c>
      <c r="CC55" s="45">
        <v>195</v>
      </c>
      <c r="CD55" s="51">
        <v>238</v>
      </c>
      <c r="CE55" s="50">
        <v>413</v>
      </c>
      <c r="CF55" s="45">
        <v>155</v>
      </c>
      <c r="CG55" s="51">
        <v>258</v>
      </c>
      <c r="CH55" s="50">
        <v>477</v>
      </c>
      <c r="CI55" s="45">
        <v>209</v>
      </c>
      <c r="CJ55" s="51">
        <v>268</v>
      </c>
      <c r="CK55" s="50">
        <v>392</v>
      </c>
      <c r="CL55" s="45">
        <v>124</v>
      </c>
      <c r="CM55" s="51">
        <v>268</v>
      </c>
      <c r="CN55" s="50">
        <v>347</v>
      </c>
      <c r="CO55" s="45">
        <v>88</v>
      </c>
      <c r="CP55" s="51">
        <v>259</v>
      </c>
      <c r="CQ55" s="50">
        <v>383</v>
      </c>
      <c r="CR55" s="45">
        <v>146</v>
      </c>
      <c r="CS55" s="51">
        <v>237</v>
      </c>
    </row>
    <row r="56" spans="2:97" s="23" customFormat="1" ht="17.25" customHeight="1" x14ac:dyDescent="0.2">
      <c r="B56" s="88" t="s">
        <v>278</v>
      </c>
      <c r="C56" s="101" t="s">
        <v>126</v>
      </c>
      <c r="D56" s="102" t="s">
        <v>127</v>
      </c>
      <c r="E56" s="52">
        <v>195</v>
      </c>
      <c r="F56" s="53">
        <v>67</v>
      </c>
      <c r="G56" s="54">
        <v>128</v>
      </c>
      <c r="H56" s="52">
        <v>167</v>
      </c>
      <c r="I56" s="53">
        <v>41</v>
      </c>
      <c r="J56" s="54">
        <v>126</v>
      </c>
      <c r="K56" s="52">
        <v>225</v>
      </c>
      <c r="L56" s="53">
        <v>92</v>
      </c>
      <c r="M56" s="54">
        <v>133</v>
      </c>
      <c r="N56" s="52">
        <v>210</v>
      </c>
      <c r="O56" s="53">
        <v>81</v>
      </c>
      <c r="P56" s="54">
        <v>129</v>
      </c>
      <c r="Q56" s="52">
        <v>220</v>
      </c>
      <c r="R56" s="53">
        <v>90</v>
      </c>
      <c r="S56" s="54">
        <v>130</v>
      </c>
      <c r="T56" s="52">
        <v>204</v>
      </c>
      <c r="U56" s="53">
        <v>80</v>
      </c>
      <c r="V56" s="54">
        <v>124</v>
      </c>
      <c r="W56" s="52">
        <v>204</v>
      </c>
      <c r="X56" s="53">
        <v>93</v>
      </c>
      <c r="Y56" s="54">
        <v>111</v>
      </c>
      <c r="Z56" s="52">
        <v>165</v>
      </c>
      <c r="AA56" s="53">
        <v>56</v>
      </c>
      <c r="AB56" s="54">
        <v>109</v>
      </c>
      <c r="AC56" s="52">
        <v>144</v>
      </c>
      <c r="AD56" s="53">
        <v>33</v>
      </c>
      <c r="AE56" s="54">
        <v>111</v>
      </c>
      <c r="AF56" s="52">
        <v>186</v>
      </c>
      <c r="AG56" s="53">
        <v>69</v>
      </c>
      <c r="AH56" s="54">
        <v>117</v>
      </c>
      <c r="AI56" s="52">
        <v>221</v>
      </c>
      <c r="AJ56" s="53">
        <v>86</v>
      </c>
      <c r="AK56" s="54">
        <v>135</v>
      </c>
      <c r="AL56" s="52">
        <v>205</v>
      </c>
      <c r="AM56" s="53">
        <v>79</v>
      </c>
      <c r="AN56" s="54">
        <v>126</v>
      </c>
      <c r="AO56" s="52">
        <v>196</v>
      </c>
      <c r="AP56" s="53">
        <v>63</v>
      </c>
      <c r="AQ56" s="54">
        <v>133</v>
      </c>
      <c r="AR56" s="52">
        <v>226</v>
      </c>
      <c r="AS56" s="53">
        <v>103</v>
      </c>
      <c r="AT56" s="54">
        <v>123</v>
      </c>
      <c r="AU56" s="52">
        <v>169</v>
      </c>
      <c r="AV56" s="53">
        <v>48</v>
      </c>
      <c r="AW56" s="54">
        <v>121</v>
      </c>
      <c r="AX56" s="52">
        <v>152</v>
      </c>
      <c r="AY56" s="53">
        <v>33</v>
      </c>
      <c r="AZ56" s="54">
        <v>119</v>
      </c>
      <c r="BA56" s="52">
        <v>193</v>
      </c>
      <c r="BB56" s="53">
        <v>67</v>
      </c>
      <c r="BC56" s="54">
        <v>126</v>
      </c>
      <c r="BD56" s="52">
        <v>209</v>
      </c>
      <c r="BE56" s="53">
        <v>69</v>
      </c>
      <c r="BF56" s="54">
        <v>140</v>
      </c>
      <c r="BG56" s="52">
        <v>232</v>
      </c>
      <c r="BH56" s="53">
        <v>90</v>
      </c>
      <c r="BI56" s="54">
        <v>142</v>
      </c>
      <c r="BJ56" s="52">
        <v>227</v>
      </c>
      <c r="BK56" s="53">
        <v>88</v>
      </c>
      <c r="BL56" s="54">
        <v>139</v>
      </c>
      <c r="BM56" s="52">
        <v>223</v>
      </c>
      <c r="BN56" s="53">
        <v>84</v>
      </c>
      <c r="BO56" s="54">
        <v>139</v>
      </c>
      <c r="BP56" s="52">
        <v>190</v>
      </c>
      <c r="BQ56" s="53">
        <v>65</v>
      </c>
      <c r="BR56" s="54">
        <v>125</v>
      </c>
      <c r="BS56" s="52">
        <v>165</v>
      </c>
      <c r="BT56" s="53">
        <v>44</v>
      </c>
      <c r="BU56" s="54">
        <v>121</v>
      </c>
      <c r="BV56" s="52">
        <v>194</v>
      </c>
      <c r="BW56" s="53">
        <v>80</v>
      </c>
      <c r="BX56" s="54">
        <v>114</v>
      </c>
      <c r="BY56" s="52">
        <v>204</v>
      </c>
      <c r="BZ56" s="53">
        <v>82</v>
      </c>
      <c r="CA56" s="54">
        <v>122</v>
      </c>
      <c r="CB56" s="52">
        <v>226</v>
      </c>
      <c r="CC56" s="53">
        <v>93</v>
      </c>
      <c r="CD56" s="54">
        <v>133</v>
      </c>
      <c r="CE56" s="52">
        <v>224</v>
      </c>
      <c r="CF56" s="53">
        <v>95</v>
      </c>
      <c r="CG56" s="54">
        <v>129</v>
      </c>
      <c r="CH56" s="52">
        <v>223</v>
      </c>
      <c r="CI56" s="53">
        <v>89</v>
      </c>
      <c r="CJ56" s="54">
        <v>134</v>
      </c>
      <c r="CK56" s="52">
        <v>179</v>
      </c>
      <c r="CL56" s="53">
        <v>52</v>
      </c>
      <c r="CM56" s="54">
        <v>127</v>
      </c>
      <c r="CN56" s="52">
        <v>175</v>
      </c>
      <c r="CO56" s="53">
        <v>47</v>
      </c>
      <c r="CP56" s="54">
        <v>128</v>
      </c>
      <c r="CQ56" s="52">
        <v>196</v>
      </c>
      <c r="CR56" s="53">
        <v>69</v>
      </c>
      <c r="CS56" s="54">
        <v>127</v>
      </c>
    </row>
    <row r="57" spans="2:97" s="23" customFormat="1" ht="17.25" customHeight="1" x14ac:dyDescent="0.2">
      <c r="E57" s="97"/>
      <c r="G57" s="100"/>
      <c r="H57" s="97"/>
      <c r="J57" s="100"/>
      <c r="K57" s="97"/>
      <c r="M57" s="100"/>
      <c r="N57" s="97"/>
      <c r="P57" s="100"/>
      <c r="Q57" s="97"/>
      <c r="S57" s="100"/>
      <c r="T57" s="97"/>
      <c r="V57" s="100"/>
      <c r="W57" s="97"/>
      <c r="Y57" s="100"/>
      <c r="Z57" s="97"/>
      <c r="AB57" s="100"/>
      <c r="AC57" s="97"/>
      <c r="AE57" s="100"/>
      <c r="AF57" s="97"/>
      <c r="AH57" s="100"/>
      <c r="AI57" s="97"/>
      <c r="AK57" s="100"/>
      <c r="AL57" s="97"/>
      <c r="AN57" s="100"/>
      <c r="AO57" s="97"/>
      <c r="AQ57" s="100"/>
      <c r="AR57" s="97"/>
      <c r="AT57" s="100"/>
      <c r="AU57" s="97"/>
      <c r="AW57" s="100"/>
      <c r="AX57" s="97"/>
      <c r="AZ57" s="100"/>
      <c r="BA57" s="97"/>
      <c r="BC57" s="100"/>
      <c r="BD57" s="97"/>
      <c r="BF57" s="100"/>
      <c r="BG57" s="97"/>
      <c r="BI57" s="100"/>
      <c r="BJ57" s="97"/>
      <c r="BL57" s="100"/>
      <c r="BM57" s="97"/>
      <c r="BO57" s="100"/>
      <c r="BP57" s="97"/>
      <c r="BR57" s="100"/>
      <c r="BS57" s="97"/>
      <c r="BU57" s="100"/>
      <c r="BV57" s="97"/>
      <c r="BX57" s="100"/>
      <c r="BY57" s="97"/>
      <c r="CA57" s="100"/>
      <c r="CB57" s="97"/>
      <c r="CD57" s="100"/>
      <c r="CE57" s="97"/>
      <c r="CG57" s="100"/>
      <c r="CH57" s="97"/>
      <c r="CJ57" s="100"/>
      <c r="CK57" s="97"/>
      <c r="CM57" s="100"/>
      <c r="CN57" s="97"/>
      <c r="CP57" s="100"/>
      <c r="CQ57" s="97"/>
      <c r="CS57" s="100"/>
    </row>
    <row r="58" spans="2:97" s="23" customFormat="1" ht="17.25" customHeight="1" x14ac:dyDescent="0.2">
      <c r="B58" s="299" t="s">
        <v>1</v>
      </c>
      <c r="C58" s="300" t="s">
        <v>394</v>
      </c>
      <c r="D58" s="353" t="s">
        <v>395</v>
      </c>
      <c r="E58" s="299"/>
      <c r="F58" s="300"/>
      <c r="G58" s="301"/>
      <c r="H58" s="299"/>
      <c r="I58" s="300"/>
      <c r="J58" s="301"/>
      <c r="K58" s="299"/>
      <c r="L58" s="300"/>
      <c r="M58" s="301"/>
      <c r="N58" s="299"/>
      <c r="O58" s="300"/>
      <c r="P58" s="301"/>
      <c r="Q58" s="299"/>
      <c r="R58" s="300"/>
      <c r="S58" s="301"/>
      <c r="T58" s="299"/>
      <c r="U58" s="300"/>
      <c r="V58" s="301"/>
      <c r="W58" s="299"/>
      <c r="X58" s="300"/>
      <c r="Y58" s="301"/>
      <c r="Z58" s="299"/>
      <c r="AA58" s="300"/>
      <c r="AB58" s="301"/>
      <c r="AC58" s="299"/>
      <c r="AD58" s="300"/>
      <c r="AE58" s="301"/>
      <c r="AF58" s="299"/>
      <c r="AG58" s="300"/>
      <c r="AH58" s="301"/>
      <c r="AI58" s="299"/>
      <c r="AJ58" s="300"/>
      <c r="AK58" s="301"/>
      <c r="AL58" s="299"/>
      <c r="AM58" s="300"/>
      <c r="AN58" s="301"/>
      <c r="AO58" s="299"/>
      <c r="AP58" s="300"/>
      <c r="AQ58" s="301"/>
      <c r="AR58" s="299"/>
      <c r="AS58" s="300"/>
      <c r="AT58" s="301"/>
      <c r="AU58" s="299"/>
      <c r="AV58" s="300"/>
      <c r="AW58" s="301"/>
      <c r="AX58" s="299"/>
      <c r="AY58" s="300"/>
      <c r="AZ58" s="301"/>
      <c r="BA58" s="299"/>
      <c r="BB58" s="300"/>
      <c r="BC58" s="301"/>
      <c r="BD58" s="299"/>
      <c r="BE58" s="300"/>
      <c r="BF58" s="301"/>
      <c r="BG58" s="299"/>
      <c r="BH58" s="300"/>
      <c r="BI58" s="301"/>
      <c r="BJ58" s="299"/>
      <c r="BK58" s="300"/>
      <c r="BL58" s="301"/>
      <c r="BM58" s="299"/>
      <c r="BN58" s="300"/>
      <c r="BO58" s="301"/>
      <c r="BP58" s="299"/>
      <c r="BQ58" s="300"/>
      <c r="BR58" s="301"/>
      <c r="BS58" s="299"/>
      <c r="BT58" s="300"/>
      <c r="BU58" s="301"/>
      <c r="BV58" s="299"/>
      <c r="BW58" s="300"/>
      <c r="BX58" s="301"/>
      <c r="BY58" s="299"/>
      <c r="BZ58" s="300"/>
      <c r="CA58" s="301"/>
      <c r="CB58" s="299"/>
      <c r="CC58" s="300"/>
      <c r="CD58" s="301"/>
      <c r="CE58" s="299"/>
      <c r="CF58" s="300"/>
      <c r="CG58" s="301"/>
      <c r="CH58" s="299"/>
      <c r="CI58" s="300"/>
      <c r="CJ58" s="301"/>
      <c r="CK58" s="299"/>
      <c r="CL58" s="300"/>
      <c r="CM58" s="301"/>
      <c r="CN58" s="299"/>
      <c r="CO58" s="300"/>
      <c r="CP58" s="301"/>
      <c r="CQ58" s="299"/>
      <c r="CR58" s="300"/>
      <c r="CS58" s="301"/>
    </row>
    <row r="59" spans="2:97" s="23" customFormat="1" ht="17.25" customHeight="1" x14ac:dyDescent="0.2">
      <c r="B59" s="87" t="s">
        <v>272</v>
      </c>
      <c r="C59" s="81" t="s">
        <v>23</v>
      </c>
      <c r="D59" s="94" t="s">
        <v>290</v>
      </c>
      <c r="E59" s="50">
        <v>318</v>
      </c>
      <c r="F59" s="45">
        <v>196</v>
      </c>
      <c r="G59" s="51">
        <v>122</v>
      </c>
      <c r="H59" s="50">
        <v>210</v>
      </c>
      <c r="I59" s="45">
        <v>134</v>
      </c>
      <c r="J59" s="51">
        <v>76</v>
      </c>
      <c r="K59" s="50">
        <v>281</v>
      </c>
      <c r="L59" s="45">
        <v>199</v>
      </c>
      <c r="M59" s="51">
        <v>82</v>
      </c>
      <c r="N59" s="50">
        <v>377</v>
      </c>
      <c r="O59" s="45">
        <v>260</v>
      </c>
      <c r="P59" s="51">
        <v>117</v>
      </c>
      <c r="Q59" s="50">
        <v>381</v>
      </c>
      <c r="R59" s="45">
        <v>271</v>
      </c>
      <c r="S59" s="51">
        <v>110</v>
      </c>
      <c r="T59" s="50">
        <v>422</v>
      </c>
      <c r="U59" s="45">
        <v>278</v>
      </c>
      <c r="V59" s="51">
        <v>144</v>
      </c>
      <c r="W59" s="50">
        <v>429</v>
      </c>
      <c r="X59" s="45">
        <v>296</v>
      </c>
      <c r="Y59" s="51">
        <v>133</v>
      </c>
      <c r="Z59" s="50">
        <v>325</v>
      </c>
      <c r="AA59" s="45">
        <v>177</v>
      </c>
      <c r="AB59" s="51">
        <v>148</v>
      </c>
      <c r="AC59" s="50">
        <v>249</v>
      </c>
      <c r="AD59" s="45">
        <v>141</v>
      </c>
      <c r="AE59" s="51">
        <v>108</v>
      </c>
      <c r="AF59" s="50">
        <v>320</v>
      </c>
      <c r="AG59" s="45">
        <v>225</v>
      </c>
      <c r="AH59" s="51">
        <v>95</v>
      </c>
      <c r="AI59" s="50">
        <v>389</v>
      </c>
      <c r="AJ59" s="45">
        <v>279</v>
      </c>
      <c r="AK59" s="51">
        <v>110</v>
      </c>
      <c r="AL59" s="50">
        <v>400</v>
      </c>
      <c r="AM59" s="45">
        <v>281</v>
      </c>
      <c r="AN59" s="51">
        <v>119</v>
      </c>
      <c r="AO59" s="50">
        <v>364</v>
      </c>
      <c r="AP59" s="45">
        <v>245</v>
      </c>
      <c r="AQ59" s="51">
        <v>119</v>
      </c>
      <c r="AR59" s="50">
        <v>380</v>
      </c>
      <c r="AS59" s="45">
        <v>247</v>
      </c>
      <c r="AT59" s="51">
        <v>133</v>
      </c>
      <c r="AU59" s="50">
        <v>354</v>
      </c>
      <c r="AV59" s="45">
        <v>225</v>
      </c>
      <c r="AW59" s="51">
        <v>129</v>
      </c>
      <c r="AX59" s="50">
        <v>241</v>
      </c>
      <c r="AY59" s="45">
        <v>169</v>
      </c>
      <c r="AZ59" s="51">
        <v>72</v>
      </c>
      <c r="BA59" s="50">
        <v>315</v>
      </c>
      <c r="BB59" s="45">
        <v>248</v>
      </c>
      <c r="BC59" s="51">
        <v>67</v>
      </c>
      <c r="BD59" s="50">
        <v>372</v>
      </c>
      <c r="BE59" s="45">
        <v>264</v>
      </c>
      <c r="BF59" s="51">
        <v>108</v>
      </c>
      <c r="BG59" s="50">
        <v>397</v>
      </c>
      <c r="BH59" s="45">
        <v>272</v>
      </c>
      <c r="BI59" s="51">
        <v>125</v>
      </c>
      <c r="BJ59" s="50">
        <v>409</v>
      </c>
      <c r="BK59" s="45">
        <v>284</v>
      </c>
      <c r="BL59" s="51">
        <v>125</v>
      </c>
      <c r="BM59" s="50">
        <v>377</v>
      </c>
      <c r="BN59" s="45">
        <v>243</v>
      </c>
      <c r="BO59" s="51">
        <v>134</v>
      </c>
      <c r="BP59" s="50">
        <v>324</v>
      </c>
      <c r="BQ59" s="45">
        <v>191</v>
      </c>
      <c r="BR59" s="51">
        <v>133</v>
      </c>
      <c r="BS59" s="50">
        <v>233</v>
      </c>
      <c r="BT59" s="45">
        <v>146</v>
      </c>
      <c r="BU59" s="51">
        <v>87</v>
      </c>
      <c r="BV59" s="50">
        <v>337</v>
      </c>
      <c r="BW59" s="45">
        <v>245</v>
      </c>
      <c r="BX59" s="51">
        <v>92</v>
      </c>
      <c r="BY59" s="50">
        <v>394</v>
      </c>
      <c r="BZ59" s="45">
        <v>280</v>
      </c>
      <c r="CA59" s="51">
        <v>114</v>
      </c>
      <c r="CB59" s="50">
        <v>414</v>
      </c>
      <c r="CC59" s="45">
        <v>280</v>
      </c>
      <c r="CD59" s="51">
        <v>134</v>
      </c>
      <c r="CE59" s="50">
        <v>437</v>
      </c>
      <c r="CF59" s="45">
        <v>314</v>
      </c>
      <c r="CG59" s="51">
        <v>123</v>
      </c>
      <c r="CH59" s="50">
        <v>411</v>
      </c>
      <c r="CI59" s="45">
        <v>308</v>
      </c>
      <c r="CJ59" s="51">
        <v>103</v>
      </c>
      <c r="CK59" s="50">
        <v>334</v>
      </c>
      <c r="CL59" s="45">
        <v>227</v>
      </c>
      <c r="CM59" s="51">
        <v>107</v>
      </c>
      <c r="CN59" s="50">
        <v>208</v>
      </c>
      <c r="CO59" s="45">
        <v>129</v>
      </c>
      <c r="CP59" s="51">
        <v>79</v>
      </c>
      <c r="CQ59" s="50">
        <v>300</v>
      </c>
      <c r="CR59" s="45">
        <v>237</v>
      </c>
      <c r="CS59" s="51">
        <v>63</v>
      </c>
    </row>
    <row r="60" spans="2:97" s="23" customFormat="1" ht="17.25" customHeight="1" x14ac:dyDescent="0.2">
      <c r="B60" s="87" t="s">
        <v>272</v>
      </c>
      <c r="C60" s="81" t="s">
        <v>4</v>
      </c>
      <c r="D60" s="94" t="s">
        <v>300</v>
      </c>
      <c r="E60" s="50">
        <v>172</v>
      </c>
      <c r="F60" s="45">
        <v>69</v>
      </c>
      <c r="G60" s="51">
        <v>103</v>
      </c>
      <c r="H60" s="50">
        <v>158</v>
      </c>
      <c r="I60" s="45">
        <v>64</v>
      </c>
      <c r="J60" s="51">
        <v>94</v>
      </c>
      <c r="K60" s="50">
        <v>194</v>
      </c>
      <c r="L60" s="45">
        <v>86</v>
      </c>
      <c r="M60" s="51">
        <v>108</v>
      </c>
      <c r="N60" s="50">
        <v>212</v>
      </c>
      <c r="O60" s="45">
        <v>127</v>
      </c>
      <c r="P60" s="51">
        <v>85</v>
      </c>
      <c r="Q60" s="50">
        <v>212</v>
      </c>
      <c r="R60" s="45">
        <v>122</v>
      </c>
      <c r="S60" s="51">
        <v>90</v>
      </c>
      <c r="T60" s="50">
        <v>219</v>
      </c>
      <c r="U60" s="45">
        <v>148</v>
      </c>
      <c r="V60" s="51">
        <v>71</v>
      </c>
      <c r="W60" s="50">
        <v>207</v>
      </c>
      <c r="X60" s="45">
        <v>157</v>
      </c>
      <c r="Y60" s="51">
        <v>50</v>
      </c>
      <c r="Z60" s="50">
        <v>179</v>
      </c>
      <c r="AA60" s="45">
        <v>60</v>
      </c>
      <c r="AB60" s="51">
        <v>119</v>
      </c>
      <c r="AC60" s="50">
        <v>165</v>
      </c>
      <c r="AD60" s="45">
        <v>33</v>
      </c>
      <c r="AE60" s="51">
        <v>132</v>
      </c>
      <c r="AF60" s="50">
        <v>189</v>
      </c>
      <c r="AG60" s="45">
        <v>104</v>
      </c>
      <c r="AH60" s="51">
        <v>85</v>
      </c>
      <c r="AI60" s="50">
        <v>198</v>
      </c>
      <c r="AJ60" s="45">
        <v>122</v>
      </c>
      <c r="AK60" s="51">
        <v>76</v>
      </c>
      <c r="AL60" s="50">
        <v>204</v>
      </c>
      <c r="AM60" s="45">
        <v>125</v>
      </c>
      <c r="AN60" s="51">
        <v>79</v>
      </c>
      <c r="AO60" s="50">
        <v>216</v>
      </c>
      <c r="AP60" s="45">
        <v>124</v>
      </c>
      <c r="AQ60" s="51">
        <v>92</v>
      </c>
      <c r="AR60" s="50">
        <v>220</v>
      </c>
      <c r="AS60" s="45">
        <v>134</v>
      </c>
      <c r="AT60" s="51">
        <v>86</v>
      </c>
      <c r="AU60" s="50">
        <v>189</v>
      </c>
      <c r="AV60" s="45">
        <v>73</v>
      </c>
      <c r="AW60" s="51">
        <v>116</v>
      </c>
      <c r="AX60" s="50">
        <v>188</v>
      </c>
      <c r="AY60" s="45">
        <v>53</v>
      </c>
      <c r="AZ60" s="51">
        <v>135</v>
      </c>
      <c r="BA60" s="50">
        <v>220</v>
      </c>
      <c r="BB60" s="45">
        <v>115</v>
      </c>
      <c r="BC60" s="51">
        <v>105</v>
      </c>
      <c r="BD60" s="50">
        <v>233</v>
      </c>
      <c r="BE60" s="45">
        <v>113</v>
      </c>
      <c r="BF60" s="51">
        <v>120</v>
      </c>
      <c r="BG60" s="50">
        <v>225</v>
      </c>
      <c r="BH60" s="45">
        <v>126</v>
      </c>
      <c r="BI60" s="51">
        <v>99</v>
      </c>
      <c r="BJ60" s="50">
        <v>214</v>
      </c>
      <c r="BK60" s="45">
        <v>133</v>
      </c>
      <c r="BL60" s="51">
        <v>81</v>
      </c>
      <c r="BM60" s="50">
        <v>207</v>
      </c>
      <c r="BN60" s="45">
        <v>117</v>
      </c>
      <c r="BO60" s="51">
        <v>90</v>
      </c>
      <c r="BP60" s="50">
        <v>188</v>
      </c>
      <c r="BQ60" s="45">
        <v>62</v>
      </c>
      <c r="BR60" s="51">
        <v>126</v>
      </c>
      <c r="BS60" s="50">
        <v>180</v>
      </c>
      <c r="BT60" s="45">
        <v>47</v>
      </c>
      <c r="BU60" s="51">
        <v>133</v>
      </c>
      <c r="BV60" s="50">
        <v>213</v>
      </c>
      <c r="BW60" s="45">
        <v>108</v>
      </c>
      <c r="BX60" s="51">
        <v>105</v>
      </c>
      <c r="BY60" s="50">
        <v>236</v>
      </c>
      <c r="BZ60" s="45">
        <v>135</v>
      </c>
      <c r="CA60" s="51">
        <v>101</v>
      </c>
      <c r="CB60" s="50">
        <v>219</v>
      </c>
      <c r="CC60" s="45">
        <v>119</v>
      </c>
      <c r="CD60" s="51">
        <v>100</v>
      </c>
      <c r="CE60" s="50">
        <v>210</v>
      </c>
      <c r="CF60" s="45">
        <v>106</v>
      </c>
      <c r="CG60" s="51">
        <v>104</v>
      </c>
      <c r="CH60" s="50">
        <v>213</v>
      </c>
      <c r="CI60" s="45">
        <v>142</v>
      </c>
      <c r="CJ60" s="51">
        <v>71</v>
      </c>
      <c r="CK60" s="50">
        <v>177</v>
      </c>
      <c r="CL60" s="45">
        <v>78</v>
      </c>
      <c r="CM60" s="51">
        <v>99</v>
      </c>
      <c r="CN60" s="50">
        <v>170</v>
      </c>
      <c r="CO60" s="45">
        <v>61</v>
      </c>
      <c r="CP60" s="51">
        <v>109</v>
      </c>
      <c r="CQ60" s="50">
        <v>197</v>
      </c>
      <c r="CR60" s="45">
        <v>108</v>
      </c>
      <c r="CS60" s="51">
        <v>89</v>
      </c>
    </row>
    <row r="61" spans="2:97" s="23" customFormat="1" ht="17.25" customHeight="1" x14ac:dyDescent="0.2">
      <c r="B61" s="87" t="s">
        <v>272</v>
      </c>
      <c r="C61" s="81" t="s">
        <v>26</v>
      </c>
      <c r="D61" s="94" t="s">
        <v>304</v>
      </c>
      <c r="E61" s="50">
        <v>62</v>
      </c>
      <c r="F61" s="45">
        <v>6</v>
      </c>
      <c r="G61" s="51">
        <v>56</v>
      </c>
      <c r="H61" s="50">
        <v>58</v>
      </c>
      <c r="I61" s="45">
        <v>1</v>
      </c>
      <c r="J61" s="51">
        <v>57</v>
      </c>
      <c r="K61" s="50">
        <v>56</v>
      </c>
      <c r="L61" s="45">
        <v>14</v>
      </c>
      <c r="M61" s="51">
        <v>42</v>
      </c>
      <c r="N61" s="50">
        <v>55</v>
      </c>
      <c r="O61" s="45">
        <v>21</v>
      </c>
      <c r="P61" s="51">
        <v>34</v>
      </c>
      <c r="Q61" s="50">
        <v>63</v>
      </c>
      <c r="R61" s="45">
        <v>16</v>
      </c>
      <c r="S61" s="51">
        <v>47</v>
      </c>
      <c r="T61" s="50">
        <v>67</v>
      </c>
      <c r="U61" s="45">
        <v>18</v>
      </c>
      <c r="V61" s="51">
        <v>49</v>
      </c>
      <c r="W61" s="50">
        <v>67</v>
      </c>
      <c r="X61" s="45">
        <v>14</v>
      </c>
      <c r="Y61" s="51">
        <v>53</v>
      </c>
      <c r="Z61" s="50">
        <v>69</v>
      </c>
      <c r="AA61" s="45">
        <v>7</v>
      </c>
      <c r="AB61" s="51">
        <v>62</v>
      </c>
      <c r="AC61" s="50">
        <v>134</v>
      </c>
      <c r="AD61" s="45">
        <v>3</v>
      </c>
      <c r="AE61" s="51">
        <v>131</v>
      </c>
      <c r="AF61" s="50">
        <v>64</v>
      </c>
      <c r="AG61" s="45">
        <v>14</v>
      </c>
      <c r="AH61" s="51">
        <v>50</v>
      </c>
      <c r="AI61" s="50">
        <v>69</v>
      </c>
      <c r="AJ61" s="45">
        <v>15</v>
      </c>
      <c r="AK61" s="51">
        <v>54</v>
      </c>
      <c r="AL61" s="50">
        <v>71</v>
      </c>
      <c r="AM61" s="45">
        <v>25</v>
      </c>
      <c r="AN61" s="51">
        <v>46</v>
      </c>
      <c r="AO61" s="50">
        <v>66</v>
      </c>
      <c r="AP61" s="45">
        <v>13</v>
      </c>
      <c r="AQ61" s="51">
        <v>53</v>
      </c>
      <c r="AR61" s="50">
        <v>62</v>
      </c>
      <c r="AS61" s="45">
        <v>19</v>
      </c>
      <c r="AT61" s="51">
        <v>43</v>
      </c>
      <c r="AU61" s="50">
        <v>60</v>
      </c>
      <c r="AV61" s="45">
        <v>3</v>
      </c>
      <c r="AW61" s="51">
        <v>57</v>
      </c>
      <c r="AX61" s="50">
        <v>59</v>
      </c>
      <c r="AY61" s="45">
        <v>5</v>
      </c>
      <c r="AZ61" s="51">
        <v>54</v>
      </c>
      <c r="BA61" s="50">
        <v>57</v>
      </c>
      <c r="BB61" s="45">
        <v>18</v>
      </c>
      <c r="BC61" s="51">
        <v>39</v>
      </c>
      <c r="BD61" s="50">
        <v>64</v>
      </c>
      <c r="BE61" s="45">
        <v>21</v>
      </c>
      <c r="BF61" s="51">
        <v>43</v>
      </c>
      <c r="BG61" s="50">
        <v>62</v>
      </c>
      <c r="BH61" s="45">
        <v>21</v>
      </c>
      <c r="BI61" s="51">
        <v>41</v>
      </c>
      <c r="BJ61" s="50">
        <v>62</v>
      </c>
      <c r="BK61" s="45">
        <v>19</v>
      </c>
      <c r="BL61" s="51">
        <v>43</v>
      </c>
      <c r="BM61" s="50">
        <v>55</v>
      </c>
      <c r="BN61" s="45">
        <v>14</v>
      </c>
      <c r="BO61" s="51">
        <v>41</v>
      </c>
      <c r="BP61" s="50">
        <v>52</v>
      </c>
      <c r="BQ61" s="45">
        <v>8</v>
      </c>
      <c r="BR61" s="51">
        <v>44</v>
      </c>
      <c r="BS61" s="50">
        <v>58</v>
      </c>
      <c r="BT61" s="45">
        <v>1</v>
      </c>
      <c r="BU61" s="51">
        <v>57</v>
      </c>
      <c r="BV61" s="50">
        <v>54</v>
      </c>
      <c r="BW61" s="45">
        <v>18</v>
      </c>
      <c r="BX61" s="51">
        <v>36</v>
      </c>
      <c r="BY61" s="50">
        <v>70</v>
      </c>
      <c r="BZ61" s="45">
        <v>24</v>
      </c>
      <c r="CA61" s="51">
        <v>46</v>
      </c>
      <c r="CB61" s="50">
        <v>73</v>
      </c>
      <c r="CC61" s="45">
        <v>17</v>
      </c>
      <c r="CD61" s="51">
        <v>56</v>
      </c>
      <c r="CE61" s="50">
        <v>71</v>
      </c>
      <c r="CF61" s="45">
        <v>16</v>
      </c>
      <c r="CG61" s="51">
        <v>55</v>
      </c>
      <c r="CH61" s="50">
        <v>78</v>
      </c>
      <c r="CI61" s="45">
        <v>15</v>
      </c>
      <c r="CJ61" s="51">
        <v>63</v>
      </c>
      <c r="CK61" s="50">
        <v>146</v>
      </c>
      <c r="CL61" s="45">
        <v>9</v>
      </c>
      <c r="CM61" s="51">
        <v>137</v>
      </c>
      <c r="CN61" s="50">
        <v>69</v>
      </c>
      <c r="CO61" s="45">
        <v>1</v>
      </c>
      <c r="CP61" s="51">
        <v>68</v>
      </c>
      <c r="CQ61" s="50">
        <v>67</v>
      </c>
      <c r="CR61" s="45">
        <v>16</v>
      </c>
      <c r="CS61" s="51">
        <v>51</v>
      </c>
    </row>
    <row r="62" spans="2:97" s="23" customFormat="1" ht="17.25" customHeight="1" x14ac:dyDescent="0.2">
      <c r="B62" s="87" t="s">
        <v>272</v>
      </c>
      <c r="C62" s="81" t="s">
        <v>9</v>
      </c>
      <c r="D62" s="94" t="s">
        <v>306</v>
      </c>
      <c r="E62" s="50">
        <v>149</v>
      </c>
      <c r="F62" s="45">
        <v>54</v>
      </c>
      <c r="G62" s="51">
        <v>95</v>
      </c>
      <c r="H62" s="50">
        <v>134</v>
      </c>
      <c r="I62" s="45">
        <v>35</v>
      </c>
      <c r="J62" s="51">
        <v>99</v>
      </c>
      <c r="K62" s="50">
        <v>160</v>
      </c>
      <c r="L62" s="45">
        <v>58</v>
      </c>
      <c r="M62" s="51">
        <v>102</v>
      </c>
      <c r="N62" s="50">
        <v>190</v>
      </c>
      <c r="O62" s="45">
        <v>72</v>
      </c>
      <c r="P62" s="51">
        <v>118</v>
      </c>
      <c r="Q62" s="50">
        <v>213</v>
      </c>
      <c r="R62" s="45">
        <v>90</v>
      </c>
      <c r="S62" s="51">
        <v>123</v>
      </c>
      <c r="T62" s="50">
        <v>199</v>
      </c>
      <c r="U62" s="45">
        <v>71</v>
      </c>
      <c r="V62" s="51">
        <v>128</v>
      </c>
      <c r="W62" s="50">
        <v>202</v>
      </c>
      <c r="X62" s="45">
        <v>96</v>
      </c>
      <c r="Y62" s="51">
        <v>106</v>
      </c>
      <c r="Z62" s="50">
        <v>167</v>
      </c>
      <c r="AA62" s="45">
        <v>50</v>
      </c>
      <c r="AB62" s="51">
        <v>117</v>
      </c>
      <c r="AC62" s="50">
        <v>170</v>
      </c>
      <c r="AD62" s="45">
        <v>45</v>
      </c>
      <c r="AE62" s="51">
        <v>125</v>
      </c>
      <c r="AF62" s="50">
        <v>183</v>
      </c>
      <c r="AG62" s="45">
        <v>69</v>
      </c>
      <c r="AH62" s="51">
        <v>114</v>
      </c>
      <c r="AI62" s="50">
        <v>194</v>
      </c>
      <c r="AJ62" s="45">
        <v>73</v>
      </c>
      <c r="AK62" s="51">
        <v>121</v>
      </c>
      <c r="AL62" s="50">
        <v>184</v>
      </c>
      <c r="AM62" s="45">
        <v>80</v>
      </c>
      <c r="AN62" s="51">
        <v>104</v>
      </c>
      <c r="AO62" s="50">
        <v>175</v>
      </c>
      <c r="AP62" s="45">
        <v>78</v>
      </c>
      <c r="AQ62" s="51">
        <v>97</v>
      </c>
      <c r="AR62" s="50">
        <v>166</v>
      </c>
      <c r="AS62" s="45">
        <v>73</v>
      </c>
      <c r="AT62" s="51">
        <v>93</v>
      </c>
      <c r="AU62" s="50">
        <v>139</v>
      </c>
      <c r="AV62" s="45">
        <v>46</v>
      </c>
      <c r="AW62" s="51">
        <v>93</v>
      </c>
      <c r="AX62" s="50">
        <v>130</v>
      </c>
      <c r="AY62" s="45">
        <v>46</v>
      </c>
      <c r="AZ62" s="51">
        <v>84</v>
      </c>
      <c r="BA62" s="50">
        <v>147</v>
      </c>
      <c r="BB62" s="45">
        <v>64</v>
      </c>
      <c r="BC62" s="51">
        <v>83</v>
      </c>
      <c r="BD62" s="50">
        <v>196</v>
      </c>
      <c r="BE62" s="45">
        <v>77</v>
      </c>
      <c r="BF62" s="51">
        <v>119</v>
      </c>
      <c r="BG62" s="50">
        <v>214</v>
      </c>
      <c r="BH62" s="45">
        <v>89</v>
      </c>
      <c r="BI62" s="51">
        <v>125</v>
      </c>
      <c r="BJ62" s="50">
        <v>198</v>
      </c>
      <c r="BK62" s="45">
        <v>72</v>
      </c>
      <c r="BL62" s="51">
        <v>126</v>
      </c>
      <c r="BM62" s="50">
        <v>202</v>
      </c>
      <c r="BN62" s="45">
        <v>80</v>
      </c>
      <c r="BO62" s="51">
        <v>122</v>
      </c>
      <c r="BP62" s="50">
        <v>150</v>
      </c>
      <c r="BQ62" s="45">
        <v>38</v>
      </c>
      <c r="BR62" s="51">
        <v>112</v>
      </c>
      <c r="BS62" s="50">
        <v>191</v>
      </c>
      <c r="BT62" s="45">
        <v>46</v>
      </c>
      <c r="BU62" s="51">
        <v>145</v>
      </c>
      <c r="BV62" s="50">
        <v>179</v>
      </c>
      <c r="BW62" s="45">
        <v>68</v>
      </c>
      <c r="BX62" s="51">
        <v>111</v>
      </c>
      <c r="BY62" s="50">
        <v>204</v>
      </c>
      <c r="BZ62" s="45">
        <v>79</v>
      </c>
      <c r="CA62" s="51">
        <v>125</v>
      </c>
      <c r="CB62" s="50">
        <v>213</v>
      </c>
      <c r="CC62" s="45">
        <v>95</v>
      </c>
      <c r="CD62" s="51">
        <v>118</v>
      </c>
      <c r="CE62" s="50">
        <v>213</v>
      </c>
      <c r="CF62" s="45">
        <v>92</v>
      </c>
      <c r="CG62" s="51">
        <v>121</v>
      </c>
      <c r="CH62" s="50">
        <v>181</v>
      </c>
      <c r="CI62" s="45">
        <v>81</v>
      </c>
      <c r="CJ62" s="51">
        <v>100</v>
      </c>
      <c r="CK62" s="50">
        <v>165</v>
      </c>
      <c r="CL62" s="45">
        <v>58</v>
      </c>
      <c r="CM62" s="51">
        <v>107</v>
      </c>
      <c r="CN62" s="50">
        <v>160</v>
      </c>
      <c r="CO62" s="45">
        <v>54</v>
      </c>
      <c r="CP62" s="51">
        <v>106</v>
      </c>
      <c r="CQ62" s="50">
        <v>157</v>
      </c>
      <c r="CR62" s="45">
        <v>48</v>
      </c>
      <c r="CS62" s="51">
        <v>109</v>
      </c>
    </row>
    <row r="63" spans="2:97" s="23" customFormat="1" ht="17.25" customHeight="1" x14ac:dyDescent="0.2">
      <c r="B63" s="87" t="s">
        <v>272</v>
      </c>
      <c r="C63" s="81" t="s">
        <v>36</v>
      </c>
      <c r="D63" s="94" t="s">
        <v>307</v>
      </c>
      <c r="E63" s="50">
        <v>241</v>
      </c>
      <c r="F63" s="45">
        <v>138</v>
      </c>
      <c r="G63" s="51">
        <v>103</v>
      </c>
      <c r="H63" s="50">
        <v>190</v>
      </c>
      <c r="I63" s="45">
        <v>100</v>
      </c>
      <c r="J63" s="51">
        <v>90</v>
      </c>
      <c r="K63" s="50">
        <v>225</v>
      </c>
      <c r="L63" s="45">
        <v>151</v>
      </c>
      <c r="M63" s="51">
        <v>74</v>
      </c>
      <c r="N63" s="50">
        <v>249</v>
      </c>
      <c r="O63" s="45">
        <v>180</v>
      </c>
      <c r="P63" s="51">
        <v>69</v>
      </c>
      <c r="Q63" s="50">
        <v>267</v>
      </c>
      <c r="R63" s="45">
        <v>186</v>
      </c>
      <c r="S63" s="51">
        <v>81</v>
      </c>
      <c r="T63" s="50">
        <v>259</v>
      </c>
      <c r="U63" s="45">
        <v>172</v>
      </c>
      <c r="V63" s="51">
        <v>87</v>
      </c>
      <c r="W63" s="50">
        <v>289</v>
      </c>
      <c r="X63" s="45">
        <v>181</v>
      </c>
      <c r="Y63" s="51">
        <v>108</v>
      </c>
      <c r="Z63" s="50">
        <v>242</v>
      </c>
      <c r="AA63" s="45">
        <v>135</v>
      </c>
      <c r="AB63" s="51">
        <v>107</v>
      </c>
      <c r="AC63" s="50">
        <v>201</v>
      </c>
      <c r="AD63" s="45">
        <v>94</v>
      </c>
      <c r="AE63" s="51">
        <v>107</v>
      </c>
      <c r="AF63" s="50">
        <v>238</v>
      </c>
      <c r="AG63" s="45">
        <v>156</v>
      </c>
      <c r="AH63" s="51">
        <v>82</v>
      </c>
      <c r="AI63" s="50">
        <v>267</v>
      </c>
      <c r="AJ63" s="45">
        <v>180</v>
      </c>
      <c r="AK63" s="51">
        <v>87</v>
      </c>
      <c r="AL63" s="50">
        <v>278</v>
      </c>
      <c r="AM63" s="45">
        <v>166</v>
      </c>
      <c r="AN63" s="51">
        <v>112</v>
      </c>
      <c r="AO63" s="50">
        <v>280</v>
      </c>
      <c r="AP63" s="45">
        <v>192</v>
      </c>
      <c r="AQ63" s="51">
        <v>88</v>
      </c>
      <c r="AR63" s="50">
        <v>315</v>
      </c>
      <c r="AS63" s="45">
        <v>217</v>
      </c>
      <c r="AT63" s="51">
        <v>98</v>
      </c>
      <c r="AU63" s="50">
        <v>222</v>
      </c>
      <c r="AV63" s="45">
        <v>122</v>
      </c>
      <c r="AW63" s="51">
        <v>100</v>
      </c>
      <c r="AX63" s="50">
        <v>184</v>
      </c>
      <c r="AY63" s="45">
        <v>96</v>
      </c>
      <c r="AZ63" s="51">
        <v>88</v>
      </c>
      <c r="BA63" s="50">
        <v>247</v>
      </c>
      <c r="BB63" s="45">
        <v>179</v>
      </c>
      <c r="BC63" s="51">
        <v>68</v>
      </c>
      <c r="BD63" s="50">
        <v>273</v>
      </c>
      <c r="BE63" s="45">
        <v>199</v>
      </c>
      <c r="BF63" s="51">
        <v>74</v>
      </c>
      <c r="BG63" s="50">
        <v>238</v>
      </c>
      <c r="BH63" s="45">
        <v>164</v>
      </c>
      <c r="BI63" s="51">
        <v>74</v>
      </c>
      <c r="BJ63" s="50">
        <v>268</v>
      </c>
      <c r="BK63" s="45">
        <v>186</v>
      </c>
      <c r="BL63" s="51">
        <v>82</v>
      </c>
      <c r="BM63" s="50">
        <v>264</v>
      </c>
      <c r="BN63" s="45">
        <v>188</v>
      </c>
      <c r="BO63" s="51">
        <v>76</v>
      </c>
      <c r="BP63" s="50">
        <v>229</v>
      </c>
      <c r="BQ63" s="45">
        <v>155</v>
      </c>
      <c r="BR63" s="51">
        <v>74</v>
      </c>
      <c r="BS63" s="50">
        <v>159</v>
      </c>
      <c r="BT63" s="45">
        <v>79</v>
      </c>
      <c r="BU63" s="51">
        <v>80</v>
      </c>
      <c r="BV63" s="50">
        <v>228</v>
      </c>
      <c r="BW63" s="45">
        <v>166</v>
      </c>
      <c r="BX63" s="51">
        <v>62</v>
      </c>
      <c r="BY63" s="50">
        <v>236</v>
      </c>
      <c r="BZ63" s="45">
        <v>168</v>
      </c>
      <c r="CA63" s="51">
        <v>68</v>
      </c>
      <c r="CB63" s="50">
        <v>287</v>
      </c>
      <c r="CC63" s="45">
        <v>200</v>
      </c>
      <c r="CD63" s="51">
        <v>87</v>
      </c>
      <c r="CE63" s="50">
        <v>275</v>
      </c>
      <c r="CF63" s="45">
        <v>186</v>
      </c>
      <c r="CG63" s="51">
        <v>89</v>
      </c>
      <c r="CH63" s="50">
        <v>320</v>
      </c>
      <c r="CI63" s="45">
        <v>221</v>
      </c>
      <c r="CJ63" s="51">
        <v>99</v>
      </c>
      <c r="CK63" s="50">
        <v>227</v>
      </c>
      <c r="CL63" s="45">
        <v>125</v>
      </c>
      <c r="CM63" s="51">
        <v>102</v>
      </c>
      <c r="CN63" s="50">
        <v>188</v>
      </c>
      <c r="CO63" s="45">
        <v>94</v>
      </c>
      <c r="CP63" s="51">
        <v>94</v>
      </c>
      <c r="CQ63" s="50">
        <v>220</v>
      </c>
      <c r="CR63" s="45">
        <v>146</v>
      </c>
      <c r="CS63" s="51">
        <v>74</v>
      </c>
    </row>
    <row r="64" spans="2:97" s="23" customFormat="1" ht="17.25" customHeight="1" x14ac:dyDescent="0.2">
      <c r="B64" s="87" t="s">
        <v>272</v>
      </c>
      <c r="C64" s="81" t="s">
        <v>14</v>
      </c>
      <c r="D64" s="94" t="s">
        <v>315</v>
      </c>
      <c r="E64" s="50">
        <v>159</v>
      </c>
      <c r="F64" s="45">
        <v>91</v>
      </c>
      <c r="G64" s="51">
        <v>68</v>
      </c>
      <c r="H64" s="50">
        <v>140</v>
      </c>
      <c r="I64" s="45">
        <v>64</v>
      </c>
      <c r="J64" s="51">
        <v>76</v>
      </c>
      <c r="K64" s="50">
        <v>147</v>
      </c>
      <c r="L64" s="45">
        <v>128</v>
      </c>
      <c r="M64" s="51">
        <v>19</v>
      </c>
      <c r="N64" s="50">
        <v>141</v>
      </c>
      <c r="O64" s="45">
        <v>115</v>
      </c>
      <c r="P64" s="51">
        <v>26</v>
      </c>
      <c r="Q64" s="50">
        <v>160</v>
      </c>
      <c r="R64" s="45">
        <v>133</v>
      </c>
      <c r="S64" s="51">
        <v>27</v>
      </c>
      <c r="T64" s="50">
        <v>147</v>
      </c>
      <c r="U64" s="45">
        <v>125</v>
      </c>
      <c r="V64" s="51">
        <v>22</v>
      </c>
      <c r="W64" s="50">
        <v>148</v>
      </c>
      <c r="X64" s="45">
        <v>145</v>
      </c>
      <c r="Y64" s="51">
        <v>3</v>
      </c>
      <c r="Z64" s="50">
        <v>138</v>
      </c>
      <c r="AA64" s="45">
        <v>73</v>
      </c>
      <c r="AB64" s="51">
        <v>65</v>
      </c>
      <c r="AC64" s="50">
        <v>140</v>
      </c>
      <c r="AD64" s="45">
        <v>60</v>
      </c>
      <c r="AE64" s="51">
        <v>80</v>
      </c>
      <c r="AF64" s="50">
        <v>136</v>
      </c>
      <c r="AG64" s="45">
        <v>33</v>
      </c>
      <c r="AH64" s="51">
        <v>103</v>
      </c>
      <c r="AI64" s="50">
        <v>148</v>
      </c>
      <c r="AJ64" s="45">
        <v>39</v>
      </c>
      <c r="AK64" s="51">
        <v>109</v>
      </c>
      <c r="AL64" s="50">
        <v>147</v>
      </c>
      <c r="AM64" s="45">
        <v>40</v>
      </c>
      <c r="AN64" s="51">
        <v>107</v>
      </c>
      <c r="AO64" s="50">
        <v>146</v>
      </c>
      <c r="AP64" s="45">
        <v>27</v>
      </c>
      <c r="AQ64" s="51">
        <v>119</v>
      </c>
      <c r="AR64" s="50">
        <v>150</v>
      </c>
      <c r="AS64" s="45">
        <v>44</v>
      </c>
      <c r="AT64" s="51">
        <v>106</v>
      </c>
      <c r="AU64" s="50">
        <v>151</v>
      </c>
      <c r="AV64" s="45">
        <v>16</v>
      </c>
      <c r="AW64" s="51">
        <v>135</v>
      </c>
      <c r="AX64" s="50">
        <v>125</v>
      </c>
      <c r="AY64" s="45">
        <v>13</v>
      </c>
      <c r="AZ64" s="51">
        <v>112</v>
      </c>
      <c r="BA64" s="50">
        <v>127</v>
      </c>
      <c r="BB64" s="45">
        <v>107</v>
      </c>
      <c r="BC64" s="51">
        <v>20</v>
      </c>
      <c r="BD64" s="50">
        <v>137</v>
      </c>
      <c r="BE64" s="45">
        <v>104</v>
      </c>
      <c r="BF64" s="51">
        <v>33</v>
      </c>
      <c r="BG64" s="50">
        <v>165</v>
      </c>
      <c r="BH64" s="45">
        <v>137</v>
      </c>
      <c r="BI64" s="51">
        <v>28</v>
      </c>
      <c r="BJ64" s="50">
        <v>179</v>
      </c>
      <c r="BK64" s="45">
        <v>130</v>
      </c>
      <c r="BL64" s="51">
        <v>49</v>
      </c>
      <c r="BM64" s="50">
        <v>129</v>
      </c>
      <c r="BN64" s="45">
        <v>129</v>
      </c>
      <c r="BO64" s="51">
        <v>0</v>
      </c>
      <c r="BP64" s="50">
        <v>132</v>
      </c>
      <c r="BQ64" s="45">
        <v>98</v>
      </c>
      <c r="BR64" s="51">
        <v>34</v>
      </c>
      <c r="BS64" s="50">
        <v>116</v>
      </c>
      <c r="BT64" s="45">
        <v>65</v>
      </c>
      <c r="BU64" s="51">
        <v>51</v>
      </c>
      <c r="BV64" s="50" t="s">
        <v>0</v>
      </c>
      <c r="BW64" s="45" t="s">
        <v>0</v>
      </c>
      <c r="BX64" s="51" t="s">
        <v>0</v>
      </c>
      <c r="BY64" s="50" t="s">
        <v>0</v>
      </c>
      <c r="BZ64" s="45" t="s">
        <v>0</v>
      </c>
      <c r="CA64" s="51" t="s">
        <v>0</v>
      </c>
      <c r="CB64" s="50" t="s">
        <v>0</v>
      </c>
      <c r="CC64" s="45" t="s">
        <v>0</v>
      </c>
      <c r="CD64" s="51" t="s">
        <v>0</v>
      </c>
      <c r="CE64" s="50" t="s">
        <v>0</v>
      </c>
      <c r="CF64" s="45" t="s">
        <v>0</v>
      </c>
      <c r="CG64" s="51" t="s">
        <v>0</v>
      </c>
      <c r="CH64" s="50" t="s">
        <v>0</v>
      </c>
      <c r="CI64" s="45" t="s">
        <v>0</v>
      </c>
      <c r="CJ64" s="51" t="s">
        <v>0</v>
      </c>
      <c r="CK64" s="50" t="s">
        <v>0</v>
      </c>
      <c r="CL64" s="45" t="s">
        <v>0</v>
      </c>
      <c r="CM64" s="51" t="s">
        <v>0</v>
      </c>
      <c r="CN64" s="50" t="s">
        <v>0</v>
      </c>
      <c r="CO64" s="45" t="s">
        <v>0</v>
      </c>
      <c r="CP64" s="51" t="s">
        <v>0</v>
      </c>
      <c r="CQ64" s="50">
        <v>124</v>
      </c>
      <c r="CR64" s="45">
        <v>111</v>
      </c>
      <c r="CS64" s="51">
        <v>13</v>
      </c>
    </row>
    <row r="65" spans="2:97" s="23" customFormat="1" ht="17.25" customHeight="1" x14ac:dyDescent="0.2">
      <c r="B65" s="87" t="s">
        <v>272</v>
      </c>
      <c r="C65" s="81" t="s">
        <v>29</v>
      </c>
      <c r="D65" s="94" t="s">
        <v>316</v>
      </c>
      <c r="E65" s="50">
        <v>145</v>
      </c>
      <c r="F65" s="45">
        <v>35</v>
      </c>
      <c r="G65" s="51">
        <v>110</v>
      </c>
      <c r="H65" s="50">
        <v>139</v>
      </c>
      <c r="I65" s="45">
        <v>19</v>
      </c>
      <c r="J65" s="51">
        <v>120</v>
      </c>
      <c r="K65" s="50">
        <v>135</v>
      </c>
      <c r="L65" s="45">
        <v>46</v>
      </c>
      <c r="M65" s="51">
        <v>89</v>
      </c>
      <c r="N65" s="50">
        <v>140</v>
      </c>
      <c r="O65" s="45">
        <v>62</v>
      </c>
      <c r="P65" s="51">
        <v>78</v>
      </c>
      <c r="Q65" s="50">
        <v>138</v>
      </c>
      <c r="R65" s="45">
        <v>54</v>
      </c>
      <c r="S65" s="51">
        <v>84</v>
      </c>
      <c r="T65" s="50">
        <v>146</v>
      </c>
      <c r="U65" s="45">
        <v>51</v>
      </c>
      <c r="V65" s="51">
        <v>95</v>
      </c>
      <c r="W65" s="50">
        <v>149</v>
      </c>
      <c r="X65" s="45">
        <v>59</v>
      </c>
      <c r="Y65" s="51">
        <v>90</v>
      </c>
      <c r="Z65" s="50">
        <v>155</v>
      </c>
      <c r="AA65" s="45">
        <v>34</v>
      </c>
      <c r="AB65" s="51">
        <v>121</v>
      </c>
      <c r="AC65" s="50">
        <v>157</v>
      </c>
      <c r="AD65" s="45">
        <v>15</v>
      </c>
      <c r="AE65" s="51">
        <v>142</v>
      </c>
      <c r="AF65" s="50">
        <v>158</v>
      </c>
      <c r="AG65" s="45">
        <v>50</v>
      </c>
      <c r="AH65" s="51">
        <v>108</v>
      </c>
      <c r="AI65" s="50">
        <v>150</v>
      </c>
      <c r="AJ65" s="45">
        <v>53</v>
      </c>
      <c r="AK65" s="51">
        <v>97</v>
      </c>
      <c r="AL65" s="50">
        <v>157</v>
      </c>
      <c r="AM65" s="45">
        <v>55</v>
      </c>
      <c r="AN65" s="51">
        <v>102</v>
      </c>
      <c r="AO65" s="50">
        <v>143</v>
      </c>
      <c r="AP65" s="45">
        <v>51</v>
      </c>
      <c r="AQ65" s="51">
        <v>92</v>
      </c>
      <c r="AR65" s="50">
        <v>144</v>
      </c>
      <c r="AS65" s="45">
        <v>64</v>
      </c>
      <c r="AT65" s="51">
        <v>80</v>
      </c>
      <c r="AU65" s="50">
        <v>146</v>
      </c>
      <c r="AV65" s="45">
        <v>29</v>
      </c>
      <c r="AW65" s="51">
        <v>117</v>
      </c>
      <c r="AX65" s="50">
        <v>143</v>
      </c>
      <c r="AY65" s="45">
        <v>15</v>
      </c>
      <c r="AZ65" s="51">
        <v>128</v>
      </c>
      <c r="BA65" s="50">
        <v>141</v>
      </c>
      <c r="BB65" s="45">
        <v>45</v>
      </c>
      <c r="BC65" s="51">
        <v>96</v>
      </c>
      <c r="BD65" s="50">
        <v>142</v>
      </c>
      <c r="BE65" s="45">
        <v>51</v>
      </c>
      <c r="BF65" s="51">
        <v>91</v>
      </c>
      <c r="BG65" s="50">
        <v>143</v>
      </c>
      <c r="BH65" s="45">
        <v>69</v>
      </c>
      <c r="BI65" s="51">
        <v>74</v>
      </c>
      <c r="BJ65" s="50">
        <v>137</v>
      </c>
      <c r="BK65" s="45">
        <v>50</v>
      </c>
      <c r="BL65" s="51">
        <v>87</v>
      </c>
      <c r="BM65" s="50">
        <v>137</v>
      </c>
      <c r="BN65" s="45">
        <v>60</v>
      </c>
      <c r="BO65" s="51">
        <v>77</v>
      </c>
      <c r="BP65" s="50">
        <v>135</v>
      </c>
      <c r="BQ65" s="45">
        <v>37</v>
      </c>
      <c r="BR65" s="51">
        <v>98</v>
      </c>
      <c r="BS65" s="50">
        <v>128</v>
      </c>
      <c r="BT65" s="45">
        <v>28</v>
      </c>
      <c r="BU65" s="51">
        <v>100</v>
      </c>
      <c r="BV65" s="50">
        <v>126</v>
      </c>
      <c r="BW65" s="45">
        <v>58</v>
      </c>
      <c r="BX65" s="51">
        <v>68</v>
      </c>
      <c r="BY65" s="50">
        <v>118</v>
      </c>
      <c r="BZ65" s="45">
        <v>46</v>
      </c>
      <c r="CA65" s="51">
        <v>72</v>
      </c>
      <c r="CB65" s="50">
        <v>126</v>
      </c>
      <c r="CC65" s="45">
        <v>60</v>
      </c>
      <c r="CD65" s="51">
        <v>66</v>
      </c>
      <c r="CE65" s="50">
        <v>130</v>
      </c>
      <c r="CF65" s="45">
        <v>74</v>
      </c>
      <c r="CG65" s="51">
        <v>56</v>
      </c>
      <c r="CH65" s="50">
        <v>118</v>
      </c>
      <c r="CI65" s="45">
        <v>63</v>
      </c>
      <c r="CJ65" s="51">
        <v>55</v>
      </c>
      <c r="CK65" s="50">
        <v>111</v>
      </c>
      <c r="CL65" s="45">
        <v>44</v>
      </c>
      <c r="CM65" s="51">
        <v>67</v>
      </c>
      <c r="CN65" s="50">
        <v>109</v>
      </c>
      <c r="CO65" s="45">
        <v>30</v>
      </c>
      <c r="CP65" s="51">
        <v>79</v>
      </c>
      <c r="CQ65" s="50">
        <v>111</v>
      </c>
      <c r="CR65" s="45">
        <v>41</v>
      </c>
      <c r="CS65" s="51">
        <v>70</v>
      </c>
    </row>
    <row r="66" spans="2:97" s="23" customFormat="1" ht="17.25" customHeight="1" x14ac:dyDescent="0.2">
      <c r="B66" s="87" t="s">
        <v>272</v>
      </c>
      <c r="C66" s="81" t="s">
        <v>39</v>
      </c>
      <c r="D66" s="94" t="s">
        <v>317</v>
      </c>
      <c r="E66" s="50">
        <v>81</v>
      </c>
      <c r="F66" s="45">
        <v>33</v>
      </c>
      <c r="G66" s="51">
        <v>48</v>
      </c>
      <c r="H66" s="50">
        <v>79</v>
      </c>
      <c r="I66" s="45">
        <v>35</v>
      </c>
      <c r="J66" s="51">
        <v>44</v>
      </c>
      <c r="K66" s="50">
        <v>109</v>
      </c>
      <c r="L66" s="45">
        <v>63</v>
      </c>
      <c r="M66" s="51">
        <v>46</v>
      </c>
      <c r="N66" s="50">
        <v>126</v>
      </c>
      <c r="O66" s="45">
        <v>79</v>
      </c>
      <c r="P66" s="51">
        <v>47</v>
      </c>
      <c r="Q66" s="50">
        <v>137</v>
      </c>
      <c r="R66" s="45">
        <v>100</v>
      </c>
      <c r="S66" s="51">
        <v>37</v>
      </c>
      <c r="T66" s="50">
        <v>112</v>
      </c>
      <c r="U66" s="45">
        <v>77</v>
      </c>
      <c r="V66" s="51">
        <v>35</v>
      </c>
      <c r="W66" s="50">
        <v>130</v>
      </c>
      <c r="X66" s="45">
        <v>79</v>
      </c>
      <c r="Y66" s="51">
        <v>51</v>
      </c>
      <c r="Z66" s="50">
        <v>93</v>
      </c>
      <c r="AA66" s="45">
        <v>54</v>
      </c>
      <c r="AB66" s="51">
        <v>39</v>
      </c>
      <c r="AC66" s="50">
        <v>67</v>
      </c>
      <c r="AD66" s="45">
        <v>30</v>
      </c>
      <c r="AE66" s="51">
        <v>37</v>
      </c>
      <c r="AF66" s="50">
        <v>109</v>
      </c>
      <c r="AG66" s="45">
        <v>51</v>
      </c>
      <c r="AH66" s="51">
        <v>58</v>
      </c>
      <c r="AI66" s="50">
        <v>135</v>
      </c>
      <c r="AJ66" s="45">
        <v>84</v>
      </c>
      <c r="AK66" s="51">
        <v>51</v>
      </c>
      <c r="AL66" s="50">
        <v>132</v>
      </c>
      <c r="AM66" s="45">
        <v>86</v>
      </c>
      <c r="AN66" s="51">
        <v>46</v>
      </c>
      <c r="AO66" s="50">
        <v>119</v>
      </c>
      <c r="AP66" s="45">
        <v>80</v>
      </c>
      <c r="AQ66" s="51">
        <v>39</v>
      </c>
      <c r="AR66" s="50">
        <v>132</v>
      </c>
      <c r="AS66" s="45">
        <v>89</v>
      </c>
      <c r="AT66" s="51">
        <v>43</v>
      </c>
      <c r="AU66" s="50">
        <v>96</v>
      </c>
      <c r="AV66" s="45">
        <v>57</v>
      </c>
      <c r="AW66" s="51">
        <v>39</v>
      </c>
      <c r="AX66" s="50">
        <v>70</v>
      </c>
      <c r="AY66" s="45">
        <v>36</v>
      </c>
      <c r="AZ66" s="51">
        <v>34</v>
      </c>
      <c r="BA66" s="50">
        <v>98</v>
      </c>
      <c r="BB66" s="45">
        <v>56</v>
      </c>
      <c r="BC66" s="51">
        <v>42</v>
      </c>
      <c r="BD66" s="50">
        <v>123</v>
      </c>
      <c r="BE66" s="45">
        <v>82</v>
      </c>
      <c r="BF66" s="51">
        <v>41</v>
      </c>
      <c r="BG66" s="50">
        <v>115</v>
      </c>
      <c r="BH66" s="45">
        <v>73</v>
      </c>
      <c r="BI66" s="51">
        <v>42</v>
      </c>
      <c r="BJ66" s="50">
        <v>115</v>
      </c>
      <c r="BK66" s="45">
        <v>65</v>
      </c>
      <c r="BL66" s="51">
        <v>50</v>
      </c>
      <c r="BM66" s="50">
        <v>149</v>
      </c>
      <c r="BN66" s="45">
        <v>95</v>
      </c>
      <c r="BO66" s="51">
        <v>54</v>
      </c>
      <c r="BP66" s="50">
        <v>94</v>
      </c>
      <c r="BQ66" s="45">
        <v>52</v>
      </c>
      <c r="BR66" s="51">
        <v>42</v>
      </c>
      <c r="BS66" s="50">
        <v>79</v>
      </c>
      <c r="BT66" s="45">
        <v>36</v>
      </c>
      <c r="BU66" s="51">
        <v>43</v>
      </c>
      <c r="BV66" s="50">
        <v>107</v>
      </c>
      <c r="BW66" s="45">
        <v>58</v>
      </c>
      <c r="BX66" s="51">
        <v>49</v>
      </c>
      <c r="BY66" s="50">
        <v>128</v>
      </c>
      <c r="BZ66" s="45">
        <v>74</v>
      </c>
      <c r="CA66" s="51">
        <v>54</v>
      </c>
      <c r="CB66" s="50">
        <v>127</v>
      </c>
      <c r="CC66" s="45">
        <v>78</v>
      </c>
      <c r="CD66" s="51">
        <v>49</v>
      </c>
      <c r="CE66" s="50">
        <v>137</v>
      </c>
      <c r="CF66" s="45">
        <v>78</v>
      </c>
      <c r="CG66" s="51">
        <v>59</v>
      </c>
      <c r="CH66" s="50">
        <v>116</v>
      </c>
      <c r="CI66" s="45">
        <v>73</v>
      </c>
      <c r="CJ66" s="51">
        <v>43</v>
      </c>
      <c r="CK66" s="50">
        <v>89</v>
      </c>
      <c r="CL66" s="45">
        <v>46</v>
      </c>
      <c r="CM66" s="51">
        <v>43</v>
      </c>
      <c r="CN66" s="50">
        <v>77</v>
      </c>
      <c r="CO66" s="45">
        <v>38</v>
      </c>
      <c r="CP66" s="51">
        <v>39</v>
      </c>
      <c r="CQ66" s="50">
        <v>114</v>
      </c>
      <c r="CR66" s="45">
        <v>64</v>
      </c>
      <c r="CS66" s="51">
        <v>50</v>
      </c>
    </row>
    <row r="67" spans="2:97" s="23" customFormat="1" ht="17.25" customHeight="1" x14ac:dyDescent="0.2">
      <c r="B67" s="87" t="s">
        <v>272</v>
      </c>
      <c r="C67" s="81" t="s">
        <v>15</v>
      </c>
      <c r="D67" s="94" t="s">
        <v>318</v>
      </c>
      <c r="E67" s="50">
        <v>164</v>
      </c>
      <c r="F67" s="45">
        <v>73</v>
      </c>
      <c r="G67" s="51">
        <v>91</v>
      </c>
      <c r="H67" s="50">
        <v>160</v>
      </c>
      <c r="I67" s="45">
        <v>38</v>
      </c>
      <c r="J67" s="51">
        <v>122</v>
      </c>
      <c r="K67" s="50">
        <v>176</v>
      </c>
      <c r="L67" s="45">
        <v>93</v>
      </c>
      <c r="M67" s="51">
        <v>83</v>
      </c>
      <c r="N67" s="50">
        <v>197</v>
      </c>
      <c r="O67" s="45">
        <v>127</v>
      </c>
      <c r="P67" s="51">
        <v>70</v>
      </c>
      <c r="Q67" s="50">
        <v>194</v>
      </c>
      <c r="R67" s="45">
        <v>116</v>
      </c>
      <c r="S67" s="51">
        <v>78</v>
      </c>
      <c r="T67" s="50">
        <v>197</v>
      </c>
      <c r="U67" s="45">
        <v>121</v>
      </c>
      <c r="V67" s="51">
        <v>76</v>
      </c>
      <c r="W67" s="50">
        <v>181</v>
      </c>
      <c r="X67" s="45">
        <v>126</v>
      </c>
      <c r="Y67" s="51">
        <v>55</v>
      </c>
      <c r="Z67" s="50">
        <v>171</v>
      </c>
      <c r="AA67" s="45">
        <v>92</v>
      </c>
      <c r="AB67" s="51">
        <v>79</v>
      </c>
      <c r="AC67" s="50">
        <v>144</v>
      </c>
      <c r="AD67" s="45">
        <v>49</v>
      </c>
      <c r="AE67" s="51">
        <v>95</v>
      </c>
      <c r="AF67" s="50">
        <v>169</v>
      </c>
      <c r="AG67" s="45">
        <v>107</v>
      </c>
      <c r="AH67" s="51">
        <v>62</v>
      </c>
      <c r="AI67" s="50">
        <v>171</v>
      </c>
      <c r="AJ67" s="45">
        <v>110</v>
      </c>
      <c r="AK67" s="51">
        <v>61</v>
      </c>
      <c r="AL67" s="50">
        <v>187</v>
      </c>
      <c r="AM67" s="45">
        <v>108</v>
      </c>
      <c r="AN67" s="51">
        <v>79</v>
      </c>
      <c r="AO67" s="50">
        <v>200</v>
      </c>
      <c r="AP67" s="45">
        <v>126</v>
      </c>
      <c r="AQ67" s="51">
        <v>74</v>
      </c>
      <c r="AR67" s="50">
        <v>206</v>
      </c>
      <c r="AS67" s="45">
        <v>118</v>
      </c>
      <c r="AT67" s="51">
        <v>88</v>
      </c>
      <c r="AU67" s="50">
        <v>176</v>
      </c>
      <c r="AV67" s="45">
        <v>86</v>
      </c>
      <c r="AW67" s="51">
        <v>90</v>
      </c>
      <c r="AX67" s="50">
        <v>169</v>
      </c>
      <c r="AY67" s="45">
        <v>54</v>
      </c>
      <c r="AZ67" s="51">
        <v>115</v>
      </c>
      <c r="BA67" s="50">
        <v>195</v>
      </c>
      <c r="BB67" s="45">
        <v>109</v>
      </c>
      <c r="BC67" s="51">
        <v>86</v>
      </c>
      <c r="BD67" s="50">
        <v>207</v>
      </c>
      <c r="BE67" s="45">
        <v>119</v>
      </c>
      <c r="BF67" s="51">
        <v>88</v>
      </c>
      <c r="BG67" s="50">
        <v>185</v>
      </c>
      <c r="BH67" s="45">
        <v>107</v>
      </c>
      <c r="BI67" s="51">
        <v>78</v>
      </c>
      <c r="BJ67" s="50">
        <v>183</v>
      </c>
      <c r="BK67" s="45">
        <v>129</v>
      </c>
      <c r="BL67" s="51">
        <v>54</v>
      </c>
      <c r="BM67" s="50">
        <v>184</v>
      </c>
      <c r="BN67" s="45">
        <v>111</v>
      </c>
      <c r="BO67" s="51">
        <v>73</v>
      </c>
      <c r="BP67" s="50">
        <v>124</v>
      </c>
      <c r="BQ67" s="45">
        <v>78</v>
      </c>
      <c r="BR67" s="51">
        <v>46</v>
      </c>
      <c r="BS67" s="50">
        <v>149</v>
      </c>
      <c r="BT67" s="45">
        <v>55</v>
      </c>
      <c r="BU67" s="51">
        <v>94</v>
      </c>
      <c r="BV67" s="50">
        <v>168</v>
      </c>
      <c r="BW67" s="45">
        <v>105</v>
      </c>
      <c r="BX67" s="51">
        <v>63</v>
      </c>
      <c r="BY67" s="50">
        <v>169</v>
      </c>
      <c r="BZ67" s="45">
        <v>109</v>
      </c>
      <c r="CA67" s="51">
        <v>60</v>
      </c>
      <c r="CB67" s="50">
        <v>194</v>
      </c>
      <c r="CC67" s="45">
        <v>102</v>
      </c>
      <c r="CD67" s="51">
        <v>92</v>
      </c>
      <c r="CE67" s="50">
        <v>184</v>
      </c>
      <c r="CF67" s="45">
        <v>107</v>
      </c>
      <c r="CG67" s="51">
        <v>77</v>
      </c>
      <c r="CH67" s="50">
        <v>194</v>
      </c>
      <c r="CI67" s="45">
        <v>119</v>
      </c>
      <c r="CJ67" s="51">
        <v>75</v>
      </c>
      <c r="CK67" s="50">
        <v>174</v>
      </c>
      <c r="CL67" s="45">
        <v>84</v>
      </c>
      <c r="CM67" s="51">
        <v>90</v>
      </c>
      <c r="CN67" s="50">
        <v>164</v>
      </c>
      <c r="CO67" s="45">
        <v>50</v>
      </c>
      <c r="CP67" s="51">
        <v>114</v>
      </c>
      <c r="CQ67" s="50">
        <v>202</v>
      </c>
      <c r="CR67" s="45">
        <v>96</v>
      </c>
      <c r="CS67" s="51">
        <v>106</v>
      </c>
    </row>
    <row r="68" spans="2:97" s="23" customFormat="1" ht="17.25" customHeight="1" x14ac:dyDescent="0.2">
      <c r="B68" s="87" t="s">
        <v>272</v>
      </c>
      <c r="C68" s="81" t="s">
        <v>33</v>
      </c>
      <c r="D68" s="94" t="s">
        <v>340</v>
      </c>
      <c r="E68" s="50">
        <v>204</v>
      </c>
      <c r="F68" s="45">
        <v>180</v>
      </c>
      <c r="G68" s="51">
        <v>24</v>
      </c>
      <c r="H68" s="50">
        <v>194</v>
      </c>
      <c r="I68" s="45">
        <v>117</v>
      </c>
      <c r="J68" s="51">
        <v>77</v>
      </c>
      <c r="K68" s="50">
        <v>172</v>
      </c>
      <c r="L68" s="45">
        <v>84</v>
      </c>
      <c r="M68" s="51">
        <v>88</v>
      </c>
      <c r="N68" s="50">
        <v>163</v>
      </c>
      <c r="O68" s="45">
        <v>159</v>
      </c>
      <c r="P68" s="51">
        <v>4</v>
      </c>
      <c r="Q68" s="50">
        <v>210</v>
      </c>
      <c r="R68" s="45">
        <v>162</v>
      </c>
      <c r="S68" s="51">
        <v>48</v>
      </c>
      <c r="T68" s="50">
        <v>186</v>
      </c>
      <c r="U68" s="45">
        <v>186</v>
      </c>
      <c r="V68" s="51">
        <v>0</v>
      </c>
      <c r="W68" s="50">
        <v>194</v>
      </c>
      <c r="X68" s="45">
        <v>176</v>
      </c>
      <c r="Y68" s="51">
        <v>18</v>
      </c>
      <c r="Z68" s="50">
        <v>191</v>
      </c>
      <c r="AA68" s="45">
        <v>166</v>
      </c>
      <c r="AB68" s="51">
        <v>25</v>
      </c>
      <c r="AC68" s="50">
        <v>193</v>
      </c>
      <c r="AD68" s="45">
        <v>117</v>
      </c>
      <c r="AE68" s="51">
        <v>76</v>
      </c>
      <c r="AF68" s="50">
        <v>180</v>
      </c>
      <c r="AG68" s="45">
        <v>74</v>
      </c>
      <c r="AH68" s="51">
        <v>106</v>
      </c>
      <c r="AI68" s="50">
        <v>177</v>
      </c>
      <c r="AJ68" s="45">
        <v>155</v>
      </c>
      <c r="AK68" s="51">
        <v>22</v>
      </c>
      <c r="AL68" s="50">
        <v>188</v>
      </c>
      <c r="AM68" s="45">
        <v>146</v>
      </c>
      <c r="AN68" s="51">
        <v>42</v>
      </c>
      <c r="AO68" s="50">
        <v>164</v>
      </c>
      <c r="AP68" s="45">
        <v>153</v>
      </c>
      <c r="AQ68" s="51">
        <v>11</v>
      </c>
      <c r="AR68" s="50">
        <v>175</v>
      </c>
      <c r="AS68" s="45">
        <v>169</v>
      </c>
      <c r="AT68" s="51">
        <v>6</v>
      </c>
      <c r="AU68" s="50">
        <v>199</v>
      </c>
      <c r="AV68" s="45">
        <v>165</v>
      </c>
      <c r="AW68" s="51">
        <v>34</v>
      </c>
      <c r="AX68" s="50">
        <v>190</v>
      </c>
      <c r="AY68" s="45">
        <v>115</v>
      </c>
      <c r="AZ68" s="51">
        <v>75</v>
      </c>
      <c r="BA68" s="50">
        <v>180</v>
      </c>
      <c r="BB68" s="45">
        <v>88</v>
      </c>
      <c r="BC68" s="51">
        <v>92</v>
      </c>
      <c r="BD68" s="50">
        <v>175</v>
      </c>
      <c r="BE68" s="45">
        <v>155</v>
      </c>
      <c r="BF68" s="51">
        <v>20</v>
      </c>
      <c r="BG68" s="50">
        <v>169</v>
      </c>
      <c r="BH68" s="45">
        <v>159</v>
      </c>
      <c r="BI68" s="51">
        <v>10</v>
      </c>
      <c r="BJ68" s="50">
        <v>201</v>
      </c>
      <c r="BK68" s="45">
        <v>134</v>
      </c>
      <c r="BL68" s="51">
        <v>67</v>
      </c>
      <c r="BM68" s="50">
        <v>161</v>
      </c>
      <c r="BN68" s="45">
        <v>188</v>
      </c>
      <c r="BO68" s="51">
        <v>-27</v>
      </c>
      <c r="BP68" s="50">
        <v>180</v>
      </c>
      <c r="BQ68" s="45">
        <v>149</v>
      </c>
      <c r="BR68" s="51">
        <v>31</v>
      </c>
      <c r="BS68" s="50">
        <v>168</v>
      </c>
      <c r="BT68" s="45">
        <v>116</v>
      </c>
      <c r="BU68" s="51">
        <v>52</v>
      </c>
      <c r="BV68" s="50">
        <v>154</v>
      </c>
      <c r="BW68" s="45">
        <v>77</v>
      </c>
      <c r="BX68" s="51">
        <v>77</v>
      </c>
      <c r="BY68" s="50">
        <v>165</v>
      </c>
      <c r="BZ68" s="45">
        <v>132</v>
      </c>
      <c r="CA68" s="51">
        <v>33</v>
      </c>
      <c r="CB68" s="50">
        <v>199</v>
      </c>
      <c r="CC68" s="45">
        <v>198</v>
      </c>
      <c r="CD68" s="51">
        <v>1</v>
      </c>
      <c r="CE68" s="50">
        <v>187</v>
      </c>
      <c r="CF68" s="45">
        <v>172</v>
      </c>
      <c r="CG68" s="51">
        <v>15</v>
      </c>
      <c r="CH68" s="50">
        <v>175</v>
      </c>
      <c r="CI68" s="45">
        <v>149</v>
      </c>
      <c r="CJ68" s="51">
        <v>26</v>
      </c>
      <c r="CK68" s="50">
        <v>182</v>
      </c>
      <c r="CL68" s="45">
        <v>159</v>
      </c>
      <c r="CM68" s="51">
        <v>23</v>
      </c>
      <c r="CN68" s="50">
        <v>174</v>
      </c>
      <c r="CO68" s="45">
        <v>100</v>
      </c>
      <c r="CP68" s="51">
        <v>74</v>
      </c>
      <c r="CQ68" s="50">
        <v>167</v>
      </c>
      <c r="CR68" s="45">
        <v>82</v>
      </c>
      <c r="CS68" s="51">
        <v>85</v>
      </c>
    </row>
    <row r="69" spans="2:97" s="23" customFormat="1" ht="17.25" customHeight="1" x14ac:dyDescent="0.2">
      <c r="B69" s="87" t="s">
        <v>272</v>
      </c>
      <c r="C69" s="81" t="s">
        <v>17</v>
      </c>
      <c r="D69" s="94" t="s">
        <v>355</v>
      </c>
      <c r="E69" s="50">
        <v>74</v>
      </c>
      <c r="F69" s="45">
        <v>32</v>
      </c>
      <c r="G69" s="51">
        <v>42</v>
      </c>
      <c r="H69" s="50">
        <v>63</v>
      </c>
      <c r="I69" s="45">
        <v>32</v>
      </c>
      <c r="J69" s="51">
        <v>31</v>
      </c>
      <c r="K69" s="50">
        <v>80</v>
      </c>
      <c r="L69" s="45">
        <v>21</v>
      </c>
      <c r="M69" s="51">
        <v>59</v>
      </c>
      <c r="N69" s="50">
        <v>106</v>
      </c>
      <c r="O69" s="45">
        <v>41</v>
      </c>
      <c r="P69" s="51">
        <v>65</v>
      </c>
      <c r="Q69" s="50">
        <v>100</v>
      </c>
      <c r="R69" s="45">
        <v>41</v>
      </c>
      <c r="S69" s="51">
        <v>59</v>
      </c>
      <c r="T69" s="50">
        <v>94</v>
      </c>
      <c r="U69" s="45">
        <v>44</v>
      </c>
      <c r="V69" s="51">
        <v>50</v>
      </c>
      <c r="W69" s="50">
        <v>107</v>
      </c>
      <c r="X69" s="45">
        <v>48</v>
      </c>
      <c r="Y69" s="51">
        <v>59</v>
      </c>
      <c r="Z69" s="50">
        <v>71</v>
      </c>
      <c r="AA69" s="45">
        <v>32</v>
      </c>
      <c r="AB69" s="51">
        <v>39</v>
      </c>
      <c r="AC69" s="50">
        <v>56</v>
      </c>
      <c r="AD69" s="45">
        <v>30</v>
      </c>
      <c r="AE69" s="51">
        <v>26</v>
      </c>
      <c r="AF69" s="50">
        <v>82</v>
      </c>
      <c r="AG69" s="45">
        <v>31</v>
      </c>
      <c r="AH69" s="51">
        <v>51</v>
      </c>
      <c r="AI69" s="50">
        <v>120</v>
      </c>
      <c r="AJ69" s="45">
        <v>45</v>
      </c>
      <c r="AK69" s="51">
        <v>75</v>
      </c>
      <c r="AL69" s="50">
        <v>114</v>
      </c>
      <c r="AM69" s="45">
        <v>54</v>
      </c>
      <c r="AN69" s="51">
        <v>60</v>
      </c>
      <c r="AO69" s="50">
        <v>107</v>
      </c>
      <c r="AP69" s="45">
        <v>48</v>
      </c>
      <c r="AQ69" s="51">
        <v>59</v>
      </c>
      <c r="AR69" s="50">
        <v>123</v>
      </c>
      <c r="AS69" s="45">
        <v>51</v>
      </c>
      <c r="AT69" s="51">
        <v>72</v>
      </c>
      <c r="AU69" s="50">
        <v>84</v>
      </c>
      <c r="AV69" s="45">
        <v>44</v>
      </c>
      <c r="AW69" s="51">
        <v>40</v>
      </c>
      <c r="AX69" s="50">
        <v>47</v>
      </c>
      <c r="AY69" s="45">
        <v>16</v>
      </c>
      <c r="AZ69" s="51">
        <v>31</v>
      </c>
      <c r="BA69" s="50">
        <v>92</v>
      </c>
      <c r="BB69" s="45">
        <v>34</v>
      </c>
      <c r="BC69" s="51">
        <v>58</v>
      </c>
      <c r="BD69" s="50">
        <v>125</v>
      </c>
      <c r="BE69" s="45">
        <v>44</v>
      </c>
      <c r="BF69" s="51">
        <v>81</v>
      </c>
      <c r="BG69" s="50">
        <v>123</v>
      </c>
      <c r="BH69" s="45">
        <v>48</v>
      </c>
      <c r="BI69" s="51">
        <v>75</v>
      </c>
      <c r="BJ69" s="50">
        <v>101</v>
      </c>
      <c r="BK69" s="45">
        <v>43</v>
      </c>
      <c r="BL69" s="51">
        <v>58</v>
      </c>
      <c r="BM69" s="50">
        <v>116</v>
      </c>
      <c r="BN69" s="45">
        <v>52</v>
      </c>
      <c r="BO69" s="51">
        <v>64</v>
      </c>
      <c r="BP69" s="50">
        <v>82</v>
      </c>
      <c r="BQ69" s="45">
        <v>33</v>
      </c>
      <c r="BR69" s="51">
        <v>49</v>
      </c>
      <c r="BS69" s="50">
        <v>55</v>
      </c>
      <c r="BT69" s="45">
        <v>25</v>
      </c>
      <c r="BU69" s="51">
        <v>30</v>
      </c>
      <c r="BV69" s="50">
        <v>93</v>
      </c>
      <c r="BW69" s="45">
        <v>32</v>
      </c>
      <c r="BX69" s="51">
        <v>61</v>
      </c>
      <c r="BY69" s="50">
        <v>110</v>
      </c>
      <c r="BZ69" s="45">
        <v>45</v>
      </c>
      <c r="CA69" s="51">
        <v>65</v>
      </c>
      <c r="CB69" s="50">
        <v>119</v>
      </c>
      <c r="CC69" s="45">
        <v>58</v>
      </c>
      <c r="CD69" s="51">
        <v>61</v>
      </c>
      <c r="CE69" s="50">
        <v>106</v>
      </c>
      <c r="CF69" s="45">
        <v>45</v>
      </c>
      <c r="CG69" s="51">
        <v>61</v>
      </c>
      <c r="CH69" s="50">
        <v>124</v>
      </c>
      <c r="CI69" s="45">
        <v>48</v>
      </c>
      <c r="CJ69" s="51">
        <v>76</v>
      </c>
      <c r="CK69" s="50">
        <v>85</v>
      </c>
      <c r="CL69" s="45">
        <v>39</v>
      </c>
      <c r="CM69" s="51">
        <v>46</v>
      </c>
      <c r="CN69" s="50">
        <v>58</v>
      </c>
      <c r="CO69" s="45">
        <v>25</v>
      </c>
      <c r="CP69" s="51">
        <v>33</v>
      </c>
      <c r="CQ69" s="50">
        <v>87</v>
      </c>
      <c r="CR69" s="45">
        <v>38</v>
      </c>
      <c r="CS69" s="51">
        <v>49</v>
      </c>
    </row>
    <row r="70" spans="2:97" s="23" customFormat="1" ht="17.25" customHeight="1" x14ac:dyDescent="0.2">
      <c r="B70" s="87" t="s">
        <v>272</v>
      </c>
      <c r="C70" s="81" t="s">
        <v>19</v>
      </c>
      <c r="D70" s="94" t="s">
        <v>378</v>
      </c>
      <c r="E70" s="50">
        <v>118</v>
      </c>
      <c r="F70" s="45">
        <v>64</v>
      </c>
      <c r="G70" s="51">
        <v>54</v>
      </c>
      <c r="H70" s="50">
        <v>109</v>
      </c>
      <c r="I70" s="45">
        <v>55</v>
      </c>
      <c r="J70" s="51">
        <v>54</v>
      </c>
      <c r="K70" s="50">
        <v>151</v>
      </c>
      <c r="L70" s="45">
        <v>68</v>
      </c>
      <c r="M70" s="51">
        <v>83</v>
      </c>
      <c r="N70" s="50">
        <v>199</v>
      </c>
      <c r="O70" s="45">
        <v>112</v>
      </c>
      <c r="P70" s="51">
        <v>87</v>
      </c>
      <c r="Q70" s="50">
        <v>195</v>
      </c>
      <c r="R70" s="45">
        <v>116</v>
      </c>
      <c r="S70" s="51">
        <v>79</v>
      </c>
      <c r="T70" s="50">
        <v>185</v>
      </c>
      <c r="U70" s="45">
        <v>121</v>
      </c>
      <c r="V70" s="51">
        <v>64</v>
      </c>
      <c r="W70" s="50">
        <v>186</v>
      </c>
      <c r="X70" s="45">
        <v>110</v>
      </c>
      <c r="Y70" s="51">
        <v>76</v>
      </c>
      <c r="Z70" s="50">
        <v>121</v>
      </c>
      <c r="AA70" s="45">
        <v>64</v>
      </c>
      <c r="AB70" s="51">
        <v>57</v>
      </c>
      <c r="AC70" s="50">
        <v>109</v>
      </c>
      <c r="AD70" s="45">
        <v>55</v>
      </c>
      <c r="AE70" s="51">
        <v>54</v>
      </c>
      <c r="AF70" s="50">
        <v>142</v>
      </c>
      <c r="AG70" s="45">
        <v>73</v>
      </c>
      <c r="AH70" s="51">
        <v>69</v>
      </c>
      <c r="AI70" s="50">
        <v>162</v>
      </c>
      <c r="AJ70" s="45">
        <v>93</v>
      </c>
      <c r="AK70" s="51">
        <v>69</v>
      </c>
      <c r="AL70" s="50">
        <v>182</v>
      </c>
      <c r="AM70" s="45">
        <v>98</v>
      </c>
      <c r="AN70" s="51">
        <v>84</v>
      </c>
      <c r="AO70" s="50">
        <v>204</v>
      </c>
      <c r="AP70" s="45">
        <v>111</v>
      </c>
      <c r="AQ70" s="51">
        <v>93</v>
      </c>
      <c r="AR70" s="50">
        <v>195</v>
      </c>
      <c r="AS70" s="45">
        <v>111</v>
      </c>
      <c r="AT70" s="51">
        <v>84</v>
      </c>
      <c r="AU70" s="50">
        <v>160</v>
      </c>
      <c r="AV70" s="45">
        <v>89</v>
      </c>
      <c r="AW70" s="51">
        <v>71</v>
      </c>
      <c r="AX70" s="50">
        <v>122</v>
      </c>
      <c r="AY70" s="45">
        <v>55</v>
      </c>
      <c r="AZ70" s="51">
        <v>67</v>
      </c>
      <c r="BA70" s="50">
        <v>150</v>
      </c>
      <c r="BB70" s="45">
        <v>80</v>
      </c>
      <c r="BC70" s="51">
        <v>70</v>
      </c>
      <c r="BD70" s="50">
        <v>177</v>
      </c>
      <c r="BE70" s="45">
        <v>102</v>
      </c>
      <c r="BF70" s="51">
        <v>75</v>
      </c>
      <c r="BG70" s="50">
        <v>168</v>
      </c>
      <c r="BH70" s="45">
        <v>92</v>
      </c>
      <c r="BI70" s="51">
        <v>76</v>
      </c>
      <c r="BJ70" s="50">
        <v>188</v>
      </c>
      <c r="BK70" s="45">
        <v>114</v>
      </c>
      <c r="BL70" s="51">
        <v>74</v>
      </c>
      <c r="BM70" s="50">
        <v>183</v>
      </c>
      <c r="BN70" s="45">
        <v>99</v>
      </c>
      <c r="BO70" s="51">
        <v>84</v>
      </c>
      <c r="BP70" s="50">
        <v>143</v>
      </c>
      <c r="BQ70" s="45">
        <v>83</v>
      </c>
      <c r="BR70" s="51">
        <v>60</v>
      </c>
      <c r="BS70" s="50">
        <v>107</v>
      </c>
      <c r="BT70" s="45">
        <v>52</v>
      </c>
      <c r="BU70" s="51">
        <v>55</v>
      </c>
      <c r="BV70" s="50">
        <v>139</v>
      </c>
      <c r="BW70" s="45">
        <v>75</v>
      </c>
      <c r="BX70" s="51">
        <v>64</v>
      </c>
      <c r="BY70" s="50">
        <v>165</v>
      </c>
      <c r="BZ70" s="45">
        <v>99</v>
      </c>
      <c r="CA70" s="51">
        <v>66</v>
      </c>
      <c r="CB70" s="50">
        <v>171</v>
      </c>
      <c r="CC70" s="45">
        <v>99</v>
      </c>
      <c r="CD70" s="51">
        <v>72</v>
      </c>
      <c r="CE70" s="50">
        <v>183</v>
      </c>
      <c r="CF70" s="45">
        <v>107</v>
      </c>
      <c r="CG70" s="51">
        <v>76</v>
      </c>
      <c r="CH70" s="50">
        <v>191</v>
      </c>
      <c r="CI70" s="45">
        <v>108</v>
      </c>
      <c r="CJ70" s="51">
        <v>83</v>
      </c>
      <c r="CK70" s="50">
        <v>142</v>
      </c>
      <c r="CL70" s="45">
        <v>82</v>
      </c>
      <c r="CM70" s="51">
        <v>60</v>
      </c>
      <c r="CN70" s="50">
        <v>112</v>
      </c>
      <c r="CO70" s="45">
        <v>64</v>
      </c>
      <c r="CP70" s="51">
        <v>48</v>
      </c>
      <c r="CQ70" s="50">
        <v>141</v>
      </c>
      <c r="CR70" s="45">
        <v>83</v>
      </c>
      <c r="CS70" s="51">
        <v>58</v>
      </c>
    </row>
    <row r="71" spans="2:97" s="23" customFormat="1" ht="17.25" customHeight="1" x14ac:dyDescent="0.2">
      <c r="B71" s="87" t="s">
        <v>272</v>
      </c>
      <c r="C71" s="81" t="s">
        <v>20</v>
      </c>
      <c r="D71" s="94" t="s">
        <v>379</v>
      </c>
      <c r="E71" s="50">
        <v>98</v>
      </c>
      <c r="F71" s="45">
        <v>58</v>
      </c>
      <c r="G71" s="51">
        <v>40</v>
      </c>
      <c r="H71" s="50">
        <v>68</v>
      </c>
      <c r="I71" s="45">
        <v>34</v>
      </c>
      <c r="J71" s="51">
        <v>34</v>
      </c>
      <c r="K71" s="50">
        <v>126</v>
      </c>
      <c r="L71" s="45">
        <v>74</v>
      </c>
      <c r="M71" s="51">
        <v>52</v>
      </c>
      <c r="N71" s="50">
        <v>127</v>
      </c>
      <c r="O71" s="45">
        <v>94</v>
      </c>
      <c r="P71" s="51">
        <v>33</v>
      </c>
      <c r="Q71" s="50">
        <v>117</v>
      </c>
      <c r="R71" s="45">
        <v>66</v>
      </c>
      <c r="S71" s="51">
        <v>51</v>
      </c>
      <c r="T71" s="50">
        <v>138</v>
      </c>
      <c r="U71" s="45">
        <v>88</v>
      </c>
      <c r="V71" s="51">
        <v>50</v>
      </c>
      <c r="W71" s="50">
        <v>123</v>
      </c>
      <c r="X71" s="45">
        <v>81</v>
      </c>
      <c r="Y71" s="51">
        <v>42</v>
      </c>
      <c r="Z71" s="50">
        <v>76</v>
      </c>
      <c r="AA71" s="45">
        <v>45</v>
      </c>
      <c r="AB71" s="51">
        <v>31</v>
      </c>
      <c r="AC71" s="50">
        <v>73</v>
      </c>
      <c r="AD71" s="45">
        <v>43</v>
      </c>
      <c r="AE71" s="51">
        <v>30</v>
      </c>
      <c r="AF71" s="50">
        <v>121</v>
      </c>
      <c r="AG71" s="45">
        <v>62</v>
      </c>
      <c r="AH71" s="51">
        <v>59</v>
      </c>
      <c r="AI71" s="50">
        <v>125</v>
      </c>
      <c r="AJ71" s="45">
        <v>71</v>
      </c>
      <c r="AK71" s="51">
        <v>54</v>
      </c>
      <c r="AL71" s="50">
        <v>138</v>
      </c>
      <c r="AM71" s="45">
        <v>61</v>
      </c>
      <c r="AN71" s="51">
        <v>77</v>
      </c>
      <c r="AO71" s="50">
        <v>153</v>
      </c>
      <c r="AP71" s="45">
        <v>76</v>
      </c>
      <c r="AQ71" s="51">
        <v>77</v>
      </c>
      <c r="AR71" s="50">
        <v>153</v>
      </c>
      <c r="AS71" s="45">
        <v>91</v>
      </c>
      <c r="AT71" s="51">
        <v>62</v>
      </c>
      <c r="AU71" s="50">
        <v>104</v>
      </c>
      <c r="AV71" s="45">
        <v>60</v>
      </c>
      <c r="AW71" s="51">
        <v>44</v>
      </c>
      <c r="AX71" s="50">
        <v>82</v>
      </c>
      <c r="AY71" s="45">
        <v>44</v>
      </c>
      <c r="AZ71" s="51">
        <v>38</v>
      </c>
      <c r="BA71" s="50">
        <v>131</v>
      </c>
      <c r="BB71" s="45">
        <v>81</v>
      </c>
      <c r="BC71" s="51">
        <v>50</v>
      </c>
      <c r="BD71" s="50">
        <v>131</v>
      </c>
      <c r="BE71" s="45">
        <v>74</v>
      </c>
      <c r="BF71" s="51">
        <v>57</v>
      </c>
      <c r="BG71" s="50">
        <v>121</v>
      </c>
      <c r="BH71" s="45">
        <v>55</v>
      </c>
      <c r="BI71" s="51">
        <v>66</v>
      </c>
      <c r="BJ71" s="50">
        <v>147</v>
      </c>
      <c r="BK71" s="45">
        <v>81</v>
      </c>
      <c r="BL71" s="51">
        <v>66</v>
      </c>
      <c r="BM71" s="50">
        <v>150</v>
      </c>
      <c r="BN71" s="45">
        <v>81</v>
      </c>
      <c r="BO71" s="51">
        <v>69</v>
      </c>
      <c r="BP71" s="50">
        <v>71</v>
      </c>
      <c r="BQ71" s="45">
        <v>0</v>
      </c>
      <c r="BR71" s="51">
        <v>71</v>
      </c>
      <c r="BS71" s="50">
        <v>86</v>
      </c>
      <c r="BT71" s="45">
        <v>38</v>
      </c>
      <c r="BU71" s="51">
        <v>48</v>
      </c>
      <c r="BV71" s="50">
        <v>129</v>
      </c>
      <c r="BW71" s="45">
        <v>79</v>
      </c>
      <c r="BX71" s="51">
        <v>50</v>
      </c>
      <c r="BY71" s="50">
        <v>131</v>
      </c>
      <c r="BZ71" s="45">
        <v>76</v>
      </c>
      <c r="CA71" s="51">
        <v>55</v>
      </c>
      <c r="CB71" s="50">
        <v>136</v>
      </c>
      <c r="CC71" s="45">
        <v>78</v>
      </c>
      <c r="CD71" s="51">
        <v>58</v>
      </c>
      <c r="CE71" s="50">
        <v>125</v>
      </c>
      <c r="CF71" s="45">
        <v>78</v>
      </c>
      <c r="CG71" s="51">
        <v>47</v>
      </c>
      <c r="CH71" s="50">
        <v>140</v>
      </c>
      <c r="CI71" s="45">
        <v>87</v>
      </c>
      <c r="CJ71" s="51">
        <v>53</v>
      </c>
      <c r="CK71" s="50">
        <v>103</v>
      </c>
      <c r="CL71" s="45">
        <v>55</v>
      </c>
      <c r="CM71" s="51">
        <v>48</v>
      </c>
      <c r="CN71" s="50">
        <v>88</v>
      </c>
      <c r="CO71" s="45">
        <v>44</v>
      </c>
      <c r="CP71" s="51">
        <v>44</v>
      </c>
      <c r="CQ71" s="50">
        <v>119</v>
      </c>
      <c r="CR71" s="45">
        <v>71</v>
      </c>
      <c r="CS71" s="51">
        <v>48</v>
      </c>
    </row>
    <row r="72" spans="2:97" s="23" customFormat="1" ht="17.25" customHeight="1" x14ac:dyDescent="0.2">
      <c r="B72" s="87" t="s">
        <v>273</v>
      </c>
      <c r="C72" s="81" t="s">
        <v>42</v>
      </c>
      <c r="D72" s="94" t="s">
        <v>284</v>
      </c>
      <c r="E72" s="50">
        <v>264</v>
      </c>
      <c r="F72" s="45">
        <v>128</v>
      </c>
      <c r="G72" s="51">
        <v>136</v>
      </c>
      <c r="H72" s="50">
        <v>231</v>
      </c>
      <c r="I72" s="45">
        <v>96</v>
      </c>
      <c r="J72" s="51">
        <v>135</v>
      </c>
      <c r="K72" s="50">
        <v>312</v>
      </c>
      <c r="L72" s="45">
        <v>152</v>
      </c>
      <c r="M72" s="51">
        <v>160</v>
      </c>
      <c r="N72" s="50">
        <v>347</v>
      </c>
      <c r="O72" s="45">
        <v>168</v>
      </c>
      <c r="P72" s="51">
        <v>179</v>
      </c>
      <c r="Q72" s="50">
        <v>428</v>
      </c>
      <c r="R72" s="45">
        <v>230</v>
      </c>
      <c r="S72" s="51">
        <v>198</v>
      </c>
      <c r="T72" s="50">
        <v>390</v>
      </c>
      <c r="U72" s="45">
        <v>209</v>
      </c>
      <c r="V72" s="51">
        <v>181</v>
      </c>
      <c r="W72" s="50">
        <v>373</v>
      </c>
      <c r="X72" s="45">
        <v>200</v>
      </c>
      <c r="Y72" s="51">
        <v>173</v>
      </c>
      <c r="Z72" s="50">
        <v>271</v>
      </c>
      <c r="AA72" s="45">
        <v>126</v>
      </c>
      <c r="AB72" s="51">
        <v>145</v>
      </c>
      <c r="AC72" s="50">
        <v>249</v>
      </c>
      <c r="AD72" s="45">
        <v>82</v>
      </c>
      <c r="AE72" s="51">
        <v>167</v>
      </c>
      <c r="AF72" s="50">
        <v>334</v>
      </c>
      <c r="AG72" s="45">
        <v>162</v>
      </c>
      <c r="AH72" s="51">
        <v>172</v>
      </c>
      <c r="AI72" s="50">
        <v>401</v>
      </c>
      <c r="AJ72" s="45">
        <v>216</v>
      </c>
      <c r="AK72" s="51">
        <v>185</v>
      </c>
      <c r="AL72" s="50">
        <v>405</v>
      </c>
      <c r="AM72" s="45">
        <v>226</v>
      </c>
      <c r="AN72" s="51">
        <v>179</v>
      </c>
      <c r="AO72" s="50">
        <v>360</v>
      </c>
      <c r="AP72" s="45">
        <v>197</v>
      </c>
      <c r="AQ72" s="51">
        <v>163</v>
      </c>
      <c r="AR72" s="50">
        <v>385</v>
      </c>
      <c r="AS72" s="45">
        <v>233</v>
      </c>
      <c r="AT72" s="51">
        <v>152</v>
      </c>
      <c r="AU72" s="50">
        <v>298</v>
      </c>
      <c r="AV72" s="45">
        <v>146</v>
      </c>
      <c r="AW72" s="51">
        <v>152</v>
      </c>
      <c r="AX72" s="50">
        <v>265</v>
      </c>
      <c r="AY72" s="45">
        <v>103</v>
      </c>
      <c r="AZ72" s="51">
        <v>162</v>
      </c>
      <c r="BA72" s="50">
        <v>354</v>
      </c>
      <c r="BB72" s="45">
        <v>194</v>
      </c>
      <c r="BC72" s="51">
        <v>160</v>
      </c>
      <c r="BD72" s="50">
        <v>359</v>
      </c>
      <c r="BE72" s="45">
        <v>190</v>
      </c>
      <c r="BF72" s="51">
        <v>169</v>
      </c>
      <c r="BG72" s="50">
        <v>301</v>
      </c>
      <c r="BH72" s="45">
        <v>103</v>
      </c>
      <c r="BI72" s="51">
        <v>198</v>
      </c>
      <c r="BJ72" s="50">
        <v>384</v>
      </c>
      <c r="BK72" s="45">
        <v>205</v>
      </c>
      <c r="BL72" s="51">
        <v>179</v>
      </c>
      <c r="BM72" s="50">
        <v>398</v>
      </c>
      <c r="BN72" s="45">
        <v>240</v>
      </c>
      <c r="BO72" s="51">
        <v>158</v>
      </c>
      <c r="BP72" s="50">
        <v>290</v>
      </c>
      <c r="BQ72" s="45">
        <v>137</v>
      </c>
      <c r="BR72" s="51">
        <v>153</v>
      </c>
      <c r="BS72" s="50">
        <v>275</v>
      </c>
      <c r="BT72" s="45">
        <v>123</v>
      </c>
      <c r="BU72" s="51">
        <v>152</v>
      </c>
      <c r="BV72" s="50">
        <v>354</v>
      </c>
      <c r="BW72" s="45">
        <v>194</v>
      </c>
      <c r="BX72" s="51">
        <v>160</v>
      </c>
      <c r="BY72" s="50">
        <v>359</v>
      </c>
      <c r="BZ72" s="45">
        <v>190</v>
      </c>
      <c r="CA72" s="51">
        <v>169</v>
      </c>
      <c r="CB72" s="50">
        <v>301</v>
      </c>
      <c r="CC72" s="45">
        <v>103</v>
      </c>
      <c r="CD72" s="51">
        <v>198</v>
      </c>
      <c r="CE72" s="50">
        <v>384</v>
      </c>
      <c r="CF72" s="45">
        <v>205</v>
      </c>
      <c r="CG72" s="51">
        <v>179</v>
      </c>
      <c r="CH72" s="50">
        <v>398</v>
      </c>
      <c r="CI72" s="45">
        <v>240</v>
      </c>
      <c r="CJ72" s="51">
        <v>158</v>
      </c>
      <c r="CK72" s="50">
        <v>290</v>
      </c>
      <c r="CL72" s="45">
        <v>137</v>
      </c>
      <c r="CM72" s="51">
        <v>153</v>
      </c>
      <c r="CN72" s="50">
        <v>275</v>
      </c>
      <c r="CO72" s="45">
        <v>123</v>
      </c>
      <c r="CP72" s="51">
        <v>152</v>
      </c>
      <c r="CQ72" s="50">
        <v>354</v>
      </c>
      <c r="CR72" s="45">
        <v>194</v>
      </c>
      <c r="CS72" s="51">
        <v>160</v>
      </c>
    </row>
    <row r="73" spans="2:97" s="23" customFormat="1" ht="17.25" customHeight="1" x14ac:dyDescent="0.2">
      <c r="B73" s="87" t="s">
        <v>273</v>
      </c>
      <c r="C73" s="80" t="s">
        <v>67</v>
      </c>
      <c r="D73" s="95" t="s">
        <v>285</v>
      </c>
      <c r="E73" s="50">
        <v>252</v>
      </c>
      <c r="F73" s="45">
        <v>79</v>
      </c>
      <c r="G73" s="51">
        <v>173</v>
      </c>
      <c r="H73" s="50">
        <v>222</v>
      </c>
      <c r="I73" s="45">
        <v>50</v>
      </c>
      <c r="J73" s="51">
        <v>172</v>
      </c>
      <c r="K73" s="50">
        <v>300</v>
      </c>
      <c r="L73" s="45">
        <v>100</v>
      </c>
      <c r="M73" s="51">
        <v>200</v>
      </c>
      <c r="N73" s="50">
        <v>334</v>
      </c>
      <c r="O73" s="45">
        <v>142</v>
      </c>
      <c r="P73" s="51">
        <v>192</v>
      </c>
      <c r="Q73" s="50">
        <v>320</v>
      </c>
      <c r="R73" s="45">
        <v>111</v>
      </c>
      <c r="S73" s="51">
        <v>209</v>
      </c>
      <c r="T73" s="50">
        <v>336</v>
      </c>
      <c r="U73" s="45">
        <v>140</v>
      </c>
      <c r="V73" s="51">
        <v>196</v>
      </c>
      <c r="W73" s="50">
        <v>344</v>
      </c>
      <c r="X73" s="45">
        <v>168</v>
      </c>
      <c r="Y73" s="51">
        <v>176</v>
      </c>
      <c r="Z73" s="50">
        <v>246</v>
      </c>
      <c r="AA73" s="45">
        <v>85</v>
      </c>
      <c r="AB73" s="51">
        <v>161</v>
      </c>
      <c r="AC73" s="50">
        <v>201</v>
      </c>
      <c r="AD73" s="45">
        <v>50</v>
      </c>
      <c r="AE73" s="51">
        <v>151</v>
      </c>
      <c r="AF73" s="50">
        <v>241</v>
      </c>
      <c r="AG73" s="45">
        <v>100</v>
      </c>
      <c r="AH73" s="51">
        <v>141</v>
      </c>
      <c r="AI73" s="50">
        <v>308</v>
      </c>
      <c r="AJ73" s="45">
        <v>128</v>
      </c>
      <c r="AK73" s="51">
        <v>180</v>
      </c>
      <c r="AL73" s="50">
        <v>268</v>
      </c>
      <c r="AM73" s="45">
        <v>110</v>
      </c>
      <c r="AN73" s="51">
        <v>158</v>
      </c>
      <c r="AO73" s="50">
        <v>290</v>
      </c>
      <c r="AP73" s="45">
        <v>125</v>
      </c>
      <c r="AQ73" s="51">
        <v>165</v>
      </c>
      <c r="AR73" s="50">
        <v>301</v>
      </c>
      <c r="AS73" s="45">
        <v>140</v>
      </c>
      <c r="AT73" s="51">
        <v>161</v>
      </c>
      <c r="AU73" s="50">
        <v>224</v>
      </c>
      <c r="AV73" s="45">
        <v>81</v>
      </c>
      <c r="AW73" s="51">
        <v>143</v>
      </c>
      <c r="AX73" s="50">
        <v>186</v>
      </c>
      <c r="AY73" s="45">
        <v>48</v>
      </c>
      <c r="AZ73" s="51">
        <v>138</v>
      </c>
      <c r="BA73" s="50">
        <v>254</v>
      </c>
      <c r="BB73" s="45">
        <v>92</v>
      </c>
      <c r="BC73" s="51">
        <v>162</v>
      </c>
      <c r="BD73" s="50">
        <v>308</v>
      </c>
      <c r="BE73" s="45">
        <v>128</v>
      </c>
      <c r="BF73" s="51">
        <v>180</v>
      </c>
      <c r="BG73" s="50">
        <v>292</v>
      </c>
      <c r="BH73" s="45">
        <v>121</v>
      </c>
      <c r="BI73" s="51">
        <v>171</v>
      </c>
      <c r="BJ73" s="50">
        <v>306</v>
      </c>
      <c r="BK73" s="45">
        <v>144</v>
      </c>
      <c r="BL73" s="51">
        <v>162</v>
      </c>
      <c r="BM73" s="50">
        <v>328</v>
      </c>
      <c r="BN73" s="45">
        <v>141</v>
      </c>
      <c r="BO73" s="51">
        <v>187</v>
      </c>
      <c r="BP73" s="50">
        <v>253</v>
      </c>
      <c r="BQ73" s="45">
        <v>84</v>
      </c>
      <c r="BR73" s="51">
        <v>169</v>
      </c>
      <c r="BS73" s="50">
        <v>214</v>
      </c>
      <c r="BT73" s="45">
        <v>56</v>
      </c>
      <c r="BU73" s="51">
        <v>158</v>
      </c>
      <c r="BV73" s="50">
        <v>278</v>
      </c>
      <c r="BW73" s="45">
        <v>102</v>
      </c>
      <c r="BX73" s="51">
        <v>176</v>
      </c>
      <c r="BY73" s="50">
        <v>335</v>
      </c>
      <c r="BZ73" s="45">
        <v>145</v>
      </c>
      <c r="CA73" s="51">
        <v>190</v>
      </c>
      <c r="CB73" s="50">
        <v>300</v>
      </c>
      <c r="CC73" s="45">
        <v>120</v>
      </c>
      <c r="CD73" s="51">
        <v>180</v>
      </c>
      <c r="CE73" s="50">
        <v>334</v>
      </c>
      <c r="CF73" s="45">
        <v>145</v>
      </c>
      <c r="CG73" s="51">
        <v>189</v>
      </c>
      <c r="CH73" s="50">
        <v>321</v>
      </c>
      <c r="CI73" s="45">
        <v>136</v>
      </c>
      <c r="CJ73" s="51">
        <v>185</v>
      </c>
      <c r="CK73" s="50">
        <v>252</v>
      </c>
      <c r="CL73" s="45">
        <v>86</v>
      </c>
      <c r="CM73" s="51">
        <v>166</v>
      </c>
      <c r="CN73" s="50">
        <v>209</v>
      </c>
      <c r="CO73" s="45">
        <v>50</v>
      </c>
      <c r="CP73" s="51">
        <v>159</v>
      </c>
      <c r="CQ73" s="50">
        <v>289</v>
      </c>
      <c r="CR73" s="45">
        <v>105</v>
      </c>
      <c r="CS73" s="51">
        <v>184</v>
      </c>
    </row>
    <row r="74" spans="2:97" s="23" customFormat="1" ht="17.25" customHeight="1" x14ac:dyDescent="0.2">
      <c r="B74" s="87" t="s">
        <v>273</v>
      </c>
      <c r="C74" s="81" t="s">
        <v>51</v>
      </c>
      <c r="D74" s="94" t="s">
        <v>291</v>
      </c>
      <c r="E74" s="50">
        <v>375</v>
      </c>
      <c r="F74" s="45">
        <v>167</v>
      </c>
      <c r="G74" s="51">
        <v>208</v>
      </c>
      <c r="H74" s="50">
        <v>298</v>
      </c>
      <c r="I74" s="45">
        <v>87</v>
      </c>
      <c r="J74" s="51">
        <v>211</v>
      </c>
      <c r="K74" s="50">
        <v>301</v>
      </c>
      <c r="L74" s="45">
        <v>112</v>
      </c>
      <c r="M74" s="51">
        <v>189</v>
      </c>
      <c r="N74" s="50">
        <v>338</v>
      </c>
      <c r="O74" s="45">
        <v>108</v>
      </c>
      <c r="P74" s="51">
        <v>230</v>
      </c>
      <c r="Q74" s="50">
        <v>371</v>
      </c>
      <c r="R74" s="45">
        <v>155</v>
      </c>
      <c r="S74" s="51">
        <v>216</v>
      </c>
      <c r="T74" s="50">
        <v>374</v>
      </c>
      <c r="U74" s="45">
        <v>160</v>
      </c>
      <c r="V74" s="51">
        <v>214</v>
      </c>
      <c r="W74" s="50">
        <v>381</v>
      </c>
      <c r="X74" s="45">
        <v>156</v>
      </c>
      <c r="Y74" s="51">
        <v>225</v>
      </c>
      <c r="Z74" s="50">
        <v>397</v>
      </c>
      <c r="AA74" s="45">
        <v>150</v>
      </c>
      <c r="AB74" s="51">
        <v>247</v>
      </c>
      <c r="AC74" s="50">
        <v>324</v>
      </c>
      <c r="AD74" s="45">
        <v>83</v>
      </c>
      <c r="AE74" s="51">
        <v>241</v>
      </c>
      <c r="AF74" s="50">
        <v>296</v>
      </c>
      <c r="AG74" s="45">
        <v>73</v>
      </c>
      <c r="AH74" s="51">
        <v>223</v>
      </c>
      <c r="AI74" s="50">
        <v>314</v>
      </c>
      <c r="AJ74" s="45">
        <v>105</v>
      </c>
      <c r="AK74" s="51">
        <v>209</v>
      </c>
      <c r="AL74" s="50">
        <v>385</v>
      </c>
      <c r="AM74" s="45">
        <v>160</v>
      </c>
      <c r="AN74" s="51">
        <v>225</v>
      </c>
      <c r="AO74" s="50">
        <v>374</v>
      </c>
      <c r="AP74" s="45">
        <v>161</v>
      </c>
      <c r="AQ74" s="51">
        <v>213</v>
      </c>
      <c r="AR74" s="50">
        <v>372</v>
      </c>
      <c r="AS74" s="45">
        <v>177</v>
      </c>
      <c r="AT74" s="51">
        <v>195</v>
      </c>
      <c r="AU74" s="50">
        <v>350</v>
      </c>
      <c r="AV74" s="45">
        <v>153</v>
      </c>
      <c r="AW74" s="51">
        <v>197</v>
      </c>
      <c r="AX74" s="50">
        <v>296</v>
      </c>
      <c r="AY74" s="45">
        <v>86</v>
      </c>
      <c r="AZ74" s="51">
        <v>210</v>
      </c>
      <c r="BA74" s="50">
        <v>286</v>
      </c>
      <c r="BB74" s="45">
        <v>89</v>
      </c>
      <c r="BC74" s="51">
        <v>197</v>
      </c>
      <c r="BD74" s="50">
        <v>333</v>
      </c>
      <c r="BE74" s="45">
        <v>150</v>
      </c>
      <c r="BF74" s="51">
        <v>183</v>
      </c>
      <c r="BG74" s="50">
        <v>323</v>
      </c>
      <c r="BH74" s="45">
        <v>151</v>
      </c>
      <c r="BI74" s="51">
        <v>172</v>
      </c>
      <c r="BJ74" s="50">
        <v>322</v>
      </c>
      <c r="BK74" s="45">
        <v>139</v>
      </c>
      <c r="BL74" s="51">
        <v>183</v>
      </c>
      <c r="BM74" s="50">
        <v>365</v>
      </c>
      <c r="BN74" s="45">
        <v>180</v>
      </c>
      <c r="BO74" s="51">
        <v>185</v>
      </c>
      <c r="BP74" s="50">
        <v>350</v>
      </c>
      <c r="BQ74" s="45">
        <v>169</v>
      </c>
      <c r="BR74" s="51">
        <v>181</v>
      </c>
      <c r="BS74" s="50">
        <v>303</v>
      </c>
      <c r="BT74" s="45">
        <v>114</v>
      </c>
      <c r="BU74" s="51">
        <v>189</v>
      </c>
      <c r="BV74" s="50">
        <v>320</v>
      </c>
      <c r="BW74" s="45">
        <v>135</v>
      </c>
      <c r="BX74" s="51">
        <v>185</v>
      </c>
      <c r="BY74" s="50">
        <v>323</v>
      </c>
      <c r="BZ74" s="45">
        <v>129</v>
      </c>
      <c r="CA74" s="51">
        <v>194</v>
      </c>
      <c r="CB74" s="50">
        <v>354</v>
      </c>
      <c r="CC74" s="45">
        <v>156</v>
      </c>
      <c r="CD74" s="51">
        <v>198</v>
      </c>
      <c r="CE74" s="50">
        <v>340</v>
      </c>
      <c r="CF74" s="45">
        <v>147</v>
      </c>
      <c r="CG74" s="51">
        <v>193</v>
      </c>
      <c r="CH74" s="50">
        <v>346</v>
      </c>
      <c r="CI74" s="45">
        <v>162</v>
      </c>
      <c r="CJ74" s="51">
        <v>184</v>
      </c>
      <c r="CK74" s="50">
        <v>369</v>
      </c>
      <c r="CL74" s="45">
        <v>161</v>
      </c>
      <c r="CM74" s="51">
        <v>208</v>
      </c>
      <c r="CN74" s="50">
        <v>306</v>
      </c>
      <c r="CO74" s="45">
        <v>79</v>
      </c>
      <c r="CP74" s="51">
        <v>227</v>
      </c>
      <c r="CQ74" s="50">
        <v>303</v>
      </c>
      <c r="CR74" s="45">
        <v>81</v>
      </c>
      <c r="CS74" s="51">
        <v>222</v>
      </c>
    </row>
    <row r="75" spans="2:97" s="23" customFormat="1" ht="17.25" customHeight="1" x14ac:dyDescent="0.2">
      <c r="B75" s="87" t="s">
        <v>273</v>
      </c>
      <c r="C75" s="81" t="s">
        <v>70</v>
      </c>
      <c r="D75" s="94" t="s">
        <v>293</v>
      </c>
      <c r="E75" s="50">
        <v>65</v>
      </c>
      <c r="F75" s="45">
        <v>25</v>
      </c>
      <c r="G75" s="51">
        <v>40</v>
      </c>
      <c r="H75" s="50">
        <v>57</v>
      </c>
      <c r="I75" s="45">
        <v>18</v>
      </c>
      <c r="J75" s="51">
        <v>39</v>
      </c>
      <c r="K75" s="50">
        <v>71</v>
      </c>
      <c r="L75" s="45">
        <v>38</v>
      </c>
      <c r="M75" s="51">
        <v>33</v>
      </c>
      <c r="N75" s="50">
        <v>77</v>
      </c>
      <c r="O75" s="45">
        <v>32</v>
      </c>
      <c r="P75" s="51">
        <v>45</v>
      </c>
      <c r="Q75" s="50">
        <v>92</v>
      </c>
      <c r="R75" s="45">
        <v>44</v>
      </c>
      <c r="S75" s="51">
        <v>48</v>
      </c>
      <c r="T75" s="50">
        <v>102</v>
      </c>
      <c r="U75" s="45">
        <v>61</v>
      </c>
      <c r="V75" s="51">
        <v>41</v>
      </c>
      <c r="W75" s="50">
        <v>71</v>
      </c>
      <c r="X75" s="45">
        <v>42</v>
      </c>
      <c r="Y75" s="51">
        <v>29</v>
      </c>
      <c r="Z75" s="50">
        <v>31</v>
      </c>
      <c r="AA75" s="45">
        <v>14</v>
      </c>
      <c r="AB75" s="51">
        <v>17</v>
      </c>
      <c r="AC75" s="50">
        <v>30</v>
      </c>
      <c r="AD75" s="45">
        <v>13</v>
      </c>
      <c r="AE75" s="51">
        <v>17</v>
      </c>
      <c r="AF75" s="50">
        <v>72</v>
      </c>
      <c r="AG75" s="45">
        <v>33</v>
      </c>
      <c r="AH75" s="51">
        <v>39</v>
      </c>
      <c r="AI75" s="50">
        <v>77</v>
      </c>
      <c r="AJ75" s="45">
        <v>39</v>
      </c>
      <c r="AK75" s="51">
        <v>38</v>
      </c>
      <c r="AL75" s="50">
        <v>85</v>
      </c>
      <c r="AM75" s="45">
        <v>47</v>
      </c>
      <c r="AN75" s="51">
        <v>38</v>
      </c>
      <c r="AO75" s="50">
        <v>82</v>
      </c>
      <c r="AP75" s="45">
        <v>39</v>
      </c>
      <c r="AQ75" s="51">
        <v>43</v>
      </c>
      <c r="AR75" s="50">
        <v>93</v>
      </c>
      <c r="AS75" s="45">
        <v>51</v>
      </c>
      <c r="AT75" s="51">
        <v>42</v>
      </c>
      <c r="AU75" s="50">
        <v>76</v>
      </c>
      <c r="AV75" s="45">
        <v>28</v>
      </c>
      <c r="AW75" s="51">
        <v>48</v>
      </c>
      <c r="AX75" s="50">
        <v>62</v>
      </c>
      <c r="AY75" s="45">
        <v>19</v>
      </c>
      <c r="AZ75" s="51">
        <v>43</v>
      </c>
      <c r="BA75" s="50">
        <v>51</v>
      </c>
      <c r="BB75" s="45">
        <v>26</v>
      </c>
      <c r="BC75" s="51">
        <v>25</v>
      </c>
      <c r="BD75" s="50">
        <v>46</v>
      </c>
      <c r="BE75" s="45">
        <v>24</v>
      </c>
      <c r="BF75" s="51">
        <v>22</v>
      </c>
      <c r="BG75" s="50">
        <v>76</v>
      </c>
      <c r="BH75" s="45">
        <v>37</v>
      </c>
      <c r="BI75" s="51">
        <v>39</v>
      </c>
      <c r="BJ75" s="50">
        <v>67</v>
      </c>
      <c r="BK75" s="45">
        <v>38</v>
      </c>
      <c r="BL75" s="51">
        <v>29</v>
      </c>
      <c r="BM75" s="50">
        <v>64</v>
      </c>
      <c r="BN75" s="45">
        <v>36</v>
      </c>
      <c r="BO75" s="51">
        <v>28</v>
      </c>
      <c r="BP75" s="50">
        <v>47</v>
      </c>
      <c r="BQ75" s="45">
        <v>14</v>
      </c>
      <c r="BR75" s="51">
        <v>33</v>
      </c>
      <c r="BS75" s="50">
        <v>55</v>
      </c>
      <c r="BT75" s="45">
        <v>20</v>
      </c>
      <c r="BU75" s="51">
        <v>35</v>
      </c>
      <c r="BV75" s="50">
        <v>66</v>
      </c>
      <c r="BW75" s="45">
        <v>34</v>
      </c>
      <c r="BX75" s="51">
        <v>32</v>
      </c>
      <c r="BY75" s="50">
        <v>85</v>
      </c>
      <c r="BZ75" s="45">
        <v>43</v>
      </c>
      <c r="CA75" s="51">
        <v>42</v>
      </c>
      <c r="CB75" s="50">
        <v>81</v>
      </c>
      <c r="CC75" s="45">
        <v>48</v>
      </c>
      <c r="CD75" s="51">
        <v>33</v>
      </c>
      <c r="CE75" s="50">
        <v>69</v>
      </c>
      <c r="CF75" s="45">
        <v>32</v>
      </c>
      <c r="CG75" s="51">
        <v>37</v>
      </c>
      <c r="CH75" s="50">
        <v>69</v>
      </c>
      <c r="CI75" s="45">
        <v>42</v>
      </c>
      <c r="CJ75" s="51">
        <v>27</v>
      </c>
      <c r="CK75" s="50">
        <v>42</v>
      </c>
      <c r="CL75" s="45">
        <v>16</v>
      </c>
      <c r="CM75" s="51">
        <v>26</v>
      </c>
      <c r="CN75" s="50">
        <v>42</v>
      </c>
      <c r="CO75" s="45">
        <v>15</v>
      </c>
      <c r="CP75" s="51">
        <v>27</v>
      </c>
      <c r="CQ75" s="50">
        <v>50</v>
      </c>
      <c r="CR75" s="45">
        <v>30</v>
      </c>
      <c r="CS75" s="51">
        <v>20</v>
      </c>
    </row>
    <row r="76" spans="2:97" s="23" customFormat="1" ht="17.25" customHeight="1" x14ac:dyDescent="0.2">
      <c r="B76" s="87" t="s">
        <v>273</v>
      </c>
      <c r="C76" s="81" t="s">
        <v>83</v>
      </c>
      <c r="D76" s="94" t="s">
        <v>294</v>
      </c>
      <c r="E76" s="50">
        <v>94</v>
      </c>
      <c r="F76" s="45">
        <v>33</v>
      </c>
      <c r="G76" s="51">
        <v>61</v>
      </c>
      <c r="H76" s="50">
        <v>75</v>
      </c>
      <c r="I76" s="45">
        <v>16</v>
      </c>
      <c r="J76" s="51">
        <v>59</v>
      </c>
      <c r="K76" s="50">
        <v>88</v>
      </c>
      <c r="L76" s="45">
        <v>38</v>
      </c>
      <c r="M76" s="51">
        <v>50</v>
      </c>
      <c r="N76" s="50">
        <v>86</v>
      </c>
      <c r="O76" s="45">
        <v>42</v>
      </c>
      <c r="P76" s="51">
        <v>44</v>
      </c>
      <c r="Q76" s="50">
        <v>114</v>
      </c>
      <c r="R76" s="45">
        <v>51</v>
      </c>
      <c r="S76" s="51">
        <v>63</v>
      </c>
      <c r="T76" s="50">
        <v>98</v>
      </c>
      <c r="U76" s="45">
        <v>42</v>
      </c>
      <c r="V76" s="51">
        <v>56</v>
      </c>
      <c r="W76" s="50">
        <v>101</v>
      </c>
      <c r="X76" s="45">
        <v>47</v>
      </c>
      <c r="Y76" s="51">
        <v>54</v>
      </c>
      <c r="Z76" s="50">
        <v>83</v>
      </c>
      <c r="AA76" s="45">
        <v>29</v>
      </c>
      <c r="AB76" s="51">
        <v>54</v>
      </c>
      <c r="AC76" s="50">
        <v>79</v>
      </c>
      <c r="AD76" s="45">
        <v>29</v>
      </c>
      <c r="AE76" s="51">
        <v>50</v>
      </c>
      <c r="AF76" s="50">
        <v>79</v>
      </c>
      <c r="AG76" s="45">
        <v>32</v>
      </c>
      <c r="AH76" s="51">
        <v>47</v>
      </c>
      <c r="AI76" s="50">
        <v>106</v>
      </c>
      <c r="AJ76" s="45">
        <v>52</v>
      </c>
      <c r="AK76" s="51">
        <v>54</v>
      </c>
      <c r="AL76" s="50">
        <v>108</v>
      </c>
      <c r="AM76" s="45">
        <v>62</v>
      </c>
      <c r="AN76" s="51">
        <v>46</v>
      </c>
      <c r="AO76" s="50">
        <v>99</v>
      </c>
      <c r="AP76" s="45">
        <v>45</v>
      </c>
      <c r="AQ76" s="51">
        <v>54</v>
      </c>
      <c r="AR76" s="50">
        <v>87</v>
      </c>
      <c r="AS76" s="45">
        <v>49</v>
      </c>
      <c r="AT76" s="51">
        <v>38</v>
      </c>
      <c r="AU76" s="50">
        <v>88</v>
      </c>
      <c r="AV76" s="45">
        <v>33</v>
      </c>
      <c r="AW76" s="51">
        <v>55</v>
      </c>
      <c r="AX76" s="50">
        <v>72</v>
      </c>
      <c r="AY76" s="45">
        <v>21</v>
      </c>
      <c r="AZ76" s="51">
        <v>51</v>
      </c>
      <c r="BA76" s="50">
        <v>73</v>
      </c>
      <c r="BB76" s="45">
        <v>31</v>
      </c>
      <c r="BC76" s="51">
        <v>42</v>
      </c>
      <c r="BD76" s="50">
        <v>94</v>
      </c>
      <c r="BE76" s="45">
        <v>47</v>
      </c>
      <c r="BF76" s="51">
        <v>47</v>
      </c>
      <c r="BG76" s="50">
        <v>97</v>
      </c>
      <c r="BH76" s="45">
        <v>37</v>
      </c>
      <c r="BI76" s="51">
        <v>60</v>
      </c>
      <c r="BJ76" s="50">
        <v>100</v>
      </c>
      <c r="BK76" s="45">
        <v>48</v>
      </c>
      <c r="BL76" s="51">
        <v>52</v>
      </c>
      <c r="BM76" s="50">
        <v>98</v>
      </c>
      <c r="BN76" s="45">
        <v>42</v>
      </c>
      <c r="BO76" s="51">
        <v>56</v>
      </c>
      <c r="BP76" s="50">
        <v>50</v>
      </c>
      <c r="BQ76" s="45">
        <v>14</v>
      </c>
      <c r="BR76" s="51">
        <v>36</v>
      </c>
      <c r="BS76" s="50">
        <v>47</v>
      </c>
      <c r="BT76" s="45">
        <v>15</v>
      </c>
      <c r="BU76" s="51">
        <v>32</v>
      </c>
      <c r="BV76" s="50">
        <v>86</v>
      </c>
      <c r="BW76" s="45">
        <v>38</v>
      </c>
      <c r="BX76" s="51">
        <v>48</v>
      </c>
      <c r="BY76" s="50">
        <v>91</v>
      </c>
      <c r="BZ76" s="45">
        <v>45</v>
      </c>
      <c r="CA76" s="51">
        <v>46</v>
      </c>
      <c r="CB76" s="50">
        <v>111</v>
      </c>
      <c r="CC76" s="45">
        <v>51</v>
      </c>
      <c r="CD76" s="51">
        <v>60</v>
      </c>
      <c r="CE76" s="50">
        <v>92</v>
      </c>
      <c r="CF76" s="45">
        <v>41</v>
      </c>
      <c r="CG76" s="51">
        <v>51</v>
      </c>
      <c r="CH76" s="50">
        <v>93</v>
      </c>
      <c r="CI76" s="45">
        <v>61</v>
      </c>
      <c r="CJ76" s="51">
        <v>32</v>
      </c>
      <c r="CK76" s="50">
        <v>57</v>
      </c>
      <c r="CL76" s="45">
        <v>24</v>
      </c>
      <c r="CM76" s="51">
        <v>33</v>
      </c>
      <c r="CN76" s="50">
        <v>63</v>
      </c>
      <c r="CO76" s="45">
        <v>16</v>
      </c>
      <c r="CP76" s="51">
        <v>47</v>
      </c>
      <c r="CQ76" s="50">
        <v>70</v>
      </c>
      <c r="CR76" s="45">
        <v>27</v>
      </c>
      <c r="CS76" s="51">
        <v>43</v>
      </c>
    </row>
    <row r="77" spans="2:97" s="23" customFormat="1" ht="17.25" customHeight="1" x14ac:dyDescent="0.2">
      <c r="B77" s="87" t="s">
        <v>273</v>
      </c>
      <c r="C77" s="81" t="s">
        <v>45</v>
      </c>
      <c r="D77" s="94" t="s">
        <v>311</v>
      </c>
      <c r="E77" s="50">
        <v>148</v>
      </c>
      <c r="F77" s="45">
        <v>69</v>
      </c>
      <c r="G77" s="51">
        <v>79</v>
      </c>
      <c r="H77" s="50">
        <v>126</v>
      </c>
      <c r="I77" s="45">
        <v>52</v>
      </c>
      <c r="J77" s="51">
        <v>74</v>
      </c>
      <c r="K77" s="50">
        <v>211</v>
      </c>
      <c r="L77" s="45">
        <v>98</v>
      </c>
      <c r="M77" s="51">
        <v>113</v>
      </c>
      <c r="N77" s="50">
        <v>228</v>
      </c>
      <c r="O77" s="45">
        <v>117</v>
      </c>
      <c r="P77" s="51">
        <v>111</v>
      </c>
      <c r="Q77" s="50">
        <v>207</v>
      </c>
      <c r="R77" s="45">
        <v>96</v>
      </c>
      <c r="S77" s="51">
        <v>111</v>
      </c>
      <c r="T77" s="50">
        <v>202</v>
      </c>
      <c r="U77" s="45">
        <v>89</v>
      </c>
      <c r="V77" s="51">
        <v>113</v>
      </c>
      <c r="W77" s="50">
        <v>210</v>
      </c>
      <c r="X77" s="45">
        <v>93</v>
      </c>
      <c r="Y77" s="51">
        <v>117</v>
      </c>
      <c r="Z77" s="50">
        <v>172</v>
      </c>
      <c r="AA77" s="45">
        <v>72</v>
      </c>
      <c r="AB77" s="51">
        <v>100</v>
      </c>
      <c r="AC77" s="50">
        <v>152</v>
      </c>
      <c r="AD77" s="45">
        <v>50</v>
      </c>
      <c r="AE77" s="51">
        <v>102</v>
      </c>
      <c r="AF77" s="50">
        <v>180</v>
      </c>
      <c r="AG77" s="45">
        <v>91</v>
      </c>
      <c r="AH77" s="51">
        <v>89</v>
      </c>
      <c r="AI77" s="50">
        <v>194</v>
      </c>
      <c r="AJ77" s="45">
        <v>98</v>
      </c>
      <c r="AK77" s="51">
        <v>96</v>
      </c>
      <c r="AL77" s="50">
        <v>189</v>
      </c>
      <c r="AM77" s="45">
        <v>105</v>
      </c>
      <c r="AN77" s="51">
        <v>84</v>
      </c>
      <c r="AO77" s="50">
        <v>205</v>
      </c>
      <c r="AP77" s="45">
        <v>112</v>
      </c>
      <c r="AQ77" s="51">
        <v>93</v>
      </c>
      <c r="AR77" s="50">
        <v>216</v>
      </c>
      <c r="AS77" s="45">
        <v>122</v>
      </c>
      <c r="AT77" s="51">
        <v>94</v>
      </c>
      <c r="AU77" s="50">
        <v>164</v>
      </c>
      <c r="AV77" s="45">
        <v>67</v>
      </c>
      <c r="AW77" s="51">
        <v>97</v>
      </c>
      <c r="AX77" s="50">
        <v>135</v>
      </c>
      <c r="AY77" s="45">
        <v>40</v>
      </c>
      <c r="AZ77" s="51">
        <v>95</v>
      </c>
      <c r="BA77" s="50">
        <v>179</v>
      </c>
      <c r="BB77" s="45">
        <v>86</v>
      </c>
      <c r="BC77" s="51">
        <v>93</v>
      </c>
      <c r="BD77" s="50">
        <v>183</v>
      </c>
      <c r="BE77" s="45">
        <v>95</v>
      </c>
      <c r="BF77" s="51">
        <v>88</v>
      </c>
      <c r="BG77" s="50">
        <v>176</v>
      </c>
      <c r="BH77" s="45">
        <v>87</v>
      </c>
      <c r="BI77" s="51">
        <v>89</v>
      </c>
      <c r="BJ77" s="50">
        <v>186</v>
      </c>
      <c r="BK77" s="45">
        <v>97</v>
      </c>
      <c r="BL77" s="51">
        <v>89</v>
      </c>
      <c r="BM77" s="50">
        <v>191</v>
      </c>
      <c r="BN77" s="45">
        <v>101</v>
      </c>
      <c r="BO77" s="51">
        <v>90</v>
      </c>
      <c r="BP77" s="50">
        <v>163</v>
      </c>
      <c r="BQ77" s="45">
        <v>68</v>
      </c>
      <c r="BR77" s="51">
        <v>95</v>
      </c>
      <c r="BS77" s="50">
        <v>140</v>
      </c>
      <c r="BT77" s="45">
        <v>43</v>
      </c>
      <c r="BU77" s="51">
        <v>97</v>
      </c>
      <c r="BV77" s="50">
        <v>192</v>
      </c>
      <c r="BW77" s="45">
        <v>99</v>
      </c>
      <c r="BX77" s="51">
        <v>93</v>
      </c>
      <c r="BY77" s="50">
        <v>203</v>
      </c>
      <c r="BZ77" s="45">
        <v>113</v>
      </c>
      <c r="CA77" s="51">
        <v>90</v>
      </c>
      <c r="CB77" s="50">
        <v>189</v>
      </c>
      <c r="CC77" s="45">
        <v>99</v>
      </c>
      <c r="CD77" s="51">
        <v>90</v>
      </c>
      <c r="CE77" s="50">
        <v>202</v>
      </c>
      <c r="CF77" s="45">
        <v>108</v>
      </c>
      <c r="CG77" s="51">
        <v>94</v>
      </c>
      <c r="CH77" s="50">
        <v>210</v>
      </c>
      <c r="CI77" s="45">
        <v>109</v>
      </c>
      <c r="CJ77" s="51">
        <v>101</v>
      </c>
      <c r="CK77" s="50">
        <v>161</v>
      </c>
      <c r="CL77" s="45">
        <v>61</v>
      </c>
      <c r="CM77" s="51">
        <v>100</v>
      </c>
      <c r="CN77" s="50">
        <v>134</v>
      </c>
      <c r="CO77" s="45">
        <v>40</v>
      </c>
      <c r="CP77" s="51">
        <v>94</v>
      </c>
      <c r="CQ77" s="50">
        <v>174</v>
      </c>
      <c r="CR77" s="45">
        <v>85</v>
      </c>
      <c r="CS77" s="51">
        <v>89</v>
      </c>
    </row>
    <row r="78" spans="2:97" s="23" customFormat="1" ht="17.25" customHeight="1" x14ac:dyDescent="0.2">
      <c r="B78" s="87" t="s">
        <v>273</v>
      </c>
      <c r="C78" s="81" t="s">
        <v>77</v>
      </c>
      <c r="D78" s="94" t="s">
        <v>325</v>
      </c>
      <c r="E78" s="50">
        <v>209</v>
      </c>
      <c r="F78" s="45">
        <v>98</v>
      </c>
      <c r="G78" s="51">
        <v>111</v>
      </c>
      <c r="H78" s="50">
        <v>146</v>
      </c>
      <c r="I78" s="45">
        <v>49</v>
      </c>
      <c r="J78" s="51">
        <v>97</v>
      </c>
      <c r="K78" s="50">
        <v>203</v>
      </c>
      <c r="L78" s="45">
        <v>86</v>
      </c>
      <c r="M78" s="51">
        <v>117</v>
      </c>
      <c r="N78" s="50">
        <v>251</v>
      </c>
      <c r="O78" s="45">
        <v>126</v>
      </c>
      <c r="P78" s="51">
        <v>125</v>
      </c>
      <c r="Q78" s="50">
        <v>238</v>
      </c>
      <c r="R78" s="45">
        <v>116</v>
      </c>
      <c r="S78" s="51">
        <v>122</v>
      </c>
      <c r="T78" s="50">
        <v>224</v>
      </c>
      <c r="U78" s="45">
        <v>109</v>
      </c>
      <c r="V78" s="51">
        <v>115</v>
      </c>
      <c r="W78" s="50">
        <v>232</v>
      </c>
      <c r="X78" s="45">
        <v>107</v>
      </c>
      <c r="Y78" s="51">
        <v>125</v>
      </c>
      <c r="Z78" s="50">
        <v>170</v>
      </c>
      <c r="AA78" s="45">
        <v>82</v>
      </c>
      <c r="AB78" s="51">
        <v>88</v>
      </c>
      <c r="AC78" s="50">
        <v>147</v>
      </c>
      <c r="AD78" s="45">
        <v>60</v>
      </c>
      <c r="AE78" s="51">
        <v>87</v>
      </c>
      <c r="AF78" s="50">
        <v>203</v>
      </c>
      <c r="AG78" s="45">
        <v>87</v>
      </c>
      <c r="AH78" s="51">
        <v>116</v>
      </c>
      <c r="AI78" s="50">
        <v>257</v>
      </c>
      <c r="AJ78" s="45">
        <v>120</v>
      </c>
      <c r="AK78" s="51">
        <v>137</v>
      </c>
      <c r="AL78" s="50">
        <v>233</v>
      </c>
      <c r="AM78" s="45">
        <v>110</v>
      </c>
      <c r="AN78" s="51">
        <v>123</v>
      </c>
      <c r="AO78" s="50">
        <v>230</v>
      </c>
      <c r="AP78" s="45">
        <v>108</v>
      </c>
      <c r="AQ78" s="51">
        <v>122</v>
      </c>
      <c r="AR78" s="50">
        <v>257</v>
      </c>
      <c r="AS78" s="45">
        <v>124</v>
      </c>
      <c r="AT78" s="51">
        <v>133</v>
      </c>
      <c r="AU78" s="50">
        <v>189</v>
      </c>
      <c r="AV78" s="45">
        <v>97</v>
      </c>
      <c r="AW78" s="51">
        <v>92</v>
      </c>
      <c r="AX78" s="50">
        <v>141</v>
      </c>
      <c r="AY78" s="45">
        <v>56</v>
      </c>
      <c r="AZ78" s="51">
        <v>85</v>
      </c>
      <c r="BA78" s="50">
        <v>200</v>
      </c>
      <c r="BB78" s="45">
        <v>93</v>
      </c>
      <c r="BC78" s="51">
        <v>107</v>
      </c>
      <c r="BD78" s="50">
        <v>221</v>
      </c>
      <c r="BE78" s="45">
        <v>105</v>
      </c>
      <c r="BF78" s="51">
        <v>116</v>
      </c>
      <c r="BG78" s="50">
        <v>229</v>
      </c>
      <c r="BH78" s="45">
        <v>109</v>
      </c>
      <c r="BI78" s="51">
        <v>120</v>
      </c>
      <c r="BJ78" s="50">
        <v>229</v>
      </c>
      <c r="BK78" s="45">
        <v>106</v>
      </c>
      <c r="BL78" s="51">
        <v>123</v>
      </c>
      <c r="BM78" s="50">
        <v>240</v>
      </c>
      <c r="BN78" s="45">
        <v>113</v>
      </c>
      <c r="BO78" s="51">
        <v>127</v>
      </c>
      <c r="BP78" s="50">
        <v>192</v>
      </c>
      <c r="BQ78" s="45">
        <v>90</v>
      </c>
      <c r="BR78" s="51">
        <v>102</v>
      </c>
      <c r="BS78" s="50">
        <v>141</v>
      </c>
      <c r="BT78" s="45">
        <v>52</v>
      </c>
      <c r="BU78" s="51">
        <v>89</v>
      </c>
      <c r="BV78" s="50">
        <v>198</v>
      </c>
      <c r="BW78" s="45">
        <v>82</v>
      </c>
      <c r="BX78" s="51">
        <v>116</v>
      </c>
      <c r="BY78" s="50">
        <v>217</v>
      </c>
      <c r="BZ78" s="45">
        <v>98</v>
      </c>
      <c r="CA78" s="51">
        <v>119</v>
      </c>
      <c r="CB78" s="50">
        <v>227</v>
      </c>
      <c r="CC78" s="45">
        <v>109</v>
      </c>
      <c r="CD78" s="51">
        <v>118</v>
      </c>
      <c r="CE78" s="50">
        <v>219</v>
      </c>
      <c r="CF78" s="45">
        <v>100</v>
      </c>
      <c r="CG78" s="51">
        <v>119</v>
      </c>
      <c r="CH78" s="50">
        <v>251</v>
      </c>
      <c r="CI78" s="45">
        <v>131</v>
      </c>
      <c r="CJ78" s="51">
        <v>120</v>
      </c>
      <c r="CK78" s="50">
        <v>177</v>
      </c>
      <c r="CL78" s="45">
        <v>81</v>
      </c>
      <c r="CM78" s="51">
        <v>96</v>
      </c>
      <c r="CN78" s="50">
        <v>160</v>
      </c>
      <c r="CO78" s="45">
        <v>67</v>
      </c>
      <c r="CP78" s="51">
        <v>93</v>
      </c>
      <c r="CQ78" s="50">
        <v>201</v>
      </c>
      <c r="CR78" s="45">
        <v>83</v>
      </c>
      <c r="CS78" s="51">
        <v>118</v>
      </c>
    </row>
    <row r="79" spans="2:97" s="23" customFormat="1" ht="17.25" customHeight="1" x14ac:dyDescent="0.2">
      <c r="B79" s="87" t="s">
        <v>273</v>
      </c>
      <c r="C79" s="81" t="s">
        <v>80</v>
      </c>
      <c r="D79" s="94" t="s">
        <v>326</v>
      </c>
      <c r="E79" s="50">
        <v>208</v>
      </c>
      <c r="F79" s="45">
        <v>65</v>
      </c>
      <c r="G79" s="51">
        <v>143</v>
      </c>
      <c r="H79" s="50">
        <v>192</v>
      </c>
      <c r="I79" s="45">
        <v>51</v>
      </c>
      <c r="J79" s="51">
        <v>141</v>
      </c>
      <c r="K79" s="50">
        <v>262</v>
      </c>
      <c r="L79" s="45">
        <v>109</v>
      </c>
      <c r="M79" s="51">
        <v>153</v>
      </c>
      <c r="N79" s="50">
        <v>265</v>
      </c>
      <c r="O79" s="45">
        <v>97</v>
      </c>
      <c r="P79" s="51">
        <v>168</v>
      </c>
      <c r="Q79" s="50">
        <v>277</v>
      </c>
      <c r="R79" s="45">
        <v>109</v>
      </c>
      <c r="S79" s="51">
        <v>168</v>
      </c>
      <c r="T79" s="50">
        <v>276</v>
      </c>
      <c r="U79" s="45">
        <v>108</v>
      </c>
      <c r="V79" s="51">
        <v>168</v>
      </c>
      <c r="W79" s="50">
        <v>303</v>
      </c>
      <c r="X79" s="45">
        <v>143</v>
      </c>
      <c r="Y79" s="51">
        <v>160</v>
      </c>
      <c r="Z79" s="50">
        <v>218</v>
      </c>
      <c r="AA79" s="45">
        <v>65</v>
      </c>
      <c r="AB79" s="51">
        <v>153</v>
      </c>
      <c r="AC79" s="50">
        <v>201</v>
      </c>
      <c r="AD79" s="45">
        <v>52</v>
      </c>
      <c r="AE79" s="51">
        <v>149</v>
      </c>
      <c r="AF79" s="50">
        <v>259</v>
      </c>
      <c r="AG79" s="45">
        <v>92</v>
      </c>
      <c r="AH79" s="51">
        <v>167</v>
      </c>
      <c r="AI79" s="50">
        <v>297</v>
      </c>
      <c r="AJ79" s="45">
        <v>124</v>
      </c>
      <c r="AK79" s="51">
        <v>173</v>
      </c>
      <c r="AL79" s="50">
        <v>247</v>
      </c>
      <c r="AM79" s="45">
        <v>109</v>
      </c>
      <c r="AN79" s="51">
        <v>138</v>
      </c>
      <c r="AO79" s="50">
        <v>253</v>
      </c>
      <c r="AP79" s="45">
        <v>98</v>
      </c>
      <c r="AQ79" s="51">
        <v>155</v>
      </c>
      <c r="AR79" s="50">
        <v>285</v>
      </c>
      <c r="AS79" s="45">
        <v>133</v>
      </c>
      <c r="AT79" s="51">
        <v>152</v>
      </c>
      <c r="AU79" s="50">
        <v>218</v>
      </c>
      <c r="AV79" s="45">
        <v>77</v>
      </c>
      <c r="AW79" s="51">
        <v>141</v>
      </c>
      <c r="AX79" s="50">
        <v>193</v>
      </c>
      <c r="AY79" s="45">
        <v>54</v>
      </c>
      <c r="AZ79" s="51">
        <v>139</v>
      </c>
      <c r="BA79" s="50">
        <v>235</v>
      </c>
      <c r="BB79" s="45">
        <v>95</v>
      </c>
      <c r="BC79" s="51">
        <v>140</v>
      </c>
      <c r="BD79" s="50">
        <v>230</v>
      </c>
      <c r="BE79" s="45">
        <v>95</v>
      </c>
      <c r="BF79" s="51">
        <v>135</v>
      </c>
      <c r="BG79" s="50">
        <v>257</v>
      </c>
      <c r="BH79" s="45">
        <v>123</v>
      </c>
      <c r="BI79" s="51">
        <v>134</v>
      </c>
      <c r="BJ79" s="50">
        <v>257</v>
      </c>
      <c r="BK79" s="45">
        <v>118</v>
      </c>
      <c r="BL79" s="51">
        <v>139</v>
      </c>
      <c r="BM79" s="50">
        <v>278</v>
      </c>
      <c r="BN79" s="45">
        <v>142</v>
      </c>
      <c r="BO79" s="51">
        <v>136</v>
      </c>
      <c r="BP79" s="50">
        <v>186</v>
      </c>
      <c r="BQ79" s="45">
        <v>67</v>
      </c>
      <c r="BR79" s="51">
        <v>119</v>
      </c>
      <c r="BS79" s="50">
        <v>151</v>
      </c>
      <c r="BT79" s="45">
        <v>31</v>
      </c>
      <c r="BU79" s="51">
        <v>120</v>
      </c>
      <c r="BV79" s="50">
        <v>213</v>
      </c>
      <c r="BW79" s="45">
        <v>92</v>
      </c>
      <c r="BX79" s="51">
        <v>121</v>
      </c>
      <c r="BY79" s="50">
        <v>241</v>
      </c>
      <c r="BZ79" s="45">
        <v>115</v>
      </c>
      <c r="CA79" s="51">
        <v>126</v>
      </c>
      <c r="CB79" s="50">
        <v>242</v>
      </c>
      <c r="CC79" s="45">
        <v>99</v>
      </c>
      <c r="CD79" s="51">
        <v>143</v>
      </c>
      <c r="CE79" s="50">
        <v>243</v>
      </c>
      <c r="CF79" s="45">
        <v>101</v>
      </c>
      <c r="CG79" s="51">
        <v>142</v>
      </c>
      <c r="CH79" s="50">
        <v>295</v>
      </c>
      <c r="CI79" s="45">
        <v>152</v>
      </c>
      <c r="CJ79" s="51">
        <v>143</v>
      </c>
      <c r="CK79" s="50">
        <v>193</v>
      </c>
      <c r="CL79" s="45">
        <v>61</v>
      </c>
      <c r="CM79" s="51">
        <v>132</v>
      </c>
      <c r="CN79" s="50">
        <v>176</v>
      </c>
      <c r="CO79" s="45">
        <v>48</v>
      </c>
      <c r="CP79" s="51">
        <v>128</v>
      </c>
      <c r="CQ79" s="50">
        <v>215</v>
      </c>
      <c r="CR79" s="45">
        <v>80</v>
      </c>
      <c r="CS79" s="51">
        <v>135</v>
      </c>
    </row>
    <row r="80" spans="2:97" s="23" customFormat="1" ht="17.25" customHeight="1" x14ac:dyDescent="0.2">
      <c r="B80" s="87" t="s">
        <v>273</v>
      </c>
      <c r="C80" s="81" t="s">
        <v>86</v>
      </c>
      <c r="D80" s="94" t="s">
        <v>327</v>
      </c>
      <c r="E80" s="50">
        <v>52</v>
      </c>
      <c r="F80" s="45">
        <v>34</v>
      </c>
      <c r="G80" s="51">
        <v>18</v>
      </c>
      <c r="H80" s="50">
        <v>51</v>
      </c>
      <c r="I80" s="45">
        <v>15</v>
      </c>
      <c r="J80" s="51">
        <v>36</v>
      </c>
      <c r="K80" s="50">
        <v>62</v>
      </c>
      <c r="L80" s="45">
        <v>41</v>
      </c>
      <c r="M80" s="51">
        <v>21</v>
      </c>
      <c r="N80" s="50">
        <v>63</v>
      </c>
      <c r="O80" s="45">
        <v>51</v>
      </c>
      <c r="P80" s="51">
        <v>12</v>
      </c>
      <c r="Q80" s="50">
        <v>60</v>
      </c>
      <c r="R80" s="45">
        <v>56</v>
      </c>
      <c r="S80" s="51">
        <v>4</v>
      </c>
      <c r="T80" s="50">
        <v>55</v>
      </c>
      <c r="U80" s="45">
        <v>43</v>
      </c>
      <c r="V80" s="51">
        <v>12</v>
      </c>
      <c r="W80" s="50">
        <v>64</v>
      </c>
      <c r="X80" s="45">
        <v>59</v>
      </c>
      <c r="Y80" s="51">
        <v>5</v>
      </c>
      <c r="Z80" s="50">
        <v>52</v>
      </c>
      <c r="AA80" s="45">
        <v>32</v>
      </c>
      <c r="AB80" s="51">
        <v>20</v>
      </c>
      <c r="AC80" s="50">
        <v>52</v>
      </c>
      <c r="AD80" s="45">
        <v>18</v>
      </c>
      <c r="AE80" s="51">
        <v>34</v>
      </c>
      <c r="AF80" s="50">
        <v>63</v>
      </c>
      <c r="AG80" s="45">
        <v>47</v>
      </c>
      <c r="AH80" s="51">
        <v>16</v>
      </c>
      <c r="AI80" s="50">
        <v>69</v>
      </c>
      <c r="AJ80" s="45">
        <v>51</v>
      </c>
      <c r="AK80" s="51">
        <v>18</v>
      </c>
      <c r="AL80" s="50">
        <v>65</v>
      </c>
      <c r="AM80" s="45">
        <v>56</v>
      </c>
      <c r="AN80" s="51">
        <v>9</v>
      </c>
      <c r="AO80" s="50">
        <v>63</v>
      </c>
      <c r="AP80" s="45">
        <v>50</v>
      </c>
      <c r="AQ80" s="51">
        <v>13</v>
      </c>
      <c r="AR80" s="50">
        <v>64</v>
      </c>
      <c r="AS80" s="45">
        <v>55</v>
      </c>
      <c r="AT80" s="51">
        <v>9</v>
      </c>
      <c r="AU80" s="50">
        <v>57</v>
      </c>
      <c r="AV80" s="45">
        <v>36</v>
      </c>
      <c r="AW80" s="51">
        <v>21</v>
      </c>
      <c r="AX80" s="50">
        <v>53</v>
      </c>
      <c r="AY80" s="45">
        <v>18</v>
      </c>
      <c r="AZ80" s="51">
        <v>35</v>
      </c>
      <c r="BA80" s="50">
        <v>60</v>
      </c>
      <c r="BB80" s="45">
        <v>47</v>
      </c>
      <c r="BC80" s="51">
        <v>13</v>
      </c>
      <c r="BD80" s="50">
        <v>69</v>
      </c>
      <c r="BE80" s="45">
        <v>51</v>
      </c>
      <c r="BF80" s="51">
        <v>18</v>
      </c>
      <c r="BG80" s="50">
        <v>69</v>
      </c>
      <c r="BH80" s="45">
        <v>56</v>
      </c>
      <c r="BI80" s="51">
        <v>13</v>
      </c>
      <c r="BJ80" s="50">
        <v>73</v>
      </c>
      <c r="BK80" s="45">
        <v>50</v>
      </c>
      <c r="BL80" s="51">
        <v>23</v>
      </c>
      <c r="BM80" s="50">
        <v>64</v>
      </c>
      <c r="BN80" s="45">
        <v>55</v>
      </c>
      <c r="BO80" s="51">
        <v>9</v>
      </c>
      <c r="BP80" s="50">
        <v>58</v>
      </c>
      <c r="BQ80" s="45">
        <v>36</v>
      </c>
      <c r="BR80" s="51">
        <v>22</v>
      </c>
      <c r="BS80" s="50">
        <v>58</v>
      </c>
      <c r="BT80" s="45">
        <v>18</v>
      </c>
      <c r="BU80" s="51">
        <v>40</v>
      </c>
      <c r="BV80" s="50">
        <v>72</v>
      </c>
      <c r="BW80" s="45">
        <v>40</v>
      </c>
      <c r="BX80" s="51">
        <v>32</v>
      </c>
      <c r="BY80" s="50">
        <v>69</v>
      </c>
      <c r="BZ80" s="45">
        <v>45</v>
      </c>
      <c r="CA80" s="51">
        <v>24</v>
      </c>
      <c r="CB80" s="50">
        <v>65</v>
      </c>
      <c r="CC80" s="45">
        <v>51</v>
      </c>
      <c r="CD80" s="51">
        <v>14</v>
      </c>
      <c r="CE80" s="50">
        <v>68</v>
      </c>
      <c r="CF80" s="45">
        <v>68</v>
      </c>
      <c r="CG80" s="51">
        <v>0</v>
      </c>
      <c r="CH80" s="50">
        <v>56</v>
      </c>
      <c r="CI80" s="45">
        <v>56</v>
      </c>
      <c r="CJ80" s="51">
        <v>0</v>
      </c>
      <c r="CK80" s="50">
        <v>48</v>
      </c>
      <c r="CL80" s="45">
        <v>33</v>
      </c>
      <c r="CM80" s="51">
        <v>15</v>
      </c>
      <c r="CN80" s="50">
        <v>46</v>
      </c>
      <c r="CO80" s="45">
        <v>15</v>
      </c>
      <c r="CP80" s="51">
        <v>31</v>
      </c>
      <c r="CQ80" s="50">
        <v>56</v>
      </c>
      <c r="CR80" s="45">
        <v>38</v>
      </c>
      <c r="CS80" s="51">
        <v>18</v>
      </c>
    </row>
    <row r="81" spans="2:97" s="23" customFormat="1" ht="17.25" customHeight="1" x14ac:dyDescent="0.2">
      <c r="B81" s="87" t="s">
        <v>273</v>
      </c>
      <c r="C81" s="81" t="s">
        <v>88</v>
      </c>
      <c r="D81" s="94" t="s">
        <v>328</v>
      </c>
      <c r="E81" s="50">
        <v>106</v>
      </c>
      <c r="F81" s="45">
        <v>9</v>
      </c>
      <c r="G81" s="51">
        <v>97</v>
      </c>
      <c r="H81" s="50">
        <v>106</v>
      </c>
      <c r="I81" s="45">
        <v>3</v>
      </c>
      <c r="J81" s="51">
        <v>103</v>
      </c>
      <c r="K81" s="50">
        <v>127</v>
      </c>
      <c r="L81" s="45">
        <v>16</v>
      </c>
      <c r="M81" s="51">
        <v>111</v>
      </c>
      <c r="N81" s="50">
        <v>148</v>
      </c>
      <c r="O81" s="45">
        <v>30</v>
      </c>
      <c r="P81" s="51">
        <v>118</v>
      </c>
      <c r="Q81" s="50">
        <v>117</v>
      </c>
      <c r="R81" s="45">
        <v>24</v>
      </c>
      <c r="S81" s="51">
        <v>93</v>
      </c>
      <c r="T81" s="50">
        <v>130</v>
      </c>
      <c r="U81" s="45">
        <v>23</v>
      </c>
      <c r="V81" s="51">
        <v>107</v>
      </c>
      <c r="W81" s="50">
        <v>130</v>
      </c>
      <c r="X81" s="45">
        <v>24</v>
      </c>
      <c r="Y81" s="51">
        <v>106</v>
      </c>
      <c r="Z81" s="50">
        <v>111</v>
      </c>
      <c r="AA81" s="45">
        <v>21</v>
      </c>
      <c r="AB81" s="51">
        <v>90</v>
      </c>
      <c r="AC81" s="50">
        <v>88</v>
      </c>
      <c r="AD81" s="45">
        <v>13</v>
      </c>
      <c r="AE81" s="51">
        <v>75</v>
      </c>
      <c r="AF81" s="50">
        <v>102</v>
      </c>
      <c r="AG81" s="45">
        <v>12</v>
      </c>
      <c r="AH81" s="51">
        <v>90</v>
      </c>
      <c r="AI81" s="50">
        <v>121</v>
      </c>
      <c r="AJ81" s="45">
        <v>22</v>
      </c>
      <c r="AK81" s="51">
        <v>99</v>
      </c>
      <c r="AL81" s="50">
        <v>124</v>
      </c>
      <c r="AM81" s="45">
        <v>22</v>
      </c>
      <c r="AN81" s="51">
        <v>102</v>
      </c>
      <c r="AO81" s="50">
        <v>124</v>
      </c>
      <c r="AP81" s="45">
        <v>25</v>
      </c>
      <c r="AQ81" s="51">
        <v>99</v>
      </c>
      <c r="AR81" s="50">
        <v>127</v>
      </c>
      <c r="AS81" s="45">
        <v>23</v>
      </c>
      <c r="AT81" s="51">
        <v>104</v>
      </c>
      <c r="AU81" s="50">
        <v>104</v>
      </c>
      <c r="AV81" s="45">
        <v>4</v>
      </c>
      <c r="AW81" s="51">
        <v>100</v>
      </c>
      <c r="AX81" s="50">
        <v>86</v>
      </c>
      <c r="AY81" s="45">
        <v>8</v>
      </c>
      <c r="AZ81" s="51">
        <v>78</v>
      </c>
      <c r="BA81" s="50">
        <v>135</v>
      </c>
      <c r="BB81" s="45">
        <v>25</v>
      </c>
      <c r="BC81" s="51">
        <v>110</v>
      </c>
      <c r="BD81" s="50">
        <v>108</v>
      </c>
      <c r="BE81" s="45">
        <v>19</v>
      </c>
      <c r="BF81" s="51">
        <v>89</v>
      </c>
      <c r="BG81" s="50">
        <v>133</v>
      </c>
      <c r="BH81" s="45">
        <v>24</v>
      </c>
      <c r="BI81" s="51">
        <v>109</v>
      </c>
      <c r="BJ81" s="50">
        <v>139</v>
      </c>
      <c r="BK81" s="45">
        <v>24</v>
      </c>
      <c r="BL81" s="51">
        <v>115</v>
      </c>
      <c r="BM81" s="50">
        <v>114</v>
      </c>
      <c r="BN81" s="45">
        <v>24</v>
      </c>
      <c r="BO81" s="51">
        <v>90</v>
      </c>
      <c r="BP81" s="50">
        <v>114</v>
      </c>
      <c r="BQ81" s="45">
        <v>16</v>
      </c>
      <c r="BR81" s="51">
        <v>98</v>
      </c>
      <c r="BS81" s="50">
        <v>116</v>
      </c>
      <c r="BT81" s="45">
        <v>15</v>
      </c>
      <c r="BU81" s="51">
        <v>101</v>
      </c>
      <c r="BV81" s="50">
        <v>136</v>
      </c>
      <c r="BW81" s="45">
        <v>27</v>
      </c>
      <c r="BX81" s="51">
        <v>109</v>
      </c>
      <c r="BY81" s="50">
        <v>149</v>
      </c>
      <c r="BZ81" s="45">
        <v>31</v>
      </c>
      <c r="CA81" s="51">
        <v>118</v>
      </c>
      <c r="CB81" s="50">
        <v>132</v>
      </c>
      <c r="CC81" s="45">
        <v>28</v>
      </c>
      <c r="CD81" s="51">
        <v>104</v>
      </c>
      <c r="CE81" s="50">
        <v>107</v>
      </c>
      <c r="CF81" s="45">
        <v>21</v>
      </c>
      <c r="CG81" s="51">
        <v>86</v>
      </c>
      <c r="CH81" s="50">
        <v>115</v>
      </c>
      <c r="CI81" s="45">
        <v>29</v>
      </c>
      <c r="CJ81" s="51">
        <v>86</v>
      </c>
      <c r="CK81" s="50">
        <v>97</v>
      </c>
      <c r="CL81" s="45">
        <v>10</v>
      </c>
      <c r="CM81" s="51">
        <v>87</v>
      </c>
      <c r="CN81" s="50">
        <v>86</v>
      </c>
      <c r="CO81" s="45">
        <v>6</v>
      </c>
      <c r="CP81" s="51">
        <v>80</v>
      </c>
      <c r="CQ81" s="50">
        <v>139</v>
      </c>
      <c r="CR81" s="45">
        <v>21</v>
      </c>
      <c r="CS81" s="51">
        <v>118</v>
      </c>
    </row>
    <row r="82" spans="2:97" s="23" customFormat="1" ht="17.25" customHeight="1" x14ac:dyDescent="0.2">
      <c r="B82" s="87" t="s">
        <v>273</v>
      </c>
      <c r="C82" s="81" t="s">
        <v>81</v>
      </c>
      <c r="D82" s="94" t="s">
        <v>332</v>
      </c>
      <c r="E82" s="50">
        <v>225</v>
      </c>
      <c r="F82" s="45">
        <v>102</v>
      </c>
      <c r="G82" s="51">
        <v>123</v>
      </c>
      <c r="H82" s="50">
        <v>207</v>
      </c>
      <c r="I82" s="45">
        <v>80</v>
      </c>
      <c r="J82" s="51">
        <v>127</v>
      </c>
      <c r="K82" s="50">
        <v>213</v>
      </c>
      <c r="L82" s="45">
        <v>73</v>
      </c>
      <c r="M82" s="51">
        <v>140</v>
      </c>
      <c r="N82" s="50">
        <v>243</v>
      </c>
      <c r="O82" s="45">
        <v>103</v>
      </c>
      <c r="P82" s="51">
        <v>140</v>
      </c>
      <c r="Q82" s="50">
        <v>247</v>
      </c>
      <c r="R82" s="45">
        <v>122</v>
      </c>
      <c r="S82" s="51">
        <v>125</v>
      </c>
      <c r="T82" s="50">
        <v>230</v>
      </c>
      <c r="U82" s="45">
        <v>123</v>
      </c>
      <c r="V82" s="51">
        <v>107</v>
      </c>
      <c r="W82" s="50">
        <v>247</v>
      </c>
      <c r="X82" s="45">
        <v>142</v>
      </c>
      <c r="Y82" s="51">
        <v>105</v>
      </c>
      <c r="Z82" s="50">
        <v>225</v>
      </c>
      <c r="AA82" s="45">
        <v>108</v>
      </c>
      <c r="AB82" s="51">
        <v>117</v>
      </c>
      <c r="AC82" s="50">
        <v>211</v>
      </c>
      <c r="AD82" s="45">
        <v>83</v>
      </c>
      <c r="AE82" s="51">
        <v>128</v>
      </c>
      <c r="AF82" s="50">
        <v>216</v>
      </c>
      <c r="AG82" s="45">
        <v>95</v>
      </c>
      <c r="AH82" s="51">
        <v>121</v>
      </c>
      <c r="AI82" s="50">
        <v>231</v>
      </c>
      <c r="AJ82" s="45">
        <v>113</v>
      </c>
      <c r="AK82" s="51">
        <v>118</v>
      </c>
      <c r="AL82" s="50">
        <v>245</v>
      </c>
      <c r="AM82" s="45">
        <v>131</v>
      </c>
      <c r="AN82" s="51">
        <v>114</v>
      </c>
      <c r="AO82" s="50">
        <v>241</v>
      </c>
      <c r="AP82" s="45">
        <v>127</v>
      </c>
      <c r="AQ82" s="51">
        <v>114</v>
      </c>
      <c r="AR82" s="50">
        <v>247</v>
      </c>
      <c r="AS82" s="45">
        <v>143</v>
      </c>
      <c r="AT82" s="51">
        <v>104</v>
      </c>
      <c r="AU82" s="50">
        <v>228</v>
      </c>
      <c r="AV82" s="45">
        <v>105</v>
      </c>
      <c r="AW82" s="51">
        <v>123</v>
      </c>
      <c r="AX82" s="50">
        <v>220</v>
      </c>
      <c r="AY82" s="45">
        <v>79</v>
      </c>
      <c r="AZ82" s="51">
        <v>141</v>
      </c>
      <c r="BA82" s="50">
        <v>216</v>
      </c>
      <c r="BB82" s="45">
        <v>98</v>
      </c>
      <c r="BC82" s="51">
        <v>118</v>
      </c>
      <c r="BD82" s="50">
        <v>219</v>
      </c>
      <c r="BE82" s="45">
        <v>115</v>
      </c>
      <c r="BF82" s="51">
        <v>104</v>
      </c>
      <c r="BG82" s="50">
        <v>235</v>
      </c>
      <c r="BH82" s="45">
        <v>124</v>
      </c>
      <c r="BI82" s="51">
        <v>111</v>
      </c>
      <c r="BJ82" s="50">
        <v>222</v>
      </c>
      <c r="BK82" s="45">
        <v>127</v>
      </c>
      <c r="BL82" s="51">
        <v>95</v>
      </c>
      <c r="BM82" s="50">
        <v>231</v>
      </c>
      <c r="BN82" s="45">
        <v>152</v>
      </c>
      <c r="BO82" s="51">
        <v>79</v>
      </c>
      <c r="BP82" s="50">
        <v>216</v>
      </c>
      <c r="BQ82" s="45">
        <v>115</v>
      </c>
      <c r="BR82" s="51">
        <v>101</v>
      </c>
      <c r="BS82" s="50">
        <v>210</v>
      </c>
      <c r="BT82" s="45">
        <v>82</v>
      </c>
      <c r="BU82" s="51">
        <v>128</v>
      </c>
      <c r="BV82" s="50">
        <v>204</v>
      </c>
      <c r="BW82" s="45">
        <v>75</v>
      </c>
      <c r="BX82" s="51">
        <v>129</v>
      </c>
      <c r="BY82" s="50">
        <v>231</v>
      </c>
      <c r="BZ82" s="45">
        <v>133</v>
      </c>
      <c r="CA82" s="51">
        <v>98</v>
      </c>
      <c r="CB82" s="50">
        <v>234</v>
      </c>
      <c r="CC82" s="45">
        <v>133</v>
      </c>
      <c r="CD82" s="51">
        <v>101</v>
      </c>
      <c r="CE82" s="50">
        <v>239</v>
      </c>
      <c r="CF82" s="45">
        <v>127</v>
      </c>
      <c r="CG82" s="51">
        <v>112</v>
      </c>
      <c r="CH82" s="50">
        <v>238</v>
      </c>
      <c r="CI82" s="45">
        <v>124</v>
      </c>
      <c r="CJ82" s="51">
        <v>114</v>
      </c>
      <c r="CK82" s="50">
        <v>205</v>
      </c>
      <c r="CL82" s="45">
        <v>88</v>
      </c>
      <c r="CM82" s="51">
        <v>117</v>
      </c>
      <c r="CN82" s="50">
        <v>201</v>
      </c>
      <c r="CO82" s="45">
        <v>75</v>
      </c>
      <c r="CP82" s="51">
        <v>126</v>
      </c>
      <c r="CQ82" s="50">
        <v>216</v>
      </c>
      <c r="CR82" s="45">
        <v>88</v>
      </c>
      <c r="CS82" s="51">
        <v>128</v>
      </c>
    </row>
    <row r="83" spans="2:97" s="23" customFormat="1" ht="17.25" customHeight="1" x14ac:dyDescent="0.2">
      <c r="B83" s="87" t="s">
        <v>273</v>
      </c>
      <c r="C83" s="81" t="s">
        <v>57</v>
      </c>
      <c r="D83" s="94" t="s">
        <v>336</v>
      </c>
      <c r="E83" s="50">
        <v>76</v>
      </c>
      <c r="F83" s="45">
        <v>18</v>
      </c>
      <c r="G83" s="51">
        <v>58</v>
      </c>
      <c r="H83" s="50">
        <v>66</v>
      </c>
      <c r="I83" s="45">
        <v>10</v>
      </c>
      <c r="J83" s="51">
        <v>56</v>
      </c>
      <c r="K83" s="50" t="s">
        <v>0</v>
      </c>
      <c r="L83" s="45" t="s">
        <v>0</v>
      </c>
      <c r="M83" s="51" t="s">
        <v>0</v>
      </c>
      <c r="N83" s="50" t="s">
        <v>0</v>
      </c>
      <c r="O83" s="45" t="s">
        <v>0</v>
      </c>
      <c r="P83" s="51" t="s">
        <v>0</v>
      </c>
      <c r="Q83" s="50" t="s">
        <v>0</v>
      </c>
      <c r="R83" s="45" t="s">
        <v>0</v>
      </c>
      <c r="S83" s="51" t="s">
        <v>0</v>
      </c>
      <c r="T83" s="50" t="s">
        <v>0</v>
      </c>
      <c r="U83" s="45" t="s">
        <v>0</v>
      </c>
      <c r="V83" s="51" t="s">
        <v>0</v>
      </c>
      <c r="W83" s="50" t="s">
        <v>0</v>
      </c>
      <c r="X83" s="45" t="s">
        <v>0</v>
      </c>
      <c r="Y83" s="51" t="s">
        <v>0</v>
      </c>
      <c r="Z83" s="50" t="s">
        <v>0</v>
      </c>
      <c r="AA83" s="45" t="s">
        <v>0</v>
      </c>
      <c r="AB83" s="51" t="s">
        <v>0</v>
      </c>
      <c r="AC83" s="50" t="s">
        <v>0</v>
      </c>
      <c r="AD83" s="45" t="s">
        <v>0</v>
      </c>
      <c r="AE83" s="51" t="s">
        <v>0</v>
      </c>
      <c r="AF83" s="50">
        <v>82</v>
      </c>
      <c r="AG83" s="45">
        <v>28</v>
      </c>
      <c r="AH83" s="51">
        <v>54</v>
      </c>
      <c r="AI83" s="50">
        <v>83</v>
      </c>
      <c r="AJ83" s="45">
        <v>25</v>
      </c>
      <c r="AK83" s="51">
        <v>58</v>
      </c>
      <c r="AL83" s="50">
        <v>82</v>
      </c>
      <c r="AM83" s="45">
        <v>29</v>
      </c>
      <c r="AN83" s="51">
        <v>53</v>
      </c>
      <c r="AO83" s="50">
        <v>76</v>
      </c>
      <c r="AP83" s="45">
        <v>27</v>
      </c>
      <c r="AQ83" s="51">
        <v>49</v>
      </c>
      <c r="AR83" s="50">
        <v>83</v>
      </c>
      <c r="AS83" s="45">
        <v>38</v>
      </c>
      <c r="AT83" s="51">
        <v>45</v>
      </c>
      <c r="AU83" s="50">
        <v>56</v>
      </c>
      <c r="AV83" s="45">
        <v>15</v>
      </c>
      <c r="AW83" s="51">
        <v>41</v>
      </c>
      <c r="AX83" s="50">
        <v>51</v>
      </c>
      <c r="AY83" s="45">
        <v>13</v>
      </c>
      <c r="AZ83" s="51">
        <v>38</v>
      </c>
      <c r="BA83" s="50">
        <v>90</v>
      </c>
      <c r="BB83" s="45">
        <v>36</v>
      </c>
      <c r="BC83" s="51">
        <v>54</v>
      </c>
      <c r="BD83" s="50">
        <v>86</v>
      </c>
      <c r="BE83" s="45">
        <v>30</v>
      </c>
      <c r="BF83" s="51">
        <v>56</v>
      </c>
      <c r="BG83" s="50">
        <v>89</v>
      </c>
      <c r="BH83" s="45">
        <v>40</v>
      </c>
      <c r="BI83" s="51">
        <v>49</v>
      </c>
      <c r="BJ83" s="50">
        <v>82</v>
      </c>
      <c r="BK83" s="45">
        <v>32</v>
      </c>
      <c r="BL83" s="51">
        <v>50</v>
      </c>
      <c r="BM83" s="50">
        <v>65</v>
      </c>
      <c r="BN83" s="45">
        <v>0</v>
      </c>
      <c r="BO83" s="51">
        <v>65</v>
      </c>
      <c r="BP83" s="50">
        <v>66</v>
      </c>
      <c r="BQ83" s="45">
        <v>18</v>
      </c>
      <c r="BR83" s="51">
        <v>48</v>
      </c>
      <c r="BS83" s="50">
        <v>52</v>
      </c>
      <c r="BT83" s="45">
        <v>5</v>
      </c>
      <c r="BU83" s="51">
        <v>47</v>
      </c>
      <c r="BV83" s="50">
        <v>79</v>
      </c>
      <c r="BW83" s="45">
        <v>33</v>
      </c>
      <c r="BX83" s="51">
        <v>46</v>
      </c>
      <c r="BY83" s="50">
        <v>80</v>
      </c>
      <c r="BZ83" s="45">
        <v>27</v>
      </c>
      <c r="CA83" s="51">
        <v>53</v>
      </c>
      <c r="CB83" s="50">
        <v>75</v>
      </c>
      <c r="CC83" s="45">
        <v>27</v>
      </c>
      <c r="CD83" s="51">
        <v>48</v>
      </c>
      <c r="CE83" s="50">
        <v>79</v>
      </c>
      <c r="CF83" s="45">
        <v>35</v>
      </c>
      <c r="CG83" s="51">
        <v>44</v>
      </c>
      <c r="CH83" s="50">
        <v>72</v>
      </c>
      <c r="CI83" s="45">
        <v>32</v>
      </c>
      <c r="CJ83" s="51">
        <v>40</v>
      </c>
      <c r="CK83" s="50">
        <v>56</v>
      </c>
      <c r="CL83" s="45">
        <v>13</v>
      </c>
      <c r="CM83" s="51">
        <v>43</v>
      </c>
      <c r="CN83" s="50">
        <v>49</v>
      </c>
      <c r="CO83" s="45">
        <v>2</v>
      </c>
      <c r="CP83" s="51">
        <v>47</v>
      </c>
      <c r="CQ83" s="50">
        <v>161</v>
      </c>
      <c r="CR83" s="45">
        <v>31</v>
      </c>
      <c r="CS83" s="51">
        <v>130</v>
      </c>
    </row>
    <row r="84" spans="2:97" s="23" customFormat="1" ht="17.25" customHeight="1" x14ac:dyDescent="0.2">
      <c r="B84" s="87" t="s">
        <v>273</v>
      </c>
      <c r="C84" s="81" t="s">
        <v>73</v>
      </c>
      <c r="D84" s="94" t="s">
        <v>354</v>
      </c>
      <c r="E84" s="50">
        <v>157</v>
      </c>
      <c r="F84" s="45">
        <v>71</v>
      </c>
      <c r="G84" s="51">
        <v>86</v>
      </c>
      <c r="H84" s="50">
        <v>170</v>
      </c>
      <c r="I84" s="45">
        <v>34</v>
      </c>
      <c r="J84" s="51">
        <v>136</v>
      </c>
      <c r="K84" s="50">
        <v>225</v>
      </c>
      <c r="L84" s="45">
        <v>94</v>
      </c>
      <c r="M84" s="51">
        <v>131</v>
      </c>
      <c r="N84" s="50">
        <v>230</v>
      </c>
      <c r="O84" s="45">
        <v>88</v>
      </c>
      <c r="P84" s="51">
        <v>142</v>
      </c>
      <c r="Q84" s="50">
        <v>232</v>
      </c>
      <c r="R84" s="45">
        <v>108</v>
      </c>
      <c r="S84" s="51">
        <v>124</v>
      </c>
      <c r="T84" s="50">
        <v>219</v>
      </c>
      <c r="U84" s="45">
        <v>102</v>
      </c>
      <c r="V84" s="51">
        <v>117</v>
      </c>
      <c r="W84" s="50">
        <v>231</v>
      </c>
      <c r="X84" s="45">
        <v>106</v>
      </c>
      <c r="Y84" s="51">
        <v>125</v>
      </c>
      <c r="Z84" s="50">
        <v>202</v>
      </c>
      <c r="AA84" s="45">
        <v>80</v>
      </c>
      <c r="AB84" s="51">
        <v>122</v>
      </c>
      <c r="AC84" s="50">
        <v>175</v>
      </c>
      <c r="AD84" s="45">
        <v>55</v>
      </c>
      <c r="AE84" s="51">
        <v>120</v>
      </c>
      <c r="AF84" s="50">
        <v>238</v>
      </c>
      <c r="AG84" s="45">
        <v>94</v>
      </c>
      <c r="AH84" s="51">
        <v>144</v>
      </c>
      <c r="AI84" s="50">
        <v>240</v>
      </c>
      <c r="AJ84" s="45">
        <v>91</v>
      </c>
      <c r="AK84" s="51">
        <v>149</v>
      </c>
      <c r="AL84" s="50">
        <v>255</v>
      </c>
      <c r="AM84" s="45">
        <v>107</v>
      </c>
      <c r="AN84" s="51">
        <v>148</v>
      </c>
      <c r="AO84" s="50">
        <v>223</v>
      </c>
      <c r="AP84" s="45">
        <v>84</v>
      </c>
      <c r="AQ84" s="51">
        <v>139</v>
      </c>
      <c r="AR84" s="50">
        <v>265</v>
      </c>
      <c r="AS84" s="45">
        <v>114</v>
      </c>
      <c r="AT84" s="51">
        <v>151</v>
      </c>
      <c r="AU84" s="50">
        <v>206</v>
      </c>
      <c r="AV84" s="45">
        <v>72</v>
      </c>
      <c r="AW84" s="51">
        <v>134</v>
      </c>
      <c r="AX84" s="50">
        <v>176</v>
      </c>
      <c r="AY84" s="45">
        <v>48</v>
      </c>
      <c r="AZ84" s="51">
        <v>128</v>
      </c>
      <c r="BA84" s="50">
        <v>233</v>
      </c>
      <c r="BB84" s="45">
        <v>80</v>
      </c>
      <c r="BC84" s="51">
        <v>153</v>
      </c>
      <c r="BD84" s="50">
        <v>233</v>
      </c>
      <c r="BE84" s="45">
        <v>101</v>
      </c>
      <c r="BF84" s="51">
        <v>132</v>
      </c>
      <c r="BG84" s="50">
        <v>238</v>
      </c>
      <c r="BH84" s="45">
        <v>99</v>
      </c>
      <c r="BI84" s="51">
        <v>139</v>
      </c>
      <c r="BJ84" s="50">
        <v>229</v>
      </c>
      <c r="BK84" s="45">
        <v>92</v>
      </c>
      <c r="BL84" s="51">
        <v>137</v>
      </c>
      <c r="BM84" s="50">
        <v>260</v>
      </c>
      <c r="BN84" s="45">
        <v>124</v>
      </c>
      <c r="BO84" s="51">
        <v>136</v>
      </c>
      <c r="BP84" s="50">
        <v>191</v>
      </c>
      <c r="BQ84" s="45">
        <v>68</v>
      </c>
      <c r="BR84" s="51">
        <v>123</v>
      </c>
      <c r="BS84" s="50">
        <v>161</v>
      </c>
      <c r="BT84" s="45">
        <v>41</v>
      </c>
      <c r="BU84" s="51">
        <v>120</v>
      </c>
      <c r="BV84" s="50">
        <v>232</v>
      </c>
      <c r="BW84" s="45">
        <v>96</v>
      </c>
      <c r="BX84" s="51">
        <v>136</v>
      </c>
      <c r="BY84" s="50">
        <v>222</v>
      </c>
      <c r="BZ84" s="45">
        <v>95</v>
      </c>
      <c r="CA84" s="51">
        <v>127</v>
      </c>
      <c r="CB84" s="50">
        <v>263</v>
      </c>
      <c r="CC84" s="45">
        <v>139</v>
      </c>
      <c r="CD84" s="51">
        <v>124</v>
      </c>
      <c r="CE84" s="50">
        <v>252</v>
      </c>
      <c r="CF84" s="45">
        <v>108</v>
      </c>
      <c r="CG84" s="51">
        <v>144</v>
      </c>
      <c r="CH84" s="50">
        <v>236</v>
      </c>
      <c r="CI84" s="45">
        <v>108</v>
      </c>
      <c r="CJ84" s="51">
        <v>128</v>
      </c>
      <c r="CK84" s="50">
        <v>186</v>
      </c>
      <c r="CL84" s="45">
        <v>70</v>
      </c>
      <c r="CM84" s="51">
        <v>116</v>
      </c>
      <c r="CN84" s="50">
        <v>135</v>
      </c>
      <c r="CO84" s="45">
        <v>12</v>
      </c>
      <c r="CP84" s="51">
        <v>123</v>
      </c>
      <c r="CQ84" s="50">
        <v>246</v>
      </c>
      <c r="CR84" s="45">
        <v>101</v>
      </c>
      <c r="CS84" s="51">
        <v>145</v>
      </c>
    </row>
    <row r="85" spans="2:97" s="23" customFormat="1" ht="17.25" customHeight="1" x14ac:dyDescent="0.2">
      <c r="B85" s="87" t="s">
        <v>273</v>
      </c>
      <c r="C85" s="80" t="s">
        <v>48</v>
      </c>
      <c r="D85" s="95" t="s">
        <v>396</v>
      </c>
      <c r="E85" s="50">
        <v>62</v>
      </c>
      <c r="F85" s="45">
        <v>34</v>
      </c>
      <c r="G85" s="51">
        <v>28</v>
      </c>
      <c r="H85" s="50">
        <v>23</v>
      </c>
      <c r="I85" s="45">
        <v>23</v>
      </c>
      <c r="J85" s="51">
        <v>0</v>
      </c>
      <c r="K85" s="50">
        <v>49</v>
      </c>
      <c r="L85" s="45">
        <v>24</v>
      </c>
      <c r="M85" s="51">
        <v>25</v>
      </c>
      <c r="N85" s="50">
        <v>70</v>
      </c>
      <c r="O85" s="45">
        <v>35</v>
      </c>
      <c r="P85" s="51">
        <v>35</v>
      </c>
      <c r="Q85" s="50">
        <v>70</v>
      </c>
      <c r="R85" s="45">
        <v>40</v>
      </c>
      <c r="S85" s="51">
        <v>30</v>
      </c>
      <c r="T85" s="50">
        <v>81</v>
      </c>
      <c r="U85" s="45">
        <v>44</v>
      </c>
      <c r="V85" s="51">
        <v>37</v>
      </c>
      <c r="W85" s="50">
        <v>76</v>
      </c>
      <c r="X85" s="45">
        <v>41</v>
      </c>
      <c r="Y85" s="51">
        <v>35</v>
      </c>
      <c r="Z85" s="50">
        <v>65</v>
      </c>
      <c r="AA85" s="45">
        <v>27</v>
      </c>
      <c r="AB85" s="51">
        <v>38</v>
      </c>
      <c r="AC85" s="50">
        <v>59</v>
      </c>
      <c r="AD85" s="45">
        <v>20</v>
      </c>
      <c r="AE85" s="51">
        <v>39</v>
      </c>
      <c r="AF85" s="50">
        <v>70</v>
      </c>
      <c r="AG85" s="45">
        <v>34</v>
      </c>
      <c r="AH85" s="51">
        <v>36</v>
      </c>
      <c r="AI85" s="50">
        <v>78</v>
      </c>
      <c r="AJ85" s="45">
        <v>42</v>
      </c>
      <c r="AK85" s="51">
        <v>36</v>
      </c>
      <c r="AL85" s="50">
        <v>65</v>
      </c>
      <c r="AM85" s="45">
        <v>30</v>
      </c>
      <c r="AN85" s="51">
        <v>35</v>
      </c>
      <c r="AO85" s="50">
        <v>71</v>
      </c>
      <c r="AP85" s="45">
        <v>38</v>
      </c>
      <c r="AQ85" s="51">
        <v>33</v>
      </c>
      <c r="AR85" s="50">
        <v>64</v>
      </c>
      <c r="AS85" s="45">
        <v>42</v>
      </c>
      <c r="AT85" s="51">
        <v>22</v>
      </c>
      <c r="AU85" s="50">
        <v>44</v>
      </c>
      <c r="AV85" s="45">
        <v>22</v>
      </c>
      <c r="AW85" s="51">
        <v>22</v>
      </c>
      <c r="AX85" s="50">
        <v>65</v>
      </c>
      <c r="AY85" s="45">
        <v>19</v>
      </c>
      <c r="AZ85" s="51">
        <v>46</v>
      </c>
      <c r="BA85" s="50">
        <v>61</v>
      </c>
      <c r="BB85" s="45">
        <v>32</v>
      </c>
      <c r="BC85" s="51">
        <v>29</v>
      </c>
      <c r="BD85" s="50">
        <v>66</v>
      </c>
      <c r="BE85" s="45">
        <v>35</v>
      </c>
      <c r="BF85" s="51">
        <v>31</v>
      </c>
      <c r="BG85" s="50">
        <v>59</v>
      </c>
      <c r="BH85" s="45">
        <v>31</v>
      </c>
      <c r="BI85" s="51">
        <v>28</v>
      </c>
      <c r="BJ85" s="50">
        <v>68</v>
      </c>
      <c r="BK85" s="45">
        <v>36</v>
      </c>
      <c r="BL85" s="51">
        <v>32</v>
      </c>
      <c r="BM85" s="50">
        <v>81</v>
      </c>
      <c r="BN85" s="45">
        <v>49</v>
      </c>
      <c r="BO85" s="51">
        <v>32</v>
      </c>
      <c r="BP85" s="50">
        <v>50</v>
      </c>
      <c r="BQ85" s="45">
        <v>20</v>
      </c>
      <c r="BR85" s="51">
        <v>30</v>
      </c>
      <c r="BS85" s="50">
        <v>48</v>
      </c>
      <c r="BT85" s="45">
        <v>22</v>
      </c>
      <c r="BU85" s="51">
        <v>26</v>
      </c>
      <c r="BV85" s="50">
        <v>50</v>
      </c>
      <c r="BW85" s="45">
        <v>26</v>
      </c>
      <c r="BX85" s="51">
        <v>24</v>
      </c>
      <c r="BY85" s="50">
        <v>58</v>
      </c>
      <c r="BZ85" s="45">
        <v>31</v>
      </c>
      <c r="CA85" s="51">
        <v>27</v>
      </c>
      <c r="CB85" s="50">
        <v>62</v>
      </c>
      <c r="CC85" s="45">
        <v>41</v>
      </c>
      <c r="CD85" s="51">
        <v>21</v>
      </c>
      <c r="CE85" s="50">
        <v>67</v>
      </c>
      <c r="CF85" s="45">
        <v>40</v>
      </c>
      <c r="CG85" s="51">
        <v>27</v>
      </c>
      <c r="CH85" s="50">
        <v>62</v>
      </c>
      <c r="CI85" s="45">
        <v>31</v>
      </c>
      <c r="CJ85" s="51">
        <v>31</v>
      </c>
      <c r="CK85" s="50">
        <v>62</v>
      </c>
      <c r="CL85" s="45">
        <v>35</v>
      </c>
      <c r="CM85" s="51">
        <v>27</v>
      </c>
      <c r="CN85" s="50">
        <v>42</v>
      </c>
      <c r="CO85" s="45">
        <v>15</v>
      </c>
      <c r="CP85" s="51">
        <v>27</v>
      </c>
      <c r="CQ85" s="50">
        <v>54</v>
      </c>
      <c r="CR85" s="45">
        <v>27</v>
      </c>
      <c r="CS85" s="51">
        <v>27</v>
      </c>
    </row>
    <row r="86" spans="2:97" s="23" customFormat="1" ht="17.25" customHeight="1" x14ac:dyDescent="0.2">
      <c r="B86" s="87" t="s">
        <v>273</v>
      </c>
      <c r="C86" s="81" t="s">
        <v>64</v>
      </c>
      <c r="D86" s="94" t="s">
        <v>360</v>
      </c>
      <c r="E86" s="50">
        <v>151</v>
      </c>
      <c r="F86" s="45">
        <v>78</v>
      </c>
      <c r="G86" s="51">
        <v>73</v>
      </c>
      <c r="H86" s="50">
        <v>140</v>
      </c>
      <c r="I86" s="45">
        <v>66</v>
      </c>
      <c r="J86" s="51">
        <v>74</v>
      </c>
      <c r="K86" s="50">
        <v>165</v>
      </c>
      <c r="L86" s="45">
        <v>103</v>
      </c>
      <c r="M86" s="51">
        <v>62</v>
      </c>
      <c r="N86" s="50">
        <v>177</v>
      </c>
      <c r="O86" s="45">
        <v>134</v>
      </c>
      <c r="P86" s="51">
        <v>43</v>
      </c>
      <c r="Q86" s="50">
        <v>119</v>
      </c>
      <c r="R86" s="45">
        <v>100</v>
      </c>
      <c r="S86" s="51">
        <v>19</v>
      </c>
      <c r="T86" s="50">
        <v>118</v>
      </c>
      <c r="U86" s="45">
        <v>97</v>
      </c>
      <c r="V86" s="51">
        <v>21</v>
      </c>
      <c r="W86" s="50">
        <v>167</v>
      </c>
      <c r="X86" s="45">
        <v>120</v>
      </c>
      <c r="Y86" s="51">
        <v>47</v>
      </c>
      <c r="Z86" s="50">
        <v>127</v>
      </c>
      <c r="AA86" s="45">
        <v>63</v>
      </c>
      <c r="AB86" s="51">
        <v>64</v>
      </c>
      <c r="AC86" s="50">
        <v>88</v>
      </c>
      <c r="AD86" s="45">
        <v>32</v>
      </c>
      <c r="AE86" s="51">
        <v>56</v>
      </c>
      <c r="AF86" s="50">
        <v>135</v>
      </c>
      <c r="AG86" s="45">
        <v>85</v>
      </c>
      <c r="AH86" s="51">
        <v>50</v>
      </c>
      <c r="AI86" s="50">
        <v>153</v>
      </c>
      <c r="AJ86" s="45">
        <v>101</v>
      </c>
      <c r="AK86" s="51">
        <v>52</v>
      </c>
      <c r="AL86" s="50">
        <v>163</v>
      </c>
      <c r="AM86" s="45">
        <v>107</v>
      </c>
      <c r="AN86" s="51">
        <v>56</v>
      </c>
      <c r="AO86" s="50">
        <v>147</v>
      </c>
      <c r="AP86" s="45">
        <v>107</v>
      </c>
      <c r="AQ86" s="51">
        <v>40</v>
      </c>
      <c r="AR86" s="50">
        <v>175</v>
      </c>
      <c r="AS86" s="45">
        <v>129</v>
      </c>
      <c r="AT86" s="51">
        <v>46</v>
      </c>
      <c r="AU86" s="50">
        <v>127</v>
      </c>
      <c r="AV86" s="45">
        <v>85</v>
      </c>
      <c r="AW86" s="51">
        <v>42</v>
      </c>
      <c r="AX86" s="50">
        <v>0</v>
      </c>
      <c r="AY86" s="45">
        <v>0</v>
      </c>
      <c r="AZ86" s="51">
        <v>0</v>
      </c>
      <c r="BA86" s="50">
        <v>123</v>
      </c>
      <c r="BB86" s="45">
        <v>76</v>
      </c>
      <c r="BC86" s="51">
        <v>47</v>
      </c>
      <c r="BD86" s="50">
        <v>129</v>
      </c>
      <c r="BE86" s="45">
        <v>82</v>
      </c>
      <c r="BF86" s="51">
        <v>47</v>
      </c>
      <c r="BG86" s="50">
        <v>179</v>
      </c>
      <c r="BH86" s="45">
        <v>116</v>
      </c>
      <c r="BI86" s="51">
        <v>63</v>
      </c>
      <c r="BJ86" s="50">
        <v>134</v>
      </c>
      <c r="BK86" s="45">
        <v>88</v>
      </c>
      <c r="BL86" s="51">
        <v>46</v>
      </c>
      <c r="BM86" s="50">
        <v>186</v>
      </c>
      <c r="BN86" s="45">
        <v>131</v>
      </c>
      <c r="BO86" s="51">
        <v>55</v>
      </c>
      <c r="BP86" s="50">
        <v>99</v>
      </c>
      <c r="BQ86" s="45">
        <v>66</v>
      </c>
      <c r="BR86" s="51">
        <v>33</v>
      </c>
      <c r="BS86" s="50">
        <v>71</v>
      </c>
      <c r="BT86" s="45">
        <v>43</v>
      </c>
      <c r="BU86" s="51">
        <v>28</v>
      </c>
      <c r="BV86" s="50">
        <v>142</v>
      </c>
      <c r="BW86" s="45">
        <v>80</v>
      </c>
      <c r="BX86" s="51">
        <v>62</v>
      </c>
      <c r="BY86" s="50">
        <v>142</v>
      </c>
      <c r="BZ86" s="45">
        <v>97</v>
      </c>
      <c r="CA86" s="51">
        <v>45</v>
      </c>
      <c r="CB86" s="50">
        <v>122</v>
      </c>
      <c r="CC86" s="45">
        <v>95</v>
      </c>
      <c r="CD86" s="51">
        <v>27</v>
      </c>
      <c r="CE86" s="50">
        <v>175</v>
      </c>
      <c r="CF86" s="45">
        <v>120</v>
      </c>
      <c r="CG86" s="51">
        <v>55</v>
      </c>
      <c r="CH86" s="50">
        <v>146</v>
      </c>
      <c r="CI86" s="45">
        <v>114</v>
      </c>
      <c r="CJ86" s="51">
        <v>32</v>
      </c>
      <c r="CK86" s="50">
        <v>122</v>
      </c>
      <c r="CL86" s="45">
        <v>81</v>
      </c>
      <c r="CM86" s="51">
        <v>41</v>
      </c>
      <c r="CN86" s="50">
        <v>88</v>
      </c>
      <c r="CO86" s="45">
        <v>50</v>
      </c>
      <c r="CP86" s="51">
        <v>38</v>
      </c>
      <c r="CQ86" s="50">
        <v>82</v>
      </c>
      <c r="CR86" s="45">
        <v>41</v>
      </c>
      <c r="CS86" s="51">
        <v>41</v>
      </c>
    </row>
    <row r="87" spans="2:97" s="23" customFormat="1" ht="17.25" customHeight="1" x14ac:dyDescent="0.2">
      <c r="B87" s="87" t="s">
        <v>273</v>
      </c>
      <c r="C87" s="81" t="s">
        <v>92</v>
      </c>
      <c r="D87" s="94" t="s">
        <v>371</v>
      </c>
      <c r="E87" s="50">
        <v>211</v>
      </c>
      <c r="F87" s="45">
        <v>69</v>
      </c>
      <c r="G87" s="51">
        <v>142</v>
      </c>
      <c r="H87" s="50">
        <v>174</v>
      </c>
      <c r="I87" s="45">
        <v>34</v>
      </c>
      <c r="J87" s="51">
        <v>140</v>
      </c>
      <c r="K87" s="50">
        <v>168</v>
      </c>
      <c r="L87" s="45">
        <v>29</v>
      </c>
      <c r="M87" s="51">
        <v>139</v>
      </c>
      <c r="N87" s="50">
        <v>207</v>
      </c>
      <c r="O87" s="45">
        <v>58</v>
      </c>
      <c r="P87" s="51">
        <v>149</v>
      </c>
      <c r="Q87" s="50">
        <v>222</v>
      </c>
      <c r="R87" s="45">
        <v>73</v>
      </c>
      <c r="S87" s="51">
        <v>149</v>
      </c>
      <c r="T87" s="50">
        <v>234</v>
      </c>
      <c r="U87" s="45">
        <v>86</v>
      </c>
      <c r="V87" s="51">
        <v>148</v>
      </c>
      <c r="W87" s="50">
        <v>231</v>
      </c>
      <c r="X87" s="45">
        <v>68</v>
      </c>
      <c r="Y87" s="51">
        <v>163</v>
      </c>
      <c r="Z87" s="50">
        <v>229</v>
      </c>
      <c r="AA87" s="45">
        <v>74</v>
      </c>
      <c r="AB87" s="51">
        <v>155</v>
      </c>
      <c r="AC87" s="50">
        <v>189</v>
      </c>
      <c r="AD87" s="45">
        <v>37</v>
      </c>
      <c r="AE87" s="51">
        <v>152</v>
      </c>
      <c r="AF87" s="50">
        <v>188</v>
      </c>
      <c r="AG87" s="45">
        <v>37</v>
      </c>
      <c r="AH87" s="51">
        <v>151</v>
      </c>
      <c r="AI87" s="50">
        <v>203</v>
      </c>
      <c r="AJ87" s="45">
        <v>40</v>
      </c>
      <c r="AK87" s="51">
        <v>163</v>
      </c>
      <c r="AL87" s="50">
        <v>222</v>
      </c>
      <c r="AM87" s="45">
        <v>60</v>
      </c>
      <c r="AN87" s="51">
        <v>162</v>
      </c>
      <c r="AO87" s="50">
        <v>228</v>
      </c>
      <c r="AP87" s="45">
        <v>67</v>
      </c>
      <c r="AQ87" s="51">
        <v>161</v>
      </c>
      <c r="AR87" s="50">
        <v>224</v>
      </c>
      <c r="AS87" s="45">
        <v>66</v>
      </c>
      <c r="AT87" s="51">
        <v>158</v>
      </c>
      <c r="AU87" s="50">
        <v>227</v>
      </c>
      <c r="AV87" s="45">
        <v>69</v>
      </c>
      <c r="AW87" s="51">
        <v>158</v>
      </c>
      <c r="AX87" s="50">
        <v>195</v>
      </c>
      <c r="AY87" s="45">
        <v>47</v>
      </c>
      <c r="AZ87" s="51">
        <v>148</v>
      </c>
      <c r="BA87" s="50">
        <v>193</v>
      </c>
      <c r="BB87" s="45">
        <v>56</v>
      </c>
      <c r="BC87" s="51">
        <v>137</v>
      </c>
      <c r="BD87" s="50">
        <v>210</v>
      </c>
      <c r="BE87" s="45">
        <v>76</v>
      </c>
      <c r="BF87" s="51">
        <v>134</v>
      </c>
      <c r="BG87" s="50">
        <v>211</v>
      </c>
      <c r="BH87" s="45">
        <v>78</v>
      </c>
      <c r="BI87" s="51">
        <v>133</v>
      </c>
      <c r="BJ87" s="50">
        <v>200</v>
      </c>
      <c r="BK87" s="45">
        <v>58</v>
      </c>
      <c r="BL87" s="51">
        <v>142</v>
      </c>
      <c r="BM87" s="50">
        <v>210</v>
      </c>
      <c r="BN87" s="45">
        <v>65</v>
      </c>
      <c r="BO87" s="51">
        <v>145</v>
      </c>
      <c r="BP87" s="50">
        <v>177</v>
      </c>
      <c r="BQ87" s="45">
        <v>27</v>
      </c>
      <c r="BR87" s="51">
        <v>150</v>
      </c>
      <c r="BS87" s="50">
        <v>177</v>
      </c>
      <c r="BT87" s="45">
        <v>32</v>
      </c>
      <c r="BU87" s="51">
        <v>145</v>
      </c>
      <c r="BV87" s="50">
        <v>188</v>
      </c>
      <c r="BW87" s="45">
        <v>56</v>
      </c>
      <c r="BX87" s="51">
        <v>132</v>
      </c>
      <c r="BY87" s="50">
        <v>212</v>
      </c>
      <c r="BZ87" s="45">
        <v>75</v>
      </c>
      <c r="CA87" s="51">
        <v>137</v>
      </c>
      <c r="CB87" s="50">
        <v>201</v>
      </c>
      <c r="CC87" s="45">
        <v>70</v>
      </c>
      <c r="CD87" s="51">
        <v>131</v>
      </c>
      <c r="CE87" s="50">
        <v>189</v>
      </c>
      <c r="CF87" s="45">
        <v>71</v>
      </c>
      <c r="CG87" s="51">
        <v>118</v>
      </c>
      <c r="CH87" s="50">
        <v>193</v>
      </c>
      <c r="CI87" s="45">
        <v>67</v>
      </c>
      <c r="CJ87" s="51">
        <v>126</v>
      </c>
      <c r="CK87" s="50">
        <v>165</v>
      </c>
      <c r="CL87" s="45">
        <v>37</v>
      </c>
      <c r="CM87" s="51">
        <v>128</v>
      </c>
      <c r="CN87" s="50">
        <v>151</v>
      </c>
      <c r="CO87" s="45">
        <v>26</v>
      </c>
      <c r="CP87" s="51">
        <v>125</v>
      </c>
      <c r="CQ87" s="50">
        <v>167</v>
      </c>
      <c r="CR87" s="45">
        <v>53</v>
      </c>
      <c r="CS87" s="51">
        <v>114</v>
      </c>
    </row>
    <row r="88" spans="2:97" s="23" customFormat="1" ht="17.25" customHeight="1" x14ac:dyDescent="0.2">
      <c r="B88" s="87" t="s">
        <v>273</v>
      </c>
      <c r="C88" s="81" t="s">
        <v>74</v>
      </c>
      <c r="D88" s="94" t="s">
        <v>392</v>
      </c>
      <c r="E88" s="50">
        <v>206</v>
      </c>
      <c r="F88" s="45">
        <v>87</v>
      </c>
      <c r="G88" s="51">
        <v>119</v>
      </c>
      <c r="H88" s="50">
        <v>190</v>
      </c>
      <c r="I88" s="45">
        <v>50</v>
      </c>
      <c r="J88" s="51">
        <v>140</v>
      </c>
      <c r="K88" s="50">
        <v>250</v>
      </c>
      <c r="L88" s="45">
        <v>96</v>
      </c>
      <c r="M88" s="51">
        <v>154</v>
      </c>
      <c r="N88" s="50">
        <v>265</v>
      </c>
      <c r="O88" s="45">
        <v>128</v>
      </c>
      <c r="P88" s="51">
        <v>137</v>
      </c>
      <c r="Q88" s="50">
        <v>251</v>
      </c>
      <c r="R88" s="45">
        <v>100</v>
      </c>
      <c r="S88" s="51">
        <v>151</v>
      </c>
      <c r="T88" s="50">
        <v>267</v>
      </c>
      <c r="U88" s="45">
        <v>136</v>
      </c>
      <c r="V88" s="51">
        <v>131</v>
      </c>
      <c r="W88" s="50">
        <v>253</v>
      </c>
      <c r="X88" s="45">
        <v>136</v>
      </c>
      <c r="Y88" s="51">
        <v>117</v>
      </c>
      <c r="Z88" s="50">
        <v>217</v>
      </c>
      <c r="AA88" s="45">
        <v>79</v>
      </c>
      <c r="AB88" s="51">
        <v>138</v>
      </c>
      <c r="AC88" s="50">
        <v>195</v>
      </c>
      <c r="AD88" s="45">
        <v>64</v>
      </c>
      <c r="AE88" s="51">
        <v>131</v>
      </c>
      <c r="AF88" s="50">
        <v>244</v>
      </c>
      <c r="AG88" s="45">
        <v>109</v>
      </c>
      <c r="AH88" s="51">
        <v>135</v>
      </c>
      <c r="AI88" s="50">
        <v>254</v>
      </c>
      <c r="AJ88" s="45">
        <v>110</v>
      </c>
      <c r="AK88" s="51">
        <v>144</v>
      </c>
      <c r="AL88" s="50">
        <v>238</v>
      </c>
      <c r="AM88" s="45">
        <v>108</v>
      </c>
      <c r="AN88" s="51">
        <v>130</v>
      </c>
      <c r="AO88" s="50">
        <v>263</v>
      </c>
      <c r="AP88" s="45">
        <v>113</v>
      </c>
      <c r="AQ88" s="51">
        <v>150</v>
      </c>
      <c r="AR88" s="50">
        <v>249</v>
      </c>
      <c r="AS88" s="45">
        <v>144</v>
      </c>
      <c r="AT88" s="51">
        <v>105</v>
      </c>
      <c r="AU88" s="50">
        <v>198</v>
      </c>
      <c r="AV88" s="45">
        <v>93</v>
      </c>
      <c r="AW88" s="51">
        <v>105</v>
      </c>
      <c r="AX88" s="50">
        <v>179</v>
      </c>
      <c r="AY88" s="45">
        <v>44</v>
      </c>
      <c r="AZ88" s="51">
        <v>135</v>
      </c>
      <c r="BA88" s="50">
        <v>230</v>
      </c>
      <c r="BB88" s="45">
        <v>83</v>
      </c>
      <c r="BC88" s="51">
        <v>147</v>
      </c>
      <c r="BD88" s="50">
        <v>230</v>
      </c>
      <c r="BE88" s="45">
        <v>123</v>
      </c>
      <c r="BF88" s="51">
        <v>107</v>
      </c>
      <c r="BG88" s="50">
        <v>242</v>
      </c>
      <c r="BH88" s="45">
        <v>137</v>
      </c>
      <c r="BI88" s="51">
        <v>105</v>
      </c>
      <c r="BJ88" s="50">
        <v>263</v>
      </c>
      <c r="BK88" s="45">
        <v>135</v>
      </c>
      <c r="BL88" s="51">
        <v>128</v>
      </c>
      <c r="BM88" s="50">
        <v>243</v>
      </c>
      <c r="BN88" s="45">
        <v>112</v>
      </c>
      <c r="BO88" s="51">
        <v>131</v>
      </c>
      <c r="BP88" s="50">
        <v>209</v>
      </c>
      <c r="BQ88" s="45">
        <v>95</v>
      </c>
      <c r="BR88" s="51">
        <v>114</v>
      </c>
      <c r="BS88" s="50">
        <v>208</v>
      </c>
      <c r="BT88" s="45">
        <v>60</v>
      </c>
      <c r="BU88" s="51">
        <v>148</v>
      </c>
      <c r="BV88" s="50">
        <v>242</v>
      </c>
      <c r="BW88" s="45">
        <v>104</v>
      </c>
      <c r="BX88" s="51">
        <v>138</v>
      </c>
      <c r="BY88" s="50">
        <v>268</v>
      </c>
      <c r="BZ88" s="45">
        <v>141</v>
      </c>
      <c r="CA88" s="51">
        <v>127</v>
      </c>
      <c r="CB88" s="50">
        <v>233</v>
      </c>
      <c r="CC88" s="45">
        <v>115</v>
      </c>
      <c r="CD88" s="51">
        <v>118</v>
      </c>
      <c r="CE88" s="50">
        <v>245</v>
      </c>
      <c r="CF88" s="45">
        <v>113</v>
      </c>
      <c r="CG88" s="51">
        <v>132</v>
      </c>
      <c r="CH88" s="50">
        <v>240</v>
      </c>
      <c r="CI88" s="45">
        <v>134</v>
      </c>
      <c r="CJ88" s="51">
        <v>106</v>
      </c>
      <c r="CK88" s="50">
        <v>198</v>
      </c>
      <c r="CL88" s="45">
        <v>87</v>
      </c>
      <c r="CM88" s="51">
        <v>111</v>
      </c>
      <c r="CN88" s="50">
        <v>184</v>
      </c>
      <c r="CO88" s="45">
        <v>50</v>
      </c>
      <c r="CP88" s="51">
        <v>134</v>
      </c>
      <c r="CQ88" s="50">
        <v>245</v>
      </c>
      <c r="CR88" s="45">
        <v>95</v>
      </c>
      <c r="CS88" s="51">
        <v>150</v>
      </c>
    </row>
    <row r="89" spans="2:97" s="23" customFormat="1" ht="17.25" customHeight="1" x14ac:dyDescent="0.2">
      <c r="B89" s="87" t="s">
        <v>274</v>
      </c>
      <c r="C89" s="81" t="s">
        <v>133</v>
      </c>
      <c r="D89" s="94" t="s">
        <v>296</v>
      </c>
      <c r="E89" s="50">
        <v>112</v>
      </c>
      <c r="F89" s="45">
        <v>13</v>
      </c>
      <c r="G89" s="51">
        <v>99</v>
      </c>
      <c r="H89" s="50">
        <v>101</v>
      </c>
      <c r="I89" s="45">
        <v>7</v>
      </c>
      <c r="J89" s="51">
        <v>94</v>
      </c>
      <c r="K89" s="50">
        <v>91</v>
      </c>
      <c r="L89" s="45">
        <v>18</v>
      </c>
      <c r="M89" s="51">
        <v>73</v>
      </c>
      <c r="N89" s="50">
        <v>123</v>
      </c>
      <c r="O89" s="45">
        <v>20</v>
      </c>
      <c r="P89" s="51">
        <v>103</v>
      </c>
      <c r="Q89" s="50">
        <v>133</v>
      </c>
      <c r="R89" s="45">
        <v>17</v>
      </c>
      <c r="S89" s="51">
        <v>116</v>
      </c>
      <c r="T89" s="50">
        <v>125</v>
      </c>
      <c r="U89" s="45">
        <v>23</v>
      </c>
      <c r="V89" s="51">
        <v>102</v>
      </c>
      <c r="W89" s="50">
        <v>124</v>
      </c>
      <c r="X89" s="45">
        <v>10</v>
      </c>
      <c r="Y89" s="51">
        <v>114</v>
      </c>
      <c r="Z89" s="50">
        <v>108</v>
      </c>
      <c r="AA89" s="45">
        <v>14</v>
      </c>
      <c r="AB89" s="51">
        <v>94</v>
      </c>
      <c r="AC89" s="50">
        <v>76</v>
      </c>
      <c r="AD89" s="45">
        <v>8</v>
      </c>
      <c r="AE89" s="51">
        <v>68</v>
      </c>
      <c r="AF89" s="50">
        <v>100</v>
      </c>
      <c r="AG89" s="45">
        <v>9</v>
      </c>
      <c r="AH89" s="51">
        <v>91</v>
      </c>
      <c r="AI89" s="50">
        <v>105</v>
      </c>
      <c r="AJ89" s="45">
        <v>22</v>
      </c>
      <c r="AK89" s="51">
        <v>83</v>
      </c>
      <c r="AL89" s="50">
        <v>130</v>
      </c>
      <c r="AM89" s="45">
        <v>19</v>
      </c>
      <c r="AN89" s="51">
        <v>111</v>
      </c>
      <c r="AO89" s="50">
        <v>118</v>
      </c>
      <c r="AP89" s="45">
        <v>28</v>
      </c>
      <c r="AQ89" s="51">
        <v>90</v>
      </c>
      <c r="AR89" s="50">
        <v>123</v>
      </c>
      <c r="AS89" s="45">
        <v>24</v>
      </c>
      <c r="AT89" s="51">
        <v>99</v>
      </c>
      <c r="AU89" s="50">
        <v>108</v>
      </c>
      <c r="AV89" s="45">
        <v>14</v>
      </c>
      <c r="AW89" s="51">
        <v>94</v>
      </c>
      <c r="AX89" s="50">
        <v>84</v>
      </c>
      <c r="AY89" s="45">
        <v>8</v>
      </c>
      <c r="AZ89" s="51">
        <v>76</v>
      </c>
      <c r="BA89" s="50">
        <v>99</v>
      </c>
      <c r="BB89" s="45">
        <v>12</v>
      </c>
      <c r="BC89" s="51">
        <v>87</v>
      </c>
      <c r="BD89" s="50">
        <v>112</v>
      </c>
      <c r="BE89" s="45">
        <v>24</v>
      </c>
      <c r="BF89" s="51">
        <v>88</v>
      </c>
      <c r="BG89" s="50">
        <v>121</v>
      </c>
      <c r="BH89" s="45">
        <v>26</v>
      </c>
      <c r="BI89" s="51">
        <v>95</v>
      </c>
      <c r="BJ89" s="50">
        <v>126</v>
      </c>
      <c r="BK89" s="45">
        <v>21</v>
      </c>
      <c r="BL89" s="51">
        <v>105</v>
      </c>
      <c r="BM89" s="50">
        <v>110</v>
      </c>
      <c r="BN89" s="45">
        <v>21</v>
      </c>
      <c r="BO89" s="51">
        <v>89</v>
      </c>
      <c r="BP89" s="50">
        <v>82</v>
      </c>
      <c r="BQ89" s="45">
        <v>13</v>
      </c>
      <c r="BR89" s="51">
        <v>69</v>
      </c>
      <c r="BS89" s="50">
        <v>84</v>
      </c>
      <c r="BT89" s="45">
        <v>12</v>
      </c>
      <c r="BU89" s="51">
        <v>72</v>
      </c>
      <c r="BV89" s="50">
        <v>100</v>
      </c>
      <c r="BW89" s="45">
        <v>17</v>
      </c>
      <c r="BX89" s="51">
        <v>83</v>
      </c>
      <c r="BY89" s="50">
        <v>95</v>
      </c>
      <c r="BZ89" s="45">
        <v>18</v>
      </c>
      <c r="CA89" s="51">
        <v>77</v>
      </c>
      <c r="CB89" s="50">
        <v>109</v>
      </c>
      <c r="CC89" s="45">
        <v>25</v>
      </c>
      <c r="CD89" s="51">
        <v>84</v>
      </c>
      <c r="CE89" s="50">
        <v>108</v>
      </c>
      <c r="CF89" s="45">
        <v>16</v>
      </c>
      <c r="CG89" s="51">
        <v>92</v>
      </c>
      <c r="CH89" s="50">
        <v>110</v>
      </c>
      <c r="CI89" s="45">
        <v>28</v>
      </c>
      <c r="CJ89" s="51">
        <v>82</v>
      </c>
      <c r="CK89" s="50">
        <v>79</v>
      </c>
      <c r="CL89" s="45">
        <v>9</v>
      </c>
      <c r="CM89" s="51">
        <v>70</v>
      </c>
      <c r="CN89" s="50">
        <v>67</v>
      </c>
      <c r="CO89" s="45">
        <v>10</v>
      </c>
      <c r="CP89" s="51">
        <v>57</v>
      </c>
      <c r="CQ89" s="50">
        <v>112</v>
      </c>
      <c r="CR89" s="45">
        <v>14</v>
      </c>
      <c r="CS89" s="51">
        <v>98</v>
      </c>
    </row>
    <row r="90" spans="2:97" s="23" customFormat="1" ht="17.25" customHeight="1" x14ac:dyDescent="0.2">
      <c r="B90" s="87" t="s">
        <v>274</v>
      </c>
      <c r="C90" s="81" t="s">
        <v>113</v>
      </c>
      <c r="D90" s="94" t="s">
        <v>314</v>
      </c>
      <c r="E90" s="50">
        <v>129</v>
      </c>
      <c r="F90" s="45">
        <v>46</v>
      </c>
      <c r="G90" s="51">
        <v>83</v>
      </c>
      <c r="H90" s="50">
        <v>124</v>
      </c>
      <c r="I90" s="45">
        <v>45</v>
      </c>
      <c r="J90" s="51">
        <v>79</v>
      </c>
      <c r="K90" s="50">
        <v>191</v>
      </c>
      <c r="L90" s="45">
        <v>97</v>
      </c>
      <c r="M90" s="51">
        <v>94</v>
      </c>
      <c r="N90" s="50">
        <v>171</v>
      </c>
      <c r="O90" s="45">
        <v>83</v>
      </c>
      <c r="P90" s="51">
        <v>88</v>
      </c>
      <c r="Q90" s="50">
        <v>169</v>
      </c>
      <c r="R90" s="45">
        <v>84</v>
      </c>
      <c r="S90" s="51">
        <v>85</v>
      </c>
      <c r="T90" s="50">
        <v>173</v>
      </c>
      <c r="U90" s="45">
        <v>95</v>
      </c>
      <c r="V90" s="51">
        <v>78</v>
      </c>
      <c r="W90" s="50">
        <v>168</v>
      </c>
      <c r="X90" s="45">
        <v>88</v>
      </c>
      <c r="Y90" s="51">
        <v>80</v>
      </c>
      <c r="Z90" s="50">
        <v>127</v>
      </c>
      <c r="AA90" s="45">
        <v>54</v>
      </c>
      <c r="AB90" s="51">
        <v>73</v>
      </c>
      <c r="AC90" s="50">
        <v>113</v>
      </c>
      <c r="AD90" s="45">
        <v>43</v>
      </c>
      <c r="AE90" s="51">
        <v>70</v>
      </c>
      <c r="AF90" s="50">
        <v>161</v>
      </c>
      <c r="AG90" s="45">
        <v>88</v>
      </c>
      <c r="AH90" s="51">
        <v>73</v>
      </c>
      <c r="AI90" s="50">
        <v>179</v>
      </c>
      <c r="AJ90" s="45">
        <v>88</v>
      </c>
      <c r="AK90" s="51">
        <v>91</v>
      </c>
      <c r="AL90" s="50">
        <v>159</v>
      </c>
      <c r="AM90" s="45">
        <v>73</v>
      </c>
      <c r="AN90" s="51">
        <v>86</v>
      </c>
      <c r="AO90" s="50">
        <v>160</v>
      </c>
      <c r="AP90" s="45">
        <v>73</v>
      </c>
      <c r="AQ90" s="51">
        <v>87</v>
      </c>
      <c r="AR90" s="50">
        <v>199</v>
      </c>
      <c r="AS90" s="45">
        <v>111</v>
      </c>
      <c r="AT90" s="51">
        <v>88</v>
      </c>
      <c r="AU90" s="50">
        <v>135</v>
      </c>
      <c r="AV90" s="45">
        <v>54</v>
      </c>
      <c r="AW90" s="51">
        <v>81</v>
      </c>
      <c r="AX90" s="50">
        <v>112</v>
      </c>
      <c r="AY90" s="45">
        <v>34</v>
      </c>
      <c r="AZ90" s="51">
        <v>78</v>
      </c>
      <c r="BA90" s="50">
        <v>166</v>
      </c>
      <c r="BB90" s="45">
        <v>93</v>
      </c>
      <c r="BC90" s="51">
        <v>73</v>
      </c>
      <c r="BD90" s="50">
        <v>169</v>
      </c>
      <c r="BE90" s="45">
        <v>93</v>
      </c>
      <c r="BF90" s="51">
        <v>76</v>
      </c>
      <c r="BG90" s="50">
        <v>169</v>
      </c>
      <c r="BH90" s="45">
        <v>97</v>
      </c>
      <c r="BI90" s="51">
        <v>72</v>
      </c>
      <c r="BJ90" s="50">
        <v>163</v>
      </c>
      <c r="BK90" s="45">
        <v>83</v>
      </c>
      <c r="BL90" s="51">
        <v>80</v>
      </c>
      <c r="BM90" s="50">
        <v>167</v>
      </c>
      <c r="BN90" s="45">
        <v>102</v>
      </c>
      <c r="BO90" s="51">
        <v>65</v>
      </c>
      <c r="BP90" s="50">
        <v>108</v>
      </c>
      <c r="BQ90" s="45">
        <v>51</v>
      </c>
      <c r="BR90" s="51">
        <v>57</v>
      </c>
      <c r="BS90" s="50">
        <v>101</v>
      </c>
      <c r="BT90" s="45">
        <v>48</v>
      </c>
      <c r="BU90" s="51">
        <v>53</v>
      </c>
      <c r="BV90" s="50">
        <v>145</v>
      </c>
      <c r="BW90" s="45">
        <v>83</v>
      </c>
      <c r="BX90" s="51">
        <v>62</v>
      </c>
      <c r="BY90" s="50">
        <v>158</v>
      </c>
      <c r="BZ90" s="45">
        <v>84</v>
      </c>
      <c r="CA90" s="51">
        <v>74</v>
      </c>
      <c r="CB90" s="50">
        <v>163</v>
      </c>
      <c r="CC90" s="45">
        <v>85</v>
      </c>
      <c r="CD90" s="51">
        <v>78</v>
      </c>
      <c r="CE90" s="50">
        <v>163</v>
      </c>
      <c r="CF90" s="45">
        <v>86</v>
      </c>
      <c r="CG90" s="51">
        <v>77</v>
      </c>
      <c r="CH90" s="50">
        <v>183</v>
      </c>
      <c r="CI90" s="45">
        <v>120</v>
      </c>
      <c r="CJ90" s="51">
        <v>63</v>
      </c>
      <c r="CK90" s="50">
        <v>119</v>
      </c>
      <c r="CL90" s="45">
        <v>60</v>
      </c>
      <c r="CM90" s="51">
        <v>59</v>
      </c>
      <c r="CN90" s="50">
        <v>93</v>
      </c>
      <c r="CO90" s="45">
        <v>39</v>
      </c>
      <c r="CP90" s="51">
        <v>54</v>
      </c>
      <c r="CQ90" s="50" t="s">
        <v>0</v>
      </c>
      <c r="CR90" s="45" t="s">
        <v>0</v>
      </c>
      <c r="CS90" s="51" t="s">
        <v>0</v>
      </c>
    </row>
    <row r="91" spans="2:97" s="23" customFormat="1" ht="17.25" customHeight="1" x14ac:dyDescent="0.2">
      <c r="B91" s="87" t="s">
        <v>274</v>
      </c>
      <c r="C91" s="81" t="s">
        <v>100</v>
      </c>
      <c r="D91" s="94" t="s">
        <v>397</v>
      </c>
      <c r="E91" s="50">
        <v>50</v>
      </c>
      <c r="F91" s="45">
        <v>43</v>
      </c>
      <c r="G91" s="51">
        <v>7</v>
      </c>
      <c r="H91" s="50">
        <v>52</v>
      </c>
      <c r="I91" s="45">
        <v>27</v>
      </c>
      <c r="J91" s="51">
        <v>25</v>
      </c>
      <c r="K91" s="50">
        <v>52</v>
      </c>
      <c r="L91" s="45">
        <v>40</v>
      </c>
      <c r="M91" s="51">
        <v>12</v>
      </c>
      <c r="N91" s="50">
        <v>62</v>
      </c>
      <c r="O91" s="45">
        <v>58</v>
      </c>
      <c r="P91" s="51">
        <v>4</v>
      </c>
      <c r="Q91" s="50">
        <v>58</v>
      </c>
      <c r="R91" s="45">
        <v>52</v>
      </c>
      <c r="S91" s="51">
        <v>6</v>
      </c>
      <c r="T91" s="50">
        <v>63</v>
      </c>
      <c r="U91" s="45">
        <v>59</v>
      </c>
      <c r="V91" s="51">
        <v>4</v>
      </c>
      <c r="W91" s="50">
        <v>69</v>
      </c>
      <c r="X91" s="45">
        <v>66</v>
      </c>
      <c r="Y91" s="51">
        <v>3</v>
      </c>
      <c r="Z91" s="50">
        <v>42</v>
      </c>
      <c r="AA91" s="45">
        <v>40</v>
      </c>
      <c r="AB91" s="51">
        <v>2</v>
      </c>
      <c r="AC91" s="50">
        <v>52</v>
      </c>
      <c r="AD91" s="45">
        <v>26</v>
      </c>
      <c r="AE91" s="51">
        <v>26</v>
      </c>
      <c r="AF91" s="50">
        <v>38</v>
      </c>
      <c r="AG91" s="45">
        <v>36</v>
      </c>
      <c r="AH91" s="51">
        <v>2</v>
      </c>
      <c r="AI91" s="50">
        <v>58</v>
      </c>
      <c r="AJ91" s="45">
        <v>54</v>
      </c>
      <c r="AK91" s="51">
        <v>4</v>
      </c>
      <c r="AL91" s="50">
        <v>69</v>
      </c>
      <c r="AM91" s="45">
        <v>65</v>
      </c>
      <c r="AN91" s="51">
        <v>4</v>
      </c>
      <c r="AO91" s="50">
        <v>50</v>
      </c>
      <c r="AP91" s="45">
        <v>45</v>
      </c>
      <c r="AQ91" s="51">
        <v>5</v>
      </c>
      <c r="AR91" s="50">
        <v>61</v>
      </c>
      <c r="AS91" s="45">
        <v>56</v>
      </c>
      <c r="AT91" s="51">
        <v>5</v>
      </c>
      <c r="AU91" s="50">
        <v>41</v>
      </c>
      <c r="AV91" s="45">
        <v>39</v>
      </c>
      <c r="AW91" s="51">
        <v>2</v>
      </c>
      <c r="AX91" s="50">
        <v>37</v>
      </c>
      <c r="AY91" s="45">
        <v>34</v>
      </c>
      <c r="AZ91" s="51">
        <v>3</v>
      </c>
      <c r="BA91" s="50" t="s">
        <v>0</v>
      </c>
      <c r="BB91" s="45" t="s">
        <v>0</v>
      </c>
      <c r="BC91" s="51" t="s">
        <v>0</v>
      </c>
      <c r="BD91" s="50" t="s">
        <v>0</v>
      </c>
      <c r="BE91" s="45" t="s">
        <v>0</v>
      </c>
      <c r="BF91" s="51" t="s">
        <v>0</v>
      </c>
      <c r="BG91" s="50" t="s">
        <v>0</v>
      </c>
      <c r="BH91" s="45" t="s">
        <v>0</v>
      </c>
      <c r="BI91" s="51" t="s">
        <v>0</v>
      </c>
      <c r="BJ91" s="50" t="s">
        <v>0</v>
      </c>
      <c r="BK91" s="45" t="s">
        <v>0</v>
      </c>
      <c r="BL91" s="51" t="s">
        <v>0</v>
      </c>
      <c r="BM91" s="50" t="s">
        <v>0</v>
      </c>
      <c r="BN91" s="45" t="s">
        <v>0</v>
      </c>
      <c r="BO91" s="51" t="s">
        <v>0</v>
      </c>
      <c r="BP91" s="50" t="s">
        <v>0</v>
      </c>
      <c r="BQ91" s="45" t="s">
        <v>0</v>
      </c>
      <c r="BR91" s="51" t="s">
        <v>0</v>
      </c>
      <c r="BS91" s="50" t="s">
        <v>0</v>
      </c>
      <c r="BT91" s="45" t="s">
        <v>0</v>
      </c>
      <c r="BU91" s="51" t="s">
        <v>0</v>
      </c>
      <c r="BV91" s="50">
        <v>50</v>
      </c>
      <c r="BW91" s="45">
        <v>46</v>
      </c>
      <c r="BX91" s="51">
        <v>4</v>
      </c>
      <c r="BY91" s="50">
        <v>62</v>
      </c>
      <c r="BZ91" s="45">
        <v>57</v>
      </c>
      <c r="CA91" s="51">
        <v>5</v>
      </c>
      <c r="CB91" s="50">
        <v>59</v>
      </c>
      <c r="CC91" s="45">
        <v>50</v>
      </c>
      <c r="CD91" s="51">
        <v>9</v>
      </c>
      <c r="CE91" s="50">
        <v>63</v>
      </c>
      <c r="CF91" s="45">
        <v>57</v>
      </c>
      <c r="CG91" s="51">
        <v>6</v>
      </c>
      <c r="CH91" s="50">
        <v>68</v>
      </c>
      <c r="CI91" s="45">
        <v>64</v>
      </c>
      <c r="CJ91" s="51">
        <v>4</v>
      </c>
      <c r="CK91" s="50">
        <v>47</v>
      </c>
      <c r="CL91" s="45">
        <v>42</v>
      </c>
      <c r="CM91" s="51">
        <v>5</v>
      </c>
      <c r="CN91" s="50">
        <v>35</v>
      </c>
      <c r="CO91" s="45">
        <v>32</v>
      </c>
      <c r="CP91" s="51">
        <v>3</v>
      </c>
      <c r="CQ91" s="50">
        <v>47</v>
      </c>
      <c r="CR91" s="45">
        <v>41</v>
      </c>
      <c r="CS91" s="51">
        <v>6</v>
      </c>
    </row>
    <row r="92" spans="2:97" s="23" customFormat="1" ht="17.25" customHeight="1" x14ac:dyDescent="0.2">
      <c r="B92" s="87" t="s">
        <v>274</v>
      </c>
      <c r="C92" s="81" t="s">
        <v>132</v>
      </c>
      <c r="D92" s="94" t="s">
        <v>329</v>
      </c>
      <c r="E92" s="50">
        <v>275</v>
      </c>
      <c r="F92" s="45">
        <v>145</v>
      </c>
      <c r="G92" s="51">
        <v>130</v>
      </c>
      <c r="H92" s="50">
        <v>224</v>
      </c>
      <c r="I92" s="45">
        <v>97</v>
      </c>
      <c r="J92" s="51">
        <v>127</v>
      </c>
      <c r="K92" s="50">
        <v>297</v>
      </c>
      <c r="L92" s="45">
        <v>160</v>
      </c>
      <c r="M92" s="51">
        <v>137</v>
      </c>
      <c r="N92" s="50">
        <v>327</v>
      </c>
      <c r="O92" s="45">
        <v>176</v>
      </c>
      <c r="P92" s="51">
        <v>151</v>
      </c>
      <c r="Q92" s="50">
        <v>349</v>
      </c>
      <c r="R92" s="45">
        <v>196</v>
      </c>
      <c r="S92" s="51">
        <v>153</v>
      </c>
      <c r="T92" s="50">
        <v>334</v>
      </c>
      <c r="U92" s="45">
        <v>186</v>
      </c>
      <c r="V92" s="51">
        <v>148</v>
      </c>
      <c r="W92" s="50">
        <v>353</v>
      </c>
      <c r="X92" s="45">
        <v>211</v>
      </c>
      <c r="Y92" s="51">
        <v>142</v>
      </c>
      <c r="Z92" s="50">
        <v>269</v>
      </c>
      <c r="AA92" s="45">
        <v>136</v>
      </c>
      <c r="AB92" s="51">
        <v>133</v>
      </c>
      <c r="AC92" s="50">
        <v>224</v>
      </c>
      <c r="AD92" s="45">
        <v>89</v>
      </c>
      <c r="AE92" s="51">
        <v>135</v>
      </c>
      <c r="AF92" s="50">
        <v>302</v>
      </c>
      <c r="AG92" s="45">
        <v>157</v>
      </c>
      <c r="AH92" s="51">
        <v>145</v>
      </c>
      <c r="AI92" s="50">
        <v>346</v>
      </c>
      <c r="AJ92" s="45">
        <v>190</v>
      </c>
      <c r="AK92" s="51">
        <v>156</v>
      </c>
      <c r="AL92" s="50">
        <v>302</v>
      </c>
      <c r="AM92" s="45">
        <v>160</v>
      </c>
      <c r="AN92" s="51">
        <v>142</v>
      </c>
      <c r="AO92" s="50">
        <v>313</v>
      </c>
      <c r="AP92" s="45">
        <v>177</v>
      </c>
      <c r="AQ92" s="51">
        <v>136</v>
      </c>
      <c r="AR92" s="50">
        <v>335</v>
      </c>
      <c r="AS92" s="45">
        <v>190</v>
      </c>
      <c r="AT92" s="51">
        <v>145</v>
      </c>
      <c r="AU92" s="50">
        <v>276</v>
      </c>
      <c r="AV92" s="45">
        <v>145</v>
      </c>
      <c r="AW92" s="51">
        <v>131</v>
      </c>
      <c r="AX92" s="50">
        <v>194</v>
      </c>
      <c r="AY92" s="45">
        <v>95</v>
      </c>
      <c r="AZ92" s="51">
        <v>99</v>
      </c>
      <c r="BA92" s="50">
        <v>270</v>
      </c>
      <c r="BB92" s="45">
        <v>146</v>
      </c>
      <c r="BC92" s="51">
        <v>124</v>
      </c>
      <c r="BD92" s="50">
        <v>320</v>
      </c>
      <c r="BE92" s="45">
        <v>188</v>
      </c>
      <c r="BF92" s="51">
        <v>132</v>
      </c>
      <c r="BG92" s="50">
        <v>314</v>
      </c>
      <c r="BH92" s="45">
        <v>188</v>
      </c>
      <c r="BI92" s="51">
        <v>126</v>
      </c>
      <c r="BJ92" s="50">
        <v>312</v>
      </c>
      <c r="BK92" s="45">
        <v>171</v>
      </c>
      <c r="BL92" s="51">
        <v>141</v>
      </c>
      <c r="BM92" s="50">
        <v>336</v>
      </c>
      <c r="BN92" s="45">
        <v>191</v>
      </c>
      <c r="BO92" s="51">
        <v>145</v>
      </c>
      <c r="BP92" s="50">
        <v>246</v>
      </c>
      <c r="BQ92" s="45">
        <v>121</v>
      </c>
      <c r="BR92" s="51">
        <v>125</v>
      </c>
      <c r="BS92" s="50">
        <v>214</v>
      </c>
      <c r="BT92" s="45">
        <v>94</v>
      </c>
      <c r="BU92" s="51">
        <v>120</v>
      </c>
      <c r="BV92" s="50">
        <v>282</v>
      </c>
      <c r="BW92" s="45">
        <v>160</v>
      </c>
      <c r="BX92" s="51">
        <v>122</v>
      </c>
      <c r="BY92" s="50">
        <v>328</v>
      </c>
      <c r="BZ92" s="45">
        <v>188</v>
      </c>
      <c r="CA92" s="51">
        <v>140</v>
      </c>
      <c r="CB92" s="50">
        <v>308</v>
      </c>
      <c r="CC92" s="45">
        <v>181</v>
      </c>
      <c r="CD92" s="51">
        <v>127</v>
      </c>
      <c r="CE92" s="50">
        <v>310</v>
      </c>
      <c r="CF92" s="45">
        <v>164</v>
      </c>
      <c r="CG92" s="51">
        <v>146</v>
      </c>
      <c r="CH92" s="50">
        <v>337</v>
      </c>
      <c r="CI92" s="45">
        <v>195</v>
      </c>
      <c r="CJ92" s="51">
        <v>142</v>
      </c>
      <c r="CK92" s="50">
        <v>258</v>
      </c>
      <c r="CL92" s="45">
        <v>133</v>
      </c>
      <c r="CM92" s="51">
        <v>125</v>
      </c>
      <c r="CN92" s="50">
        <v>225</v>
      </c>
      <c r="CO92" s="45">
        <v>101</v>
      </c>
      <c r="CP92" s="51">
        <v>124</v>
      </c>
      <c r="CQ92" s="50">
        <v>292</v>
      </c>
      <c r="CR92" s="45">
        <v>170</v>
      </c>
      <c r="CS92" s="51">
        <v>122</v>
      </c>
    </row>
    <row r="93" spans="2:97" s="23" customFormat="1" ht="17.25" customHeight="1" x14ac:dyDescent="0.2">
      <c r="B93" s="87" t="s">
        <v>274</v>
      </c>
      <c r="C93" s="81" t="s">
        <v>129</v>
      </c>
      <c r="D93" s="94" t="s">
        <v>333</v>
      </c>
      <c r="E93" s="50">
        <v>160</v>
      </c>
      <c r="F93" s="45">
        <v>96</v>
      </c>
      <c r="G93" s="51">
        <v>64</v>
      </c>
      <c r="H93" s="50">
        <v>95</v>
      </c>
      <c r="I93" s="45">
        <v>39</v>
      </c>
      <c r="J93" s="51">
        <v>56</v>
      </c>
      <c r="K93" s="50">
        <v>99</v>
      </c>
      <c r="L93" s="45">
        <v>44</v>
      </c>
      <c r="M93" s="51">
        <v>55</v>
      </c>
      <c r="N93" s="50">
        <v>147</v>
      </c>
      <c r="O93" s="45">
        <v>87</v>
      </c>
      <c r="P93" s="51">
        <v>60</v>
      </c>
      <c r="Q93" s="50">
        <v>147</v>
      </c>
      <c r="R93" s="45">
        <v>85</v>
      </c>
      <c r="S93" s="51">
        <v>62</v>
      </c>
      <c r="T93" s="50">
        <v>166</v>
      </c>
      <c r="U93" s="45">
        <v>98</v>
      </c>
      <c r="V93" s="51">
        <v>68</v>
      </c>
      <c r="W93" s="50">
        <v>164</v>
      </c>
      <c r="X93" s="45">
        <v>93</v>
      </c>
      <c r="Y93" s="51">
        <v>71</v>
      </c>
      <c r="Z93" s="50">
        <v>166</v>
      </c>
      <c r="AA93" s="45">
        <v>102</v>
      </c>
      <c r="AB93" s="51">
        <v>64</v>
      </c>
      <c r="AC93" s="50">
        <v>111</v>
      </c>
      <c r="AD93" s="45">
        <v>51</v>
      </c>
      <c r="AE93" s="51">
        <v>60</v>
      </c>
      <c r="AF93" s="50">
        <v>93</v>
      </c>
      <c r="AG93" s="45">
        <v>35</v>
      </c>
      <c r="AH93" s="51">
        <v>58</v>
      </c>
      <c r="AI93" s="50">
        <v>124</v>
      </c>
      <c r="AJ93" s="45">
        <v>69</v>
      </c>
      <c r="AK93" s="51">
        <v>55</v>
      </c>
      <c r="AL93" s="50">
        <v>135</v>
      </c>
      <c r="AM93" s="45">
        <v>75</v>
      </c>
      <c r="AN93" s="51">
        <v>60</v>
      </c>
      <c r="AO93" s="50">
        <v>163</v>
      </c>
      <c r="AP93" s="45">
        <v>105</v>
      </c>
      <c r="AQ93" s="51">
        <v>58</v>
      </c>
      <c r="AR93" s="50">
        <v>143</v>
      </c>
      <c r="AS93" s="45">
        <v>93</v>
      </c>
      <c r="AT93" s="51">
        <v>50</v>
      </c>
      <c r="AU93" s="50">
        <v>154</v>
      </c>
      <c r="AV93" s="45">
        <v>91</v>
      </c>
      <c r="AW93" s="51">
        <v>63</v>
      </c>
      <c r="AX93" s="50">
        <v>111</v>
      </c>
      <c r="AY93" s="45">
        <v>52</v>
      </c>
      <c r="AZ93" s="51">
        <v>59</v>
      </c>
      <c r="BA93" s="50">
        <v>96</v>
      </c>
      <c r="BB93" s="45">
        <v>41</v>
      </c>
      <c r="BC93" s="51">
        <v>55</v>
      </c>
      <c r="BD93" s="50">
        <v>110</v>
      </c>
      <c r="BE93" s="45">
        <v>54</v>
      </c>
      <c r="BF93" s="51">
        <v>56</v>
      </c>
      <c r="BG93" s="50">
        <v>158</v>
      </c>
      <c r="BH93" s="45">
        <v>91</v>
      </c>
      <c r="BI93" s="51">
        <v>67</v>
      </c>
      <c r="BJ93" s="50">
        <v>145</v>
      </c>
      <c r="BK93" s="45">
        <v>86</v>
      </c>
      <c r="BL93" s="51">
        <v>59</v>
      </c>
      <c r="BM93" s="50">
        <v>150</v>
      </c>
      <c r="BN93" s="45">
        <v>79</v>
      </c>
      <c r="BO93" s="51">
        <v>71</v>
      </c>
      <c r="BP93" s="50">
        <v>157</v>
      </c>
      <c r="BQ93" s="45">
        <v>87</v>
      </c>
      <c r="BR93" s="51">
        <v>70</v>
      </c>
      <c r="BS93" s="50">
        <v>125</v>
      </c>
      <c r="BT93" s="45">
        <v>50</v>
      </c>
      <c r="BU93" s="51">
        <v>75</v>
      </c>
      <c r="BV93" s="50">
        <v>107</v>
      </c>
      <c r="BW93" s="45">
        <v>30</v>
      </c>
      <c r="BX93" s="51">
        <v>77</v>
      </c>
      <c r="BY93" s="50">
        <v>144</v>
      </c>
      <c r="BZ93" s="45">
        <v>72</v>
      </c>
      <c r="CA93" s="51">
        <v>72</v>
      </c>
      <c r="CB93" s="50">
        <v>144</v>
      </c>
      <c r="CC93" s="45">
        <v>80</v>
      </c>
      <c r="CD93" s="51">
        <v>64</v>
      </c>
      <c r="CE93" s="50">
        <v>160</v>
      </c>
      <c r="CF93" s="45">
        <v>96</v>
      </c>
      <c r="CG93" s="51">
        <v>64</v>
      </c>
      <c r="CH93" s="50">
        <v>152</v>
      </c>
      <c r="CI93" s="45">
        <v>83</v>
      </c>
      <c r="CJ93" s="51">
        <v>69</v>
      </c>
      <c r="CK93" s="50">
        <v>162</v>
      </c>
      <c r="CL93" s="45">
        <v>95</v>
      </c>
      <c r="CM93" s="51">
        <v>67</v>
      </c>
      <c r="CN93" s="50">
        <v>116</v>
      </c>
      <c r="CO93" s="45">
        <v>53</v>
      </c>
      <c r="CP93" s="51">
        <v>63</v>
      </c>
      <c r="CQ93" s="50">
        <v>142</v>
      </c>
      <c r="CR93" s="45">
        <v>68</v>
      </c>
      <c r="CS93" s="51">
        <v>74</v>
      </c>
    </row>
    <row r="94" spans="2:97" s="23" customFormat="1" ht="17.25" customHeight="1" x14ac:dyDescent="0.2">
      <c r="B94" s="87" t="s">
        <v>274</v>
      </c>
      <c r="C94" s="81" t="s">
        <v>103</v>
      </c>
      <c r="D94" s="94" t="s">
        <v>335</v>
      </c>
      <c r="E94" s="50">
        <v>305</v>
      </c>
      <c r="F94" s="45">
        <v>77</v>
      </c>
      <c r="G94" s="51">
        <v>228</v>
      </c>
      <c r="H94" s="50">
        <v>244</v>
      </c>
      <c r="I94" s="45">
        <v>30</v>
      </c>
      <c r="J94" s="51">
        <v>214</v>
      </c>
      <c r="K94" s="50">
        <v>239</v>
      </c>
      <c r="L94" s="45">
        <v>28</v>
      </c>
      <c r="M94" s="51">
        <v>211</v>
      </c>
      <c r="N94" s="50">
        <v>271</v>
      </c>
      <c r="O94" s="45">
        <v>43</v>
      </c>
      <c r="P94" s="51">
        <v>228</v>
      </c>
      <c r="Q94" s="50">
        <v>290</v>
      </c>
      <c r="R94" s="45">
        <v>81</v>
      </c>
      <c r="S94" s="51">
        <v>209</v>
      </c>
      <c r="T94" s="50">
        <v>305</v>
      </c>
      <c r="U94" s="45">
        <v>82</v>
      </c>
      <c r="V94" s="51">
        <v>223</v>
      </c>
      <c r="W94" s="50">
        <v>283</v>
      </c>
      <c r="X94" s="45">
        <v>75</v>
      </c>
      <c r="Y94" s="51">
        <v>208</v>
      </c>
      <c r="Z94" s="50">
        <v>266</v>
      </c>
      <c r="AA94" s="45">
        <v>77</v>
      </c>
      <c r="AB94" s="51">
        <v>189</v>
      </c>
      <c r="AC94" s="50">
        <v>221</v>
      </c>
      <c r="AD94" s="45">
        <v>39</v>
      </c>
      <c r="AE94" s="51">
        <v>182</v>
      </c>
      <c r="AF94" s="50">
        <v>216</v>
      </c>
      <c r="AG94" s="45">
        <v>31</v>
      </c>
      <c r="AH94" s="51">
        <v>185</v>
      </c>
      <c r="AI94" s="50">
        <v>244</v>
      </c>
      <c r="AJ94" s="45">
        <v>55</v>
      </c>
      <c r="AK94" s="51">
        <v>189</v>
      </c>
      <c r="AL94" s="50">
        <v>262</v>
      </c>
      <c r="AM94" s="45">
        <v>60</v>
      </c>
      <c r="AN94" s="51">
        <v>202</v>
      </c>
      <c r="AO94" s="50">
        <v>285</v>
      </c>
      <c r="AP94" s="45">
        <v>78</v>
      </c>
      <c r="AQ94" s="51">
        <v>207</v>
      </c>
      <c r="AR94" s="50">
        <v>261</v>
      </c>
      <c r="AS94" s="45">
        <v>61</v>
      </c>
      <c r="AT94" s="51">
        <v>200</v>
      </c>
      <c r="AU94" s="50">
        <v>270</v>
      </c>
      <c r="AV94" s="45">
        <v>59</v>
      </c>
      <c r="AW94" s="51">
        <v>211</v>
      </c>
      <c r="AX94" s="50">
        <v>245</v>
      </c>
      <c r="AY94" s="45">
        <v>49</v>
      </c>
      <c r="AZ94" s="51">
        <v>196</v>
      </c>
      <c r="BA94" s="50">
        <v>211</v>
      </c>
      <c r="BB94" s="45">
        <v>20</v>
      </c>
      <c r="BC94" s="51">
        <v>191</v>
      </c>
      <c r="BD94" s="50">
        <v>239</v>
      </c>
      <c r="BE94" s="45">
        <v>41</v>
      </c>
      <c r="BF94" s="51">
        <v>198</v>
      </c>
      <c r="BG94" s="50">
        <v>275</v>
      </c>
      <c r="BH94" s="45">
        <v>72</v>
      </c>
      <c r="BI94" s="51">
        <v>203</v>
      </c>
      <c r="BJ94" s="50">
        <v>289</v>
      </c>
      <c r="BK94" s="45">
        <v>64</v>
      </c>
      <c r="BL94" s="51">
        <v>225</v>
      </c>
      <c r="BM94" s="50">
        <v>277</v>
      </c>
      <c r="BN94" s="45">
        <v>58</v>
      </c>
      <c r="BO94" s="51">
        <v>219</v>
      </c>
      <c r="BP94" s="50">
        <v>281</v>
      </c>
      <c r="BQ94" s="45">
        <v>71</v>
      </c>
      <c r="BR94" s="51">
        <v>210</v>
      </c>
      <c r="BS94" s="50">
        <v>233</v>
      </c>
      <c r="BT94" s="45">
        <v>52</v>
      </c>
      <c r="BU94" s="51">
        <v>181</v>
      </c>
      <c r="BV94" s="50">
        <v>205</v>
      </c>
      <c r="BW94" s="45">
        <v>35</v>
      </c>
      <c r="BX94" s="51">
        <v>170</v>
      </c>
      <c r="BY94" s="50">
        <v>237</v>
      </c>
      <c r="BZ94" s="45">
        <v>55</v>
      </c>
      <c r="CA94" s="51">
        <v>182</v>
      </c>
      <c r="CB94" s="50">
        <v>247</v>
      </c>
      <c r="CC94" s="45">
        <v>64</v>
      </c>
      <c r="CD94" s="51">
        <v>183</v>
      </c>
      <c r="CE94" s="50">
        <v>265</v>
      </c>
      <c r="CF94" s="45">
        <v>61</v>
      </c>
      <c r="CG94" s="51">
        <v>204</v>
      </c>
      <c r="CH94" s="50">
        <v>239</v>
      </c>
      <c r="CI94" s="45">
        <v>65</v>
      </c>
      <c r="CJ94" s="51">
        <v>174</v>
      </c>
      <c r="CK94" s="50">
        <v>273</v>
      </c>
      <c r="CL94" s="45">
        <v>80</v>
      </c>
      <c r="CM94" s="51">
        <v>193</v>
      </c>
      <c r="CN94" s="50">
        <v>220</v>
      </c>
      <c r="CO94" s="45">
        <v>32</v>
      </c>
      <c r="CP94" s="51">
        <v>188</v>
      </c>
      <c r="CQ94" s="50">
        <v>212</v>
      </c>
      <c r="CR94" s="45">
        <v>35</v>
      </c>
      <c r="CS94" s="51">
        <v>177</v>
      </c>
    </row>
    <row r="95" spans="2:97" s="23" customFormat="1" ht="17.25" customHeight="1" x14ac:dyDescent="0.2">
      <c r="B95" s="87" t="s">
        <v>274</v>
      </c>
      <c r="C95" s="81" t="s">
        <v>134</v>
      </c>
      <c r="D95" s="94" t="s">
        <v>337</v>
      </c>
      <c r="E95" s="50">
        <v>112</v>
      </c>
      <c r="F95" s="45">
        <v>28</v>
      </c>
      <c r="G95" s="51">
        <v>84</v>
      </c>
      <c r="H95" s="50">
        <v>124</v>
      </c>
      <c r="I95" s="45">
        <v>43</v>
      </c>
      <c r="J95" s="51">
        <v>81</v>
      </c>
      <c r="K95" s="50">
        <v>157</v>
      </c>
      <c r="L95" s="45">
        <v>57</v>
      </c>
      <c r="M95" s="51">
        <v>100</v>
      </c>
      <c r="N95" s="50">
        <v>188</v>
      </c>
      <c r="O95" s="45">
        <v>79</v>
      </c>
      <c r="P95" s="51">
        <v>109</v>
      </c>
      <c r="Q95" s="50">
        <v>187</v>
      </c>
      <c r="R95" s="45">
        <v>87</v>
      </c>
      <c r="S95" s="51">
        <v>100</v>
      </c>
      <c r="T95" s="50">
        <v>195</v>
      </c>
      <c r="U95" s="45">
        <v>82</v>
      </c>
      <c r="V95" s="51">
        <v>113</v>
      </c>
      <c r="W95" s="50">
        <v>179</v>
      </c>
      <c r="X95" s="45">
        <v>63</v>
      </c>
      <c r="Y95" s="51">
        <v>116</v>
      </c>
      <c r="Z95" s="50">
        <v>124</v>
      </c>
      <c r="AA95" s="45">
        <v>19</v>
      </c>
      <c r="AB95" s="51">
        <v>105</v>
      </c>
      <c r="AC95" s="50">
        <v>119</v>
      </c>
      <c r="AD95" s="45">
        <v>37</v>
      </c>
      <c r="AE95" s="51">
        <v>82</v>
      </c>
      <c r="AF95" s="50">
        <v>156</v>
      </c>
      <c r="AG95" s="45">
        <v>51</v>
      </c>
      <c r="AH95" s="51">
        <v>105</v>
      </c>
      <c r="AI95" s="50">
        <v>179</v>
      </c>
      <c r="AJ95" s="45">
        <v>63</v>
      </c>
      <c r="AK95" s="51">
        <v>116</v>
      </c>
      <c r="AL95" s="50">
        <v>184</v>
      </c>
      <c r="AM95" s="45">
        <v>69</v>
      </c>
      <c r="AN95" s="51">
        <v>115</v>
      </c>
      <c r="AO95" s="50">
        <v>168</v>
      </c>
      <c r="AP95" s="45">
        <v>66</v>
      </c>
      <c r="AQ95" s="51">
        <v>102</v>
      </c>
      <c r="AR95" s="50">
        <v>145</v>
      </c>
      <c r="AS95" s="45">
        <v>41</v>
      </c>
      <c r="AT95" s="51">
        <v>104</v>
      </c>
      <c r="AU95" s="50">
        <v>83</v>
      </c>
      <c r="AV95" s="45">
        <v>18</v>
      </c>
      <c r="AW95" s="51">
        <v>65</v>
      </c>
      <c r="AX95" s="50">
        <v>95</v>
      </c>
      <c r="AY95" s="45">
        <v>37</v>
      </c>
      <c r="AZ95" s="51">
        <v>58</v>
      </c>
      <c r="BA95" s="50">
        <v>135</v>
      </c>
      <c r="BB95" s="45">
        <v>61</v>
      </c>
      <c r="BC95" s="51">
        <v>74</v>
      </c>
      <c r="BD95" s="50">
        <v>165</v>
      </c>
      <c r="BE95" s="45">
        <v>79</v>
      </c>
      <c r="BF95" s="51">
        <v>86</v>
      </c>
      <c r="BG95" s="50">
        <v>175</v>
      </c>
      <c r="BH95" s="45">
        <v>85</v>
      </c>
      <c r="BI95" s="51">
        <v>90</v>
      </c>
      <c r="BJ95" s="50">
        <v>168</v>
      </c>
      <c r="BK95" s="45">
        <v>77</v>
      </c>
      <c r="BL95" s="51">
        <v>91</v>
      </c>
      <c r="BM95" s="50">
        <v>150</v>
      </c>
      <c r="BN95" s="45">
        <v>61</v>
      </c>
      <c r="BO95" s="51">
        <v>89</v>
      </c>
      <c r="BP95" s="50">
        <v>95</v>
      </c>
      <c r="BQ95" s="45">
        <v>27</v>
      </c>
      <c r="BR95" s="51">
        <v>68</v>
      </c>
      <c r="BS95" s="50">
        <v>95</v>
      </c>
      <c r="BT95" s="45">
        <v>35</v>
      </c>
      <c r="BU95" s="51">
        <v>60</v>
      </c>
      <c r="BV95" s="50">
        <v>133</v>
      </c>
      <c r="BW95" s="45">
        <v>61</v>
      </c>
      <c r="BX95" s="51">
        <v>72</v>
      </c>
      <c r="BY95" s="50">
        <v>151</v>
      </c>
      <c r="BZ95" s="45">
        <v>69</v>
      </c>
      <c r="CA95" s="51">
        <v>82</v>
      </c>
      <c r="CB95" s="50">
        <v>159</v>
      </c>
      <c r="CC95" s="45">
        <v>73</v>
      </c>
      <c r="CD95" s="51">
        <v>86</v>
      </c>
      <c r="CE95" s="50">
        <v>145</v>
      </c>
      <c r="CF95" s="45">
        <v>59</v>
      </c>
      <c r="CG95" s="51">
        <v>86</v>
      </c>
      <c r="CH95" s="50">
        <v>166</v>
      </c>
      <c r="CI95" s="45">
        <v>61</v>
      </c>
      <c r="CJ95" s="51">
        <v>105</v>
      </c>
      <c r="CK95" s="50">
        <v>101</v>
      </c>
      <c r="CL95" s="45">
        <v>20</v>
      </c>
      <c r="CM95" s="51">
        <v>81</v>
      </c>
      <c r="CN95" s="50">
        <v>102</v>
      </c>
      <c r="CO95" s="45">
        <v>32</v>
      </c>
      <c r="CP95" s="51">
        <v>70</v>
      </c>
      <c r="CQ95" s="50">
        <v>123</v>
      </c>
      <c r="CR95" s="45">
        <v>43</v>
      </c>
      <c r="CS95" s="51">
        <v>80</v>
      </c>
    </row>
    <row r="96" spans="2:97" s="23" customFormat="1" ht="17.25" customHeight="1" x14ac:dyDescent="0.2">
      <c r="B96" s="87" t="s">
        <v>274</v>
      </c>
      <c r="C96" s="81" t="s">
        <v>107</v>
      </c>
      <c r="D96" s="94" t="s">
        <v>338</v>
      </c>
      <c r="E96" s="50">
        <v>76</v>
      </c>
      <c r="F96" s="45">
        <v>26</v>
      </c>
      <c r="G96" s="51">
        <v>50</v>
      </c>
      <c r="H96" s="50">
        <v>59</v>
      </c>
      <c r="I96" s="45">
        <v>14</v>
      </c>
      <c r="J96" s="51">
        <v>45</v>
      </c>
      <c r="K96" s="50">
        <v>92</v>
      </c>
      <c r="L96" s="45">
        <v>42</v>
      </c>
      <c r="M96" s="51">
        <v>50</v>
      </c>
      <c r="N96" s="50">
        <v>93</v>
      </c>
      <c r="O96" s="45">
        <v>43</v>
      </c>
      <c r="P96" s="51">
        <v>50</v>
      </c>
      <c r="Q96" s="50">
        <v>111</v>
      </c>
      <c r="R96" s="45">
        <v>62</v>
      </c>
      <c r="S96" s="51">
        <v>49</v>
      </c>
      <c r="T96" s="50">
        <v>111</v>
      </c>
      <c r="U96" s="45">
        <v>62</v>
      </c>
      <c r="V96" s="51">
        <v>49</v>
      </c>
      <c r="W96" s="50">
        <v>116</v>
      </c>
      <c r="X96" s="45">
        <v>58</v>
      </c>
      <c r="Y96" s="51">
        <v>58</v>
      </c>
      <c r="Z96" s="50">
        <v>83</v>
      </c>
      <c r="AA96" s="45">
        <v>39</v>
      </c>
      <c r="AB96" s="51">
        <v>44</v>
      </c>
      <c r="AC96" s="50">
        <v>60</v>
      </c>
      <c r="AD96" s="45">
        <v>25</v>
      </c>
      <c r="AE96" s="51">
        <v>35</v>
      </c>
      <c r="AF96" s="50">
        <v>92</v>
      </c>
      <c r="AG96" s="45">
        <v>39</v>
      </c>
      <c r="AH96" s="51">
        <v>53</v>
      </c>
      <c r="AI96" s="50">
        <v>76</v>
      </c>
      <c r="AJ96" s="45">
        <v>36</v>
      </c>
      <c r="AK96" s="51">
        <v>40</v>
      </c>
      <c r="AL96" s="50">
        <v>100</v>
      </c>
      <c r="AM96" s="45">
        <v>45</v>
      </c>
      <c r="AN96" s="51">
        <v>55</v>
      </c>
      <c r="AO96" s="50">
        <v>105</v>
      </c>
      <c r="AP96" s="45">
        <v>53</v>
      </c>
      <c r="AQ96" s="51">
        <v>52</v>
      </c>
      <c r="AR96" s="50">
        <v>90</v>
      </c>
      <c r="AS96" s="45">
        <v>55</v>
      </c>
      <c r="AT96" s="51">
        <v>35</v>
      </c>
      <c r="AU96" s="50">
        <v>56</v>
      </c>
      <c r="AV96" s="45">
        <v>55</v>
      </c>
      <c r="AW96" s="51">
        <v>1</v>
      </c>
      <c r="AX96" s="50">
        <v>50</v>
      </c>
      <c r="AY96" s="45">
        <v>32</v>
      </c>
      <c r="AZ96" s="51">
        <v>18</v>
      </c>
      <c r="BA96" s="50">
        <v>75</v>
      </c>
      <c r="BB96" s="45">
        <v>40</v>
      </c>
      <c r="BC96" s="51">
        <v>35</v>
      </c>
      <c r="BD96" s="50">
        <v>82</v>
      </c>
      <c r="BE96" s="45">
        <v>38</v>
      </c>
      <c r="BF96" s="51">
        <v>44</v>
      </c>
      <c r="BG96" s="50">
        <v>120</v>
      </c>
      <c r="BH96" s="45">
        <v>66</v>
      </c>
      <c r="BI96" s="51">
        <v>54</v>
      </c>
      <c r="BJ96" s="50">
        <v>95</v>
      </c>
      <c r="BK96" s="45">
        <v>52</v>
      </c>
      <c r="BL96" s="51">
        <v>43</v>
      </c>
      <c r="BM96" s="50">
        <v>95</v>
      </c>
      <c r="BN96" s="45">
        <v>59</v>
      </c>
      <c r="BO96" s="51">
        <v>36</v>
      </c>
      <c r="BP96" s="50">
        <v>79</v>
      </c>
      <c r="BQ96" s="45">
        <v>45</v>
      </c>
      <c r="BR96" s="51">
        <v>34</v>
      </c>
      <c r="BS96" s="50">
        <v>62</v>
      </c>
      <c r="BT96" s="45">
        <v>21</v>
      </c>
      <c r="BU96" s="51">
        <v>41</v>
      </c>
      <c r="BV96" s="50">
        <v>86</v>
      </c>
      <c r="BW96" s="45">
        <v>45</v>
      </c>
      <c r="BX96" s="51">
        <v>41</v>
      </c>
      <c r="BY96" s="50">
        <v>88</v>
      </c>
      <c r="BZ96" s="45">
        <v>52</v>
      </c>
      <c r="CA96" s="51">
        <v>36</v>
      </c>
      <c r="CB96" s="50">
        <v>88</v>
      </c>
      <c r="CC96" s="45">
        <v>52</v>
      </c>
      <c r="CD96" s="51">
        <v>36</v>
      </c>
      <c r="CE96" s="50">
        <v>108</v>
      </c>
      <c r="CF96" s="45">
        <v>64</v>
      </c>
      <c r="CG96" s="51">
        <v>44</v>
      </c>
      <c r="CH96" s="50">
        <v>113</v>
      </c>
      <c r="CI96" s="45">
        <v>59</v>
      </c>
      <c r="CJ96" s="51">
        <v>54</v>
      </c>
      <c r="CK96" s="50">
        <v>67</v>
      </c>
      <c r="CL96" s="45">
        <v>30</v>
      </c>
      <c r="CM96" s="51">
        <v>37</v>
      </c>
      <c r="CN96" s="50">
        <v>74</v>
      </c>
      <c r="CO96" s="45">
        <v>21</v>
      </c>
      <c r="CP96" s="51">
        <v>53</v>
      </c>
      <c r="CQ96" s="50">
        <v>111</v>
      </c>
      <c r="CR96" s="45">
        <v>45</v>
      </c>
      <c r="CS96" s="51">
        <v>66</v>
      </c>
    </row>
    <row r="97" spans="2:97" s="23" customFormat="1" ht="17.25" customHeight="1" x14ac:dyDescent="0.2">
      <c r="B97" s="87" t="s">
        <v>274</v>
      </c>
      <c r="C97" s="81" t="s">
        <v>104</v>
      </c>
      <c r="D97" s="94" t="s">
        <v>339</v>
      </c>
      <c r="E97" s="50">
        <v>74</v>
      </c>
      <c r="F97" s="45">
        <v>26</v>
      </c>
      <c r="G97" s="51">
        <v>48</v>
      </c>
      <c r="H97" s="50">
        <v>73</v>
      </c>
      <c r="I97" s="45">
        <v>25</v>
      </c>
      <c r="J97" s="51">
        <v>48</v>
      </c>
      <c r="K97" s="50">
        <v>82</v>
      </c>
      <c r="L97" s="45">
        <v>44</v>
      </c>
      <c r="M97" s="51">
        <v>38</v>
      </c>
      <c r="N97" s="50">
        <v>96</v>
      </c>
      <c r="O97" s="45">
        <v>45</v>
      </c>
      <c r="P97" s="51">
        <v>51</v>
      </c>
      <c r="Q97" s="50">
        <v>93</v>
      </c>
      <c r="R97" s="45">
        <v>44</v>
      </c>
      <c r="S97" s="51">
        <v>49</v>
      </c>
      <c r="T97" s="50">
        <v>103</v>
      </c>
      <c r="U97" s="45">
        <v>49</v>
      </c>
      <c r="V97" s="51">
        <v>54</v>
      </c>
      <c r="W97" s="50">
        <v>92</v>
      </c>
      <c r="X97" s="45">
        <v>42</v>
      </c>
      <c r="Y97" s="51">
        <v>50</v>
      </c>
      <c r="Z97" s="50">
        <v>83</v>
      </c>
      <c r="AA97" s="45">
        <v>12</v>
      </c>
      <c r="AB97" s="51">
        <v>71</v>
      </c>
      <c r="AC97" s="50">
        <v>65</v>
      </c>
      <c r="AD97" s="45">
        <v>15</v>
      </c>
      <c r="AE97" s="51">
        <v>50</v>
      </c>
      <c r="AF97" s="50">
        <v>76</v>
      </c>
      <c r="AG97" s="45">
        <v>29</v>
      </c>
      <c r="AH97" s="51">
        <v>47</v>
      </c>
      <c r="AI97" s="50">
        <v>92</v>
      </c>
      <c r="AJ97" s="45">
        <v>43</v>
      </c>
      <c r="AK97" s="51">
        <v>49</v>
      </c>
      <c r="AL97" s="50">
        <v>105</v>
      </c>
      <c r="AM97" s="45">
        <v>51</v>
      </c>
      <c r="AN97" s="51">
        <v>54</v>
      </c>
      <c r="AO97" s="50">
        <v>105</v>
      </c>
      <c r="AP97" s="45">
        <v>61</v>
      </c>
      <c r="AQ97" s="51">
        <v>44</v>
      </c>
      <c r="AR97" s="50">
        <v>95</v>
      </c>
      <c r="AS97" s="45">
        <v>61</v>
      </c>
      <c r="AT97" s="51">
        <v>34</v>
      </c>
      <c r="AU97" s="50">
        <v>57</v>
      </c>
      <c r="AV97" s="45">
        <v>24</v>
      </c>
      <c r="AW97" s="51">
        <v>33</v>
      </c>
      <c r="AX97" s="50">
        <v>53</v>
      </c>
      <c r="AY97" s="45">
        <v>20</v>
      </c>
      <c r="AZ97" s="51">
        <v>33</v>
      </c>
      <c r="BA97" s="50">
        <v>62</v>
      </c>
      <c r="BB97" s="45">
        <v>21</v>
      </c>
      <c r="BC97" s="51">
        <v>41</v>
      </c>
      <c r="BD97" s="50">
        <v>86</v>
      </c>
      <c r="BE97" s="45">
        <v>47</v>
      </c>
      <c r="BF97" s="51">
        <v>39</v>
      </c>
      <c r="BG97" s="50">
        <v>80</v>
      </c>
      <c r="BH97" s="45">
        <v>41</v>
      </c>
      <c r="BI97" s="51">
        <v>39</v>
      </c>
      <c r="BJ97" s="50">
        <v>66</v>
      </c>
      <c r="BK97" s="45">
        <v>33</v>
      </c>
      <c r="BL97" s="51">
        <v>33</v>
      </c>
      <c r="BM97" s="50">
        <v>54</v>
      </c>
      <c r="BN97" s="45">
        <v>22</v>
      </c>
      <c r="BO97" s="51">
        <v>32</v>
      </c>
      <c r="BP97" s="50">
        <v>61</v>
      </c>
      <c r="BQ97" s="45">
        <v>21</v>
      </c>
      <c r="BR97" s="51">
        <v>40</v>
      </c>
      <c r="BS97" s="50">
        <v>55</v>
      </c>
      <c r="BT97" s="45">
        <v>15</v>
      </c>
      <c r="BU97" s="51">
        <v>40</v>
      </c>
      <c r="BV97" s="50">
        <v>76</v>
      </c>
      <c r="BW97" s="45">
        <v>41</v>
      </c>
      <c r="BX97" s="51">
        <v>35</v>
      </c>
      <c r="BY97" s="50">
        <v>76</v>
      </c>
      <c r="BZ97" s="45">
        <v>42</v>
      </c>
      <c r="CA97" s="51">
        <v>34</v>
      </c>
      <c r="CB97" s="50">
        <v>97</v>
      </c>
      <c r="CC97" s="45">
        <v>48</v>
      </c>
      <c r="CD97" s="51">
        <v>49</v>
      </c>
      <c r="CE97" s="50">
        <v>80</v>
      </c>
      <c r="CF97" s="45">
        <v>41</v>
      </c>
      <c r="CG97" s="51">
        <v>39</v>
      </c>
      <c r="CH97" s="50">
        <v>94</v>
      </c>
      <c r="CI97" s="45">
        <v>61</v>
      </c>
      <c r="CJ97" s="51">
        <v>33</v>
      </c>
      <c r="CK97" s="50">
        <v>65</v>
      </c>
      <c r="CL97" s="45">
        <v>29</v>
      </c>
      <c r="CM97" s="51">
        <v>36</v>
      </c>
      <c r="CN97" s="50">
        <v>62</v>
      </c>
      <c r="CO97" s="45">
        <v>23</v>
      </c>
      <c r="CP97" s="51">
        <v>39</v>
      </c>
      <c r="CQ97" s="50">
        <v>58</v>
      </c>
      <c r="CR97" s="45">
        <v>28</v>
      </c>
      <c r="CS97" s="51">
        <v>30</v>
      </c>
    </row>
    <row r="98" spans="2:97" s="23" customFormat="1" ht="17.25" customHeight="1" x14ac:dyDescent="0.2">
      <c r="B98" s="87" t="s">
        <v>274</v>
      </c>
      <c r="C98" s="81" t="s">
        <v>135</v>
      </c>
      <c r="D98" s="94" t="s">
        <v>347</v>
      </c>
      <c r="E98" s="50">
        <v>134</v>
      </c>
      <c r="F98" s="45">
        <v>77</v>
      </c>
      <c r="G98" s="51">
        <v>57</v>
      </c>
      <c r="H98" s="50">
        <v>109</v>
      </c>
      <c r="I98" s="45">
        <v>54</v>
      </c>
      <c r="J98" s="51">
        <v>55</v>
      </c>
      <c r="K98" s="50">
        <v>86</v>
      </c>
      <c r="L98" s="45">
        <v>39</v>
      </c>
      <c r="M98" s="51">
        <v>47</v>
      </c>
      <c r="N98" s="50">
        <v>124</v>
      </c>
      <c r="O98" s="45">
        <v>66</v>
      </c>
      <c r="P98" s="51">
        <v>58</v>
      </c>
      <c r="Q98" s="50">
        <v>129</v>
      </c>
      <c r="R98" s="45">
        <v>73</v>
      </c>
      <c r="S98" s="51">
        <v>56</v>
      </c>
      <c r="T98" s="50">
        <v>156</v>
      </c>
      <c r="U98" s="45">
        <v>93</v>
      </c>
      <c r="V98" s="51">
        <v>63</v>
      </c>
      <c r="W98" s="50">
        <v>115</v>
      </c>
      <c r="X98" s="45">
        <v>52</v>
      </c>
      <c r="Y98" s="51">
        <v>63</v>
      </c>
      <c r="Z98" s="50">
        <v>164</v>
      </c>
      <c r="AA98" s="45">
        <v>105</v>
      </c>
      <c r="AB98" s="51">
        <v>59</v>
      </c>
      <c r="AC98" s="50">
        <v>110</v>
      </c>
      <c r="AD98" s="45">
        <v>54</v>
      </c>
      <c r="AE98" s="51">
        <v>56</v>
      </c>
      <c r="AF98" s="50">
        <v>101</v>
      </c>
      <c r="AG98" s="45">
        <v>48</v>
      </c>
      <c r="AH98" s="51">
        <v>53</v>
      </c>
      <c r="AI98" s="50">
        <v>107</v>
      </c>
      <c r="AJ98" s="45">
        <v>59</v>
      </c>
      <c r="AK98" s="51">
        <v>48</v>
      </c>
      <c r="AL98" s="50">
        <v>130</v>
      </c>
      <c r="AM98" s="45">
        <v>77</v>
      </c>
      <c r="AN98" s="51">
        <v>53</v>
      </c>
      <c r="AO98" s="50">
        <v>79</v>
      </c>
      <c r="AP98" s="45">
        <v>21</v>
      </c>
      <c r="AQ98" s="51">
        <v>58</v>
      </c>
      <c r="AR98" s="50">
        <v>125</v>
      </c>
      <c r="AS98" s="45">
        <v>74</v>
      </c>
      <c r="AT98" s="51">
        <v>51</v>
      </c>
      <c r="AU98" s="50">
        <v>155</v>
      </c>
      <c r="AV98" s="45">
        <v>100</v>
      </c>
      <c r="AW98" s="51">
        <v>55</v>
      </c>
      <c r="AX98" s="50">
        <v>124</v>
      </c>
      <c r="AY98" s="45">
        <v>76</v>
      </c>
      <c r="AZ98" s="51">
        <v>48</v>
      </c>
      <c r="BA98" s="50">
        <v>101</v>
      </c>
      <c r="BB98" s="45">
        <v>55</v>
      </c>
      <c r="BC98" s="51">
        <v>46</v>
      </c>
      <c r="BD98" s="50">
        <v>126</v>
      </c>
      <c r="BE98" s="45">
        <v>75</v>
      </c>
      <c r="BF98" s="51">
        <v>51</v>
      </c>
      <c r="BG98" s="50">
        <v>140</v>
      </c>
      <c r="BH98" s="45">
        <v>88</v>
      </c>
      <c r="BI98" s="51">
        <v>52</v>
      </c>
      <c r="BJ98" s="50">
        <v>132</v>
      </c>
      <c r="BK98" s="45">
        <v>87</v>
      </c>
      <c r="BL98" s="51">
        <v>45</v>
      </c>
      <c r="BM98" s="50">
        <v>129</v>
      </c>
      <c r="BN98" s="45">
        <v>86</v>
      </c>
      <c r="BO98" s="51">
        <v>43</v>
      </c>
      <c r="BP98" s="50">
        <v>127</v>
      </c>
      <c r="BQ98" s="45">
        <v>80</v>
      </c>
      <c r="BR98" s="51">
        <v>47</v>
      </c>
      <c r="BS98" s="50">
        <v>95</v>
      </c>
      <c r="BT98" s="45">
        <v>50</v>
      </c>
      <c r="BU98" s="51">
        <v>45</v>
      </c>
      <c r="BV98" s="50">
        <v>103</v>
      </c>
      <c r="BW98" s="45">
        <v>59</v>
      </c>
      <c r="BX98" s="51">
        <v>44</v>
      </c>
      <c r="BY98" s="50">
        <v>99</v>
      </c>
      <c r="BZ98" s="45">
        <v>60</v>
      </c>
      <c r="CA98" s="51">
        <v>39</v>
      </c>
      <c r="CB98" s="50">
        <v>94</v>
      </c>
      <c r="CC98" s="45">
        <v>58</v>
      </c>
      <c r="CD98" s="51">
        <v>36</v>
      </c>
      <c r="CE98" s="50">
        <v>108</v>
      </c>
      <c r="CF98" s="45">
        <v>74</v>
      </c>
      <c r="CG98" s="51">
        <v>34</v>
      </c>
      <c r="CH98" s="50">
        <v>121</v>
      </c>
      <c r="CI98" s="45">
        <v>81</v>
      </c>
      <c r="CJ98" s="51">
        <v>40</v>
      </c>
      <c r="CK98" s="50">
        <v>126</v>
      </c>
      <c r="CL98" s="45">
        <v>84</v>
      </c>
      <c r="CM98" s="51">
        <v>42</v>
      </c>
      <c r="CN98" s="50">
        <v>102</v>
      </c>
      <c r="CO98" s="45">
        <v>60</v>
      </c>
      <c r="CP98" s="51">
        <v>42</v>
      </c>
      <c r="CQ98" s="50">
        <v>96</v>
      </c>
      <c r="CR98" s="45">
        <v>56</v>
      </c>
      <c r="CS98" s="51">
        <v>40</v>
      </c>
    </row>
    <row r="99" spans="2:97" s="23" customFormat="1" ht="17.25" customHeight="1" x14ac:dyDescent="0.2">
      <c r="B99" s="87" t="s">
        <v>274</v>
      </c>
      <c r="C99" s="81" t="s">
        <v>125</v>
      </c>
      <c r="D99" s="94" t="s">
        <v>349</v>
      </c>
      <c r="E99" s="50">
        <v>107</v>
      </c>
      <c r="F99" s="45">
        <v>80</v>
      </c>
      <c r="G99" s="51">
        <v>27</v>
      </c>
      <c r="H99" s="50">
        <v>103</v>
      </c>
      <c r="I99" s="45">
        <v>51</v>
      </c>
      <c r="J99" s="51">
        <v>52</v>
      </c>
      <c r="K99" s="50">
        <v>106</v>
      </c>
      <c r="L99" s="45">
        <v>49</v>
      </c>
      <c r="M99" s="51">
        <v>57</v>
      </c>
      <c r="N99" s="50">
        <v>102</v>
      </c>
      <c r="O99" s="45">
        <v>59</v>
      </c>
      <c r="P99" s="51">
        <v>43</v>
      </c>
      <c r="Q99" s="50">
        <v>96</v>
      </c>
      <c r="R99" s="45">
        <v>76</v>
      </c>
      <c r="S99" s="51">
        <v>20</v>
      </c>
      <c r="T99" s="50">
        <v>117</v>
      </c>
      <c r="U99" s="45">
        <v>62</v>
      </c>
      <c r="V99" s="51">
        <v>55</v>
      </c>
      <c r="W99" s="50">
        <v>119</v>
      </c>
      <c r="X99" s="45">
        <v>65</v>
      </c>
      <c r="Y99" s="51">
        <v>54</v>
      </c>
      <c r="Z99" s="50">
        <v>109</v>
      </c>
      <c r="AA99" s="45">
        <v>88</v>
      </c>
      <c r="AB99" s="51">
        <v>21</v>
      </c>
      <c r="AC99" s="50">
        <v>102</v>
      </c>
      <c r="AD99" s="45">
        <v>58</v>
      </c>
      <c r="AE99" s="51">
        <v>44</v>
      </c>
      <c r="AF99" s="50">
        <v>102</v>
      </c>
      <c r="AG99" s="45">
        <v>35</v>
      </c>
      <c r="AH99" s="51">
        <v>67</v>
      </c>
      <c r="AI99" s="50">
        <v>105</v>
      </c>
      <c r="AJ99" s="45">
        <v>60</v>
      </c>
      <c r="AK99" s="51">
        <v>45</v>
      </c>
      <c r="AL99" s="50">
        <v>114</v>
      </c>
      <c r="AM99" s="45">
        <v>72</v>
      </c>
      <c r="AN99" s="51">
        <v>42</v>
      </c>
      <c r="AO99" s="50">
        <v>109</v>
      </c>
      <c r="AP99" s="45">
        <v>76</v>
      </c>
      <c r="AQ99" s="51">
        <v>33</v>
      </c>
      <c r="AR99" s="50">
        <v>116</v>
      </c>
      <c r="AS99" s="45">
        <v>73</v>
      </c>
      <c r="AT99" s="51">
        <v>43</v>
      </c>
      <c r="AU99" s="50">
        <v>105</v>
      </c>
      <c r="AV99" s="45">
        <v>66</v>
      </c>
      <c r="AW99" s="51">
        <v>39</v>
      </c>
      <c r="AX99" s="50">
        <v>100</v>
      </c>
      <c r="AY99" s="45">
        <v>51</v>
      </c>
      <c r="AZ99" s="51">
        <v>49</v>
      </c>
      <c r="BA99" s="50">
        <v>109</v>
      </c>
      <c r="BB99" s="45">
        <v>37</v>
      </c>
      <c r="BC99" s="51">
        <v>72</v>
      </c>
      <c r="BD99" s="50">
        <v>126</v>
      </c>
      <c r="BE99" s="45">
        <v>52</v>
      </c>
      <c r="BF99" s="51">
        <v>74</v>
      </c>
      <c r="BG99" s="50">
        <v>111</v>
      </c>
      <c r="BH99" s="45">
        <v>71</v>
      </c>
      <c r="BI99" s="51">
        <v>40</v>
      </c>
      <c r="BJ99" s="50">
        <v>115</v>
      </c>
      <c r="BK99" s="45">
        <v>77</v>
      </c>
      <c r="BL99" s="51">
        <v>38</v>
      </c>
      <c r="BM99" s="50">
        <v>117</v>
      </c>
      <c r="BN99" s="45">
        <v>71</v>
      </c>
      <c r="BO99" s="51">
        <v>46</v>
      </c>
      <c r="BP99" s="50">
        <v>114</v>
      </c>
      <c r="BQ99" s="45">
        <v>74</v>
      </c>
      <c r="BR99" s="51">
        <v>40</v>
      </c>
      <c r="BS99" s="50">
        <v>113</v>
      </c>
      <c r="BT99" s="45">
        <v>54</v>
      </c>
      <c r="BU99" s="51">
        <v>59</v>
      </c>
      <c r="BV99" s="50">
        <v>130</v>
      </c>
      <c r="BW99" s="45">
        <v>25</v>
      </c>
      <c r="BX99" s="51">
        <v>105</v>
      </c>
      <c r="BY99" s="50">
        <v>122</v>
      </c>
      <c r="BZ99" s="45">
        <v>64</v>
      </c>
      <c r="CA99" s="51">
        <v>58</v>
      </c>
      <c r="CB99" s="50">
        <v>115</v>
      </c>
      <c r="CC99" s="45">
        <v>74</v>
      </c>
      <c r="CD99" s="51">
        <v>41</v>
      </c>
      <c r="CE99" s="50">
        <v>131</v>
      </c>
      <c r="CF99" s="45">
        <v>62</v>
      </c>
      <c r="CG99" s="51">
        <v>69</v>
      </c>
      <c r="CH99" s="50">
        <v>114</v>
      </c>
      <c r="CI99" s="45">
        <v>62</v>
      </c>
      <c r="CJ99" s="51">
        <v>52</v>
      </c>
      <c r="CK99" s="50">
        <v>114</v>
      </c>
      <c r="CL99" s="45">
        <v>59</v>
      </c>
      <c r="CM99" s="51">
        <v>55</v>
      </c>
      <c r="CN99" s="50">
        <v>111</v>
      </c>
      <c r="CO99" s="45">
        <v>32</v>
      </c>
      <c r="CP99" s="51">
        <v>79</v>
      </c>
      <c r="CQ99" s="50">
        <v>129</v>
      </c>
      <c r="CR99" s="45">
        <v>26</v>
      </c>
      <c r="CS99" s="51">
        <v>103</v>
      </c>
    </row>
    <row r="100" spans="2:97" s="23" customFormat="1" ht="17.25" customHeight="1" x14ac:dyDescent="0.2">
      <c r="B100" s="87" t="s">
        <v>274</v>
      </c>
      <c r="C100" s="81" t="s">
        <v>128</v>
      </c>
      <c r="D100" s="94" t="s">
        <v>350</v>
      </c>
      <c r="E100" s="50" t="s">
        <v>0</v>
      </c>
      <c r="F100" s="45" t="s">
        <v>0</v>
      </c>
      <c r="G100" s="51" t="s">
        <v>0</v>
      </c>
      <c r="H100" s="50" t="s">
        <v>0</v>
      </c>
      <c r="I100" s="45" t="s">
        <v>0</v>
      </c>
      <c r="J100" s="51" t="s">
        <v>0</v>
      </c>
      <c r="K100" s="50" t="s">
        <v>0</v>
      </c>
      <c r="L100" s="45" t="s">
        <v>0</v>
      </c>
      <c r="M100" s="51" t="s">
        <v>0</v>
      </c>
      <c r="N100" s="50" t="s">
        <v>0</v>
      </c>
      <c r="O100" s="45" t="s">
        <v>0</v>
      </c>
      <c r="P100" s="51" t="s">
        <v>0</v>
      </c>
      <c r="Q100" s="50" t="s">
        <v>0</v>
      </c>
      <c r="R100" s="45" t="s">
        <v>0</v>
      </c>
      <c r="S100" s="51" t="s">
        <v>0</v>
      </c>
      <c r="T100" s="50" t="s">
        <v>0</v>
      </c>
      <c r="U100" s="45" t="s">
        <v>0</v>
      </c>
      <c r="V100" s="51" t="s">
        <v>0</v>
      </c>
      <c r="W100" s="50" t="s">
        <v>0</v>
      </c>
      <c r="X100" s="45" t="s">
        <v>0</v>
      </c>
      <c r="Y100" s="51" t="s">
        <v>0</v>
      </c>
      <c r="Z100" s="50" t="s">
        <v>0</v>
      </c>
      <c r="AA100" s="45" t="s">
        <v>0</v>
      </c>
      <c r="AB100" s="51" t="s">
        <v>0</v>
      </c>
      <c r="AC100" s="50" t="s">
        <v>0</v>
      </c>
      <c r="AD100" s="45" t="s">
        <v>0</v>
      </c>
      <c r="AE100" s="51" t="s">
        <v>0</v>
      </c>
      <c r="AF100" s="50">
        <v>175</v>
      </c>
      <c r="AG100" s="45">
        <v>50</v>
      </c>
      <c r="AH100" s="51">
        <v>125</v>
      </c>
      <c r="AI100" s="50">
        <v>149</v>
      </c>
      <c r="AJ100" s="45">
        <v>67</v>
      </c>
      <c r="AK100" s="51">
        <v>82</v>
      </c>
      <c r="AL100" s="50">
        <v>155</v>
      </c>
      <c r="AM100" s="45">
        <v>80</v>
      </c>
      <c r="AN100" s="51">
        <v>75</v>
      </c>
      <c r="AO100" s="50">
        <v>175</v>
      </c>
      <c r="AP100" s="45">
        <v>78</v>
      </c>
      <c r="AQ100" s="51">
        <v>97</v>
      </c>
      <c r="AR100" s="50">
        <v>169</v>
      </c>
      <c r="AS100" s="45">
        <v>82</v>
      </c>
      <c r="AT100" s="51">
        <v>87</v>
      </c>
      <c r="AU100" s="50">
        <v>166</v>
      </c>
      <c r="AV100" s="45">
        <v>82</v>
      </c>
      <c r="AW100" s="51">
        <v>84</v>
      </c>
      <c r="AX100" s="50">
        <v>157</v>
      </c>
      <c r="AY100" s="45">
        <v>82</v>
      </c>
      <c r="AZ100" s="51">
        <v>75</v>
      </c>
      <c r="BA100" s="50">
        <v>135</v>
      </c>
      <c r="BB100" s="45">
        <v>38</v>
      </c>
      <c r="BC100" s="51">
        <v>97</v>
      </c>
      <c r="BD100" s="50">
        <v>155</v>
      </c>
      <c r="BE100" s="45">
        <v>72</v>
      </c>
      <c r="BF100" s="51">
        <v>83</v>
      </c>
      <c r="BG100" s="50">
        <v>154</v>
      </c>
      <c r="BH100" s="45">
        <v>69</v>
      </c>
      <c r="BI100" s="51">
        <v>85</v>
      </c>
      <c r="BJ100" s="50">
        <v>166</v>
      </c>
      <c r="BK100" s="45">
        <v>58</v>
      </c>
      <c r="BL100" s="51">
        <v>108</v>
      </c>
      <c r="BM100" s="50">
        <v>185</v>
      </c>
      <c r="BN100" s="45">
        <v>77</v>
      </c>
      <c r="BO100" s="51">
        <v>108</v>
      </c>
      <c r="BP100" s="50">
        <v>173</v>
      </c>
      <c r="BQ100" s="45">
        <v>77</v>
      </c>
      <c r="BR100" s="51">
        <v>96</v>
      </c>
      <c r="BS100" s="50">
        <v>153</v>
      </c>
      <c r="BT100" s="45">
        <v>77</v>
      </c>
      <c r="BU100" s="51">
        <v>76</v>
      </c>
      <c r="BV100" s="50">
        <v>159</v>
      </c>
      <c r="BW100" s="45">
        <v>42</v>
      </c>
      <c r="BX100" s="51">
        <v>117</v>
      </c>
      <c r="BY100" s="50">
        <v>177</v>
      </c>
      <c r="BZ100" s="45">
        <v>57</v>
      </c>
      <c r="CA100" s="51">
        <v>120</v>
      </c>
      <c r="CB100" s="50">
        <v>181</v>
      </c>
      <c r="CC100" s="45">
        <v>98</v>
      </c>
      <c r="CD100" s="51">
        <v>83</v>
      </c>
      <c r="CE100" s="50">
        <v>171</v>
      </c>
      <c r="CF100" s="45">
        <v>71</v>
      </c>
      <c r="CG100" s="51">
        <v>100</v>
      </c>
      <c r="CH100" s="50">
        <v>168</v>
      </c>
      <c r="CI100" s="45">
        <v>79</v>
      </c>
      <c r="CJ100" s="51">
        <v>89</v>
      </c>
      <c r="CK100" s="50">
        <v>157</v>
      </c>
      <c r="CL100" s="45">
        <v>79</v>
      </c>
      <c r="CM100" s="51">
        <v>78</v>
      </c>
      <c r="CN100" s="50">
        <v>142</v>
      </c>
      <c r="CO100" s="45">
        <v>79</v>
      </c>
      <c r="CP100" s="51">
        <v>63</v>
      </c>
      <c r="CQ100" s="50">
        <v>141</v>
      </c>
      <c r="CR100" s="45">
        <v>38</v>
      </c>
      <c r="CS100" s="51">
        <v>103</v>
      </c>
    </row>
    <row r="101" spans="2:97" s="23" customFormat="1" ht="17.25" customHeight="1" x14ac:dyDescent="0.2">
      <c r="B101" s="87" t="s">
        <v>274</v>
      </c>
      <c r="C101" s="81" t="s">
        <v>97</v>
      </c>
      <c r="D101" s="94" t="s">
        <v>359</v>
      </c>
      <c r="E101" s="50">
        <v>596</v>
      </c>
      <c r="F101" s="45">
        <v>85</v>
      </c>
      <c r="G101" s="51">
        <v>511</v>
      </c>
      <c r="H101" s="50">
        <v>686</v>
      </c>
      <c r="I101" s="45">
        <v>62</v>
      </c>
      <c r="J101" s="51">
        <v>624</v>
      </c>
      <c r="K101" s="50">
        <v>609</v>
      </c>
      <c r="L101" s="45">
        <v>94</v>
      </c>
      <c r="M101" s="51">
        <v>515</v>
      </c>
      <c r="N101" s="50">
        <v>583</v>
      </c>
      <c r="O101" s="45">
        <v>111</v>
      </c>
      <c r="P101" s="51">
        <v>472</v>
      </c>
      <c r="Q101" s="50">
        <v>563</v>
      </c>
      <c r="R101" s="45">
        <v>118</v>
      </c>
      <c r="S101" s="51">
        <v>445</v>
      </c>
      <c r="T101" s="50">
        <v>538</v>
      </c>
      <c r="U101" s="45">
        <v>99</v>
      </c>
      <c r="V101" s="51">
        <v>439</v>
      </c>
      <c r="W101" s="50">
        <v>562</v>
      </c>
      <c r="X101" s="45">
        <v>125</v>
      </c>
      <c r="Y101" s="51">
        <v>437</v>
      </c>
      <c r="Z101" s="50">
        <v>606</v>
      </c>
      <c r="AA101" s="45">
        <v>78</v>
      </c>
      <c r="AB101" s="51">
        <v>528</v>
      </c>
      <c r="AC101" s="50">
        <v>661</v>
      </c>
      <c r="AD101" s="45">
        <v>53</v>
      </c>
      <c r="AE101" s="51">
        <v>608</v>
      </c>
      <c r="AF101" s="50">
        <v>626</v>
      </c>
      <c r="AG101" s="45">
        <v>93</v>
      </c>
      <c r="AH101" s="51">
        <v>533</v>
      </c>
      <c r="AI101" s="50">
        <v>601</v>
      </c>
      <c r="AJ101" s="45">
        <v>119</v>
      </c>
      <c r="AK101" s="51">
        <v>482</v>
      </c>
      <c r="AL101" s="50">
        <v>607</v>
      </c>
      <c r="AM101" s="45">
        <v>120</v>
      </c>
      <c r="AN101" s="51">
        <v>487</v>
      </c>
      <c r="AO101" s="50">
        <v>578</v>
      </c>
      <c r="AP101" s="45">
        <v>130</v>
      </c>
      <c r="AQ101" s="51">
        <v>448</v>
      </c>
      <c r="AR101" s="50">
        <v>622</v>
      </c>
      <c r="AS101" s="45">
        <v>145</v>
      </c>
      <c r="AT101" s="51">
        <v>477</v>
      </c>
      <c r="AU101" s="50">
        <v>615</v>
      </c>
      <c r="AV101" s="45">
        <v>89</v>
      </c>
      <c r="AW101" s="51">
        <v>526</v>
      </c>
      <c r="AX101" s="50">
        <v>716</v>
      </c>
      <c r="AY101" s="45">
        <v>60</v>
      </c>
      <c r="AZ101" s="51">
        <v>656</v>
      </c>
      <c r="BA101" s="50">
        <v>667</v>
      </c>
      <c r="BB101" s="45">
        <v>102</v>
      </c>
      <c r="BC101" s="51">
        <v>565</v>
      </c>
      <c r="BD101" s="50">
        <v>612</v>
      </c>
      <c r="BE101" s="45">
        <v>140</v>
      </c>
      <c r="BF101" s="51">
        <v>472</v>
      </c>
      <c r="BG101" s="50">
        <v>614</v>
      </c>
      <c r="BH101" s="45">
        <v>141</v>
      </c>
      <c r="BI101" s="51">
        <v>473</v>
      </c>
      <c r="BJ101" s="50">
        <v>502</v>
      </c>
      <c r="BK101" s="45">
        <v>104</v>
      </c>
      <c r="BL101" s="51">
        <v>398</v>
      </c>
      <c r="BM101" s="50">
        <v>592</v>
      </c>
      <c r="BN101" s="45">
        <v>128</v>
      </c>
      <c r="BO101" s="51">
        <v>464</v>
      </c>
      <c r="BP101" s="50">
        <v>636</v>
      </c>
      <c r="BQ101" s="45">
        <v>100</v>
      </c>
      <c r="BR101" s="51">
        <v>536</v>
      </c>
      <c r="BS101" s="50">
        <v>671</v>
      </c>
      <c r="BT101" s="45">
        <v>65</v>
      </c>
      <c r="BU101" s="51">
        <v>606</v>
      </c>
      <c r="BV101" s="50">
        <v>608</v>
      </c>
      <c r="BW101" s="45">
        <v>86</v>
      </c>
      <c r="BX101" s="51">
        <v>522</v>
      </c>
      <c r="BY101" s="50">
        <v>638</v>
      </c>
      <c r="BZ101" s="45">
        <v>130</v>
      </c>
      <c r="CA101" s="51">
        <v>508</v>
      </c>
      <c r="CB101" s="50">
        <v>578</v>
      </c>
      <c r="CC101" s="45">
        <v>117</v>
      </c>
      <c r="CD101" s="51">
        <v>461</v>
      </c>
      <c r="CE101" s="50">
        <v>539</v>
      </c>
      <c r="CF101" s="45">
        <v>114</v>
      </c>
      <c r="CG101" s="51">
        <v>425</v>
      </c>
      <c r="CH101" s="50">
        <v>577</v>
      </c>
      <c r="CI101" s="45">
        <v>122</v>
      </c>
      <c r="CJ101" s="51">
        <v>455</v>
      </c>
      <c r="CK101" s="50">
        <v>598</v>
      </c>
      <c r="CL101" s="45">
        <v>70</v>
      </c>
      <c r="CM101" s="51">
        <v>528</v>
      </c>
      <c r="CN101" s="50">
        <v>662</v>
      </c>
      <c r="CO101" s="45">
        <v>68</v>
      </c>
      <c r="CP101" s="51">
        <v>594</v>
      </c>
      <c r="CQ101" s="50">
        <v>593</v>
      </c>
      <c r="CR101" s="45">
        <v>84</v>
      </c>
      <c r="CS101" s="51">
        <v>509</v>
      </c>
    </row>
    <row r="102" spans="2:97" s="23" customFormat="1" ht="17.25" customHeight="1" x14ac:dyDescent="0.2">
      <c r="B102" s="87" t="s">
        <v>274</v>
      </c>
      <c r="C102" s="81" t="s">
        <v>116</v>
      </c>
      <c r="D102" s="94" t="s">
        <v>364</v>
      </c>
      <c r="E102" s="50">
        <v>325</v>
      </c>
      <c r="F102" s="45">
        <v>195</v>
      </c>
      <c r="G102" s="51">
        <v>130</v>
      </c>
      <c r="H102" s="50">
        <v>207</v>
      </c>
      <c r="I102" s="45">
        <v>89</v>
      </c>
      <c r="J102" s="51">
        <v>118</v>
      </c>
      <c r="K102" s="50">
        <v>219</v>
      </c>
      <c r="L102" s="45">
        <v>134</v>
      </c>
      <c r="M102" s="51">
        <v>85</v>
      </c>
      <c r="N102" s="50">
        <v>275</v>
      </c>
      <c r="O102" s="45">
        <v>176</v>
      </c>
      <c r="P102" s="51">
        <v>99</v>
      </c>
      <c r="Q102" s="50">
        <v>337</v>
      </c>
      <c r="R102" s="45">
        <v>222</v>
      </c>
      <c r="S102" s="51">
        <v>115</v>
      </c>
      <c r="T102" s="50">
        <v>308</v>
      </c>
      <c r="U102" s="45">
        <v>190</v>
      </c>
      <c r="V102" s="51">
        <v>118</v>
      </c>
      <c r="W102" s="50">
        <v>325</v>
      </c>
      <c r="X102" s="45">
        <v>203</v>
      </c>
      <c r="Y102" s="51">
        <v>122</v>
      </c>
      <c r="Z102" s="50">
        <v>291</v>
      </c>
      <c r="AA102" s="45">
        <v>149</v>
      </c>
      <c r="AB102" s="51">
        <v>142</v>
      </c>
      <c r="AC102" s="50">
        <v>222</v>
      </c>
      <c r="AD102" s="45">
        <v>90</v>
      </c>
      <c r="AE102" s="51">
        <v>132</v>
      </c>
      <c r="AF102" s="50">
        <v>254</v>
      </c>
      <c r="AG102" s="45">
        <v>149</v>
      </c>
      <c r="AH102" s="51">
        <v>105</v>
      </c>
      <c r="AI102" s="50">
        <v>309</v>
      </c>
      <c r="AJ102" s="45">
        <v>200</v>
      </c>
      <c r="AK102" s="51">
        <v>109</v>
      </c>
      <c r="AL102" s="50">
        <v>300</v>
      </c>
      <c r="AM102" s="45">
        <v>190</v>
      </c>
      <c r="AN102" s="51">
        <v>110</v>
      </c>
      <c r="AO102" s="50">
        <v>349</v>
      </c>
      <c r="AP102" s="45">
        <v>226</v>
      </c>
      <c r="AQ102" s="51">
        <v>123</v>
      </c>
      <c r="AR102" s="50">
        <v>357</v>
      </c>
      <c r="AS102" s="45">
        <v>237</v>
      </c>
      <c r="AT102" s="51">
        <v>120</v>
      </c>
      <c r="AU102" s="50">
        <v>294</v>
      </c>
      <c r="AV102" s="45">
        <v>152</v>
      </c>
      <c r="AW102" s="51">
        <v>142</v>
      </c>
      <c r="AX102" s="50">
        <v>232</v>
      </c>
      <c r="AY102" s="45">
        <v>90</v>
      </c>
      <c r="AZ102" s="51">
        <v>142</v>
      </c>
      <c r="BA102" s="50">
        <v>275</v>
      </c>
      <c r="BB102" s="45">
        <v>165</v>
      </c>
      <c r="BC102" s="51">
        <v>110</v>
      </c>
      <c r="BD102" s="50">
        <v>324</v>
      </c>
      <c r="BE102" s="45">
        <v>225</v>
      </c>
      <c r="BF102" s="51">
        <v>99</v>
      </c>
      <c r="BG102" s="50">
        <v>300</v>
      </c>
      <c r="BH102" s="45">
        <v>205</v>
      </c>
      <c r="BI102" s="51">
        <v>95</v>
      </c>
      <c r="BJ102" s="50">
        <v>298</v>
      </c>
      <c r="BK102" s="45">
        <v>201</v>
      </c>
      <c r="BL102" s="51">
        <v>97</v>
      </c>
      <c r="BM102" s="50">
        <v>320</v>
      </c>
      <c r="BN102" s="45">
        <v>222</v>
      </c>
      <c r="BO102" s="51">
        <v>98</v>
      </c>
      <c r="BP102" s="50">
        <v>261</v>
      </c>
      <c r="BQ102" s="45">
        <v>131</v>
      </c>
      <c r="BR102" s="51">
        <v>130</v>
      </c>
      <c r="BS102" s="50">
        <v>232</v>
      </c>
      <c r="BT102" s="45">
        <v>109</v>
      </c>
      <c r="BU102" s="51">
        <v>123</v>
      </c>
      <c r="BV102" s="50">
        <v>261</v>
      </c>
      <c r="BW102" s="45">
        <v>161</v>
      </c>
      <c r="BX102" s="51">
        <v>100</v>
      </c>
      <c r="BY102" s="50">
        <v>289</v>
      </c>
      <c r="BZ102" s="45">
        <v>179</v>
      </c>
      <c r="CA102" s="51">
        <v>110</v>
      </c>
      <c r="CB102" s="50">
        <v>316</v>
      </c>
      <c r="CC102" s="45">
        <v>214</v>
      </c>
      <c r="CD102" s="51">
        <v>102</v>
      </c>
      <c r="CE102" s="50">
        <v>313</v>
      </c>
      <c r="CF102" s="45">
        <v>205</v>
      </c>
      <c r="CG102" s="51">
        <v>108</v>
      </c>
      <c r="CH102" s="50">
        <v>317</v>
      </c>
      <c r="CI102" s="45">
        <v>211</v>
      </c>
      <c r="CJ102" s="51">
        <v>106</v>
      </c>
      <c r="CK102" s="50">
        <v>299</v>
      </c>
      <c r="CL102" s="45">
        <v>169</v>
      </c>
      <c r="CM102" s="51">
        <v>130</v>
      </c>
      <c r="CN102" s="50">
        <v>247</v>
      </c>
      <c r="CO102" s="45">
        <v>117</v>
      </c>
      <c r="CP102" s="51">
        <v>130</v>
      </c>
      <c r="CQ102" s="50">
        <v>236</v>
      </c>
      <c r="CR102" s="45">
        <v>138</v>
      </c>
      <c r="CS102" s="51">
        <v>98</v>
      </c>
    </row>
    <row r="103" spans="2:97" s="23" customFormat="1" ht="17.25" customHeight="1" x14ac:dyDescent="0.2">
      <c r="B103" s="87" t="s">
        <v>274</v>
      </c>
      <c r="C103" s="81" t="s">
        <v>122</v>
      </c>
      <c r="D103" s="94" t="s">
        <v>375</v>
      </c>
      <c r="E103" s="50">
        <v>235</v>
      </c>
      <c r="F103" s="45">
        <v>72</v>
      </c>
      <c r="G103" s="51">
        <v>163</v>
      </c>
      <c r="H103" s="50">
        <v>206</v>
      </c>
      <c r="I103" s="45">
        <v>42</v>
      </c>
      <c r="J103" s="51">
        <v>164</v>
      </c>
      <c r="K103" s="50">
        <v>214</v>
      </c>
      <c r="L103" s="45">
        <v>76</v>
      </c>
      <c r="M103" s="51">
        <v>138</v>
      </c>
      <c r="N103" s="50">
        <v>253</v>
      </c>
      <c r="O103" s="45">
        <v>96</v>
      </c>
      <c r="P103" s="51">
        <v>157</v>
      </c>
      <c r="Q103" s="50">
        <v>257</v>
      </c>
      <c r="R103" s="45">
        <v>100</v>
      </c>
      <c r="S103" s="51">
        <v>157</v>
      </c>
      <c r="T103" s="50">
        <v>264</v>
      </c>
      <c r="U103" s="45">
        <v>101</v>
      </c>
      <c r="V103" s="51">
        <v>163</v>
      </c>
      <c r="W103" s="50">
        <v>280</v>
      </c>
      <c r="X103" s="45">
        <v>111</v>
      </c>
      <c r="Y103" s="51">
        <v>169</v>
      </c>
      <c r="Z103" s="50">
        <v>240</v>
      </c>
      <c r="AA103" s="45">
        <v>63</v>
      </c>
      <c r="AB103" s="51">
        <v>177</v>
      </c>
      <c r="AC103" s="50">
        <v>212</v>
      </c>
      <c r="AD103" s="45">
        <v>52</v>
      </c>
      <c r="AE103" s="51">
        <v>160</v>
      </c>
      <c r="AF103" s="50">
        <v>220</v>
      </c>
      <c r="AG103" s="45">
        <v>84</v>
      </c>
      <c r="AH103" s="51">
        <v>136</v>
      </c>
      <c r="AI103" s="50">
        <v>234</v>
      </c>
      <c r="AJ103" s="45">
        <v>103</v>
      </c>
      <c r="AK103" s="51">
        <v>131</v>
      </c>
      <c r="AL103" s="50">
        <v>250</v>
      </c>
      <c r="AM103" s="45">
        <v>99</v>
      </c>
      <c r="AN103" s="51">
        <v>151</v>
      </c>
      <c r="AO103" s="50">
        <v>290</v>
      </c>
      <c r="AP103" s="45">
        <v>123</v>
      </c>
      <c r="AQ103" s="51">
        <v>167</v>
      </c>
      <c r="AR103" s="50">
        <v>271</v>
      </c>
      <c r="AS103" s="45">
        <v>116</v>
      </c>
      <c r="AT103" s="51">
        <v>155</v>
      </c>
      <c r="AU103" s="50">
        <v>212</v>
      </c>
      <c r="AV103" s="45">
        <v>59</v>
      </c>
      <c r="AW103" s="51">
        <v>153</v>
      </c>
      <c r="AX103" s="50">
        <v>188</v>
      </c>
      <c r="AY103" s="45">
        <v>48</v>
      </c>
      <c r="AZ103" s="51">
        <v>140</v>
      </c>
      <c r="BA103" s="50">
        <v>210</v>
      </c>
      <c r="BB103" s="45">
        <v>85</v>
      </c>
      <c r="BC103" s="51">
        <v>125</v>
      </c>
      <c r="BD103" s="50">
        <v>231</v>
      </c>
      <c r="BE103" s="45">
        <v>101</v>
      </c>
      <c r="BF103" s="51">
        <v>130</v>
      </c>
      <c r="BG103" s="50">
        <v>249</v>
      </c>
      <c r="BH103" s="45">
        <v>101</v>
      </c>
      <c r="BI103" s="51">
        <v>148</v>
      </c>
      <c r="BJ103" s="50">
        <v>230</v>
      </c>
      <c r="BK103" s="45">
        <v>72</v>
      </c>
      <c r="BL103" s="51">
        <v>158</v>
      </c>
      <c r="BM103" s="50">
        <v>257</v>
      </c>
      <c r="BN103" s="45">
        <v>103</v>
      </c>
      <c r="BO103" s="51">
        <v>154</v>
      </c>
      <c r="BP103" s="50">
        <v>218</v>
      </c>
      <c r="BQ103" s="45">
        <v>69</v>
      </c>
      <c r="BR103" s="51">
        <v>149</v>
      </c>
      <c r="BS103" s="50">
        <v>182</v>
      </c>
      <c r="BT103" s="45">
        <v>48</v>
      </c>
      <c r="BU103" s="51">
        <v>134</v>
      </c>
      <c r="BV103" s="50">
        <v>189</v>
      </c>
      <c r="BW103" s="45">
        <v>81</v>
      </c>
      <c r="BX103" s="51">
        <v>108</v>
      </c>
      <c r="BY103" s="50">
        <v>207</v>
      </c>
      <c r="BZ103" s="45">
        <v>86</v>
      </c>
      <c r="CA103" s="51">
        <v>121</v>
      </c>
      <c r="CB103" s="50">
        <v>230</v>
      </c>
      <c r="CC103" s="45">
        <v>108</v>
      </c>
      <c r="CD103" s="51">
        <v>122</v>
      </c>
      <c r="CE103" s="50">
        <v>215</v>
      </c>
      <c r="CF103" s="45">
        <v>88</v>
      </c>
      <c r="CG103" s="51">
        <v>127</v>
      </c>
      <c r="CH103" s="50">
        <v>230</v>
      </c>
      <c r="CI103" s="45">
        <v>78</v>
      </c>
      <c r="CJ103" s="51">
        <v>152</v>
      </c>
      <c r="CK103" s="50">
        <v>233</v>
      </c>
      <c r="CL103" s="45">
        <v>72</v>
      </c>
      <c r="CM103" s="51">
        <v>161</v>
      </c>
      <c r="CN103" s="50">
        <v>185</v>
      </c>
      <c r="CO103" s="45">
        <v>29</v>
      </c>
      <c r="CP103" s="51">
        <v>156</v>
      </c>
      <c r="CQ103" s="50">
        <v>229</v>
      </c>
      <c r="CR103" s="45">
        <v>93</v>
      </c>
      <c r="CS103" s="51">
        <v>136</v>
      </c>
    </row>
    <row r="104" spans="2:97" s="23" customFormat="1" ht="17.25" customHeight="1" x14ac:dyDescent="0.2">
      <c r="B104" s="87" t="s">
        <v>274</v>
      </c>
      <c r="C104" s="81" t="s">
        <v>119</v>
      </c>
      <c r="D104" s="94" t="s">
        <v>376</v>
      </c>
      <c r="E104" s="50">
        <v>436</v>
      </c>
      <c r="F104" s="45">
        <v>223</v>
      </c>
      <c r="G104" s="51">
        <v>213</v>
      </c>
      <c r="H104" s="50">
        <v>358</v>
      </c>
      <c r="I104" s="45">
        <v>164</v>
      </c>
      <c r="J104" s="51">
        <v>194</v>
      </c>
      <c r="K104" s="50">
        <v>461</v>
      </c>
      <c r="L104" s="45">
        <v>253</v>
      </c>
      <c r="M104" s="51">
        <v>208</v>
      </c>
      <c r="N104" s="50">
        <v>536</v>
      </c>
      <c r="O104" s="45">
        <v>329</v>
      </c>
      <c r="P104" s="51">
        <v>207</v>
      </c>
      <c r="Q104" s="50">
        <v>538</v>
      </c>
      <c r="R104" s="45">
        <v>313</v>
      </c>
      <c r="S104" s="51">
        <v>225</v>
      </c>
      <c r="T104" s="50">
        <v>554</v>
      </c>
      <c r="U104" s="45">
        <v>311</v>
      </c>
      <c r="V104" s="51">
        <v>243</v>
      </c>
      <c r="W104" s="50">
        <v>581</v>
      </c>
      <c r="X104" s="45">
        <v>341</v>
      </c>
      <c r="Y104" s="51">
        <v>240</v>
      </c>
      <c r="Z104" s="50">
        <v>415</v>
      </c>
      <c r="AA104" s="45">
        <v>206</v>
      </c>
      <c r="AB104" s="51">
        <v>209</v>
      </c>
      <c r="AC104" s="50">
        <v>344</v>
      </c>
      <c r="AD104" s="45">
        <v>139</v>
      </c>
      <c r="AE104" s="51">
        <v>205</v>
      </c>
      <c r="AF104" s="50">
        <v>489</v>
      </c>
      <c r="AG104" s="45">
        <v>267</v>
      </c>
      <c r="AH104" s="51">
        <v>222</v>
      </c>
      <c r="AI104" s="50">
        <v>557</v>
      </c>
      <c r="AJ104" s="45">
        <v>320</v>
      </c>
      <c r="AK104" s="51">
        <v>237</v>
      </c>
      <c r="AL104" s="50">
        <v>540</v>
      </c>
      <c r="AM104" s="45">
        <v>316</v>
      </c>
      <c r="AN104" s="51">
        <v>224</v>
      </c>
      <c r="AO104" s="50">
        <v>550</v>
      </c>
      <c r="AP104" s="45">
        <v>323</v>
      </c>
      <c r="AQ104" s="51">
        <v>227</v>
      </c>
      <c r="AR104" s="50">
        <v>610</v>
      </c>
      <c r="AS104" s="45">
        <v>375</v>
      </c>
      <c r="AT104" s="51">
        <v>235</v>
      </c>
      <c r="AU104" s="50">
        <v>452</v>
      </c>
      <c r="AV104" s="45">
        <v>221</v>
      </c>
      <c r="AW104" s="51">
        <v>231</v>
      </c>
      <c r="AX104" s="50">
        <v>380</v>
      </c>
      <c r="AY104" s="45">
        <v>161</v>
      </c>
      <c r="AZ104" s="51">
        <v>219</v>
      </c>
      <c r="BA104" s="50">
        <v>480</v>
      </c>
      <c r="BB104" s="45">
        <v>266</v>
      </c>
      <c r="BC104" s="51">
        <v>214</v>
      </c>
      <c r="BD104" s="50">
        <v>481</v>
      </c>
      <c r="BE104" s="45">
        <v>258</v>
      </c>
      <c r="BF104" s="51">
        <v>223</v>
      </c>
      <c r="BG104" s="50">
        <v>579</v>
      </c>
      <c r="BH104" s="45">
        <v>322</v>
      </c>
      <c r="BI104" s="51">
        <v>257</v>
      </c>
      <c r="BJ104" s="50">
        <v>548</v>
      </c>
      <c r="BK104" s="45">
        <v>293</v>
      </c>
      <c r="BL104" s="51">
        <v>255</v>
      </c>
      <c r="BM104" s="50">
        <v>548</v>
      </c>
      <c r="BN104" s="45">
        <v>302</v>
      </c>
      <c r="BO104" s="51">
        <v>246</v>
      </c>
      <c r="BP104" s="50">
        <v>448</v>
      </c>
      <c r="BQ104" s="45">
        <v>230</v>
      </c>
      <c r="BR104" s="51">
        <v>218</v>
      </c>
      <c r="BS104" s="50">
        <v>369</v>
      </c>
      <c r="BT104" s="45">
        <v>161</v>
      </c>
      <c r="BU104" s="51">
        <v>208</v>
      </c>
      <c r="BV104" s="50">
        <v>476</v>
      </c>
      <c r="BW104" s="45">
        <v>249</v>
      </c>
      <c r="BX104" s="51">
        <v>227</v>
      </c>
      <c r="BY104" s="50">
        <v>588</v>
      </c>
      <c r="BZ104" s="45">
        <v>352</v>
      </c>
      <c r="CA104" s="51">
        <v>236</v>
      </c>
      <c r="CB104" s="50">
        <v>561</v>
      </c>
      <c r="CC104" s="45">
        <v>316</v>
      </c>
      <c r="CD104" s="51">
        <v>245</v>
      </c>
      <c r="CE104" s="50">
        <v>531</v>
      </c>
      <c r="CF104" s="45">
        <v>289</v>
      </c>
      <c r="CG104" s="51">
        <v>242</v>
      </c>
      <c r="CH104" s="50">
        <v>570</v>
      </c>
      <c r="CI104" s="45">
        <v>325</v>
      </c>
      <c r="CJ104" s="51">
        <v>245</v>
      </c>
      <c r="CK104" s="50">
        <v>458</v>
      </c>
      <c r="CL104" s="45">
        <v>238</v>
      </c>
      <c r="CM104" s="51">
        <v>220</v>
      </c>
      <c r="CN104" s="50">
        <v>339</v>
      </c>
      <c r="CO104" s="45">
        <v>144</v>
      </c>
      <c r="CP104" s="51">
        <v>195</v>
      </c>
      <c r="CQ104" s="50">
        <v>506</v>
      </c>
      <c r="CR104" s="45">
        <v>265</v>
      </c>
      <c r="CS104" s="51">
        <v>241</v>
      </c>
    </row>
    <row r="105" spans="2:97" s="23" customFormat="1" ht="17.25" customHeight="1" x14ac:dyDescent="0.2">
      <c r="B105" s="87" t="s">
        <v>274</v>
      </c>
      <c r="C105" s="81" t="s">
        <v>110</v>
      </c>
      <c r="D105" s="94" t="s">
        <v>381</v>
      </c>
      <c r="E105" s="50">
        <v>225</v>
      </c>
      <c r="F105" s="45">
        <v>104</v>
      </c>
      <c r="G105" s="51">
        <v>121</v>
      </c>
      <c r="H105" s="50">
        <v>197</v>
      </c>
      <c r="I105" s="45">
        <v>77</v>
      </c>
      <c r="J105" s="51">
        <v>120</v>
      </c>
      <c r="K105" s="50">
        <v>200</v>
      </c>
      <c r="L105" s="45">
        <v>82</v>
      </c>
      <c r="M105" s="51">
        <v>118</v>
      </c>
      <c r="N105" s="50">
        <v>233</v>
      </c>
      <c r="O105" s="45">
        <v>109</v>
      </c>
      <c r="P105" s="51">
        <v>124</v>
      </c>
      <c r="Q105" s="50">
        <v>240</v>
      </c>
      <c r="R105" s="45">
        <v>106</v>
      </c>
      <c r="S105" s="51">
        <v>134</v>
      </c>
      <c r="T105" s="50">
        <v>256</v>
      </c>
      <c r="U105" s="45">
        <v>120</v>
      </c>
      <c r="V105" s="51">
        <v>136</v>
      </c>
      <c r="W105" s="50">
        <v>231</v>
      </c>
      <c r="X105" s="45">
        <v>114</v>
      </c>
      <c r="Y105" s="51">
        <v>117</v>
      </c>
      <c r="Z105" s="50">
        <v>205</v>
      </c>
      <c r="AA105" s="45">
        <v>89</v>
      </c>
      <c r="AB105" s="51">
        <v>116</v>
      </c>
      <c r="AC105" s="50">
        <v>189</v>
      </c>
      <c r="AD105" s="45">
        <v>75</v>
      </c>
      <c r="AE105" s="51">
        <v>114</v>
      </c>
      <c r="AF105" s="50">
        <v>213</v>
      </c>
      <c r="AG105" s="45">
        <v>95</v>
      </c>
      <c r="AH105" s="51">
        <v>118</v>
      </c>
      <c r="AI105" s="50">
        <v>230</v>
      </c>
      <c r="AJ105" s="45">
        <v>108</v>
      </c>
      <c r="AK105" s="51">
        <v>122</v>
      </c>
      <c r="AL105" s="50">
        <v>234</v>
      </c>
      <c r="AM105" s="45">
        <v>109</v>
      </c>
      <c r="AN105" s="51">
        <v>125</v>
      </c>
      <c r="AO105" s="50">
        <v>234</v>
      </c>
      <c r="AP105" s="45">
        <v>114</v>
      </c>
      <c r="AQ105" s="51">
        <v>120</v>
      </c>
      <c r="AR105" s="50">
        <v>217</v>
      </c>
      <c r="AS105" s="45">
        <v>104</v>
      </c>
      <c r="AT105" s="51">
        <v>113</v>
      </c>
      <c r="AU105" s="50">
        <v>196</v>
      </c>
      <c r="AV105" s="45">
        <v>89</v>
      </c>
      <c r="AW105" s="51">
        <v>107</v>
      </c>
      <c r="AX105" s="50">
        <v>179</v>
      </c>
      <c r="AY105" s="45">
        <v>78</v>
      </c>
      <c r="AZ105" s="51">
        <v>101</v>
      </c>
      <c r="BA105" s="50">
        <v>211</v>
      </c>
      <c r="BB105" s="45">
        <v>90</v>
      </c>
      <c r="BC105" s="51">
        <v>121</v>
      </c>
      <c r="BD105" s="50">
        <v>262</v>
      </c>
      <c r="BE105" s="45">
        <v>139</v>
      </c>
      <c r="BF105" s="51">
        <v>123</v>
      </c>
      <c r="BG105" s="50">
        <v>269</v>
      </c>
      <c r="BH105" s="45">
        <v>132</v>
      </c>
      <c r="BI105" s="51">
        <v>137</v>
      </c>
      <c r="BJ105" s="50">
        <v>265</v>
      </c>
      <c r="BK105" s="45">
        <v>134</v>
      </c>
      <c r="BL105" s="51">
        <v>131</v>
      </c>
      <c r="BM105" s="50">
        <v>236</v>
      </c>
      <c r="BN105" s="45">
        <v>111</v>
      </c>
      <c r="BO105" s="51">
        <v>125</v>
      </c>
      <c r="BP105" s="50">
        <v>219</v>
      </c>
      <c r="BQ105" s="45">
        <v>89</v>
      </c>
      <c r="BR105" s="51">
        <v>130</v>
      </c>
      <c r="BS105" s="50">
        <v>187</v>
      </c>
      <c r="BT105" s="45">
        <v>64</v>
      </c>
      <c r="BU105" s="51">
        <v>123</v>
      </c>
      <c r="BV105" s="50">
        <v>210</v>
      </c>
      <c r="BW105" s="45">
        <v>87</v>
      </c>
      <c r="BX105" s="51">
        <v>123</v>
      </c>
      <c r="BY105" s="50">
        <v>228</v>
      </c>
      <c r="BZ105" s="45">
        <v>99</v>
      </c>
      <c r="CA105" s="51">
        <v>129</v>
      </c>
      <c r="CB105" s="50">
        <v>251</v>
      </c>
      <c r="CC105" s="45">
        <v>129</v>
      </c>
      <c r="CD105" s="51">
        <v>122</v>
      </c>
      <c r="CE105" s="50">
        <v>227</v>
      </c>
      <c r="CF105" s="45">
        <v>105</v>
      </c>
      <c r="CG105" s="51">
        <v>122</v>
      </c>
      <c r="CH105" s="50">
        <v>237</v>
      </c>
      <c r="CI105" s="45">
        <v>127</v>
      </c>
      <c r="CJ105" s="51">
        <v>110</v>
      </c>
      <c r="CK105" s="50">
        <v>228</v>
      </c>
      <c r="CL105" s="45">
        <v>117</v>
      </c>
      <c r="CM105" s="51">
        <v>111</v>
      </c>
      <c r="CN105" s="50">
        <v>175</v>
      </c>
      <c r="CO105" s="45">
        <v>70</v>
      </c>
      <c r="CP105" s="51">
        <v>105</v>
      </c>
      <c r="CQ105" s="50">
        <v>201</v>
      </c>
      <c r="CR105" s="45">
        <v>84</v>
      </c>
      <c r="CS105" s="51">
        <v>117</v>
      </c>
    </row>
    <row r="106" spans="2:97" s="23" customFormat="1" ht="17.25" customHeight="1" x14ac:dyDescent="0.2">
      <c r="B106" s="87" t="s">
        <v>274</v>
      </c>
      <c r="C106" s="81" t="s">
        <v>130</v>
      </c>
      <c r="D106" s="94" t="s">
        <v>384</v>
      </c>
      <c r="E106" s="50">
        <v>441</v>
      </c>
      <c r="F106" s="45">
        <v>216</v>
      </c>
      <c r="G106" s="51">
        <v>225</v>
      </c>
      <c r="H106" s="50">
        <v>347</v>
      </c>
      <c r="I106" s="45">
        <v>145</v>
      </c>
      <c r="J106" s="51">
        <v>202</v>
      </c>
      <c r="K106" s="50">
        <v>300</v>
      </c>
      <c r="L106" s="45">
        <v>110</v>
      </c>
      <c r="M106" s="51">
        <v>190</v>
      </c>
      <c r="N106" s="50">
        <v>415</v>
      </c>
      <c r="O106" s="45">
        <v>191</v>
      </c>
      <c r="P106" s="51">
        <v>224</v>
      </c>
      <c r="Q106" s="50">
        <v>455</v>
      </c>
      <c r="R106" s="45">
        <v>237</v>
      </c>
      <c r="S106" s="51">
        <v>218</v>
      </c>
      <c r="T106" s="50">
        <v>460</v>
      </c>
      <c r="U106" s="45">
        <v>243</v>
      </c>
      <c r="V106" s="51">
        <v>217</v>
      </c>
      <c r="W106" s="50">
        <v>419</v>
      </c>
      <c r="X106" s="45">
        <v>204</v>
      </c>
      <c r="Y106" s="51">
        <v>215</v>
      </c>
      <c r="Z106" s="50">
        <v>453</v>
      </c>
      <c r="AA106" s="45">
        <v>248</v>
      </c>
      <c r="AB106" s="51">
        <v>205</v>
      </c>
      <c r="AC106" s="50">
        <v>319</v>
      </c>
      <c r="AD106" s="45">
        <v>131</v>
      </c>
      <c r="AE106" s="51">
        <v>188</v>
      </c>
      <c r="AF106" s="50">
        <v>293</v>
      </c>
      <c r="AG106" s="45">
        <v>110</v>
      </c>
      <c r="AH106" s="51">
        <v>183</v>
      </c>
      <c r="AI106" s="50">
        <v>395</v>
      </c>
      <c r="AJ106" s="45">
        <v>201</v>
      </c>
      <c r="AK106" s="51">
        <v>194</v>
      </c>
      <c r="AL106" s="50">
        <v>402</v>
      </c>
      <c r="AM106" s="45">
        <v>200</v>
      </c>
      <c r="AN106" s="51">
        <v>202</v>
      </c>
      <c r="AO106" s="50">
        <v>442</v>
      </c>
      <c r="AP106" s="45">
        <v>217</v>
      </c>
      <c r="AQ106" s="51">
        <v>225</v>
      </c>
      <c r="AR106" s="50">
        <v>459</v>
      </c>
      <c r="AS106" s="45">
        <v>234</v>
      </c>
      <c r="AT106" s="51">
        <v>225</v>
      </c>
      <c r="AU106" s="50">
        <v>464</v>
      </c>
      <c r="AV106" s="45">
        <v>222</v>
      </c>
      <c r="AW106" s="51">
        <v>242</v>
      </c>
      <c r="AX106" s="50">
        <v>348</v>
      </c>
      <c r="AY106" s="45">
        <v>141</v>
      </c>
      <c r="AZ106" s="51">
        <v>207</v>
      </c>
      <c r="BA106" s="50">
        <v>294</v>
      </c>
      <c r="BB106" s="45">
        <v>99</v>
      </c>
      <c r="BC106" s="51">
        <v>195</v>
      </c>
      <c r="BD106" s="50">
        <v>370</v>
      </c>
      <c r="BE106" s="45">
        <v>149</v>
      </c>
      <c r="BF106" s="51">
        <v>221</v>
      </c>
      <c r="BG106" s="50">
        <v>425</v>
      </c>
      <c r="BH106" s="45">
        <v>217</v>
      </c>
      <c r="BI106" s="51">
        <v>208</v>
      </c>
      <c r="BJ106" s="50">
        <v>440</v>
      </c>
      <c r="BK106" s="45">
        <v>234</v>
      </c>
      <c r="BL106" s="51">
        <v>206</v>
      </c>
      <c r="BM106" s="50">
        <v>416</v>
      </c>
      <c r="BN106" s="45">
        <v>207</v>
      </c>
      <c r="BO106" s="51">
        <v>209</v>
      </c>
      <c r="BP106" s="50">
        <v>434</v>
      </c>
      <c r="BQ106" s="45">
        <v>242</v>
      </c>
      <c r="BR106" s="51">
        <v>192</v>
      </c>
      <c r="BS106" s="50">
        <v>306</v>
      </c>
      <c r="BT106" s="45">
        <v>137</v>
      </c>
      <c r="BU106" s="51">
        <v>169</v>
      </c>
      <c r="BV106" s="50">
        <v>250</v>
      </c>
      <c r="BW106" s="45">
        <v>90</v>
      </c>
      <c r="BX106" s="51">
        <v>160</v>
      </c>
      <c r="BY106" s="50">
        <v>372</v>
      </c>
      <c r="BZ106" s="45">
        <v>180</v>
      </c>
      <c r="CA106" s="51">
        <v>192</v>
      </c>
      <c r="CB106" s="50">
        <v>416</v>
      </c>
      <c r="CC106" s="45">
        <v>220</v>
      </c>
      <c r="CD106" s="51">
        <v>196</v>
      </c>
      <c r="CE106" s="50">
        <v>404</v>
      </c>
      <c r="CF106" s="45">
        <v>203</v>
      </c>
      <c r="CG106" s="51">
        <v>201</v>
      </c>
      <c r="CH106" s="50">
        <v>433</v>
      </c>
      <c r="CI106" s="45">
        <v>229</v>
      </c>
      <c r="CJ106" s="51">
        <v>204</v>
      </c>
      <c r="CK106" s="50">
        <v>437</v>
      </c>
      <c r="CL106" s="45">
        <v>231</v>
      </c>
      <c r="CM106" s="51">
        <v>206</v>
      </c>
      <c r="CN106" s="50">
        <v>334</v>
      </c>
      <c r="CO106" s="45">
        <v>152</v>
      </c>
      <c r="CP106" s="51">
        <v>182</v>
      </c>
      <c r="CQ106" s="50">
        <v>370</v>
      </c>
      <c r="CR106" s="45">
        <v>181</v>
      </c>
      <c r="CS106" s="51">
        <v>189</v>
      </c>
    </row>
    <row r="107" spans="2:97" s="23" customFormat="1" ht="17.25" customHeight="1" x14ac:dyDescent="0.2">
      <c r="B107" s="87" t="s">
        <v>274</v>
      </c>
      <c r="C107" s="81" t="s">
        <v>136</v>
      </c>
      <c r="D107" s="94" t="s">
        <v>386</v>
      </c>
      <c r="E107" s="50">
        <v>144</v>
      </c>
      <c r="F107" s="45">
        <v>112</v>
      </c>
      <c r="G107" s="51">
        <v>32</v>
      </c>
      <c r="H107" s="50">
        <v>116</v>
      </c>
      <c r="I107" s="45">
        <v>89</v>
      </c>
      <c r="J107" s="51">
        <v>27</v>
      </c>
      <c r="K107" s="50">
        <v>96</v>
      </c>
      <c r="L107" s="45">
        <v>66</v>
      </c>
      <c r="M107" s="51">
        <v>30</v>
      </c>
      <c r="N107" s="50">
        <v>117</v>
      </c>
      <c r="O107" s="45">
        <v>90</v>
      </c>
      <c r="P107" s="51">
        <v>27</v>
      </c>
      <c r="Q107" s="50">
        <v>148</v>
      </c>
      <c r="R107" s="45">
        <v>115</v>
      </c>
      <c r="S107" s="51">
        <v>33</v>
      </c>
      <c r="T107" s="50">
        <v>165</v>
      </c>
      <c r="U107" s="45">
        <v>127</v>
      </c>
      <c r="V107" s="51">
        <v>38</v>
      </c>
      <c r="W107" s="50">
        <v>132</v>
      </c>
      <c r="X107" s="45">
        <v>96</v>
      </c>
      <c r="Y107" s="51">
        <v>36</v>
      </c>
      <c r="Z107" s="50">
        <v>144</v>
      </c>
      <c r="AA107" s="45">
        <v>109</v>
      </c>
      <c r="AB107" s="51">
        <v>35</v>
      </c>
      <c r="AC107" s="50">
        <v>122</v>
      </c>
      <c r="AD107" s="45">
        <v>92</v>
      </c>
      <c r="AE107" s="51">
        <v>30</v>
      </c>
      <c r="AF107" s="50">
        <v>91</v>
      </c>
      <c r="AG107" s="45">
        <v>64</v>
      </c>
      <c r="AH107" s="51">
        <v>27</v>
      </c>
      <c r="AI107" s="50">
        <v>119</v>
      </c>
      <c r="AJ107" s="45">
        <v>88</v>
      </c>
      <c r="AK107" s="51">
        <v>31</v>
      </c>
      <c r="AL107" s="50">
        <v>149</v>
      </c>
      <c r="AM107" s="45">
        <v>118</v>
      </c>
      <c r="AN107" s="51">
        <v>31</v>
      </c>
      <c r="AO107" s="50">
        <v>123</v>
      </c>
      <c r="AP107" s="45">
        <v>90</v>
      </c>
      <c r="AQ107" s="51">
        <v>33</v>
      </c>
      <c r="AR107" s="50">
        <v>148</v>
      </c>
      <c r="AS107" s="45">
        <v>110</v>
      </c>
      <c r="AT107" s="51">
        <v>38</v>
      </c>
      <c r="AU107" s="50">
        <v>155</v>
      </c>
      <c r="AV107" s="45">
        <v>119</v>
      </c>
      <c r="AW107" s="51">
        <v>36</v>
      </c>
      <c r="AX107" s="50">
        <v>115</v>
      </c>
      <c r="AY107" s="45">
        <v>84</v>
      </c>
      <c r="AZ107" s="51">
        <v>31</v>
      </c>
      <c r="BA107" s="50">
        <v>92</v>
      </c>
      <c r="BB107" s="45">
        <v>61</v>
      </c>
      <c r="BC107" s="51">
        <v>31</v>
      </c>
      <c r="BD107" s="50">
        <v>126</v>
      </c>
      <c r="BE107" s="45">
        <v>91</v>
      </c>
      <c r="BF107" s="51">
        <v>35</v>
      </c>
      <c r="BG107" s="50">
        <v>155</v>
      </c>
      <c r="BH107" s="45">
        <v>110</v>
      </c>
      <c r="BI107" s="51">
        <v>45</v>
      </c>
      <c r="BJ107" s="50">
        <v>137</v>
      </c>
      <c r="BK107" s="45">
        <v>88</v>
      </c>
      <c r="BL107" s="51">
        <v>49</v>
      </c>
      <c r="BM107" s="50">
        <v>144</v>
      </c>
      <c r="BN107" s="45">
        <v>102</v>
      </c>
      <c r="BO107" s="51">
        <v>42</v>
      </c>
      <c r="BP107" s="50">
        <v>147</v>
      </c>
      <c r="BQ107" s="45">
        <v>108</v>
      </c>
      <c r="BR107" s="51">
        <v>39</v>
      </c>
      <c r="BS107" s="50">
        <v>147</v>
      </c>
      <c r="BT107" s="45">
        <v>108</v>
      </c>
      <c r="BU107" s="51">
        <v>39</v>
      </c>
      <c r="BV107" s="50">
        <v>113</v>
      </c>
      <c r="BW107" s="45">
        <v>75</v>
      </c>
      <c r="BX107" s="51">
        <v>38</v>
      </c>
      <c r="BY107" s="50">
        <v>125</v>
      </c>
      <c r="BZ107" s="45">
        <v>84</v>
      </c>
      <c r="CA107" s="51">
        <v>41</v>
      </c>
      <c r="CB107" s="50">
        <v>158</v>
      </c>
      <c r="CC107" s="45">
        <v>108</v>
      </c>
      <c r="CD107" s="51">
        <v>50</v>
      </c>
      <c r="CE107" s="50">
        <v>165</v>
      </c>
      <c r="CF107" s="45">
        <v>111</v>
      </c>
      <c r="CG107" s="51">
        <v>54</v>
      </c>
      <c r="CH107" s="50">
        <v>144</v>
      </c>
      <c r="CI107" s="45">
        <v>90</v>
      </c>
      <c r="CJ107" s="51">
        <v>54</v>
      </c>
      <c r="CK107" s="50">
        <v>181</v>
      </c>
      <c r="CL107" s="45">
        <v>128</v>
      </c>
      <c r="CM107" s="51">
        <v>53</v>
      </c>
      <c r="CN107" s="50">
        <v>138</v>
      </c>
      <c r="CO107" s="45">
        <v>88</v>
      </c>
      <c r="CP107" s="51">
        <v>50</v>
      </c>
      <c r="CQ107" s="50">
        <v>122</v>
      </c>
      <c r="CR107" s="45">
        <v>68</v>
      </c>
      <c r="CS107" s="51">
        <v>54</v>
      </c>
    </row>
    <row r="108" spans="2:97" s="23" customFormat="1" ht="17.25" customHeight="1" x14ac:dyDescent="0.2">
      <c r="B108" s="87" t="s">
        <v>274</v>
      </c>
      <c r="C108" s="81" t="s">
        <v>131</v>
      </c>
      <c r="D108" s="94" t="s">
        <v>398</v>
      </c>
      <c r="E108" s="50">
        <v>144</v>
      </c>
      <c r="F108" s="45">
        <v>60</v>
      </c>
      <c r="G108" s="51">
        <v>84</v>
      </c>
      <c r="H108" s="50">
        <v>130</v>
      </c>
      <c r="I108" s="45">
        <v>55</v>
      </c>
      <c r="J108" s="51">
        <v>75</v>
      </c>
      <c r="K108" s="50">
        <v>197</v>
      </c>
      <c r="L108" s="45">
        <v>92</v>
      </c>
      <c r="M108" s="51">
        <v>105</v>
      </c>
      <c r="N108" s="50">
        <v>204</v>
      </c>
      <c r="O108" s="45">
        <v>94</v>
      </c>
      <c r="P108" s="51">
        <v>110</v>
      </c>
      <c r="Q108" s="50">
        <v>199</v>
      </c>
      <c r="R108" s="45">
        <v>90</v>
      </c>
      <c r="S108" s="51">
        <v>109</v>
      </c>
      <c r="T108" s="50">
        <v>203</v>
      </c>
      <c r="U108" s="45">
        <v>109</v>
      </c>
      <c r="V108" s="51">
        <v>94</v>
      </c>
      <c r="W108" s="50">
        <v>208</v>
      </c>
      <c r="X108" s="45">
        <v>108</v>
      </c>
      <c r="Y108" s="51">
        <v>100</v>
      </c>
      <c r="Z108" s="50">
        <v>161</v>
      </c>
      <c r="AA108" s="45">
        <v>76</v>
      </c>
      <c r="AB108" s="51">
        <v>85</v>
      </c>
      <c r="AC108" s="50">
        <v>127</v>
      </c>
      <c r="AD108" s="45">
        <v>48</v>
      </c>
      <c r="AE108" s="51">
        <v>79</v>
      </c>
      <c r="AF108" s="50">
        <v>184</v>
      </c>
      <c r="AG108" s="45">
        <v>92</v>
      </c>
      <c r="AH108" s="51">
        <v>92</v>
      </c>
      <c r="AI108" s="50">
        <v>197</v>
      </c>
      <c r="AJ108" s="45">
        <v>93</v>
      </c>
      <c r="AK108" s="51">
        <v>104</v>
      </c>
      <c r="AL108" s="50">
        <v>206</v>
      </c>
      <c r="AM108" s="45">
        <v>92</v>
      </c>
      <c r="AN108" s="51">
        <v>114</v>
      </c>
      <c r="AO108" s="50">
        <v>214</v>
      </c>
      <c r="AP108" s="45">
        <v>103</v>
      </c>
      <c r="AQ108" s="51">
        <v>111</v>
      </c>
      <c r="AR108" s="50">
        <v>242</v>
      </c>
      <c r="AS108" s="45">
        <v>135</v>
      </c>
      <c r="AT108" s="51">
        <v>107</v>
      </c>
      <c r="AU108" s="50">
        <v>156</v>
      </c>
      <c r="AV108" s="45">
        <v>68</v>
      </c>
      <c r="AW108" s="51">
        <v>88</v>
      </c>
      <c r="AX108" s="50">
        <v>156</v>
      </c>
      <c r="AY108" s="45">
        <v>78</v>
      </c>
      <c r="AZ108" s="51">
        <v>78</v>
      </c>
      <c r="BA108" s="50">
        <v>177</v>
      </c>
      <c r="BB108" s="45">
        <v>77</v>
      </c>
      <c r="BC108" s="51">
        <v>100</v>
      </c>
      <c r="BD108" s="50">
        <v>197</v>
      </c>
      <c r="BE108" s="45">
        <v>97</v>
      </c>
      <c r="BF108" s="51">
        <v>100</v>
      </c>
      <c r="BG108" s="50">
        <v>198</v>
      </c>
      <c r="BH108" s="45">
        <v>103</v>
      </c>
      <c r="BI108" s="51">
        <v>95</v>
      </c>
      <c r="BJ108" s="50">
        <v>205</v>
      </c>
      <c r="BK108" s="45">
        <v>107</v>
      </c>
      <c r="BL108" s="51">
        <v>98</v>
      </c>
      <c r="BM108" s="50">
        <v>204</v>
      </c>
      <c r="BN108" s="45">
        <v>113</v>
      </c>
      <c r="BO108" s="51">
        <v>91</v>
      </c>
      <c r="BP108" s="50">
        <v>151</v>
      </c>
      <c r="BQ108" s="45">
        <v>78</v>
      </c>
      <c r="BR108" s="51">
        <v>73</v>
      </c>
      <c r="BS108" s="50">
        <v>112</v>
      </c>
      <c r="BT108" s="45">
        <v>46</v>
      </c>
      <c r="BU108" s="51">
        <v>66</v>
      </c>
      <c r="BV108" s="50">
        <v>165</v>
      </c>
      <c r="BW108" s="45">
        <v>81</v>
      </c>
      <c r="BX108" s="51">
        <v>84</v>
      </c>
      <c r="BY108" s="50">
        <v>189</v>
      </c>
      <c r="BZ108" s="45">
        <v>106</v>
      </c>
      <c r="CA108" s="51">
        <v>83</v>
      </c>
      <c r="CB108" s="50">
        <v>184</v>
      </c>
      <c r="CC108" s="45">
        <v>103</v>
      </c>
      <c r="CD108" s="51">
        <v>81</v>
      </c>
      <c r="CE108" s="50">
        <v>180</v>
      </c>
      <c r="CF108" s="45">
        <v>89</v>
      </c>
      <c r="CG108" s="51">
        <v>91</v>
      </c>
      <c r="CH108" s="50">
        <v>243</v>
      </c>
      <c r="CI108" s="45">
        <v>141</v>
      </c>
      <c r="CJ108" s="51">
        <v>102</v>
      </c>
      <c r="CK108" s="50">
        <v>152</v>
      </c>
      <c r="CL108" s="45">
        <v>60</v>
      </c>
      <c r="CM108" s="51">
        <v>92</v>
      </c>
      <c r="CN108" s="50">
        <v>141</v>
      </c>
      <c r="CO108" s="45">
        <v>61</v>
      </c>
      <c r="CP108" s="51">
        <v>80</v>
      </c>
      <c r="CQ108" s="50">
        <v>184</v>
      </c>
      <c r="CR108" s="45">
        <v>93</v>
      </c>
      <c r="CS108" s="51">
        <v>91</v>
      </c>
    </row>
    <row r="109" spans="2:97" s="23" customFormat="1" ht="17.25" customHeight="1" x14ac:dyDescent="0.2">
      <c r="B109" s="87" t="s">
        <v>275</v>
      </c>
      <c r="C109" s="81" t="s">
        <v>137</v>
      </c>
      <c r="D109" s="94" t="s">
        <v>281</v>
      </c>
      <c r="E109" s="50">
        <v>234</v>
      </c>
      <c r="F109" s="45">
        <v>62</v>
      </c>
      <c r="G109" s="51">
        <v>172</v>
      </c>
      <c r="H109" s="50">
        <v>227</v>
      </c>
      <c r="I109" s="45">
        <v>52</v>
      </c>
      <c r="J109" s="51">
        <v>175</v>
      </c>
      <c r="K109" s="50">
        <v>299</v>
      </c>
      <c r="L109" s="45">
        <v>105</v>
      </c>
      <c r="M109" s="51">
        <v>194</v>
      </c>
      <c r="N109" s="50">
        <v>324</v>
      </c>
      <c r="O109" s="45">
        <v>146</v>
      </c>
      <c r="P109" s="51">
        <v>178</v>
      </c>
      <c r="Q109" s="50">
        <v>334</v>
      </c>
      <c r="R109" s="45">
        <v>134</v>
      </c>
      <c r="S109" s="51">
        <v>200</v>
      </c>
      <c r="T109" s="50">
        <v>328</v>
      </c>
      <c r="U109" s="45">
        <v>134</v>
      </c>
      <c r="V109" s="51">
        <v>194</v>
      </c>
      <c r="W109" s="50">
        <v>331</v>
      </c>
      <c r="X109" s="45">
        <v>137</v>
      </c>
      <c r="Y109" s="51">
        <v>194</v>
      </c>
      <c r="Z109" s="50">
        <v>260</v>
      </c>
      <c r="AA109" s="45">
        <v>78</v>
      </c>
      <c r="AB109" s="51">
        <v>182</v>
      </c>
      <c r="AC109" s="50">
        <v>243</v>
      </c>
      <c r="AD109" s="45">
        <v>58</v>
      </c>
      <c r="AE109" s="51">
        <v>185</v>
      </c>
      <c r="AF109" s="50">
        <v>286</v>
      </c>
      <c r="AG109" s="45">
        <v>106</v>
      </c>
      <c r="AH109" s="51">
        <v>180</v>
      </c>
      <c r="AI109" s="50">
        <v>321</v>
      </c>
      <c r="AJ109" s="45">
        <v>127</v>
      </c>
      <c r="AK109" s="51">
        <v>194</v>
      </c>
      <c r="AL109" s="50">
        <v>348</v>
      </c>
      <c r="AM109" s="45">
        <v>150</v>
      </c>
      <c r="AN109" s="51">
        <v>198</v>
      </c>
      <c r="AO109" s="50">
        <v>333</v>
      </c>
      <c r="AP109" s="45">
        <v>129</v>
      </c>
      <c r="AQ109" s="51">
        <v>204</v>
      </c>
      <c r="AR109" s="50">
        <v>350</v>
      </c>
      <c r="AS109" s="45">
        <v>147</v>
      </c>
      <c r="AT109" s="51">
        <v>203</v>
      </c>
      <c r="AU109" s="50">
        <v>258</v>
      </c>
      <c r="AV109" s="45">
        <v>65</v>
      </c>
      <c r="AW109" s="51">
        <v>193</v>
      </c>
      <c r="AX109" s="50">
        <v>250</v>
      </c>
      <c r="AY109" s="45">
        <v>58</v>
      </c>
      <c r="AZ109" s="51">
        <v>192</v>
      </c>
      <c r="BA109" s="50">
        <v>327</v>
      </c>
      <c r="BB109" s="45">
        <v>116</v>
      </c>
      <c r="BC109" s="51">
        <v>211</v>
      </c>
      <c r="BD109" s="50">
        <v>344</v>
      </c>
      <c r="BE109" s="45">
        <v>139</v>
      </c>
      <c r="BF109" s="51">
        <v>205</v>
      </c>
      <c r="BG109" s="50">
        <v>348</v>
      </c>
      <c r="BH109" s="45">
        <v>138</v>
      </c>
      <c r="BI109" s="51">
        <v>210</v>
      </c>
      <c r="BJ109" s="50">
        <v>340</v>
      </c>
      <c r="BK109" s="45">
        <v>143</v>
      </c>
      <c r="BL109" s="51">
        <v>197</v>
      </c>
      <c r="BM109" s="50">
        <v>349</v>
      </c>
      <c r="BN109" s="45">
        <v>148</v>
      </c>
      <c r="BO109" s="51">
        <v>201</v>
      </c>
      <c r="BP109" s="50">
        <v>268</v>
      </c>
      <c r="BQ109" s="45">
        <v>68</v>
      </c>
      <c r="BR109" s="51">
        <v>200</v>
      </c>
      <c r="BS109" s="50">
        <v>239</v>
      </c>
      <c r="BT109" s="45">
        <v>47</v>
      </c>
      <c r="BU109" s="51">
        <v>192</v>
      </c>
      <c r="BV109" s="50">
        <v>310</v>
      </c>
      <c r="BW109" s="45">
        <v>117</v>
      </c>
      <c r="BX109" s="51">
        <v>193</v>
      </c>
      <c r="BY109" s="50">
        <v>331</v>
      </c>
      <c r="BZ109" s="45">
        <v>145</v>
      </c>
      <c r="CA109" s="51">
        <v>186</v>
      </c>
      <c r="CB109" s="50">
        <v>300</v>
      </c>
      <c r="CC109" s="45">
        <v>119</v>
      </c>
      <c r="CD109" s="51">
        <v>181</v>
      </c>
      <c r="CE109" s="50">
        <v>297</v>
      </c>
      <c r="CF109" s="45">
        <v>115</v>
      </c>
      <c r="CG109" s="51">
        <v>182</v>
      </c>
      <c r="CH109" s="50">
        <v>340</v>
      </c>
      <c r="CI109" s="45">
        <v>161</v>
      </c>
      <c r="CJ109" s="51">
        <v>179</v>
      </c>
      <c r="CK109" s="50">
        <v>239</v>
      </c>
      <c r="CL109" s="45">
        <v>80</v>
      </c>
      <c r="CM109" s="51">
        <v>159</v>
      </c>
      <c r="CN109" s="50">
        <v>221</v>
      </c>
      <c r="CO109" s="45">
        <v>60</v>
      </c>
      <c r="CP109" s="51">
        <v>161</v>
      </c>
      <c r="CQ109" s="50">
        <v>294</v>
      </c>
      <c r="CR109" s="45">
        <v>116</v>
      </c>
      <c r="CS109" s="51">
        <v>178</v>
      </c>
    </row>
    <row r="110" spans="2:97" s="23" customFormat="1" ht="17.25" customHeight="1" x14ac:dyDescent="0.2">
      <c r="B110" s="87" t="s">
        <v>275</v>
      </c>
      <c r="C110" s="81" t="s">
        <v>153</v>
      </c>
      <c r="D110" s="94" t="s">
        <v>289</v>
      </c>
      <c r="E110" s="50">
        <v>132</v>
      </c>
      <c r="F110" s="45">
        <v>73</v>
      </c>
      <c r="G110" s="51">
        <v>59</v>
      </c>
      <c r="H110" s="50">
        <v>129</v>
      </c>
      <c r="I110" s="45">
        <v>70</v>
      </c>
      <c r="J110" s="51">
        <v>59</v>
      </c>
      <c r="K110" s="50">
        <v>155</v>
      </c>
      <c r="L110" s="45">
        <v>89</v>
      </c>
      <c r="M110" s="51">
        <v>66</v>
      </c>
      <c r="N110" s="50">
        <v>178</v>
      </c>
      <c r="O110" s="45">
        <v>115</v>
      </c>
      <c r="P110" s="51">
        <v>63</v>
      </c>
      <c r="Q110" s="50">
        <v>156</v>
      </c>
      <c r="R110" s="45">
        <v>99</v>
      </c>
      <c r="S110" s="51">
        <v>57</v>
      </c>
      <c r="T110" s="50">
        <v>153</v>
      </c>
      <c r="U110" s="45">
        <v>87</v>
      </c>
      <c r="V110" s="51">
        <v>66</v>
      </c>
      <c r="W110" s="50">
        <v>142</v>
      </c>
      <c r="X110" s="45">
        <v>79</v>
      </c>
      <c r="Y110" s="51">
        <v>63</v>
      </c>
      <c r="Z110" s="50">
        <v>131</v>
      </c>
      <c r="AA110" s="45">
        <v>71</v>
      </c>
      <c r="AB110" s="51">
        <v>60</v>
      </c>
      <c r="AC110" s="50">
        <v>122</v>
      </c>
      <c r="AD110" s="45">
        <v>64</v>
      </c>
      <c r="AE110" s="51">
        <v>58</v>
      </c>
      <c r="AF110" s="50">
        <v>141</v>
      </c>
      <c r="AG110" s="45">
        <v>85</v>
      </c>
      <c r="AH110" s="51">
        <v>56</v>
      </c>
      <c r="AI110" s="50">
        <v>149</v>
      </c>
      <c r="AJ110" s="45">
        <v>91</v>
      </c>
      <c r="AK110" s="51">
        <v>58</v>
      </c>
      <c r="AL110" s="50">
        <v>155</v>
      </c>
      <c r="AM110" s="45">
        <v>94</v>
      </c>
      <c r="AN110" s="51">
        <v>61</v>
      </c>
      <c r="AO110" s="50">
        <v>161</v>
      </c>
      <c r="AP110" s="45">
        <v>102</v>
      </c>
      <c r="AQ110" s="51">
        <v>59</v>
      </c>
      <c r="AR110" s="50">
        <v>153</v>
      </c>
      <c r="AS110" s="45">
        <v>94</v>
      </c>
      <c r="AT110" s="51">
        <v>59</v>
      </c>
      <c r="AU110" s="50">
        <v>142</v>
      </c>
      <c r="AV110" s="45">
        <v>82</v>
      </c>
      <c r="AW110" s="51">
        <v>60</v>
      </c>
      <c r="AX110" s="50">
        <v>128</v>
      </c>
      <c r="AY110" s="45">
        <v>75</v>
      </c>
      <c r="AZ110" s="51">
        <v>53</v>
      </c>
      <c r="BA110" s="50">
        <v>144</v>
      </c>
      <c r="BB110" s="45">
        <v>93</v>
      </c>
      <c r="BC110" s="51">
        <v>51</v>
      </c>
      <c r="BD110" s="50">
        <v>160</v>
      </c>
      <c r="BE110" s="45">
        <v>102</v>
      </c>
      <c r="BF110" s="51">
        <v>58</v>
      </c>
      <c r="BG110" s="50">
        <v>159</v>
      </c>
      <c r="BH110" s="45">
        <v>108</v>
      </c>
      <c r="BI110" s="51">
        <v>51</v>
      </c>
      <c r="BJ110" s="50">
        <v>159</v>
      </c>
      <c r="BK110" s="45">
        <v>94</v>
      </c>
      <c r="BL110" s="51">
        <v>65</v>
      </c>
      <c r="BM110" s="50">
        <v>147</v>
      </c>
      <c r="BN110" s="45">
        <v>82</v>
      </c>
      <c r="BO110" s="51">
        <v>65</v>
      </c>
      <c r="BP110" s="50">
        <v>134</v>
      </c>
      <c r="BQ110" s="45">
        <v>72</v>
      </c>
      <c r="BR110" s="51">
        <v>62</v>
      </c>
      <c r="BS110" s="50">
        <v>120</v>
      </c>
      <c r="BT110" s="45">
        <v>66</v>
      </c>
      <c r="BU110" s="51">
        <v>54</v>
      </c>
      <c r="BV110" s="50">
        <v>143</v>
      </c>
      <c r="BW110" s="45">
        <v>89</v>
      </c>
      <c r="BX110" s="51">
        <v>54</v>
      </c>
      <c r="BY110" s="50">
        <v>166</v>
      </c>
      <c r="BZ110" s="45">
        <v>104</v>
      </c>
      <c r="CA110" s="51">
        <v>62</v>
      </c>
      <c r="CB110" s="50">
        <v>173</v>
      </c>
      <c r="CC110" s="45">
        <v>119</v>
      </c>
      <c r="CD110" s="51">
        <v>54</v>
      </c>
      <c r="CE110" s="50">
        <v>157</v>
      </c>
      <c r="CF110" s="45">
        <v>101</v>
      </c>
      <c r="CG110" s="51">
        <v>56</v>
      </c>
      <c r="CH110" s="50">
        <v>134</v>
      </c>
      <c r="CI110" s="45">
        <v>83</v>
      </c>
      <c r="CJ110" s="51">
        <v>51</v>
      </c>
      <c r="CK110" s="50">
        <v>127</v>
      </c>
      <c r="CL110" s="45">
        <v>65</v>
      </c>
      <c r="CM110" s="51">
        <v>62</v>
      </c>
      <c r="CN110" s="50">
        <v>114</v>
      </c>
      <c r="CO110" s="45">
        <v>57</v>
      </c>
      <c r="CP110" s="51">
        <v>57</v>
      </c>
      <c r="CQ110" s="50">
        <v>125</v>
      </c>
      <c r="CR110" s="45">
        <v>81</v>
      </c>
      <c r="CS110" s="51">
        <v>44</v>
      </c>
    </row>
    <row r="111" spans="2:97" s="23" customFormat="1" ht="17.25" customHeight="1" x14ac:dyDescent="0.2">
      <c r="B111" s="87" t="s">
        <v>275</v>
      </c>
      <c r="C111" s="81" t="s">
        <v>145</v>
      </c>
      <c r="D111" s="94" t="s">
        <v>301</v>
      </c>
      <c r="E111" s="50">
        <v>191</v>
      </c>
      <c r="F111" s="45">
        <v>76</v>
      </c>
      <c r="G111" s="51">
        <v>115</v>
      </c>
      <c r="H111" s="50">
        <v>177</v>
      </c>
      <c r="I111" s="45">
        <v>65</v>
      </c>
      <c r="J111" s="51">
        <v>112</v>
      </c>
      <c r="K111" s="50">
        <v>201</v>
      </c>
      <c r="L111" s="45">
        <v>104</v>
      </c>
      <c r="M111" s="51">
        <v>97</v>
      </c>
      <c r="N111" s="50">
        <v>227</v>
      </c>
      <c r="O111" s="45">
        <v>108</v>
      </c>
      <c r="P111" s="51">
        <v>119</v>
      </c>
      <c r="Q111" s="50">
        <v>265</v>
      </c>
      <c r="R111" s="45">
        <v>127</v>
      </c>
      <c r="S111" s="51">
        <v>138</v>
      </c>
      <c r="T111" s="50">
        <v>242</v>
      </c>
      <c r="U111" s="45">
        <v>106</v>
      </c>
      <c r="V111" s="51">
        <v>136</v>
      </c>
      <c r="W111" s="50">
        <v>264</v>
      </c>
      <c r="X111" s="45">
        <v>132</v>
      </c>
      <c r="Y111" s="51">
        <v>132</v>
      </c>
      <c r="Z111" s="50">
        <v>211</v>
      </c>
      <c r="AA111" s="45">
        <v>76</v>
      </c>
      <c r="AB111" s="51">
        <v>135</v>
      </c>
      <c r="AC111" s="50">
        <v>196</v>
      </c>
      <c r="AD111" s="45">
        <v>58</v>
      </c>
      <c r="AE111" s="51">
        <v>138</v>
      </c>
      <c r="AF111" s="50">
        <v>222</v>
      </c>
      <c r="AG111" s="45">
        <v>100</v>
      </c>
      <c r="AH111" s="51">
        <v>122</v>
      </c>
      <c r="AI111" s="50">
        <v>230</v>
      </c>
      <c r="AJ111" s="45">
        <v>103</v>
      </c>
      <c r="AK111" s="51">
        <v>127</v>
      </c>
      <c r="AL111" s="50">
        <v>258</v>
      </c>
      <c r="AM111" s="45">
        <v>121</v>
      </c>
      <c r="AN111" s="51">
        <v>137</v>
      </c>
      <c r="AO111" s="50">
        <v>268</v>
      </c>
      <c r="AP111" s="45">
        <v>125</v>
      </c>
      <c r="AQ111" s="51">
        <v>143</v>
      </c>
      <c r="AR111" s="50">
        <v>259</v>
      </c>
      <c r="AS111" s="45">
        <v>121</v>
      </c>
      <c r="AT111" s="51">
        <v>138</v>
      </c>
      <c r="AU111" s="50">
        <v>217</v>
      </c>
      <c r="AV111" s="45">
        <v>70</v>
      </c>
      <c r="AW111" s="51">
        <v>147</v>
      </c>
      <c r="AX111" s="50">
        <v>197</v>
      </c>
      <c r="AY111" s="45">
        <v>61</v>
      </c>
      <c r="AZ111" s="51">
        <v>136</v>
      </c>
      <c r="BA111" s="50">
        <v>211</v>
      </c>
      <c r="BB111" s="45">
        <v>86</v>
      </c>
      <c r="BC111" s="51">
        <v>125</v>
      </c>
      <c r="BD111" s="50">
        <v>160</v>
      </c>
      <c r="BE111" s="45">
        <v>0</v>
      </c>
      <c r="BF111" s="51">
        <v>160</v>
      </c>
      <c r="BG111" s="50">
        <v>219</v>
      </c>
      <c r="BH111" s="45">
        <v>103</v>
      </c>
      <c r="BI111" s="51">
        <v>116</v>
      </c>
      <c r="BJ111" s="50">
        <v>227</v>
      </c>
      <c r="BK111" s="45">
        <v>111</v>
      </c>
      <c r="BL111" s="51">
        <v>116</v>
      </c>
      <c r="BM111" s="50">
        <v>241</v>
      </c>
      <c r="BN111" s="45">
        <v>144</v>
      </c>
      <c r="BO111" s="51">
        <v>97</v>
      </c>
      <c r="BP111" s="50">
        <v>176</v>
      </c>
      <c r="BQ111" s="45">
        <v>73</v>
      </c>
      <c r="BR111" s="51">
        <v>103</v>
      </c>
      <c r="BS111" s="50">
        <v>148</v>
      </c>
      <c r="BT111" s="45">
        <v>48</v>
      </c>
      <c r="BU111" s="51">
        <v>100</v>
      </c>
      <c r="BV111" s="50">
        <v>179</v>
      </c>
      <c r="BW111" s="45">
        <v>94</v>
      </c>
      <c r="BX111" s="51">
        <v>85</v>
      </c>
      <c r="BY111" s="50">
        <v>192</v>
      </c>
      <c r="BZ111" s="45">
        <v>105</v>
      </c>
      <c r="CA111" s="51">
        <v>87</v>
      </c>
      <c r="CB111" s="50">
        <v>220</v>
      </c>
      <c r="CC111" s="45">
        <v>125</v>
      </c>
      <c r="CD111" s="51">
        <v>95</v>
      </c>
      <c r="CE111" s="50">
        <v>208</v>
      </c>
      <c r="CF111" s="45">
        <v>117</v>
      </c>
      <c r="CG111" s="51">
        <v>91</v>
      </c>
      <c r="CH111" s="50">
        <v>217</v>
      </c>
      <c r="CI111" s="45">
        <v>119</v>
      </c>
      <c r="CJ111" s="51">
        <v>98</v>
      </c>
      <c r="CK111" s="50">
        <v>181</v>
      </c>
      <c r="CL111" s="45">
        <v>83</v>
      </c>
      <c r="CM111" s="51">
        <v>98</v>
      </c>
      <c r="CN111" s="50">
        <v>148</v>
      </c>
      <c r="CO111" s="45">
        <v>51</v>
      </c>
      <c r="CP111" s="51">
        <v>97</v>
      </c>
      <c r="CQ111" s="50">
        <v>175</v>
      </c>
      <c r="CR111" s="45">
        <v>94</v>
      </c>
      <c r="CS111" s="51">
        <v>81</v>
      </c>
    </row>
    <row r="112" spans="2:97" s="23" customFormat="1" ht="17.25" customHeight="1" x14ac:dyDescent="0.2">
      <c r="B112" s="87" t="s">
        <v>275</v>
      </c>
      <c r="C112" s="81" t="s">
        <v>146</v>
      </c>
      <c r="D112" s="94" t="s">
        <v>302</v>
      </c>
      <c r="E112" s="50">
        <v>43</v>
      </c>
      <c r="F112" s="45">
        <v>8</v>
      </c>
      <c r="G112" s="51">
        <v>35</v>
      </c>
      <c r="H112" s="50">
        <v>38</v>
      </c>
      <c r="I112" s="45">
        <v>4</v>
      </c>
      <c r="J112" s="51">
        <v>34</v>
      </c>
      <c r="K112" s="50">
        <v>50</v>
      </c>
      <c r="L112" s="45">
        <v>24</v>
      </c>
      <c r="M112" s="51">
        <v>26</v>
      </c>
      <c r="N112" s="50">
        <v>46</v>
      </c>
      <c r="O112" s="45">
        <v>26</v>
      </c>
      <c r="P112" s="51">
        <v>20</v>
      </c>
      <c r="Q112" s="50">
        <v>33</v>
      </c>
      <c r="R112" s="45">
        <v>10</v>
      </c>
      <c r="S112" s="51">
        <v>23</v>
      </c>
      <c r="T112" s="50">
        <v>40</v>
      </c>
      <c r="U112" s="45">
        <v>20</v>
      </c>
      <c r="V112" s="51">
        <v>20</v>
      </c>
      <c r="W112" s="50">
        <v>40</v>
      </c>
      <c r="X112" s="45">
        <v>13</v>
      </c>
      <c r="Y112" s="51">
        <v>27</v>
      </c>
      <c r="Z112" s="50">
        <v>31</v>
      </c>
      <c r="AA112" s="45">
        <v>0</v>
      </c>
      <c r="AB112" s="51">
        <v>31</v>
      </c>
      <c r="AC112" s="50">
        <v>31</v>
      </c>
      <c r="AD112" s="45">
        <v>0</v>
      </c>
      <c r="AE112" s="51">
        <v>31</v>
      </c>
      <c r="AF112" s="50">
        <v>33</v>
      </c>
      <c r="AG112" s="45">
        <v>12</v>
      </c>
      <c r="AH112" s="51">
        <v>21</v>
      </c>
      <c r="AI112" s="50">
        <v>29</v>
      </c>
      <c r="AJ112" s="45">
        <v>8</v>
      </c>
      <c r="AK112" s="51">
        <v>21</v>
      </c>
      <c r="AL112" s="50">
        <v>38</v>
      </c>
      <c r="AM112" s="45">
        <v>15</v>
      </c>
      <c r="AN112" s="51">
        <v>23</v>
      </c>
      <c r="AO112" s="50">
        <v>40</v>
      </c>
      <c r="AP112" s="45">
        <v>10</v>
      </c>
      <c r="AQ112" s="51">
        <v>30</v>
      </c>
      <c r="AR112" s="50">
        <v>44</v>
      </c>
      <c r="AS112" s="45">
        <v>8</v>
      </c>
      <c r="AT112" s="51">
        <v>36</v>
      </c>
      <c r="AU112" s="50">
        <v>57</v>
      </c>
      <c r="AV112" s="45">
        <v>16</v>
      </c>
      <c r="AW112" s="51">
        <v>41</v>
      </c>
      <c r="AX112" s="50">
        <v>49</v>
      </c>
      <c r="AY112" s="45">
        <v>6</v>
      </c>
      <c r="AZ112" s="51">
        <v>43</v>
      </c>
      <c r="BA112" s="50">
        <v>45</v>
      </c>
      <c r="BB112" s="45">
        <v>18</v>
      </c>
      <c r="BC112" s="51">
        <v>27</v>
      </c>
      <c r="BD112" s="50">
        <v>39</v>
      </c>
      <c r="BE112" s="45">
        <v>16</v>
      </c>
      <c r="BF112" s="51">
        <v>23</v>
      </c>
      <c r="BG112" s="50">
        <v>35</v>
      </c>
      <c r="BH112" s="45">
        <v>12</v>
      </c>
      <c r="BI112" s="51">
        <v>23</v>
      </c>
      <c r="BJ112" s="50">
        <v>45</v>
      </c>
      <c r="BK112" s="45">
        <v>12</v>
      </c>
      <c r="BL112" s="51">
        <v>33</v>
      </c>
      <c r="BM112" s="50">
        <v>51</v>
      </c>
      <c r="BN112" s="45">
        <v>18</v>
      </c>
      <c r="BO112" s="51">
        <v>33</v>
      </c>
      <c r="BP112" s="50">
        <v>40</v>
      </c>
      <c r="BQ112" s="45">
        <v>4</v>
      </c>
      <c r="BR112" s="51">
        <v>36</v>
      </c>
      <c r="BS112" s="50">
        <v>49</v>
      </c>
      <c r="BT112" s="45">
        <v>3</v>
      </c>
      <c r="BU112" s="51">
        <v>46</v>
      </c>
      <c r="BV112" s="50">
        <v>34</v>
      </c>
      <c r="BW112" s="45">
        <v>7</v>
      </c>
      <c r="BX112" s="51">
        <v>27</v>
      </c>
      <c r="BY112" s="50">
        <v>43</v>
      </c>
      <c r="BZ112" s="45">
        <v>17</v>
      </c>
      <c r="CA112" s="51">
        <v>26</v>
      </c>
      <c r="CB112" s="50">
        <v>43</v>
      </c>
      <c r="CC112" s="45">
        <v>18</v>
      </c>
      <c r="CD112" s="51">
        <v>25</v>
      </c>
      <c r="CE112" s="50">
        <v>43</v>
      </c>
      <c r="CF112" s="45">
        <v>8</v>
      </c>
      <c r="CG112" s="51">
        <v>35</v>
      </c>
      <c r="CH112" s="50">
        <v>55</v>
      </c>
      <c r="CI112" s="45">
        <v>22</v>
      </c>
      <c r="CJ112" s="51">
        <v>33</v>
      </c>
      <c r="CK112" s="50">
        <v>38</v>
      </c>
      <c r="CL112" s="45">
        <v>7</v>
      </c>
      <c r="CM112" s="51">
        <v>31</v>
      </c>
      <c r="CN112" s="50">
        <v>50</v>
      </c>
      <c r="CO112" s="45">
        <v>2</v>
      </c>
      <c r="CP112" s="51">
        <v>48</v>
      </c>
      <c r="CQ112" s="50">
        <v>43</v>
      </c>
      <c r="CR112" s="45">
        <v>6</v>
      </c>
      <c r="CS112" s="51">
        <v>37</v>
      </c>
    </row>
    <row r="113" spans="2:97" s="23" customFormat="1" ht="17.25" customHeight="1" x14ac:dyDescent="0.2">
      <c r="B113" s="87" t="s">
        <v>275</v>
      </c>
      <c r="C113" s="81" t="s">
        <v>154</v>
      </c>
      <c r="D113" s="94" t="s">
        <v>303</v>
      </c>
      <c r="E113" s="50">
        <v>112</v>
      </c>
      <c r="F113" s="45">
        <v>48</v>
      </c>
      <c r="G113" s="51">
        <v>64</v>
      </c>
      <c r="H113" s="50">
        <v>112</v>
      </c>
      <c r="I113" s="45">
        <v>48</v>
      </c>
      <c r="J113" s="51">
        <v>64</v>
      </c>
      <c r="K113" s="50">
        <v>93</v>
      </c>
      <c r="L113" s="45">
        <v>31</v>
      </c>
      <c r="M113" s="51">
        <v>62</v>
      </c>
      <c r="N113" s="50">
        <v>116</v>
      </c>
      <c r="O113" s="45">
        <v>36</v>
      </c>
      <c r="P113" s="51">
        <v>80</v>
      </c>
      <c r="Q113" s="50">
        <v>132</v>
      </c>
      <c r="R113" s="45">
        <v>54</v>
      </c>
      <c r="S113" s="51">
        <v>78</v>
      </c>
      <c r="T113" s="50">
        <v>110</v>
      </c>
      <c r="U113" s="45">
        <v>41</v>
      </c>
      <c r="V113" s="51">
        <v>69</v>
      </c>
      <c r="W113" s="50">
        <v>117</v>
      </c>
      <c r="X113" s="45">
        <v>59</v>
      </c>
      <c r="Y113" s="51">
        <v>58</v>
      </c>
      <c r="Z113" s="50">
        <v>116</v>
      </c>
      <c r="AA113" s="45">
        <v>62</v>
      </c>
      <c r="AB113" s="51">
        <v>54</v>
      </c>
      <c r="AC113" s="50">
        <v>98</v>
      </c>
      <c r="AD113" s="45">
        <v>44</v>
      </c>
      <c r="AE113" s="51">
        <v>54</v>
      </c>
      <c r="AF113" s="50">
        <v>94</v>
      </c>
      <c r="AG113" s="45">
        <v>41</v>
      </c>
      <c r="AH113" s="51">
        <v>53</v>
      </c>
      <c r="AI113" s="50">
        <v>112</v>
      </c>
      <c r="AJ113" s="45">
        <v>41</v>
      </c>
      <c r="AK113" s="51">
        <v>71</v>
      </c>
      <c r="AL113" s="50">
        <v>129</v>
      </c>
      <c r="AM113" s="45">
        <v>57</v>
      </c>
      <c r="AN113" s="51">
        <v>72</v>
      </c>
      <c r="AO113" s="50">
        <v>121</v>
      </c>
      <c r="AP113" s="45">
        <v>56</v>
      </c>
      <c r="AQ113" s="51">
        <v>65</v>
      </c>
      <c r="AR113" s="50">
        <v>118</v>
      </c>
      <c r="AS113" s="45">
        <v>58</v>
      </c>
      <c r="AT113" s="51">
        <v>60</v>
      </c>
      <c r="AU113" s="50">
        <v>118</v>
      </c>
      <c r="AV113" s="45">
        <v>69</v>
      </c>
      <c r="AW113" s="51">
        <v>49</v>
      </c>
      <c r="AX113" s="50">
        <v>100</v>
      </c>
      <c r="AY113" s="45">
        <v>52</v>
      </c>
      <c r="AZ113" s="51">
        <v>48</v>
      </c>
      <c r="BA113" s="50">
        <v>102</v>
      </c>
      <c r="BB113" s="45">
        <v>51</v>
      </c>
      <c r="BC113" s="51">
        <v>51</v>
      </c>
      <c r="BD113" s="50">
        <v>109</v>
      </c>
      <c r="BE113" s="45">
        <v>54</v>
      </c>
      <c r="BF113" s="51">
        <v>55</v>
      </c>
      <c r="BG113" s="50">
        <v>133</v>
      </c>
      <c r="BH113" s="45">
        <v>61</v>
      </c>
      <c r="BI113" s="51">
        <v>72</v>
      </c>
      <c r="BJ113" s="50">
        <v>121</v>
      </c>
      <c r="BK113" s="45">
        <v>57</v>
      </c>
      <c r="BL113" s="51">
        <v>64</v>
      </c>
      <c r="BM113" s="50">
        <v>126</v>
      </c>
      <c r="BN113" s="45">
        <v>57</v>
      </c>
      <c r="BO113" s="51">
        <v>69</v>
      </c>
      <c r="BP113" s="50">
        <v>126</v>
      </c>
      <c r="BQ113" s="45">
        <v>57</v>
      </c>
      <c r="BR113" s="51">
        <v>69</v>
      </c>
      <c r="BS113" s="50">
        <v>110</v>
      </c>
      <c r="BT113" s="45">
        <v>40</v>
      </c>
      <c r="BU113" s="51">
        <v>70</v>
      </c>
      <c r="BV113" s="50">
        <v>106</v>
      </c>
      <c r="BW113" s="45">
        <v>36</v>
      </c>
      <c r="BX113" s="51">
        <v>70</v>
      </c>
      <c r="BY113" s="50">
        <v>122</v>
      </c>
      <c r="BZ113" s="45">
        <v>54</v>
      </c>
      <c r="CA113" s="51">
        <v>68</v>
      </c>
      <c r="CB113" s="50">
        <v>112</v>
      </c>
      <c r="CC113" s="45">
        <v>34</v>
      </c>
      <c r="CD113" s="51">
        <v>78</v>
      </c>
      <c r="CE113" s="50">
        <v>126</v>
      </c>
      <c r="CF113" s="45">
        <v>50</v>
      </c>
      <c r="CG113" s="51">
        <v>76</v>
      </c>
      <c r="CH113" s="50">
        <v>131</v>
      </c>
      <c r="CI113" s="45">
        <v>63</v>
      </c>
      <c r="CJ113" s="51">
        <v>68</v>
      </c>
      <c r="CK113" s="50">
        <v>122</v>
      </c>
      <c r="CL113" s="45">
        <v>63</v>
      </c>
      <c r="CM113" s="51">
        <v>59</v>
      </c>
      <c r="CN113" s="50">
        <v>122</v>
      </c>
      <c r="CO113" s="45">
        <v>63</v>
      </c>
      <c r="CP113" s="51">
        <v>59</v>
      </c>
      <c r="CQ113" s="50">
        <v>111</v>
      </c>
      <c r="CR113" s="45">
        <v>57</v>
      </c>
      <c r="CS113" s="51">
        <v>54</v>
      </c>
    </row>
    <row r="114" spans="2:97" s="23" customFormat="1" ht="17.25" customHeight="1" x14ac:dyDescent="0.2">
      <c r="B114" s="87" t="s">
        <v>275</v>
      </c>
      <c r="C114" s="81" t="s">
        <v>149</v>
      </c>
      <c r="D114" s="94" t="s">
        <v>312</v>
      </c>
      <c r="E114" s="50">
        <v>89</v>
      </c>
      <c r="F114" s="45">
        <v>45</v>
      </c>
      <c r="G114" s="51">
        <v>44</v>
      </c>
      <c r="H114" s="50">
        <v>78</v>
      </c>
      <c r="I114" s="45">
        <v>38</v>
      </c>
      <c r="J114" s="51">
        <v>40</v>
      </c>
      <c r="K114" s="50">
        <v>110</v>
      </c>
      <c r="L114" s="45">
        <v>79</v>
      </c>
      <c r="M114" s="51">
        <v>31</v>
      </c>
      <c r="N114" s="50">
        <v>141</v>
      </c>
      <c r="O114" s="45">
        <v>100</v>
      </c>
      <c r="P114" s="51">
        <v>41</v>
      </c>
      <c r="Q114" s="50">
        <v>109</v>
      </c>
      <c r="R114" s="45">
        <v>81</v>
      </c>
      <c r="S114" s="51">
        <v>28</v>
      </c>
      <c r="T114" s="50">
        <v>97</v>
      </c>
      <c r="U114" s="45">
        <v>76</v>
      </c>
      <c r="V114" s="51">
        <v>21</v>
      </c>
      <c r="W114" s="50">
        <v>108</v>
      </c>
      <c r="X114" s="45">
        <v>82</v>
      </c>
      <c r="Y114" s="51">
        <v>26</v>
      </c>
      <c r="Z114" s="50">
        <v>69</v>
      </c>
      <c r="AA114" s="45">
        <v>48</v>
      </c>
      <c r="AB114" s="51">
        <v>21</v>
      </c>
      <c r="AC114" s="50">
        <v>61</v>
      </c>
      <c r="AD114" s="45">
        <v>40</v>
      </c>
      <c r="AE114" s="51">
        <v>21</v>
      </c>
      <c r="AF114" s="50">
        <v>82</v>
      </c>
      <c r="AG114" s="45">
        <v>58</v>
      </c>
      <c r="AH114" s="51">
        <v>24</v>
      </c>
      <c r="AI114" s="50">
        <v>123</v>
      </c>
      <c r="AJ114" s="45">
        <v>80</v>
      </c>
      <c r="AK114" s="51">
        <v>43</v>
      </c>
      <c r="AL114" s="50">
        <v>123</v>
      </c>
      <c r="AM114" s="45">
        <v>85</v>
      </c>
      <c r="AN114" s="51">
        <v>38</v>
      </c>
      <c r="AO114" s="50">
        <v>118</v>
      </c>
      <c r="AP114" s="45">
        <v>73</v>
      </c>
      <c r="AQ114" s="51">
        <v>45</v>
      </c>
      <c r="AR114" s="50">
        <v>147</v>
      </c>
      <c r="AS114" s="45">
        <v>106</v>
      </c>
      <c r="AT114" s="51">
        <v>41</v>
      </c>
      <c r="AU114" s="50">
        <v>94</v>
      </c>
      <c r="AV114" s="45">
        <v>58</v>
      </c>
      <c r="AW114" s="51">
        <v>36</v>
      </c>
      <c r="AX114" s="50">
        <v>89</v>
      </c>
      <c r="AY114" s="45">
        <v>53</v>
      </c>
      <c r="AZ114" s="51">
        <v>36</v>
      </c>
      <c r="BA114" s="50">
        <v>96</v>
      </c>
      <c r="BB114" s="45">
        <v>71</v>
      </c>
      <c r="BC114" s="51">
        <v>25</v>
      </c>
      <c r="BD114" s="50">
        <v>117</v>
      </c>
      <c r="BE114" s="45">
        <v>85</v>
      </c>
      <c r="BF114" s="51">
        <v>32</v>
      </c>
      <c r="BG114" s="50">
        <v>98</v>
      </c>
      <c r="BH114" s="45">
        <v>65</v>
      </c>
      <c r="BI114" s="51">
        <v>33</v>
      </c>
      <c r="BJ114" s="50">
        <v>127</v>
      </c>
      <c r="BK114" s="45">
        <v>99</v>
      </c>
      <c r="BL114" s="51">
        <v>28</v>
      </c>
      <c r="BM114" s="50">
        <v>121</v>
      </c>
      <c r="BN114" s="45">
        <v>98</v>
      </c>
      <c r="BO114" s="51">
        <v>23</v>
      </c>
      <c r="BP114" s="50">
        <v>67</v>
      </c>
      <c r="BQ114" s="45">
        <v>44</v>
      </c>
      <c r="BR114" s="51">
        <v>23</v>
      </c>
      <c r="BS114" s="50">
        <v>63</v>
      </c>
      <c r="BT114" s="45">
        <v>43</v>
      </c>
      <c r="BU114" s="51">
        <v>20</v>
      </c>
      <c r="BV114" s="50">
        <v>99</v>
      </c>
      <c r="BW114" s="45">
        <v>71</v>
      </c>
      <c r="BX114" s="51">
        <v>28</v>
      </c>
      <c r="BY114" s="50">
        <v>119</v>
      </c>
      <c r="BZ114" s="45">
        <v>86</v>
      </c>
      <c r="CA114" s="51">
        <v>33</v>
      </c>
      <c r="CB114" s="50">
        <v>128</v>
      </c>
      <c r="CC114" s="45">
        <v>82</v>
      </c>
      <c r="CD114" s="51">
        <v>46</v>
      </c>
      <c r="CE114" s="50">
        <v>149</v>
      </c>
      <c r="CF114" s="45">
        <v>100</v>
      </c>
      <c r="CG114" s="51">
        <v>49</v>
      </c>
      <c r="CH114" s="50">
        <v>146</v>
      </c>
      <c r="CI114" s="45">
        <v>109</v>
      </c>
      <c r="CJ114" s="51">
        <v>37</v>
      </c>
      <c r="CK114" s="50">
        <v>79</v>
      </c>
      <c r="CL114" s="45">
        <v>55</v>
      </c>
      <c r="CM114" s="51">
        <v>24</v>
      </c>
      <c r="CN114" s="50">
        <v>66</v>
      </c>
      <c r="CO114" s="45">
        <v>36</v>
      </c>
      <c r="CP114" s="51">
        <v>30</v>
      </c>
      <c r="CQ114" s="50">
        <v>75</v>
      </c>
      <c r="CR114" s="45">
        <v>46</v>
      </c>
      <c r="CS114" s="51">
        <v>29</v>
      </c>
    </row>
    <row r="115" spans="2:97" s="23" customFormat="1" ht="17.25" customHeight="1" x14ac:dyDescent="0.2">
      <c r="B115" s="87" t="s">
        <v>275</v>
      </c>
      <c r="C115" s="81" t="s">
        <v>150</v>
      </c>
      <c r="D115" s="94" t="s">
        <v>313</v>
      </c>
      <c r="E115" s="50">
        <v>65</v>
      </c>
      <c r="F115" s="45">
        <v>49</v>
      </c>
      <c r="G115" s="51">
        <v>16</v>
      </c>
      <c r="H115" s="50">
        <v>59</v>
      </c>
      <c r="I115" s="45">
        <v>44</v>
      </c>
      <c r="J115" s="51">
        <v>15</v>
      </c>
      <c r="K115" s="50">
        <v>182</v>
      </c>
      <c r="L115" s="45">
        <v>78</v>
      </c>
      <c r="M115" s="51">
        <v>104</v>
      </c>
      <c r="N115" s="50">
        <v>176</v>
      </c>
      <c r="O115" s="45">
        <v>79</v>
      </c>
      <c r="P115" s="51">
        <v>97</v>
      </c>
      <c r="Q115" s="50">
        <v>175</v>
      </c>
      <c r="R115" s="45">
        <v>80</v>
      </c>
      <c r="S115" s="51">
        <v>95</v>
      </c>
      <c r="T115" s="50">
        <v>171</v>
      </c>
      <c r="U115" s="45">
        <v>82</v>
      </c>
      <c r="V115" s="51">
        <v>89</v>
      </c>
      <c r="W115" s="50">
        <v>178</v>
      </c>
      <c r="X115" s="45">
        <v>93</v>
      </c>
      <c r="Y115" s="51">
        <v>85</v>
      </c>
      <c r="Z115" s="50">
        <v>137</v>
      </c>
      <c r="AA115" s="45">
        <v>61</v>
      </c>
      <c r="AB115" s="51">
        <v>76</v>
      </c>
      <c r="AC115" s="50">
        <v>133</v>
      </c>
      <c r="AD115" s="45">
        <v>47</v>
      </c>
      <c r="AE115" s="51">
        <v>86</v>
      </c>
      <c r="AF115" s="50">
        <v>148</v>
      </c>
      <c r="AG115" s="45">
        <v>57</v>
      </c>
      <c r="AH115" s="51">
        <v>91</v>
      </c>
      <c r="AI115" s="50">
        <v>164</v>
      </c>
      <c r="AJ115" s="45">
        <v>81</v>
      </c>
      <c r="AK115" s="51">
        <v>83</v>
      </c>
      <c r="AL115" s="50">
        <v>167</v>
      </c>
      <c r="AM115" s="45">
        <v>84</v>
      </c>
      <c r="AN115" s="51">
        <v>83</v>
      </c>
      <c r="AO115" s="50">
        <v>167</v>
      </c>
      <c r="AP115" s="45">
        <v>84</v>
      </c>
      <c r="AQ115" s="51">
        <v>83</v>
      </c>
      <c r="AR115" s="50">
        <v>169</v>
      </c>
      <c r="AS115" s="45">
        <v>88</v>
      </c>
      <c r="AT115" s="51">
        <v>81</v>
      </c>
      <c r="AU115" s="50">
        <v>132</v>
      </c>
      <c r="AV115" s="45">
        <v>58</v>
      </c>
      <c r="AW115" s="51">
        <v>74</v>
      </c>
      <c r="AX115" s="50">
        <v>120</v>
      </c>
      <c r="AY115" s="45">
        <v>39</v>
      </c>
      <c r="AZ115" s="51">
        <v>81</v>
      </c>
      <c r="BA115" s="50">
        <v>157</v>
      </c>
      <c r="BB115" s="45">
        <v>70</v>
      </c>
      <c r="BC115" s="51">
        <v>87</v>
      </c>
      <c r="BD115" s="50">
        <v>182</v>
      </c>
      <c r="BE115" s="45">
        <v>72</v>
      </c>
      <c r="BF115" s="51">
        <v>110</v>
      </c>
      <c r="BG115" s="50">
        <v>180</v>
      </c>
      <c r="BH115" s="45">
        <v>84</v>
      </c>
      <c r="BI115" s="51">
        <v>96</v>
      </c>
      <c r="BJ115" s="50">
        <v>182</v>
      </c>
      <c r="BK115" s="45">
        <v>80</v>
      </c>
      <c r="BL115" s="51">
        <v>102</v>
      </c>
      <c r="BM115" s="50">
        <v>172</v>
      </c>
      <c r="BN115" s="45">
        <v>88</v>
      </c>
      <c r="BO115" s="51">
        <v>84</v>
      </c>
      <c r="BP115" s="50">
        <v>114</v>
      </c>
      <c r="BQ115" s="45">
        <v>46</v>
      </c>
      <c r="BR115" s="51">
        <v>68</v>
      </c>
      <c r="BS115" s="50">
        <v>111</v>
      </c>
      <c r="BT115" s="45">
        <v>41</v>
      </c>
      <c r="BU115" s="51">
        <v>70</v>
      </c>
      <c r="BV115" s="50">
        <v>142</v>
      </c>
      <c r="BW115" s="45">
        <v>62</v>
      </c>
      <c r="BX115" s="51">
        <v>80</v>
      </c>
      <c r="BY115" s="50">
        <v>171</v>
      </c>
      <c r="BZ115" s="45">
        <v>80</v>
      </c>
      <c r="CA115" s="51">
        <v>91</v>
      </c>
      <c r="CB115" s="50">
        <v>175</v>
      </c>
      <c r="CC115" s="45">
        <v>89</v>
      </c>
      <c r="CD115" s="51">
        <v>86</v>
      </c>
      <c r="CE115" s="50">
        <v>157</v>
      </c>
      <c r="CF115" s="45">
        <v>76</v>
      </c>
      <c r="CG115" s="51">
        <v>81</v>
      </c>
      <c r="CH115" s="50">
        <v>112</v>
      </c>
      <c r="CI115" s="45">
        <v>0</v>
      </c>
      <c r="CJ115" s="51">
        <v>112</v>
      </c>
      <c r="CK115" s="50">
        <v>111</v>
      </c>
      <c r="CL115" s="45">
        <v>0</v>
      </c>
      <c r="CM115" s="51">
        <v>111</v>
      </c>
      <c r="CN115" s="50">
        <v>129</v>
      </c>
      <c r="CO115" s="45">
        <v>56</v>
      </c>
      <c r="CP115" s="51">
        <v>73</v>
      </c>
      <c r="CQ115" s="50">
        <v>133</v>
      </c>
      <c r="CR115" s="45">
        <v>59</v>
      </c>
      <c r="CS115" s="51">
        <v>74</v>
      </c>
    </row>
    <row r="116" spans="2:97" s="23" customFormat="1" ht="17.25" customHeight="1" x14ac:dyDescent="0.2">
      <c r="B116" s="87" t="s">
        <v>275</v>
      </c>
      <c r="C116" s="81" t="s">
        <v>151</v>
      </c>
      <c r="D116" s="94" t="s">
        <v>322</v>
      </c>
      <c r="E116" s="50">
        <v>357</v>
      </c>
      <c r="F116" s="45">
        <v>159</v>
      </c>
      <c r="G116" s="51">
        <v>198</v>
      </c>
      <c r="H116" s="50">
        <v>335</v>
      </c>
      <c r="I116" s="45">
        <v>138</v>
      </c>
      <c r="J116" s="51">
        <v>197</v>
      </c>
      <c r="K116" s="50">
        <v>409</v>
      </c>
      <c r="L116" s="45">
        <v>183</v>
      </c>
      <c r="M116" s="51">
        <v>226</v>
      </c>
      <c r="N116" s="50">
        <v>434</v>
      </c>
      <c r="O116" s="45">
        <v>219</v>
      </c>
      <c r="P116" s="51">
        <v>215</v>
      </c>
      <c r="Q116" s="50">
        <v>454</v>
      </c>
      <c r="R116" s="45">
        <v>230</v>
      </c>
      <c r="S116" s="51">
        <v>224</v>
      </c>
      <c r="T116" s="50">
        <v>426</v>
      </c>
      <c r="U116" s="45">
        <v>204</v>
      </c>
      <c r="V116" s="51">
        <v>222</v>
      </c>
      <c r="W116" s="50">
        <v>466</v>
      </c>
      <c r="X116" s="45">
        <v>240</v>
      </c>
      <c r="Y116" s="51">
        <v>226</v>
      </c>
      <c r="Z116" s="50">
        <v>352</v>
      </c>
      <c r="AA116" s="45">
        <v>139</v>
      </c>
      <c r="AB116" s="51">
        <v>213</v>
      </c>
      <c r="AC116" s="50">
        <v>341</v>
      </c>
      <c r="AD116" s="45">
        <v>133</v>
      </c>
      <c r="AE116" s="51">
        <v>208</v>
      </c>
      <c r="AF116" s="50">
        <v>402</v>
      </c>
      <c r="AG116" s="45">
        <v>177</v>
      </c>
      <c r="AH116" s="51">
        <v>225</v>
      </c>
      <c r="AI116" s="50">
        <v>454</v>
      </c>
      <c r="AJ116" s="45">
        <v>223</v>
      </c>
      <c r="AK116" s="51">
        <v>231</v>
      </c>
      <c r="AL116" s="50">
        <v>455</v>
      </c>
      <c r="AM116" s="45">
        <v>223</v>
      </c>
      <c r="AN116" s="51">
        <v>232</v>
      </c>
      <c r="AO116" s="50">
        <v>452</v>
      </c>
      <c r="AP116" s="45">
        <v>235</v>
      </c>
      <c r="AQ116" s="51">
        <v>217</v>
      </c>
      <c r="AR116" s="50">
        <v>473</v>
      </c>
      <c r="AS116" s="45">
        <v>235</v>
      </c>
      <c r="AT116" s="51">
        <v>238</v>
      </c>
      <c r="AU116" s="50">
        <v>397</v>
      </c>
      <c r="AV116" s="45">
        <v>172</v>
      </c>
      <c r="AW116" s="51">
        <v>225</v>
      </c>
      <c r="AX116" s="50">
        <v>328</v>
      </c>
      <c r="AY116" s="45">
        <v>111</v>
      </c>
      <c r="AZ116" s="51">
        <v>217</v>
      </c>
      <c r="BA116" s="50">
        <v>458</v>
      </c>
      <c r="BB116" s="45">
        <v>200</v>
      </c>
      <c r="BC116" s="51">
        <v>258</v>
      </c>
      <c r="BD116" s="50">
        <v>465</v>
      </c>
      <c r="BE116" s="45">
        <v>213</v>
      </c>
      <c r="BF116" s="51">
        <v>252</v>
      </c>
      <c r="BG116" s="50">
        <v>491</v>
      </c>
      <c r="BH116" s="45">
        <v>231</v>
      </c>
      <c r="BI116" s="51">
        <v>260</v>
      </c>
      <c r="BJ116" s="50">
        <v>446</v>
      </c>
      <c r="BK116" s="45">
        <v>217</v>
      </c>
      <c r="BL116" s="51">
        <v>229</v>
      </c>
      <c r="BM116" s="50">
        <v>485</v>
      </c>
      <c r="BN116" s="45">
        <v>251</v>
      </c>
      <c r="BO116" s="51">
        <v>234</v>
      </c>
      <c r="BP116" s="50">
        <v>382</v>
      </c>
      <c r="BQ116" s="45">
        <v>155</v>
      </c>
      <c r="BR116" s="51">
        <v>227</v>
      </c>
      <c r="BS116" s="50">
        <v>376</v>
      </c>
      <c r="BT116" s="45">
        <v>154</v>
      </c>
      <c r="BU116" s="51">
        <v>222</v>
      </c>
      <c r="BV116" s="50">
        <v>405</v>
      </c>
      <c r="BW116" s="45">
        <v>169</v>
      </c>
      <c r="BX116" s="51">
        <v>236</v>
      </c>
      <c r="BY116" s="50">
        <v>462</v>
      </c>
      <c r="BZ116" s="45">
        <v>231</v>
      </c>
      <c r="CA116" s="51">
        <v>231</v>
      </c>
      <c r="CB116" s="50">
        <v>440</v>
      </c>
      <c r="CC116" s="45">
        <v>207</v>
      </c>
      <c r="CD116" s="51">
        <v>233</v>
      </c>
      <c r="CE116" s="50">
        <v>442</v>
      </c>
      <c r="CF116" s="45">
        <v>195</v>
      </c>
      <c r="CG116" s="51">
        <v>247</v>
      </c>
      <c r="CH116" s="50">
        <v>490</v>
      </c>
      <c r="CI116" s="45">
        <v>240</v>
      </c>
      <c r="CJ116" s="51">
        <v>250</v>
      </c>
      <c r="CK116" s="50">
        <v>412</v>
      </c>
      <c r="CL116" s="45">
        <v>185</v>
      </c>
      <c r="CM116" s="51">
        <v>227</v>
      </c>
      <c r="CN116" s="50">
        <v>352</v>
      </c>
      <c r="CO116" s="45">
        <v>137</v>
      </c>
      <c r="CP116" s="51">
        <v>215</v>
      </c>
      <c r="CQ116" s="50">
        <v>427</v>
      </c>
      <c r="CR116" s="45">
        <v>192</v>
      </c>
      <c r="CS116" s="51">
        <v>235</v>
      </c>
    </row>
    <row r="117" spans="2:97" s="23" customFormat="1" ht="17.25" customHeight="1" x14ac:dyDescent="0.2">
      <c r="B117" s="87" t="s">
        <v>275</v>
      </c>
      <c r="C117" s="81" t="s">
        <v>147</v>
      </c>
      <c r="D117" s="94" t="s">
        <v>330</v>
      </c>
      <c r="E117" s="50">
        <v>135</v>
      </c>
      <c r="F117" s="45">
        <v>6</v>
      </c>
      <c r="G117" s="51">
        <v>129</v>
      </c>
      <c r="H117" s="50">
        <v>133</v>
      </c>
      <c r="I117" s="45">
        <v>16</v>
      </c>
      <c r="J117" s="51">
        <v>117</v>
      </c>
      <c r="K117" s="50">
        <v>127</v>
      </c>
      <c r="L117" s="45">
        <v>23</v>
      </c>
      <c r="M117" s="51">
        <v>104</v>
      </c>
      <c r="N117" s="50">
        <v>130</v>
      </c>
      <c r="O117" s="45">
        <v>24</v>
      </c>
      <c r="P117" s="51">
        <v>106</v>
      </c>
      <c r="Q117" s="50">
        <v>142</v>
      </c>
      <c r="R117" s="45">
        <v>30</v>
      </c>
      <c r="S117" s="51">
        <v>112</v>
      </c>
      <c r="T117" s="50">
        <v>129</v>
      </c>
      <c r="U117" s="45">
        <v>16</v>
      </c>
      <c r="V117" s="51">
        <v>113</v>
      </c>
      <c r="W117" s="50">
        <v>135</v>
      </c>
      <c r="X117" s="45">
        <v>23</v>
      </c>
      <c r="Y117" s="51">
        <v>112</v>
      </c>
      <c r="Z117" s="50">
        <v>119</v>
      </c>
      <c r="AA117" s="45">
        <v>4</v>
      </c>
      <c r="AB117" s="51">
        <v>115</v>
      </c>
      <c r="AC117" s="50">
        <v>136</v>
      </c>
      <c r="AD117" s="45">
        <v>1</v>
      </c>
      <c r="AE117" s="51">
        <v>135</v>
      </c>
      <c r="AF117" s="50">
        <v>116</v>
      </c>
      <c r="AG117" s="45">
        <v>14</v>
      </c>
      <c r="AH117" s="51">
        <v>102</v>
      </c>
      <c r="AI117" s="50">
        <v>108</v>
      </c>
      <c r="AJ117" s="45">
        <v>34</v>
      </c>
      <c r="AK117" s="51">
        <v>74</v>
      </c>
      <c r="AL117" s="50">
        <v>112</v>
      </c>
      <c r="AM117" s="45">
        <v>31</v>
      </c>
      <c r="AN117" s="51">
        <v>81</v>
      </c>
      <c r="AO117" s="50">
        <v>93</v>
      </c>
      <c r="AP117" s="45">
        <v>19</v>
      </c>
      <c r="AQ117" s="51">
        <v>74</v>
      </c>
      <c r="AR117" s="50">
        <v>113</v>
      </c>
      <c r="AS117" s="45">
        <v>26</v>
      </c>
      <c r="AT117" s="51">
        <v>87</v>
      </c>
      <c r="AU117" s="50">
        <v>101</v>
      </c>
      <c r="AV117" s="45">
        <v>8</v>
      </c>
      <c r="AW117" s="51">
        <v>93</v>
      </c>
      <c r="AX117" s="50">
        <v>96</v>
      </c>
      <c r="AY117" s="45">
        <v>14</v>
      </c>
      <c r="AZ117" s="51">
        <v>82</v>
      </c>
      <c r="BA117" s="50">
        <v>116</v>
      </c>
      <c r="BB117" s="45">
        <v>24</v>
      </c>
      <c r="BC117" s="51">
        <v>92</v>
      </c>
      <c r="BD117" s="50">
        <v>108</v>
      </c>
      <c r="BE117" s="45">
        <v>30</v>
      </c>
      <c r="BF117" s="51">
        <v>78</v>
      </c>
      <c r="BG117" s="50">
        <v>112</v>
      </c>
      <c r="BH117" s="45">
        <v>37</v>
      </c>
      <c r="BI117" s="51">
        <v>75</v>
      </c>
      <c r="BJ117" s="50">
        <v>93</v>
      </c>
      <c r="BK117" s="45">
        <v>28</v>
      </c>
      <c r="BL117" s="51">
        <v>65</v>
      </c>
      <c r="BM117" s="50">
        <v>0</v>
      </c>
      <c r="BN117" s="45">
        <v>0</v>
      </c>
      <c r="BO117" s="51">
        <v>0</v>
      </c>
      <c r="BP117" s="50">
        <v>101</v>
      </c>
      <c r="BQ117" s="45">
        <v>5</v>
      </c>
      <c r="BR117" s="51">
        <v>96</v>
      </c>
      <c r="BS117" s="50">
        <v>96</v>
      </c>
      <c r="BT117" s="45">
        <v>8</v>
      </c>
      <c r="BU117" s="51">
        <v>88</v>
      </c>
      <c r="BV117" s="50">
        <v>91</v>
      </c>
      <c r="BW117" s="45">
        <v>11</v>
      </c>
      <c r="BX117" s="51">
        <v>80</v>
      </c>
      <c r="BY117" s="50">
        <v>121</v>
      </c>
      <c r="BZ117" s="45">
        <v>30</v>
      </c>
      <c r="CA117" s="51">
        <v>91</v>
      </c>
      <c r="CB117" s="50">
        <v>125</v>
      </c>
      <c r="CC117" s="45">
        <v>34</v>
      </c>
      <c r="CD117" s="51">
        <v>91</v>
      </c>
      <c r="CE117" s="50">
        <v>126</v>
      </c>
      <c r="CF117" s="45">
        <v>30</v>
      </c>
      <c r="CG117" s="51">
        <v>96</v>
      </c>
      <c r="CH117" s="50">
        <v>127</v>
      </c>
      <c r="CI117" s="45">
        <v>27</v>
      </c>
      <c r="CJ117" s="51">
        <v>100</v>
      </c>
      <c r="CK117" s="50">
        <v>97</v>
      </c>
      <c r="CL117" s="45">
        <v>9</v>
      </c>
      <c r="CM117" s="51">
        <v>88</v>
      </c>
      <c r="CN117" s="50">
        <v>94</v>
      </c>
      <c r="CO117" s="45">
        <v>13</v>
      </c>
      <c r="CP117" s="51">
        <v>81</v>
      </c>
      <c r="CQ117" s="50">
        <v>94</v>
      </c>
      <c r="CR117" s="45">
        <v>14</v>
      </c>
      <c r="CS117" s="51">
        <v>80</v>
      </c>
    </row>
    <row r="118" spans="2:97" s="23" customFormat="1" ht="17.25" customHeight="1" x14ac:dyDescent="0.2">
      <c r="B118" s="87" t="s">
        <v>275</v>
      </c>
      <c r="C118" s="81" t="s">
        <v>138</v>
      </c>
      <c r="D118" s="94" t="s">
        <v>348</v>
      </c>
      <c r="E118" s="50">
        <v>128</v>
      </c>
      <c r="F118" s="45">
        <v>40</v>
      </c>
      <c r="G118" s="51">
        <v>88</v>
      </c>
      <c r="H118" s="50">
        <v>112</v>
      </c>
      <c r="I118" s="45">
        <v>25</v>
      </c>
      <c r="J118" s="51">
        <v>87</v>
      </c>
      <c r="K118" s="50">
        <v>146</v>
      </c>
      <c r="L118" s="45">
        <v>60</v>
      </c>
      <c r="M118" s="51">
        <v>86</v>
      </c>
      <c r="N118" s="50">
        <v>148</v>
      </c>
      <c r="O118" s="45">
        <v>66</v>
      </c>
      <c r="P118" s="51">
        <v>82</v>
      </c>
      <c r="Q118" s="50">
        <v>181</v>
      </c>
      <c r="R118" s="45">
        <v>83</v>
      </c>
      <c r="S118" s="51">
        <v>98</v>
      </c>
      <c r="T118" s="50">
        <v>165</v>
      </c>
      <c r="U118" s="45">
        <v>62</v>
      </c>
      <c r="V118" s="51">
        <v>103</v>
      </c>
      <c r="W118" s="50">
        <v>165</v>
      </c>
      <c r="X118" s="45">
        <v>75</v>
      </c>
      <c r="Y118" s="51">
        <v>90</v>
      </c>
      <c r="Z118" s="50">
        <v>133</v>
      </c>
      <c r="AA118" s="45">
        <v>48</v>
      </c>
      <c r="AB118" s="51">
        <v>85</v>
      </c>
      <c r="AC118" s="50">
        <v>107</v>
      </c>
      <c r="AD118" s="45">
        <v>21</v>
      </c>
      <c r="AE118" s="51">
        <v>86</v>
      </c>
      <c r="AF118" s="50">
        <v>144</v>
      </c>
      <c r="AG118" s="45">
        <v>50</v>
      </c>
      <c r="AH118" s="51">
        <v>94</v>
      </c>
      <c r="AI118" s="50">
        <v>172</v>
      </c>
      <c r="AJ118" s="45">
        <v>70</v>
      </c>
      <c r="AK118" s="51">
        <v>102</v>
      </c>
      <c r="AL118" s="50">
        <v>170</v>
      </c>
      <c r="AM118" s="45">
        <v>80</v>
      </c>
      <c r="AN118" s="51">
        <v>90</v>
      </c>
      <c r="AO118" s="50">
        <v>165</v>
      </c>
      <c r="AP118" s="45">
        <v>68</v>
      </c>
      <c r="AQ118" s="51">
        <v>97</v>
      </c>
      <c r="AR118" s="50">
        <v>151</v>
      </c>
      <c r="AS118" s="45">
        <v>66</v>
      </c>
      <c r="AT118" s="51">
        <v>85</v>
      </c>
      <c r="AU118" s="50">
        <v>117</v>
      </c>
      <c r="AV118" s="45">
        <v>38</v>
      </c>
      <c r="AW118" s="51">
        <v>79</v>
      </c>
      <c r="AX118" s="50">
        <v>114</v>
      </c>
      <c r="AY118" s="45">
        <v>31</v>
      </c>
      <c r="AZ118" s="51">
        <v>83</v>
      </c>
      <c r="BA118" s="50">
        <v>170</v>
      </c>
      <c r="BB118" s="45">
        <v>68</v>
      </c>
      <c r="BC118" s="51">
        <v>102</v>
      </c>
      <c r="BD118" s="50">
        <v>164</v>
      </c>
      <c r="BE118" s="45">
        <v>59</v>
      </c>
      <c r="BF118" s="51">
        <v>105</v>
      </c>
      <c r="BG118" s="50">
        <v>185</v>
      </c>
      <c r="BH118" s="45">
        <v>69</v>
      </c>
      <c r="BI118" s="51">
        <v>116</v>
      </c>
      <c r="BJ118" s="50">
        <v>174</v>
      </c>
      <c r="BK118" s="45">
        <v>62</v>
      </c>
      <c r="BL118" s="51">
        <v>112</v>
      </c>
      <c r="BM118" s="50">
        <v>162</v>
      </c>
      <c r="BN118" s="45">
        <v>67</v>
      </c>
      <c r="BO118" s="51">
        <v>95</v>
      </c>
      <c r="BP118" s="50">
        <v>134</v>
      </c>
      <c r="BQ118" s="45">
        <v>37</v>
      </c>
      <c r="BR118" s="51">
        <v>97</v>
      </c>
      <c r="BS118" s="50">
        <v>139</v>
      </c>
      <c r="BT118" s="45">
        <v>26</v>
      </c>
      <c r="BU118" s="51">
        <v>113</v>
      </c>
      <c r="BV118" s="50">
        <v>186</v>
      </c>
      <c r="BW118" s="45">
        <v>74</v>
      </c>
      <c r="BX118" s="51">
        <v>112</v>
      </c>
      <c r="BY118" s="50">
        <v>188</v>
      </c>
      <c r="BZ118" s="45">
        <v>70</v>
      </c>
      <c r="CA118" s="51">
        <v>118</v>
      </c>
      <c r="CB118" s="50">
        <v>169</v>
      </c>
      <c r="CC118" s="45">
        <v>75</v>
      </c>
      <c r="CD118" s="51">
        <v>94</v>
      </c>
      <c r="CE118" s="50">
        <v>163</v>
      </c>
      <c r="CF118" s="45">
        <v>72</v>
      </c>
      <c r="CG118" s="51">
        <v>91</v>
      </c>
      <c r="CH118" s="50">
        <v>151</v>
      </c>
      <c r="CI118" s="45">
        <v>69</v>
      </c>
      <c r="CJ118" s="51">
        <v>82</v>
      </c>
      <c r="CK118" s="50">
        <v>109</v>
      </c>
      <c r="CL118" s="45">
        <v>41</v>
      </c>
      <c r="CM118" s="51">
        <v>68</v>
      </c>
      <c r="CN118" s="50">
        <v>103</v>
      </c>
      <c r="CO118" s="45">
        <v>26</v>
      </c>
      <c r="CP118" s="51">
        <v>77</v>
      </c>
      <c r="CQ118" s="50">
        <v>166</v>
      </c>
      <c r="CR118" s="45">
        <v>75</v>
      </c>
      <c r="CS118" s="51">
        <v>91</v>
      </c>
    </row>
    <row r="119" spans="2:97" s="23" customFormat="1" ht="17.25" customHeight="1" x14ac:dyDescent="0.2">
      <c r="B119" s="87" t="s">
        <v>275</v>
      </c>
      <c r="C119" s="81" t="s">
        <v>152</v>
      </c>
      <c r="D119" s="94" t="s">
        <v>352</v>
      </c>
      <c r="E119" s="50">
        <v>156</v>
      </c>
      <c r="F119" s="45">
        <v>46</v>
      </c>
      <c r="G119" s="51">
        <v>110</v>
      </c>
      <c r="H119" s="50">
        <v>159</v>
      </c>
      <c r="I119" s="45">
        <v>36</v>
      </c>
      <c r="J119" s="51">
        <v>123</v>
      </c>
      <c r="K119" s="50">
        <v>153</v>
      </c>
      <c r="L119" s="45">
        <v>47</v>
      </c>
      <c r="M119" s="51">
        <v>106</v>
      </c>
      <c r="N119" s="50">
        <v>120</v>
      </c>
      <c r="O119" s="45">
        <v>12</v>
      </c>
      <c r="P119" s="51">
        <v>108</v>
      </c>
      <c r="Q119" s="50">
        <v>159</v>
      </c>
      <c r="R119" s="45">
        <v>39</v>
      </c>
      <c r="S119" s="51">
        <v>120</v>
      </c>
      <c r="T119" s="50">
        <v>143</v>
      </c>
      <c r="U119" s="45">
        <v>40</v>
      </c>
      <c r="V119" s="51">
        <v>103</v>
      </c>
      <c r="W119" s="50">
        <v>172</v>
      </c>
      <c r="X119" s="45">
        <v>60</v>
      </c>
      <c r="Y119" s="51">
        <v>112</v>
      </c>
      <c r="Z119" s="50">
        <v>172</v>
      </c>
      <c r="AA119" s="45">
        <v>48</v>
      </c>
      <c r="AB119" s="51">
        <v>124</v>
      </c>
      <c r="AC119" s="50">
        <v>161</v>
      </c>
      <c r="AD119" s="45">
        <v>27</v>
      </c>
      <c r="AE119" s="51">
        <v>134</v>
      </c>
      <c r="AF119" s="50">
        <v>170</v>
      </c>
      <c r="AG119" s="45">
        <v>40</v>
      </c>
      <c r="AH119" s="51">
        <v>130</v>
      </c>
      <c r="AI119" s="50">
        <v>143</v>
      </c>
      <c r="AJ119" s="45">
        <v>29</v>
      </c>
      <c r="AK119" s="51">
        <v>114</v>
      </c>
      <c r="AL119" s="50">
        <v>124</v>
      </c>
      <c r="AM119" s="45">
        <v>29</v>
      </c>
      <c r="AN119" s="51">
        <v>95</v>
      </c>
      <c r="AO119" s="50">
        <v>105</v>
      </c>
      <c r="AP119" s="45">
        <v>35</v>
      </c>
      <c r="AQ119" s="51">
        <v>70</v>
      </c>
      <c r="AR119" s="50">
        <v>129</v>
      </c>
      <c r="AS119" s="45">
        <v>61</v>
      </c>
      <c r="AT119" s="51">
        <v>68</v>
      </c>
      <c r="AU119" s="50">
        <v>114</v>
      </c>
      <c r="AV119" s="45">
        <v>42</v>
      </c>
      <c r="AW119" s="51">
        <v>72</v>
      </c>
      <c r="AX119" s="50">
        <v>91</v>
      </c>
      <c r="AY119" s="45">
        <v>22</v>
      </c>
      <c r="AZ119" s="51">
        <v>69</v>
      </c>
      <c r="BA119" s="50">
        <v>81</v>
      </c>
      <c r="BB119" s="45">
        <v>26</v>
      </c>
      <c r="BC119" s="51">
        <v>55</v>
      </c>
      <c r="BD119" s="50">
        <v>63</v>
      </c>
      <c r="BE119" s="45">
        <v>18</v>
      </c>
      <c r="BF119" s="51">
        <v>45</v>
      </c>
      <c r="BG119" s="50">
        <v>136</v>
      </c>
      <c r="BH119" s="45">
        <v>36</v>
      </c>
      <c r="BI119" s="51">
        <v>100</v>
      </c>
      <c r="BJ119" s="50">
        <v>114</v>
      </c>
      <c r="BK119" s="45">
        <v>39</v>
      </c>
      <c r="BL119" s="51">
        <v>75</v>
      </c>
      <c r="BM119" s="50">
        <v>141</v>
      </c>
      <c r="BN119" s="45">
        <v>60</v>
      </c>
      <c r="BO119" s="51">
        <v>81</v>
      </c>
      <c r="BP119" s="50">
        <v>139</v>
      </c>
      <c r="BQ119" s="45">
        <v>47</v>
      </c>
      <c r="BR119" s="51">
        <v>92</v>
      </c>
      <c r="BS119" s="50">
        <v>120</v>
      </c>
      <c r="BT119" s="45">
        <v>17</v>
      </c>
      <c r="BU119" s="51">
        <v>103</v>
      </c>
      <c r="BV119" s="50">
        <v>129</v>
      </c>
      <c r="BW119" s="45">
        <v>39</v>
      </c>
      <c r="BX119" s="51">
        <v>90</v>
      </c>
      <c r="BY119" s="50">
        <v>99</v>
      </c>
      <c r="BZ119" s="45">
        <v>26</v>
      </c>
      <c r="CA119" s="51">
        <v>73</v>
      </c>
      <c r="CB119" s="50">
        <v>89</v>
      </c>
      <c r="CC119" s="45">
        <v>29</v>
      </c>
      <c r="CD119" s="51">
        <v>60</v>
      </c>
      <c r="CE119" s="50">
        <v>58</v>
      </c>
      <c r="CF119" s="45">
        <v>18</v>
      </c>
      <c r="CG119" s="51">
        <v>40</v>
      </c>
      <c r="CH119" s="50">
        <v>139</v>
      </c>
      <c r="CI119" s="45">
        <v>58</v>
      </c>
      <c r="CJ119" s="51">
        <v>81</v>
      </c>
      <c r="CK119" s="50">
        <v>143</v>
      </c>
      <c r="CL119" s="45">
        <v>46</v>
      </c>
      <c r="CM119" s="51">
        <v>97</v>
      </c>
      <c r="CN119" s="50">
        <v>142</v>
      </c>
      <c r="CO119" s="45">
        <v>34</v>
      </c>
      <c r="CP119" s="51">
        <v>108</v>
      </c>
      <c r="CQ119" s="50">
        <v>151</v>
      </c>
      <c r="CR119" s="45">
        <v>51</v>
      </c>
      <c r="CS119" s="51">
        <v>100</v>
      </c>
    </row>
    <row r="120" spans="2:97" s="23" customFormat="1" ht="17.25" customHeight="1" x14ac:dyDescent="0.2">
      <c r="B120" s="87" t="s">
        <v>275</v>
      </c>
      <c r="C120" s="81" t="s">
        <v>139</v>
      </c>
      <c r="D120" s="94" t="s">
        <v>356</v>
      </c>
      <c r="E120" s="50">
        <v>59</v>
      </c>
      <c r="F120" s="45">
        <v>17</v>
      </c>
      <c r="G120" s="51">
        <v>42</v>
      </c>
      <c r="H120" s="50">
        <v>63</v>
      </c>
      <c r="I120" s="45">
        <v>22</v>
      </c>
      <c r="J120" s="51">
        <v>41</v>
      </c>
      <c r="K120" s="50">
        <v>104</v>
      </c>
      <c r="L120" s="45">
        <v>57</v>
      </c>
      <c r="M120" s="51">
        <v>47</v>
      </c>
      <c r="N120" s="50">
        <v>117</v>
      </c>
      <c r="O120" s="45">
        <v>64</v>
      </c>
      <c r="P120" s="51">
        <v>53</v>
      </c>
      <c r="Q120" s="50">
        <v>108</v>
      </c>
      <c r="R120" s="45">
        <v>56</v>
      </c>
      <c r="S120" s="51">
        <v>52</v>
      </c>
      <c r="T120" s="50">
        <v>109</v>
      </c>
      <c r="U120" s="45">
        <v>59</v>
      </c>
      <c r="V120" s="51">
        <v>50</v>
      </c>
      <c r="W120" s="50">
        <v>120</v>
      </c>
      <c r="X120" s="45">
        <v>64</v>
      </c>
      <c r="Y120" s="51">
        <v>56</v>
      </c>
      <c r="Z120" s="50">
        <v>90</v>
      </c>
      <c r="AA120" s="45">
        <v>42</v>
      </c>
      <c r="AB120" s="51">
        <v>48</v>
      </c>
      <c r="AC120" s="50">
        <v>69</v>
      </c>
      <c r="AD120" s="45">
        <v>25</v>
      </c>
      <c r="AE120" s="51">
        <v>44</v>
      </c>
      <c r="AF120" s="50">
        <v>100</v>
      </c>
      <c r="AG120" s="45">
        <v>44</v>
      </c>
      <c r="AH120" s="51">
        <v>56</v>
      </c>
      <c r="AI120" s="50">
        <v>122</v>
      </c>
      <c r="AJ120" s="45">
        <v>69</v>
      </c>
      <c r="AK120" s="51">
        <v>53</v>
      </c>
      <c r="AL120" s="50">
        <v>108</v>
      </c>
      <c r="AM120" s="45">
        <v>61</v>
      </c>
      <c r="AN120" s="51">
        <v>47</v>
      </c>
      <c r="AO120" s="50">
        <v>91</v>
      </c>
      <c r="AP120" s="45">
        <v>51</v>
      </c>
      <c r="AQ120" s="51">
        <v>40</v>
      </c>
      <c r="AR120" s="50">
        <v>96</v>
      </c>
      <c r="AS120" s="45">
        <v>57</v>
      </c>
      <c r="AT120" s="51">
        <v>39</v>
      </c>
      <c r="AU120" s="50">
        <v>74</v>
      </c>
      <c r="AV120" s="45">
        <v>36</v>
      </c>
      <c r="AW120" s="51">
        <v>38</v>
      </c>
      <c r="AX120" s="50">
        <v>66</v>
      </c>
      <c r="AY120" s="45">
        <v>30</v>
      </c>
      <c r="AZ120" s="51">
        <v>36</v>
      </c>
      <c r="BA120" s="50">
        <v>96</v>
      </c>
      <c r="BB120" s="45">
        <v>51</v>
      </c>
      <c r="BC120" s="51">
        <v>45</v>
      </c>
      <c r="BD120" s="50">
        <v>95</v>
      </c>
      <c r="BE120" s="45">
        <v>51</v>
      </c>
      <c r="BF120" s="51">
        <v>44</v>
      </c>
      <c r="BG120" s="50">
        <v>98</v>
      </c>
      <c r="BH120" s="45">
        <v>51</v>
      </c>
      <c r="BI120" s="51">
        <v>47</v>
      </c>
      <c r="BJ120" s="50">
        <v>82</v>
      </c>
      <c r="BK120" s="45">
        <v>37</v>
      </c>
      <c r="BL120" s="51">
        <v>45</v>
      </c>
      <c r="BM120" s="50">
        <v>99</v>
      </c>
      <c r="BN120" s="45">
        <v>45</v>
      </c>
      <c r="BO120" s="51">
        <v>54</v>
      </c>
      <c r="BP120" s="50">
        <v>90</v>
      </c>
      <c r="BQ120" s="45">
        <v>41</v>
      </c>
      <c r="BR120" s="51">
        <v>49</v>
      </c>
      <c r="BS120" s="50">
        <v>73</v>
      </c>
      <c r="BT120" s="45">
        <v>25</v>
      </c>
      <c r="BU120" s="51">
        <v>48</v>
      </c>
      <c r="BV120" s="50">
        <v>116</v>
      </c>
      <c r="BW120" s="45">
        <v>65</v>
      </c>
      <c r="BX120" s="51">
        <v>51</v>
      </c>
      <c r="BY120" s="50">
        <v>103</v>
      </c>
      <c r="BZ120" s="45">
        <v>50</v>
      </c>
      <c r="CA120" s="51">
        <v>53</v>
      </c>
      <c r="CB120" s="50">
        <v>94</v>
      </c>
      <c r="CC120" s="45">
        <v>46</v>
      </c>
      <c r="CD120" s="51">
        <v>48</v>
      </c>
      <c r="CE120" s="50">
        <v>92</v>
      </c>
      <c r="CF120" s="45">
        <v>43</v>
      </c>
      <c r="CG120" s="51">
        <v>49</v>
      </c>
      <c r="CH120" s="50">
        <v>106</v>
      </c>
      <c r="CI120" s="45">
        <v>60</v>
      </c>
      <c r="CJ120" s="51">
        <v>46</v>
      </c>
      <c r="CK120" s="50">
        <v>66</v>
      </c>
      <c r="CL120" s="45">
        <v>21</v>
      </c>
      <c r="CM120" s="51">
        <v>45</v>
      </c>
      <c r="CN120" s="50">
        <v>56</v>
      </c>
      <c r="CO120" s="45">
        <v>14</v>
      </c>
      <c r="CP120" s="51">
        <v>42</v>
      </c>
      <c r="CQ120" s="50">
        <v>88</v>
      </c>
      <c r="CR120" s="45">
        <v>49</v>
      </c>
      <c r="CS120" s="51">
        <v>39</v>
      </c>
    </row>
    <row r="121" spans="2:97" s="23" customFormat="1" ht="17.25" customHeight="1" x14ac:dyDescent="0.2">
      <c r="B121" s="87" t="s">
        <v>275</v>
      </c>
      <c r="C121" s="81" t="s">
        <v>155</v>
      </c>
      <c r="D121" s="94" t="s">
        <v>357</v>
      </c>
      <c r="E121" s="50">
        <v>394</v>
      </c>
      <c r="F121" s="45">
        <v>127</v>
      </c>
      <c r="G121" s="51">
        <v>267</v>
      </c>
      <c r="H121" s="50">
        <v>356</v>
      </c>
      <c r="I121" s="45">
        <v>97</v>
      </c>
      <c r="J121" s="51">
        <v>259</v>
      </c>
      <c r="K121" s="50">
        <v>448</v>
      </c>
      <c r="L121" s="45">
        <v>177</v>
      </c>
      <c r="M121" s="51">
        <v>271</v>
      </c>
      <c r="N121" s="50">
        <v>510</v>
      </c>
      <c r="O121" s="45">
        <v>222</v>
      </c>
      <c r="P121" s="51">
        <v>288</v>
      </c>
      <c r="Q121" s="50">
        <v>510</v>
      </c>
      <c r="R121" s="45">
        <v>225</v>
      </c>
      <c r="S121" s="51">
        <v>285</v>
      </c>
      <c r="T121" s="50">
        <v>512</v>
      </c>
      <c r="U121" s="45">
        <v>234</v>
      </c>
      <c r="V121" s="51">
        <v>278</v>
      </c>
      <c r="W121" s="50">
        <v>512</v>
      </c>
      <c r="X121" s="45">
        <v>230</v>
      </c>
      <c r="Y121" s="51">
        <v>282</v>
      </c>
      <c r="Z121" s="50">
        <v>394</v>
      </c>
      <c r="AA121" s="45">
        <v>127</v>
      </c>
      <c r="AB121" s="51">
        <v>267</v>
      </c>
      <c r="AC121" s="50">
        <v>371</v>
      </c>
      <c r="AD121" s="45">
        <v>104</v>
      </c>
      <c r="AE121" s="51">
        <v>267</v>
      </c>
      <c r="AF121" s="50">
        <v>436</v>
      </c>
      <c r="AG121" s="45">
        <v>165</v>
      </c>
      <c r="AH121" s="51">
        <v>271</v>
      </c>
      <c r="AI121" s="50">
        <v>472</v>
      </c>
      <c r="AJ121" s="45">
        <v>191</v>
      </c>
      <c r="AK121" s="51">
        <v>281</v>
      </c>
      <c r="AL121" s="50">
        <v>471</v>
      </c>
      <c r="AM121" s="45">
        <v>202</v>
      </c>
      <c r="AN121" s="51">
        <v>269</v>
      </c>
      <c r="AO121" s="50">
        <v>437</v>
      </c>
      <c r="AP121" s="45">
        <v>190</v>
      </c>
      <c r="AQ121" s="51">
        <v>247</v>
      </c>
      <c r="AR121" s="50">
        <v>488</v>
      </c>
      <c r="AS121" s="45">
        <v>215</v>
      </c>
      <c r="AT121" s="51">
        <v>273</v>
      </c>
      <c r="AU121" s="50">
        <v>378</v>
      </c>
      <c r="AV121" s="45">
        <v>118</v>
      </c>
      <c r="AW121" s="51">
        <v>260</v>
      </c>
      <c r="AX121" s="50">
        <v>350</v>
      </c>
      <c r="AY121" s="45">
        <v>103</v>
      </c>
      <c r="AZ121" s="51">
        <v>247</v>
      </c>
      <c r="BA121" s="50">
        <v>428</v>
      </c>
      <c r="BB121" s="45">
        <v>167</v>
      </c>
      <c r="BC121" s="51">
        <v>261</v>
      </c>
      <c r="BD121" s="50">
        <v>475</v>
      </c>
      <c r="BE121" s="45">
        <v>209</v>
      </c>
      <c r="BF121" s="51">
        <v>266</v>
      </c>
      <c r="BG121" s="50">
        <v>487</v>
      </c>
      <c r="BH121" s="45">
        <v>227</v>
      </c>
      <c r="BI121" s="51">
        <v>260</v>
      </c>
      <c r="BJ121" s="50">
        <v>483</v>
      </c>
      <c r="BK121" s="45">
        <v>210</v>
      </c>
      <c r="BL121" s="51">
        <v>273</v>
      </c>
      <c r="BM121" s="50">
        <v>485</v>
      </c>
      <c r="BN121" s="45">
        <v>205</v>
      </c>
      <c r="BO121" s="51">
        <v>280</v>
      </c>
      <c r="BP121" s="50">
        <v>420</v>
      </c>
      <c r="BQ121" s="45">
        <v>149</v>
      </c>
      <c r="BR121" s="51">
        <v>271</v>
      </c>
      <c r="BS121" s="50">
        <v>357</v>
      </c>
      <c r="BT121" s="45">
        <v>97</v>
      </c>
      <c r="BU121" s="51">
        <v>260</v>
      </c>
      <c r="BV121" s="50">
        <v>428</v>
      </c>
      <c r="BW121" s="45">
        <v>154</v>
      </c>
      <c r="BX121" s="51">
        <v>274</v>
      </c>
      <c r="BY121" s="50">
        <v>483</v>
      </c>
      <c r="BZ121" s="45">
        <v>214</v>
      </c>
      <c r="CA121" s="51">
        <v>269</v>
      </c>
      <c r="CB121" s="50">
        <v>464</v>
      </c>
      <c r="CC121" s="45">
        <v>205</v>
      </c>
      <c r="CD121" s="51">
        <v>259</v>
      </c>
      <c r="CE121" s="50">
        <v>438</v>
      </c>
      <c r="CF121" s="45">
        <v>188</v>
      </c>
      <c r="CG121" s="51">
        <v>250</v>
      </c>
      <c r="CH121" s="50">
        <v>503</v>
      </c>
      <c r="CI121" s="45">
        <v>231</v>
      </c>
      <c r="CJ121" s="51">
        <v>272</v>
      </c>
      <c r="CK121" s="50">
        <v>392</v>
      </c>
      <c r="CL121" s="45">
        <v>133</v>
      </c>
      <c r="CM121" s="51">
        <v>259</v>
      </c>
      <c r="CN121" s="50">
        <v>355</v>
      </c>
      <c r="CO121" s="45">
        <v>98</v>
      </c>
      <c r="CP121" s="51">
        <v>257</v>
      </c>
      <c r="CQ121" s="50">
        <v>443</v>
      </c>
      <c r="CR121" s="45">
        <v>163</v>
      </c>
      <c r="CS121" s="51">
        <v>280</v>
      </c>
    </row>
    <row r="122" spans="2:97" s="23" customFormat="1" ht="17.25" customHeight="1" x14ac:dyDescent="0.2">
      <c r="B122" s="87" t="s">
        <v>275</v>
      </c>
      <c r="C122" s="81" t="s">
        <v>140</v>
      </c>
      <c r="D122" s="94" t="s">
        <v>361</v>
      </c>
      <c r="E122" s="50">
        <v>157</v>
      </c>
      <c r="F122" s="45">
        <v>121</v>
      </c>
      <c r="G122" s="51">
        <v>36</v>
      </c>
      <c r="H122" s="50">
        <v>138</v>
      </c>
      <c r="I122" s="45">
        <v>76</v>
      </c>
      <c r="J122" s="51">
        <v>62</v>
      </c>
      <c r="K122" s="50">
        <v>188</v>
      </c>
      <c r="L122" s="45">
        <v>148</v>
      </c>
      <c r="M122" s="51">
        <v>40</v>
      </c>
      <c r="N122" s="50">
        <v>215</v>
      </c>
      <c r="O122" s="45">
        <v>171</v>
      </c>
      <c r="P122" s="51">
        <v>44</v>
      </c>
      <c r="Q122" s="50">
        <v>216</v>
      </c>
      <c r="R122" s="45">
        <v>173</v>
      </c>
      <c r="S122" s="51">
        <v>43</v>
      </c>
      <c r="T122" s="50">
        <v>223</v>
      </c>
      <c r="U122" s="45">
        <v>176</v>
      </c>
      <c r="V122" s="51">
        <v>47</v>
      </c>
      <c r="W122" s="50">
        <v>233</v>
      </c>
      <c r="X122" s="45">
        <v>192</v>
      </c>
      <c r="Y122" s="51">
        <v>41</v>
      </c>
      <c r="Z122" s="50">
        <v>176</v>
      </c>
      <c r="AA122" s="45">
        <v>124</v>
      </c>
      <c r="AB122" s="51">
        <v>52</v>
      </c>
      <c r="AC122" s="50">
        <v>129</v>
      </c>
      <c r="AD122" s="45">
        <v>75</v>
      </c>
      <c r="AE122" s="51">
        <v>54</v>
      </c>
      <c r="AF122" s="50">
        <v>183</v>
      </c>
      <c r="AG122" s="45">
        <v>143</v>
      </c>
      <c r="AH122" s="51">
        <v>40</v>
      </c>
      <c r="AI122" s="50">
        <v>208</v>
      </c>
      <c r="AJ122" s="45">
        <v>171</v>
      </c>
      <c r="AK122" s="51">
        <v>37</v>
      </c>
      <c r="AL122" s="50">
        <v>213</v>
      </c>
      <c r="AM122" s="45">
        <v>172</v>
      </c>
      <c r="AN122" s="51">
        <v>41</v>
      </c>
      <c r="AO122" s="50">
        <v>211</v>
      </c>
      <c r="AP122" s="45">
        <v>166</v>
      </c>
      <c r="AQ122" s="51">
        <v>45</v>
      </c>
      <c r="AR122" s="50">
        <v>256</v>
      </c>
      <c r="AS122" s="45">
        <v>208</v>
      </c>
      <c r="AT122" s="51">
        <v>48</v>
      </c>
      <c r="AU122" s="50">
        <v>160</v>
      </c>
      <c r="AV122" s="45">
        <v>117</v>
      </c>
      <c r="AW122" s="51">
        <v>43</v>
      </c>
      <c r="AX122" s="50">
        <v>120</v>
      </c>
      <c r="AY122" s="45">
        <v>65</v>
      </c>
      <c r="AZ122" s="51">
        <v>55</v>
      </c>
      <c r="BA122" s="50">
        <v>152</v>
      </c>
      <c r="BB122" s="45">
        <v>111</v>
      </c>
      <c r="BC122" s="51">
        <v>41</v>
      </c>
      <c r="BD122" s="50">
        <v>211</v>
      </c>
      <c r="BE122" s="45">
        <v>160</v>
      </c>
      <c r="BF122" s="51">
        <v>51</v>
      </c>
      <c r="BG122" s="50">
        <v>203</v>
      </c>
      <c r="BH122" s="45">
        <v>150</v>
      </c>
      <c r="BI122" s="51">
        <v>53</v>
      </c>
      <c r="BJ122" s="50">
        <v>258</v>
      </c>
      <c r="BK122" s="45">
        <v>210</v>
      </c>
      <c r="BL122" s="51">
        <v>48</v>
      </c>
      <c r="BM122" s="50">
        <v>255</v>
      </c>
      <c r="BN122" s="45">
        <v>205</v>
      </c>
      <c r="BO122" s="51">
        <v>50</v>
      </c>
      <c r="BP122" s="50">
        <v>173</v>
      </c>
      <c r="BQ122" s="45">
        <v>115</v>
      </c>
      <c r="BR122" s="51">
        <v>58</v>
      </c>
      <c r="BS122" s="50">
        <v>138</v>
      </c>
      <c r="BT122" s="45">
        <v>84</v>
      </c>
      <c r="BU122" s="51">
        <v>54</v>
      </c>
      <c r="BV122" s="50">
        <v>195</v>
      </c>
      <c r="BW122" s="45">
        <v>148</v>
      </c>
      <c r="BX122" s="51">
        <v>47</v>
      </c>
      <c r="BY122" s="50">
        <v>195</v>
      </c>
      <c r="BZ122" s="45">
        <v>153</v>
      </c>
      <c r="CA122" s="51">
        <v>42</v>
      </c>
      <c r="CB122" s="50">
        <v>237</v>
      </c>
      <c r="CC122" s="45">
        <v>181</v>
      </c>
      <c r="CD122" s="51">
        <v>56</v>
      </c>
      <c r="CE122" s="50">
        <v>224</v>
      </c>
      <c r="CF122" s="45">
        <v>171</v>
      </c>
      <c r="CG122" s="51">
        <v>53</v>
      </c>
      <c r="CH122" s="50">
        <v>235</v>
      </c>
      <c r="CI122" s="45">
        <v>183</v>
      </c>
      <c r="CJ122" s="51">
        <v>52</v>
      </c>
      <c r="CK122" s="50">
        <v>160</v>
      </c>
      <c r="CL122" s="45">
        <v>111</v>
      </c>
      <c r="CM122" s="51">
        <v>49</v>
      </c>
      <c r="CN122" s="50">
        <v>117</v>
      </c>
      <c r="CO122" s="45">
        <v>53</v>
      </c>
      <c r="CP122" s="51">
        <v>64</v>
      </c>
      <c r="CQ122" s="50">
        <v>190</v>
      </c>
      <c r="CR122" s="45">
        <v>132</v>
      </c>
      <c r="CS122" s="51">
        <v>58</v>
      </c>
    </row>
    <row r="123" spans="2:97" s="23" customFormat="1" ht="17.25" customHeight="1" x14ac:dyDescent="0.2">
      <c r="B123" s="87" t="s">
        <v>275</v>
      </c>
      <c r="C123" s="81" t="s">
        <v>141</v>
      </c>
      <c r="D123" s="94" t="s">
        <v>363</v>
      </c>
      <c r="E123" s="50">
        <v>126</v>
      </c>
      <c r="F123" s="45">
        <v>46</v>
      </c>
      <c r="G123" s="51">
        <v>80</v>
      </c>
      <c r="H123" s="50">
        <v>114</v>
      </c>
      <c r="I123" s="45">
        <v>35</v>
      </c>
      <c r="J123" s="51">
        <v>79</v>
      </c>
      <c r="K123" s="50">
        <v>135</v>
      </c>
      <c r="L123" s="45">
        <v>52</v>
      </c>
      <c r="M123" s="51">
        <v>83</v>
      </c>
      <c r="N123" s="50">
        <v>143</v>
      </c>
      <c r="O123" s="45">
        <v>67</v>
      </c>
      <c r="P123" s="51">
        <v>76</v>
      </c>
      <c r="Q123" s="50">
        <v>160</v>
      </c>
      <c r="R123" s="45">
        <v>67</v>
      </c>
      <c r="S123" s="51">
        <v>93</v>
      </c>
      <c r="T123" s="50">
        <v>141</v>
      </c>
      <c r="U123" s="45">
        <v>62</v>
      </c>
      <c r="V123" s="51">
        <v>79</v>
      </c>
      <c r="W123" s="50">
        <v>142</v>
      </c>
      <c r="X123" s="45">
        <v>64</v>
      </c>
      <c r="Y123" s="51">
        <v>78</v>
      </c>
      <c r="Z123" s="50">
        <v>123</v>
      </c>
      <c r="AA123" s="45">
        <v>49</v>
      </c>
      <c r="AB123" s="51">
        <v>74</v>
      </c>
      <c r="AC123" s="50">
        <v>109</v>
      </c>
      <c r="AD123" s="45">
        <v>36</v>
      </c>
      <c r="AE123" s="51">
        <v>73</v>
      </c>
      <c r="AF123" s="50">
        <v>126</v>
      </c>
      <c r="AG123" s="45">
        <v>45</v>
      </c>
      <c r="AH123" s="51">
        <v>81</v>
      </c>
      <c r="AI123" s="50">
        <v>127</v>
      </c>
      <c r="AJ123" s="45">
        <v>65</v>
      </c>
      <c r="AK123" s="51">
        <v>62</v>
      </c>
      <c r="AL123" s="50">
        <v>119</v>
      </c>
      <c r="AM123" s="45">
        <v>46</v>
      </c>
      <c r="AN123" s="51">
        <v>73</v>
      </c>
      <c r="AO123" s="50">
        <v>120</v>
      </c>
      <c r="AP123" s="45">
        <v>55</v>
      </c>
      <c r="AQ123" s="51">
        <v>65</v>
      </c>
      <c r="AR123" s="50">
        <v>140</v>
      </c>
      <c r="AS123" s="45">
        <v>60</v>
      </c>
      <c r="AT123" s="51">
        <v>80</v>
      </c>
      <c r="AU123" s="50">
        <v>124</v>
      </c>
      <c r="AV123" s="45">
        <v>46</v>
      </c>
      <c r="AW123" s="51">
        <v>78</v>
      </c>
      <c r="AX123" s="50">
        <v>109</v>
      </c>
      <c r="AY123" s="45">
        <v>31</v>
      </c>
      <c r="AZ123" s="51">
        <v>78</v>
      </c>
      <c r="BA123" s="50">
        <v>93</v>
      </c>
      <c r="BB123" s="45">
        <v>48</v>
      </c>
      <c r="BC123" s="51">
        <v>45</v>
      </c>
      <c r="BD123" s="50">
        <v>82</v>
      </c>
      <c r="BE123" s="45">
        <v>65</v>
      </c>
      <c r="BF123" s="51">
        <v>17</v>
      </c>
      <c r="BG123" s="50">
        <v>79</v>
      </c>
      <c r="BH123" s="45">
        <v>61</v>
      </c>
      <c r="BI123" s="51">
        <v>18</v>
      </c>
      <c r="BJ123" s="50">
        <v>71</v>
      </c>
      <c r="BK123" s="45">
        <v>55</v>
      </c>
      <c r="BL123" s="51">
        <v>16</v>
      </c>
      <c r="BM123" s="50">
        <v>84</v>
      </c>
      <c r="BN123" s="45">
        <v>65</v>
      </c>
      <c r="BO123" s="51">
        <v>19</v>
      </c>
      <c r="BP123" s="50">
        <v>70</v>
      </c>
      <c r="BQ123" s="45">
        <v>44</v>
      </c>
      <c r="BR123" s="51">
        <v>26</v>
      </c>
      <c r="BS123" s="50">
        <v>69</v>
      </c>
      <c r="BT123" s="45">
        <v>37</v>
      </c>
      <c r="BU123" s="51">
        <v>32</v>
      </c>
      <c r="BV123" s="50">
        <v>104</v>
      </c>
      <c r="BW123" s="45">
        <v>60</v>
      </c>
      <c r="BX123" s="51">
        <v>44</v>
      </c>
      <c r="BY123" s="50">
        <v>109</v>
      </c>
      <c r="BZ123" s="45">
        <v>69</v>
      </c>
      <c r="CA123" s="51">
        <v>40</v>
      </c>
      <c r="CB123" s="50">
        <v>97</v>
      </c>
      <c r="CC123" s="45">
        <v>64</v>
      </c>
      <c r="CD123" s="51">
        <v>33</v>
      </c>
      <c r="CE123" s="50">
        <v>108</v>
      </c>
      <c r="CF123" s="45">
        <v>77</v>
      </c>
      <c r="CG123" s="51">
        <v>31</v>
      </c>
      <c r="CH123" s="50">
        <v>93</v>
      </c>
      <c r="CI123" s="45">
        <v>65</v>
      </c>
      <c r="CJ123" s="51">
        <v>28</v>
      </c>
      <c r="CK123" s="50">
        <v>71</v>
      </c>
      <c r="CL123" s="45">
        <v>43</v>
      </c>
      <c r="CM123" s="51">
        <v>28</v>
      </c>
      <c r="CN123" s="50">
        <v>68</v>
      </c>
      <c r="CO123" s="45">
        <v>40</v>
      </c>
      <c r="CP123" s="51">
        <v>28</v>
      </c>
      <c r="CQ123" s="50">
        <v>173</v>
      </c>
      <c r="CR123" s="45">
        <v>73</v>
      </c>
      <c r="CS123" s="51">
        <v>100</v>
      </c>
    </row>
    <row r="124" spans="2:97" s="23" customFormat="1" ht="17.25" customHeight="1" x14ac:dyDescent="0.2">
      <c r="B124" s="87" t="s">
        <v>275</v>
      </c>
      <c r="C124" s="81" t="s">
        <v>142</v>
      </c>
      <c r="D124" s="94" t="s">
        <v>368</v>
      </c>
      <c r="E124" s="50">
        <v>178</v>
      </c>
      <c r="F124" s="45">
        <v>87</v>
      </c>
      <c r="G124" s="51">
        <v>91</v>
      </c>
      <c r="H124" s="50">
        <v>164</v>
      </c>
      <c r="I124" s="45">
        <v>75</v>
      </c>
      <c r="J124" s="51">
        <v>89</v>
      </c>
      <c r="K124" s="50">
        <v>201</v>
      </c>
      <c r="L124" s="45">
        <v>103</v>
      </c>
      <c r="M124" s="51">
        <v>98</v>
      </c>
      <c r="N124" s="50">
        <v>229</v>
      </c>
      <c r="O124" s="45">
        <v>139</v>
      </c>
      <c r="P124" s="51">
        <v>90</v>
      </c>
      <c r="Q124" s="50">
        <v>225</v>
      </c>
      <c r="R124" s="45">
        <v>132</v>
      </c>
      <c r="S124" s="51">
        <v>93</v>
      </c>
      <c r="T124" s="50">
        <v>214</v>
      </c>
      <c r="U124" s="45">
        <v>125</v>
      </c>
      <c r="V124" s="51">
        <v>89</v>
      </c>
      <c r="W124" s="50">
        <v>200</v>
      </c>
      <c r="X124" s="45">
        <v>125</v>
      </c>
      <c r="Y124" s="51">
        <v>75</v>
      </c>
      <c r="Z124" s="50">
        <v>175</v>
      </c>
      <c r="AA124" s="45">
        <v>105</v>
      </c>
      <c r="AB124" s="51">
        <v>70</v>
      </c>
      <c r="AC124" s="50">
        <v>135</v>
      </c>
      <c r="AD124" s="45">
        <v>64</v>
      </c>
      <c r="AE124" s="51">
        <v>71</v>
      </c>
      <c r="AF124" s="50">
        <v>174</v>
      </c>
      <c r="AG124" s="45">
        <v>88</v>
      </c>
      <c r="AH124" s="51">
        <v>86</v>
      </c>
      <c r="AI124" s="50">
        <v>197</v>
      </c>
      <c r="AJ124" s="45">
        <v>121</v>
      </c>
      <c r="AK124" s="51">
        <v>76</v>
      </c>
      <c r="AL124" s="50">
        <v>223</v>
      </c>
      <c r="AM124" s="45">
        <v>141</v>
      </c>
      <c r="AN124" s="51">
        <v>82</v>
      </c>
      <c r="AO124" s="50">
        <v>179</v>
      </c>
      <c r="AP124" s="45">
        <v>105</v>
      </c>
      <c r="AQ124" s="51">
        <v>74</v>
      </c>
      <c r="AR124" s="50">
        <v>214</v>
      </c>
      <c r="AS124" s="45">
        <v>141</v>
      </c>
      <c r="AT124" s="51">
        <v>73</v>
      </c>
      <c r="AU124" s="50">
        <v>164</v>
      </c>
      <c r="AV124" s="45">
        <v>99</v>
      </c>
      <c r="AW124" s="51">
        <v>65</v>
      </c>
      <c r="AX124" s="50">
        <v>128</v>
      </c>
      <c r="AY124" s="45">
        <v>66</v>
      </c>
      <c r="AZ124" s="51">
        <v>62</v>
      </c>
      <c r="BA124" s="50">
        <v>161</v>
      </c>
      <c r="BB124" s="45">
        <v>89</v>
      </c>
      <c r="BC124" s="51">
        <v>72</v>
      </c>
      <c r="BD124" s="50">
        <v>210</v>
      </c>
      <c r="BE124" s="45">
        <v>131</v>
      </c>
      <c r="BF124" s="51">
        <v>79</v>
      </c>
      <c r="BG124" s="50">
        <v>210</v>
      </c>
      <c r="BH124" s="45">
        <v>121</v>
      </c>
      <c r="BI124" s="51">
        <v>89</v>
      </c>
      <c r="BJ124" s="50">
        <v>188</v>
      </c>
      <c r="BK124" s="45">
        <v>108</v>
      </c>
      <c r="BL124" s="51">
        <v>80</v>
      </c>
      <c r="BM124" s="50">
        <v>202</v>
      </c>
      <c r="BN124" s="45">
        <v>122</v>
      </c>
      <c r="BO124" s="51">
        <v>80</v>
      </c>
      <c r="BP124" s="50">
        <v>171</v>
      </c>
      <c r="BQ124" s="45">
        <v>102</v>
      </c>
      <c r="BR124" s="51">
        <v>69</v>
      </c>
      <c r="BS124" s="50">
        <v>141</v>
      </c>
      <c r="BT124" s="45">
        <v>76</v>
      </c>
      <c r="BU124" s="51">
        <v>65</v>
      </c>
      <c r="BV124" s="50">
        <v>155</v>
      </c>
      <c r="BW124" s="45">
        <v>88</v>
      </c>
      <c r="BX124" s="51">
        <v>67</v>
      </c>
      <c r="BY124" s="50">
        <v>183</v>
      </c>
      <c r="BZ124" s="45">
        <v>121</v>
      </c>
      <c r="CA124" s="51">
        <v>62</v>
      </c>
      <c r="CB124" s="50">
        <v>187</v>
      </c>
      <c r="CC124" s="45">
        <v>126</v>
      </c>
      <c r="CD124" s="51">
        <v>61</v>
      </c>
      <c r="CE124" s="50">
        <v>200</v>
      </c>
      <c r="CF124" s="45">
        <v>138</v>
      </c>
      <c r="CG124" s="51">
        <v>62</v>
      </c>
      <c r="CH124" s="50">
        <v>190</v>
      </c>
      <c r="CI124" s="45">
        <v>128</v>
      </c>
      <c r="CJ124" s="51">
        <v>62</v>
      </c>
      <c r="CK124" s="50">
        <v>162</v>
      </c>
      <c r="CL124" s="45">
        <v>110</v>
      </c>
      <c r="CM124" s="51">
        <v>52</v>
      </c>
      <c r="CN124" s="50">
        <v>129</v>
      </c>
      <c r="CO124" s="45">
        <v>73</v>
      </c>
      <c r="CP124" s="51">
        <v>56</v>
      </c>
      <c r="CQ124" s="50">
        <v>159</v>
      </c>
      <c r="CR124" s="45">
        <v>94</v>
      </c>
      <c r="CS124" s="51">
        <v>65</v>
      </c>
    </row>
    <row r="125" spans="2:97" s="23" customFormat="1" ht="17.25" customHeight="1" x14ac:dyDescent="0.2">
      <c r="B125" s="87" t="s">
        <v>275</v>
      </c>
      <c r="C125" s="81" t="s">
        <v>143</v>
      </c>
      <c r="D125" s="94" t="s">
        <v>373</v>
      </c>
      <c r="E125" s="50">
        <v>44</v>
      </c>
      <c r="F125" s="45">
        <v>27</v>
      </c>
      <c r="G125" s="51">
        <v>17</v>
      </c>
      <c r="H125" s="50">
        <v>35</v>
      </c>
      <c r="I125" s="45">
        <v>19</v>
      </c>
      <c r="J125" s="51">
        <v>16</v>
      </c>
      <c r="K125" s="50">
        <v>83</v>
      </c>
      <c r="L125" s="45">
        <v>41</v>
      </c>
      <c r="M125" s="51">
        <v>42</v>
      </c>
      <c r="N125" s="50">
        <v>91</v>
      </c>
      <c r="O125" s="45">
        <v>59</v>
      </c>
      <c r="P125" s="51">
        <v>32</v>
      </c>
      <c r="Q125" s="50">
        <v>69</v>
      </c>
      <c r="R125" s="45">
        <v>46</v>
      </c>
      <c r="S125" s="51">
        <v>23</v>
      </c>
      <c r="T125" s="50">
        <v>79</v>
      </c>
      <c r="U125" s="45">
        <v>40</v>
      </c>
      <c r="V125" s="51">
        <v>39</v>
      </c>
      <c r="W125" s="50">
        <v>67</v>
      </c>
      <c r="X125" s="45">
        <v>38</v>
      </c>
      <c r="Y125" s="51">
        <v>29</v>
      </c>
      <c r="Z125" s="50">
        <v>42</v>
      </c>
      <c r="AA125" s="45">
        <v>26</v>
      </c>
      <c r="AB125" s="51">
        <v>16</v>
      </c>
      <c r="AC125" s="50">
        <v>38</v>
      </c>
      <c r="AD125" s="45">
        <v>28</v>
      </c>
      <c r="AE125" s="51">
        <v>10</v>
      </c>
      <c r="AF125" s="50">
        <v>83</v>
      </c>
      <c r="AG125" s="45">
        <v>41</v>
      </c>
      <c r="AH125" s="51">
        <v>42</v>
      </c>
      <c r="AI125" s="50">
        <v>91</v>
      </c>
      <c r="AJ125" s="45">
        <v>59</v>
      </c>
      <c r="AK125" s="51">
        <v>32</v>
      </c>
      <c r="AL125" s="50">
        <v>69</v>
      </c>
      <c r="AM125" s="45">
        <v>46</v>
      </c>
      <c r="AN125" s="51">
        <v>23</v>
      </c>
      <c r="AO125" s="50">
        <v>79</v>
      </c>
      <c r="AP125" s="45">
        <v>40</v>
      </c>
      <c r="AQ125" s="51">
        <v>39</v>
      </c>
      <c r="AR125" s="50">
        <v>67</v>
      </c>
      <c r="AS125" s="45">
        <v>38</v>
      </c>
      <c r="AT125" s="51">
        <v>29</v>
      </c>
      <c r="AU125" s="50">
        <v>42</v>
      </c>
      <c r="AV125" s="45">
        <v>26</v>
      </c>
      <c r="AW125" s="51">
        <v>16</v>
      </c>
      <c r="AX125" s="50">
        <v>38</v>
      </c>
      <c r="AY125" s="45">
        <v>28</v>
      </c>
      <c r="AZ125" s="51">
        <v>10</v>
      </c>
      <c r="BA125" s="50">
        <v>70</v>
      </c>
      <c r="BB125" s="45">
        <v>39</v>
      </c>
      <c r="BC125" s="51">
        <v>31</v>
      </c>
      <c r="BD125" s="50">
        <v>75</v>
      </c>
      <c r="BE125" s="45">
        <v>44</v>
      </c>
      <c r="BF125" s="51">
        <v>31</v>
      </c>
      <c r="BG125" s="50">
        <v>72</v>
      </c>
      <c r="BH125" s="45">
        <v>33</v>
      </c>
      <c r="BI125" s="51">
        <v>39</v>
      </c>
      <c r="BJ125" s="50">
        <v>72</v>
      </c>
      <c r="BK125" s="45">
        <v>34</v>
      </c>
      <c r="BL125" s="51">
        <v>38</v>
      </c>
      <c r="BM125" s="50">
        <v>82</v>
      </c>
      <c r="BN125" s="45">
        <v>32</v>
      </c>
      <c r="BO125" s="51">
        <v>50</v>
      </c>
      <c r="BP125" s="50">
        <v>49</v>
      </c>
      <c r="BQ125" s="45">
        <v>24</v>
      </c>
      <c r="BR125" s="51">
        <v>25</v>
      </c>
      <c r="BS125" s="50">
        <v>38</v>
      </c>
      <c r="BT125" s="45">
        <v>21</v>
      </c>
      <c r="BU125" s="51">
        <v>17</v>
      </c>
      <c r="BV125" s="50">
        <v>64</v>
      </c>
      <c r="BW125" s="45">
        <v>31</v>
      </c>
      <c r="BX125" s="51">
        <v>33</v>
      </c>
      <c r="BY125" s="50">
        <v>98</v>
      </c>
      <c r="BZ125" s="45">
        <v>57</v>
      </c>
      <c r="CA125" s="51">
        <v>41</v>
      </c>
      <c r="CB125" s="50">
        <v>81</v>
      </c>
      <c r="CC125" s="45">
        <v>42</v>
      </c>
      <c r="CD125" s="51">
        <v>39</v>
      </c>
      <c r="CE125" s="50">
        <v>93</v>
      </c>
      <c r="CF125" s="45">
        <v>42</v>
      </c>
      <c r="CG125" s="51">
        <v>51</v>
      </c>
      <c r="CH125" s="50">
        <v>93</v>
      </c>
      <c r="CI125" s="45">
        <v>56</v>
      </c>
      <c r="CJ125" s="51">
        <v>37</v>
      </c>
      <c r="CK125" s="50">
        <v>58</v>
      </c>
      <c r="CL125" s="45">
        <v>41</v>
      </c>
      <c r="CM125" s="51">
        <v>17</v>
      </c>
      <c r="CN125" s="50">
        <v>42</v>
      </c>
      <c r="CO125" s="45">
        <v>24</v>
      </c>
      <c r="CP125" s="51">
        <v>18</v>
      </c>
      <c r="CQ125" s="50">
        <v>56</v>
      </c>
      <c r="CR125" s="45">
        <v>30</v>
      </c>
      <c r="CS125" s="51">
        <v>26</v>
      </c>
    </row>
    <row r="126" spans="2:97" s="23" customFormat="1" ht="17.25" customHeight="1" x14ac:dyDescent="0.2">
      <c r="B126" s="87" t="s">
        <v>275</v>
      </c>
      <c r="C126" s="81" t="s">
        <v>148</v>
      </c>
      <c r="D126" s="94" t="s">
        <v>374</v>
      </c>
      <c r="E126" s="50">
        <v>256</v>
      </c>
      <c r="F126" s="45">
        <v>109</v>
      </c>
      <c r="G126" s="51">
        <v>147</v>
      </c>
      <c r="H126" s="50">
        <v>246</v>
      </c>
      <c r="I126" s="45">
        <v>89</v>
      </c>
      <c r="J126" s="51">
        <v>157</v>
      </c>
      <c r="K126" s="50">
        <v>267</v>
      </c>
      <c r="L126" s="45">
        <v>111</v>
      </c>
      <c r="M126" s="51">
        <v>156</v>
      </c>
      <c r="N126" s="50">
        <v>306</v>
      </c>
      <c r="O126" s="45">
        <v>153</v>
      </c>
      <c r="P126" s="51">
        <v>153</v>
      </c>
      <c r="Q126" s="50">
        <v>330</v>
      </c>
      <c r="R126" s="45">
        <v>148</v>
      </c>
      <c r="S126" s="51">
        <v>182</v>
      </c>
      <c r="T126" s="50">
        <v>313</v>
      </c>
      <c r="U126" s="45">
        <v>136</v>
      </c>
      <c r="V126" s="51">
        <v>177</v>
      </c>
      <c r="W126" s="50">
        <v>340</v>
      </c>
      <c r="X126" s="45">
        <v>154</v>
      </c>
      <c r="Y126" s="51">
        <v>186</v>
      </c>
      <c r="Z126" s="50">
        <v>253</v>
      </c>
      <c r="AA126" s="45">
        <v>92</v>
      </c>
      <c r="AB126" s="51">
        <v>161</v>
      </c>
      <c r="AC126" s="50">
        <v>211</v>
      </c>
      <c r="AD126" s="45">
        <v>70</v>
      </c>
      <c r="AE126" s="51">
        <v>141</v>
      </c>
      <c r="AF126" s="50">
        <v>245</v>
      </c>
      <c r="AG126" s="45">
        <v>106</v>
      </c>
      <c r="AH126" s="51">
        <v>139</v>
      </c>
      <c r="AI126" s="50">
        <v>270</v>
      </c>
      <c r="AJ126" s="45">
        <v>132</v>
      </c>
      <c r="AK126" s="51">
        <v>138</v>
      </c>
      <c r="AL126" s="50">
        <v>300</v>
      </c>
      <c r="AM126" s="45">
        <v>143</v>
      </c>
      <c r="AN126" s="51">
        <v>157</v>
      </c>
      <c r="AO126" s="50">
        <v>270</v>
      </c>
      <c r="AP126" s="45">
        <v>140</v>
      </c>
      <c r="AQ126" s="51">
        <v>130</v>
      </c>
      <c r="AR126" s="50">
        <v>275</v>
      </c>
      <c r="AS126" s="45">
        <v>147</v>
      </c>
      <c r="AT126" s="51">
        <v>128</v>
      </c>
      <c r="AU126" s="50">
        <v>215</v>
      </c>
      <c r="AV126" s="45">
        <v>71</v>
      </c>
      <c r="AW126" s="51">
        <v>144</v>
      </c>
      <c r="AX126" s="50">
        <v>251</v>
      </c>
      <c r="AY126" s="45">
        <v>79</v>
      </c>
      <c r="AZ126" s="51">
        <v>172</v>
      </c>
      <c r="BA126" s="50">
        <v>242</v>
      </c>
      <c r="BB126" s="45">
        <v>132</v>
      </c>
      <c r="BC126" s="51">
        <v>110</v>
      </c>
      <c r="BD126" s="50">
        <v>306</v>
      </c>
      <c r="BE126" s="45">
        <v>140</v>
      </c>
      <c r="BF126" s="51">
        <v>166</v>
      </c>
      <c r="BG126" s="50">
        <v>313</v>
      </c>
      <c r="BH126" s="45">
        <v>132</v>
      </c>
      <c r="BI126" s="51">
        <v>181</v>
      </c>
      <c r="BJ126" s="50">
        <v>324</v>
      </c>
      <c r="BK126" s="45">
        <v>150</v>
      </c>
      <c r="BL126" s="51">
        <v>174</v>
      </c>
      <c r="BM126" s="50">
        <v>317</v>
      </c>
      <c r="BN126" s="45">
        <v>156</v>
      </c>
      <c r="BO126" s="51">
        <v>161</v>
      </c>
      <c r="BP126" s="50">
        <v>250</v>
      </c>
      <c r="BQ126" s="45">
        <v>84</v>
      </c>
      <c r="BR126" s="51">
        <v>166</v>
      </c>
      <c r="BS126" s="50">
        <v>259</v>
      </c>
      <c r="BT126" s="45">
        <v>69</v>
      </c>
      <c r="BU126" s="51">
        <v>190</v>
      </c>
      <c r="BV126" s="50">
        <v>284</v>
      </c>
      <c r="BW126" s="45">
        <v>111</v>
      </c>
      <c r="BX126" s="51">
        <v>173</v>
      </c>
      <c r="BY126" s="50">
        <v>263</v>
      </c>
      <c r="BZ126" s="45">
        <v>128</v>
      </c>
      <c r="CA126" s="51">
        <v>135</v>
      </c>
      <c r="CB126" s="50">
        <v>257</v>
      </c>
      <c r="CC126" s="45">
        <v>118</v>
      </c>
      <c r="CD126" s="51">
        <v>139</v>
      </c>
      <c r="CE126" s="50">
        <v>307</v>
      </c>
      <c r="CF126" s="45">
        <v>157</v>
      </c>
      <c r="CG126" s="51">
        <v>150</v>
      </c>
      <c r="CH126" s="50">
        <v>278</v>
      </c>
      <c r="CI126" s="45">
        <v>151</v>
      </c>
      <c r="CJ126" s="51">
        <v>127</v>
      </c>
      <c r="CK126" s="50">
        <v>268</v>
      </c>
      <c r="CL126" s="45">
        <v>119</v>
      </c>
      <c r="CM126" s="51">
        <v>149</v>
      </c>
      <c r="CN126" s="50">
        <v>228</v>
      </c>
      <c r="CO126" s="45">
        <v>71</v>
      </c>
      <c r="CP126" s="51">
        <v>157</v>
      </c>
      <c r="CQ126" s="50">
        <v>255</v>
      </c>
      <c r="CR126" s="45">
        <v>116</v>
      </c>
      <c r="CS126" s="51">
        <v>139</v>
      </c>
    </row>
    <row r="127" spans="2:97" s="23" customFormat="1" ht="17.25" customHeight="1" x14ac:dyDescent="0.2">
      <c r="B127" s="87" t="s">
        <v>275</v>
      </c>
      <c r="C127" s="81" t="s">
        <v>156</v>
      </c>
      <c r="D127" s="94" t="s">
        <v>383</v>
      </c>
      <c r="E127" s="50">
        <v>195</v>
      </c>
      <c r="F127" s="45">
        <v>84</v>
      </c>
      <c r="G127" s="51">
        <v>111</v>
      </c>
      <c r="H127" s="50">
        <v>167</v>
      </c>
      <c r="I127" s="45">
        <v>51</v>
      </c>
      <c r="J127" s="51">
        <v>116</v>
      </c>
      <c r="K127" s="50">
        <v>147</v>
      </c>
      <c r="L127" s="45">
        <v>31</v>
      </c>
      <c r="M127" s="51">
        <v>116</v>
      </c>
      <c r="N127" s="50">
        <v>179</v>
      </c>
      <c r="O127" s="45">
        <v>63</v>
      </c>
      <c r="P127" s="51">
        <v>116</v>
      </c>
      <c r="Q127" s="50">
        <v>204</v>
      </c>
      <c r="R127" s="45">
        <v>77</v>
      </c>
      <c r="S127" s="51">
        <v>127</v>
      </c>
      <c r="T127" s="50">
        <v>219</v>
      </c>
      <c r="U127" s="45">
        <v>95</v>
      </c>
      <c r="V127" s="51">
        <v>124</v>
      </c>
      <c r="W127" s="50">
        <v>195</v>
      </c>
      <c r="X127" s="45">
        <v>70</v>
      </c>
      <c r="Y127" s="51">
        <v>125</v>
      </c>
      <c r="Z127" s="50">
        <v>196</v>
      </c>
      <c r="AA127" s="45">
        <v>79</v>
      </c>
      <c r="AB127" s="51">
        <v>117</v>
      </c>
      <c r="AC127" s="50">
        <v>168</v>
      </c>
      <c r="AD127" s="45">
        <v>51</v>
      </c>
      <c r="AE127" s="51">
        <v>117</v>
      </c>
      <c r="AF127" s="50">
        <v>163</v>
      </c>
      <c r="AG127" s="45">
        <v>48</v>
      </c>
      <c r="AH127" s="51">
        <v>115</v>
      </c>
      <c r="AI127" s="50">
        <v>167</v>
      </c>
      <c r="AJ127" s="45">
        <v>54</v>
      </c>
      <c r="AK127" s="51">
        <v>113</v>
      </c>
      <c r="AL127" s="50">
        <v>201</v>
      </c>
      <c r="AM127" s="45">
        <v>84</v>
      </c>
      <c r="AN127" s="51">
        <v>117</v>
      </c>
      <c r="AO127" s="50">
        <v>202</v>
      </c>
      <c r="AP127" s="45">
        <v>85</v>
      </c>
      <c r="AQ127" s="51">
        <v>117</v>
      </c>
      <c r="AR127" s="50">
        <v>197</v>
      </c>
      <c r="AS127" s="45">
        <v>86</v>
      </c>
      <c r="AT127" s="51">
        <v>111</v>
      </c>
      <c r="AU127" s="50">
        <v>208</v>
      </c>
      <c r="AV127" s="45">
        <v>93</v>
      </c>
      <c r="AW127" s="51">
        <v>115</v>
      </c>
      <c r="AX127" s="50">
        <v>161</v>
      </c>
      <c r="AY127" s="45">
        <v>49</v>
      </c>
      <c r="AZ127" s="51">
        <v>112</v>
      </c>
      <c r="BA127" s="50">
        <v>156</v>
      </c>
      <c r="BB127" s="45">
        <v>45</v>
      </c>
      <c r="BC127" s="51">
        <v>111</v>
      </c>
      <c r="BD127" s="50">
        <v>182</v>
      </c>
      <c r="BE127" s="45">
        <v>65</v>
      </c>
      <c r="BF127" s="51">
        <v>117</v>
      </c>
      <c r="BG127" s="50">
        <v>214</v>
      </c>
      <c r="BH127" s="45">
        <v>95</v>
      </c>
      <c r="BI127" s="51">
        <v>119</v>
      </c>
      <c r="BJ127" s="50">
        <v>211</v>
      </c>
      <c r="BK127" s="45">
        <v>94</v>
      </c>
      <c r="BL127" s="51">
        <v>117</v>
      </c>
      <c r="BM127" s="50">
        <v>207</v>
      </c>
      <c r="BN127" s="45">
        <v>80</v>
      </c>
      <c r="BO127" s="51">
        <v>127</v>
      </c>
      <c r="BP127" s="50">
        <v>221</v>
      </c>
      <c r="BQ127" s="45">
        <v>101</v>
      </c>
      <c r="BR127" s="51">
        <v>120</v>
      </c>
      <c r="BS127" s="50">
        <v>175</v>
      </c>
      <c r="BT127" s="45">
        <v>58</v>
      </c>
      <c r="BU127" s="51">
        <v>117</v>
      </c>
      <c r="BV127" s="50">
        <v>169</v>
      </c>
      <c r="BW127" s="45">
        <v>52</v>
      </c>
      <c r="BX127" s="51">
        <v>117</v>
      </c>
      <c r="BY127" s="50">
        <v>183</v>
      </c>
      <c r="BZ127" s="45">
        <v>62</v>
      </c>
      <c r="CA127" s="51">
        <v>121</v>
      </c>
      <c r="CB127" s="50">
        <v>202</v>
      </c>
      <c r="CC127" s="45">
        <v>86</v>
      </c>
      <c r="CD127" s="51">
        <v>116</v>
      </c>
      <c r="CE127" s="50">
        <v>195</v>
      </c>
      <c r="CF127" s="45">
        <v>79</v>
      </c>
      <c r="CG127" s="51">
        <v>116</v>
      </c>
      <c r="CH127" s="50">
        <v>193</v>
      </c>
      <c r="CI127" s="45">
        <v>83</v>
      </c>
      <c r="CJ127" s="51">
        <v>110</v>
      </c>
      <c r="CK127" s="50">
        <v>190</v>
      </c>
      <c r="CL127" s="45">
        <v>84</v>
      </c>
      <c r="CM127" s="51">
        <v>106</v>
      </c>
      <c r="CN127" s="50">
        <v>174</v>
      </c>
      <c r="CO127" s="45">
        <v>69</v>
      </c>
      <c r="CP127" s="51">
        <v>105</v>
      </c>
      <c r="CQ127" s="50">
        <v>148</v>
      </c>
      <c r="CR127" s="45">
        <v>41</v>
      </c>
      <c r="CS127" s="51">
        <v>107</v>
      </c>
    </row>
    <row r="128" spans="2:97" s="23" customFormat="1" ht="17.25" customHeight="1" x14ac:dyDescent="0.2">
      <c r="B128" s="87" t="s">
        <v>275</v>
      </c>
      <c r="C128" s="81" t="s">
        <v>157</v>
      </c>
      <c r="D128" s="94" t="s">
        <v>399</v>
      </c>
      <c r="E128" s="50">
        <v>315</v>
      </c>
      <c r="F128" s="45">
        <v>171</v>
      </c>
      <c r="G128" s="51">
        <v>144</v>
      </c>
      <c r="H128" s="50">
        <v>222</v>
      </c>
      <c r="I128" s="45">
        <v>79</v>
      </c>
      <c r="J128" s="51">
        <v>143</v>
      </c>
      <c r="K128" s="50">
        <v>209</v>
      </c>
      <c r="L128" s="45">
        <v>55</v>
      </c>
      <c r="M128" s="51">
        <v>154</v>
      </c>
      <c r="N128" s="50">
        <v>271</v>
      </c>
      <c r="O128" s="45">
        <v>113</v>
      </c>
      <c r="P128" s="51">
        <v>158</v>
      </c>
      <c r="Q128" s="50">
        <v>311</v>
      </c>
      <c r="R128" s="45">
        <v>157</v>
      </c>
      <c r="S128" s="51">
        <v>154</v>
      </c>
      <c r="T128" s="50">
        <v>316</v>
      </c>
      <c r="U128" s="45">
        <v>154</v>
      </c>
      <c r="V128" s="51">
        <v>162</v>
      </c>
      <c r="W128" s="50">
        <v>322</v>
      </c>
      <c r="X128" s="45">
        <v>161</v>
      </c>
      <c r="Y128" s="51">
        <v>161</v>
      </c>
      <c r="Z128" s="50">
        <v>301</v>
      </c>
      <c r="AA128" s="45">
        <v>143</v>
      </c>
      <c r="AB128" s="51">
        <v>158</v>
      </c>
      <c r="AC128" s="50">
        <v>238</v>
      </c>
      <c r="AD128" s="45">
        <v>94</v>
      </c>
      <c r="AE128" s="51">
        <v>144</v>
      </c>
      <c r="AF128" s="50">
        <v>197</v>
      </c>
      <c r="AG128" s="45">
        <v>52</v>
      </c>
      <c r="AH128" s="51">
        <v>145</v>
      </c>
      <c r="AI128" s="50">
        <v>200</v>
      </c>
      <c r="AJ128" s="45">
        <v>20</v>
      </c>
      <c r="AK128" s="51">
        <v>180</v>
      </c>
      <c r="AL128" s="50">
        <v>195</v>
      </c>
      <c r="AM128" s="45">
        <v>16</v>
      </c>
      <c r="AN128" s="51">
        <v>179</v>
      </c>
      <c r="AO128" s="50">
        <v>223</v>
      </c>
      <c r="AP128" s="45">
        <v>54</v>
      </c>
      <c r="AQ128" s="51">
        <v>169</v>
      </c>
      <c r="AR128" s="50">
        <v>301</v>
      </c>
      <c r="AS128" s="45">
        <v>137</v>
      </c>
      <c r="AT128" s="51">
        <v>164</v>
      </c>
      <c r="AU128" s="50">
        <v>305</v>
      </c>
      <c r="AV128" s="45">
        <v>152</v>
      </c>
      <c r="AW128" s="51">
        <v>153</v>
      </c>
      <c r="AX128" s="50">
        <v>234</v>
      </c>
      <c r="AY128" s="45">
        <v>96</v>
      </c>
      <c r="AZ128" s="51">
        <v>138</v>
      </c>
      <c r="BA128" s="50">
        <v>200</v>
      </c>
      <c r="BB128" s="45">
        <v>64</v>
      </c>
      <c r="BC128" s="51">
        <v>136</v>
      </c>
      <c r="BD128" s="50">
        <v>247</v>
      </c>
      <c r="BE128" s="45">
        <v>120</v>
      </c>
      <c r="BF128" s="51">
        <v>127</v>
      </c>
      <c r="BG128" s="50">
        <v>288</v>
      </c>
      <c r="BH128" s="45">
        <v>150</v>
      </c>
      <c r="BI128" s="51">
        <v>138</v>
      </c>
      <c r="BJ128" s="50">
        <v>269</v>
      </c>
      <c r="BK128" s="45">
        <v>139</v>
      </c>
      <c r="BL128" s="51">
        <v>130</v>
      </c>
      <c r="BM128" s="50">
        <v>266</v>
      </c>
      <c r="BN128" s="45">
        <v>121</v>
      </c>
      <c r="BO128" s="51">
        <v>145</v>
      </c>
      <c r="BP128" s="50">
        <v>257</v>
      </c>
      <c r="BQ128" s="45">
        <v>117</v>
      </c>
      <c r="BR128" s="51">
        <v>140</v>
      </c>
      <c r="BS128" s="50">
        <v>192</v>
      </c>
      <c r="BT128" s="45">
        <v>85</v>
      </c>
      <c r="BU128" s="51">
        <v>107</v>
      </c>
      <c r="BV128" s="50">
        <v>168</v>
      </c>
      <c r="BW128" s="45">
        <v>58</v>
      </c>
      <c r="BX128" s="51">
        <v>110</v>
      </c>
      <c r="BY128" s="50">
        <v>268</v>
      </c>
      <c r="BZ128" s="45">
        <v>139</v>
      </c>
      <c r="CA128" s="51">
        <v>129</v>
      </c>
      <c r="CB128" s="50">
        <v>259</v>
      </c>
      <c r="CC128" s="45">
        <v>131</v>
      </c>
      <c r="CD128" s="51">
        <v>128</v>
      </c>
      <c r="CE128" s="50">
        <v>272</v>
      </c>
      <c r="CF128" s="45">
        <v>140</v>
      </c>
      <c r="CG128" s="51">
        <v>132</v>
      </c>
      <c r="CH128" s="50">
        <v>268</v>
      </c>
      <c r="CI128" s="45">
        <v>131</v>
      </c>
      <c r="CJ128" s="51">
        <v>137</v>
      </c>
      <c r="CK128" s="50">
        <v>298</v>
      </c>
      <c r="CL128" s="45">
        <v>153</v>
      </c>
      <c r="CM128" s="51">
        <v>145</v>
      </c>
      <c r="CN128" s="50">
        <v>219</v>
      </c>
      <c r="CO128" s="45">
        <v>86</v>
      </c>
      <c r="CP128" s="51">
        <v>133</v>
      </c>
      <c r="CQ128" s="50">
        <v>181</v>
      </c>
      <c r="CR128" s="45">
        <v>54</v>
      </c>
      <c r="CS128" s="51">
        <v>127</v>
      </c>
    </row>
    <row r="129" spans="2:97" s="23" customFormat="1" ht="17.25" customHeight="1" x14ac:dyDescent="0.2">
      <c r="B129" s="87" t="s">
        <v>275</v>
      </c>
      <c r="C129" s="81" t="s">
        <v>144</v>
      </c>
      <c r="D129" s="94" t="s">
        <v>389</v>
      </c>
      <c r="E129" s="50">
        <v>55</v>
      </c>
      <c r="F129" s="45">
        <v>7</v>
      </c>
      <c r="G129" s="51">
        <v>48</v>
      </c>
      <c r="H129" s="50">
        <v>47</v>
      </c>
      <c r="I129" s="45">
        <v>0</v>
      </c>
      <c r="J129" s="51">
        <v>47</v>
      </c>
      <c r="K129" s="50">
        <v>62</v>
      </c>
      <c r="L129" s="45">
        <v>18</v>
      </c>
      <c r="M129" s="51">
        <v>44</v>
      </c>
      <c r="N129" s="50">
        <v>84</v>
      </c>
      <c r="O129" s="45">
        <v>29</v>
      </c>
      <c r="P129" s="51">
        <v>55</v>
      </c>
      <c r="Q129" s="50">
        <v>87</v>
      </c>
      <c r="R129" s="45">
        <v>23</v>
      </c>
      <c r="S129" s="51">
        <v>64</v>
      </c>
      <c r="T129" s="50">
        <v>88</v>
      </c>
      <c r="U129" s="45">
        <v>28</v>
      </c>
      <c r="V129" s="51">
        <v>60</v>
      </c>
      <c r="W129" s="50">
        <v>81</v>
      </c>
      <c r="X129" s="45">
        <v>29</v>
      </c>
      <c r="Y129" s="51">
        <v>52</v>
      </c>
      <c r="Z129" s="50">
        <v>69</v>
      </c>
      <c r="AA129" s="45">
        <v>20</v>
      </c>
      <c r="AB129" s="51">
        <v>49</v>
      </c>
      <c r="AC129" s="50">
        <v>49</v>
      </c>
      <c r="AD129" s="45">
        <v>4</v>
      </c>
      <c r="AE129" s="51">
        <v>45</v>
      </c>
      <c r="AF129" s="50">
        <v>67</v>
      </c>
      <c r="AG129" s="45">
        <v>20</v>
      </c>
      <c r="AH129" s="51">
        <v>47</v>
      </c>
      <c r="AI129" s="50">
        <v>68</v>
      </c>
      <c r="AJ129" s="45">
        <v>17</v>
      </c>
      <c r="AK129" s="51">
        <v>51</v>
      </c>
      <c r="AL129" s="50">
        <v>84</v>
      </c>
      <c r="AM129" s="45">
        <v>31</v>
      </c>
      <c r="AN129" s="51">
        <v>53</v>
      </c>
      <c r="AO129" s="50">
        <v>76</v>
      </c>
      <c r="AP129" s="45">
        <v>30</v>
      </c>
      <c r="AQ129" s="51">
        <v>46</v>
      </c>
      <c r="AR129" s="50">
        <v>70</v>
      </c>
      <c r="AS129" s="45">
        <v>27</v>
      </c>
      <c r="AT129" s="51">
        <v>43</v>
      </c>
      <c r="AU129" s="50">
        <v>46</v>
      </c>
      <c r="AV129" s="45">
        <v>4</v>
      </c>
      <c r="AW129" s="51">
        <v>42</v>
      </c>
      <c r="AX129" s="50">
        <v>48</v>
      </c>
      <c r="AY129" s="45">
        <v>7</v>
      </c>
      <c r="AZ129" s="51">
        <v>41</v>
      </c>
      <c r="BA129" s="50">
        <v>72</v>
      </c>
      <c r="BB129" s="45">
        <v>20</v>
      </c>
      <c r="BC129" s="51">
        <v>52</v>
      </c>
      <c r="BD129" s="50">
        <v>88</v>
      </c>
      <c r="BE129" s="45">
        <v>45</v>
      </c>
      <c r="BF129" s="51">
        <v>43</v>
      </c>
      <c r="BG129" s="50">
        <v>83</v>
      </c>
      <c r="BH129" s="45">
        <v>36</v>
      </c>
      <c r="BI129" s="51">
        <v>47</v>
      </c>
      <c r="BJ129" s="50">
        <v>58</v>
      </c>
      <c r="BK129" s="45">
        <v>21</v>
      </c>
      <c r="BL129" s="51">
        <v>37</v>
      </c>
      <c r="BM129" s="50">
        <v>73</v>
      </c>
      <c r="BN129" s="45">
        <v>24</v>
      </c>
      <c r="BO129" s="51">
        <v>49</v>
      </c>
      <c r="BP129" s="50">
        <v>54</v>
      </c>
      <c r="BQ129" s="45">
        <v>12</v>
      </c>
      <c r="BR129" s="51">
        <v>42</v>
      </c>
      <c r="BS129" s="50">
        <v>43</v>
      </c>
      <c r="BT129" s="45">
        <v>3</v>
      </c>
      <c r="BU129" s="51">
        <v>40</v>
      </c>
      <c r="BV129" s="50">
        <v>53</v>
      </c>
      <c r="BW129" s="45">
        <v>13</v>
      </c>
      <c r="BX129" s="51">
        <v>40</v>
      </c>
      <c r="BY129" s="50">
        <v>64</v>
      </c>
      <c r="BZ129" s="45">
        <v>24</v>
      </c>
      <c r="CA129" s="51">
        <v>40</v>
      </c>
      <c r="CB129" s="50">
        <v>59</v>
      </c>
      <c r="CC129" s="45">
        <v>18</v>
      </c>
      <c r="CD129" s="51">
        <v>41</v>
      </c>
      <c r="CE129" s="50">
        <v>61</v>
      </c>
      <c r="CF129" s="45">
        <v>15</v>
      </c>
      <c r="CG129" s="51">
        <v>46</v>
      </c>
      <c r="CH129" s="50">
        <v>67</v>
      </c>
      <c r="CI129" s="45">
        <v>22</v>
      </c>
      <c r="CJ129" s="51">
        <v>45</v>
      </c>
      <c r="CK129" s="50">
        <v>48</v>
      </c>
      <c r="CL129" s="45">
        <v>7</v>
      </c>
      <c r="CM129" s="51">
        <v>41</v>
      </c>
      <c r="CN129" s="50">
        <v>51</v>
      </c>
      <c r="CO129" s="45">
        <v>11</v>
      </c>
      <c r="CP129" s="51">
        <v>40</v>
      </c>
      <c r="CQ129" s="50">
        <v>65</v>
      </c>
      <c r="CR129" s="45">
        <v>21</v>
      </c>
      <c r="CS129" s="51">
        <v>44</v>
      </c>
    </row>
    <row r="130" spans="2:97" s="23" customFormat="1" ht="17.25" customHeight="1" x14ac:dyDescent="0.2">
      <c r="B130" s="87" t="s">
        <v>276</v>
      </c>
      <c r="C130" s="81" t="s">
        <v>165</v>
      </c>
      <c r="D130" s="94" t="s">
        <v>279</v>
      </c>
      <c r="E130" s="50">
        <v>491</v>
      </c>
      <c r="F130" s="45">
        <v>187</v>
      </c>
      <c r="G130" s="51">
        <v>304</v>
      </c>
      <c r="H130" s="50">
        <v>422</v>
      </c>
      <c r="I130" s="45">
        <v>95</v>
      </c>
      <c r="J130" s="51">
        <v>327</v>
      </c>
      <c r="K130" s="50">
        <v>504</v>
      </c>
      <c r="L130" s="45">
        <v>215</v>
      </c>
      <c r="M130" s="51">
        <v>289</v>
      </c>
      <c r="N130" s="50">
        <v>580</v>
      </c>
      <c r="O130" s="45">
        <v>291</v>
      </c>
      <c r="P130" s="51">
        <v>289</v>
      </c>
      <c r="Q130" s="50">
        <v>591</v>
      </c>
      <c r="R130" s="45">
        <v>273</v>
      </c>
      <c r="S130" s="51">
        <v>318</v>
      </c>
      <c r="T130" s="50">
        <v>593</v>
      </c>
      <c r="U130" s="45">
        <v>286</v>
      </c>
      <c r="V130" s="51">
        <v>307</v>
      </c>
      <c r="W130" s="50">
        <v>592</v>
      </c>
      <c r="X130" s="45">
        <v>284</v>
      </c>
      <c r="Y130" s="51">
        <v>308</v>
      </c>
      <c r="Z130" s="50">
        <v>535</v>
      </c>
      <c r="AA130" s="45">
        <v>202</v>
      </c>
      <c r="AB130" s="51">
        <v>333</v>
      </c>
      <c r="AC130" s="50">
        <v>433</v>
      </c>
      <c r="AD130" s="45">
        <v>116</v>
      </c>
      <c r="AE130" s="51">
        <v>317</v>
      </c>
      <c r="AF130" s="50">
        <v>546</v>
      </c>
      <c r="AG130" s="45">
        <v>231</v>
      </c>
      <c r="AH130" s="51">
        <v>315</v>
      </c>
      <c r="AI130" s="50">
        <v>600</v>
      </c>
      <c r="AJ130" s="45">
        <v>285</v>
      </c>
      <c r="AK130" s="51">
        <v>315</v>
      </c>
      <c r="AL130" s="50">
        <v>598</v>
      </c>
      <c r="AM130" s="45">
        <v>256</v>
      </c>
      <c r="AN130" s="51">
        <v>342</v>
      </c>
      <c r="AO130" s="50">
        <v>617</v>
      </c>
      <c r="AP130" s="45">
        <v>264</v>
      </c>
      <c r="AQ130" s="51">
        <v>353</v>
      </c>
      <c r="AR130" s="50">
        <v>617</v>
      </c>
      <c r="AS130" s="45">
        <v>289</v>
      </c>
      <c r="AT130" s="51">
        <v>328</v>
      </c>
      <c r="AU130" s="50">
        <v>572</v>
      </c>
      <c r="AV130" s="45">
        <v>211</v>
      </c>
      <c r="AW130" s="51">
        <v>361</v>
      </c>
      <c r="AX130" s="50">
        <v>463</v>
      </c>
      <c r="AY130" s="45">
        <v>116</v>
      </c>
      <c r="AZ130" s="51">
        <v>347</v>
      </c>
      <c r="BA130" s="50">
        <v>532</v>
      </c>
      <c r="BB130" s="45">
        <v>218</v>
      </c>
      <c r="BC130" s="51">
        <v>314</v>
      </c>
      <c r="BD130" s="50">
        <v>596</v>
      </c>
      <c r="BE130" s="45">
        <v>277</v>
      </c>
      <c r="BF130" s="51">
        <v>319</v>
      </c>
      <c r="BG130" s="50">
        <v>639</v>
      </c>
      <c r="BH130" s="45">
        <v>275</v>
      </c>
      <c r="BI130" s="51">
        <v>364</v>
      </c>
      <c r="BJ130" s="50">
        <v>644</v>
      </c>
      <c r="BK130" s="45">
        <v>300</v>
      </c>
      <c r="BL130" s="51">
        <v>344</v>
      </c>
      <c r="BM130" s="50">
        <v>624</v>
      </c>
      <c r="BN130" s="45">
        <v>294</v>
      </c>
      <c r="BO130" s="51">
        <v>330</v>
      </c>
      <c r="BP130" s="50">
        <v>517</v>
      </c>
      <c r="BQ130" s="45">
        <v>162</v>
      </c>
      <c r="BR130" s="51">
        <v>355</v>
      </c>
      <c r="BS130" s="50">
        <v>507</v>
      </c>
      <c r="BT130" s="45">
        <v>147</v>
      </c>
      <c r="BU130" s="51">
        <v>360</v>
      </c>
      <c r="BV130" s="50">
        <v>523</v>
      </c>
      <c r="BW130" s="45">
        <v>194</v>
      </c>
      <c r="BX130" s="51">
        <v>329</v>
      </c>
      <c r="BY130" s="50">
        <v>630</v>
      </c>
      <c r="BZ130" s="45">
        <v>302</v>
      </c>
      <c r="CA130" s="51">
        <v>328</v>
      </c>
      <c r="CB130" s="50">
        <v>595</v>
      </c>
      <c r="CC130" s="45">
        <v>259</v>
      </c>
      <c r="CD130" s="51">
        <v>336</v>
      </c>
      <c r="CE130" s="50">
        <v>603</v>
      </c>
      <c r="CF130" s="45">
        <v>278</v>
      </c>
      <c r="CG130" s="51">
        <v>325</v>
      </c>
      <c r="CH130" s="50">
        <v>595</v>
      </c>
      <c r="CI130" s="45">
        <v>275</v>
      </c>
      <c r="CJ130" s="51">
        <v>320</v>
      </c>
      <c r="CK130" s="50">
        <v>517</v>
      </c>
      <c r="CL130" s="45">
        <v>189</v>
      </c>
      <c r="CM130" s="51">
        <v>328</v>
      </c>
      <c r="CN130" s="50">
        <v>468</v>
      </c>
      <c r="CO130" s="45">
        <v>127</v>
      </c>
      <c r="CP130" s="51">
        <v>341</v>
      </c>
      <c r="CQ130" s="50">
        <v>529</v>
      </c>
      <c r="CR130" s="45">
        <v>226</v>
      </c>
      <c r="CS130" s="51">
        <v>303</v>
      </c>
    </row>
    <row r="131" spans="2:97" s="23" customFormat="1" ht="17.25" customHeight="1" x14ac:dyDescent="0.2">
      <c r="B131" s="87" t="s">
        <v>276</v>
      </c>
      <c r="C131" s="81" t="s">
        <v>158</v>
      </c>
      <c r="D131" s="94" t="s">
        <v>297</v>
      </c>
      <c r="E131" s="50">
        <v>158</v>
      </c>
      <c r="F131" s="45">
        <v>0</v>
      </c>
      <c r="G131" s="51">
        <v>158</v>
      </c>
      <c r="H131" s="50">
        <v>147</v>
      </c>
      <c r="I131" s="45">
        <v>0</v>
      </c>
      <c r="J131" s="51">
        <v>147</v>
      </c>
      <c r="K131" s="50">
        <v>145</v>
      </c>
      <c r="L131" s="45">
        <v>0</v>
      </c>
      <c r="M131" s="51">
        <v>145</v>
      </c>
      <c r="N131" s="50">
        <v>190</v>
      </c>
      <c r="O131" s="45">
        <v>68</v>
      </c>
      <c r="P131" s="51">
        <v>122</v>
      </c>
      <c r="Q131" s="50">
        <v>186</v>
      </c>
      <c r="R131" s="45">
        <v>56</v>
      </c>
      <c r="S131" s="51">
        <v>130</v>
      </c>
      <c r="T131" s="50">
        <v>214</v>
      </c>
      <c r="U131" s="45">
        <v>84</v>
      </c>
      <c r="V131" s="51">
        <v>130</v>
      </c>
      <c r="W131" s="50">
        <v>198</v>
      </c>
      <c r="X131" s="45">
        <v>70</v>
      </c>
      <c r="Y131" s="51">
        <v>128</v>
      </c>
      <c r="Z131" s="50">
        <v>162</v>
      </c>
      <c r="AA131" s="45">
        <v>39</v>
      </c>
      <c r="AB131" s="51">
        <v>123</v>
      </c>
      <c r="AC131" s="50">
        <v>151</v>
      </c>
      <c r="AD131" s="45">
        <v>34</v>
      </c>
      <c r="AE131" s="51">
        <v>117</v>
      </c>
      <c r="AF131" s="50">
        <v>132</v>
      </c>
      <c r="AG131" s="45">
        <v>0</v>
      </c>
      <c r="AH131" s="51">
        <v>132</v>
      </c>
      <c r="AI131" s="50">
        <v>174</v>
      </c>
      <c r="AJ131" s="45">
        <v>0</v>
      </c>
      <c r="AK131" s="51">
        <v>174</v>
      </c>
      <c r="AL131" s="50">
        <v>201</v>
      </c>
      <c r="AM131" s="45">
        <v>72</v>
      </c>
      <c r="AN131" s="51">
        <v>129</v>
      </c>
      <c r="AO131" s="50">
        <v>159</v>
      </c>
      <c r="AP131" s="45">
        <v>0</v>
      </c>
      <c r="AQ131" s="51">
        <v>159</v>
      </c>
      <c r="AR131" s="50">
        <v>155</v>
      </c>
      <c r="AS131" s="45">
        <v>0</v>
      </c>
      <c r="AT131" s="51">
        <v>155</v>
      </c>
      <c r="AU131" s="50">
        <v>179</v>
      </c>
      <c r="AV131" s="45">
        <v>47</v>
      </c>
      <c r="AW131" s="51">
        <v>132</v>
      </c>
      <c r="AX131" s="50">
        <v>157</v>
      </c>
      <c r="AY131" s="45">
        <v>31</v>
      </c>
      <c r="AZ131" s="51">
        <v>126</v>
      </c>
      <c r="BA131" s="50">
        <v>171</v>
      </c>
      <c r="BB131" s="45">
        <v>0</v>
      </c>
      <c r="BC131" s="51">
        <v>171</v>
      </c>
      <c r="BD131" s="50">
        <v>207</v>
      </c>
      <c r="BE131" s="45">
        <v>71</v>
      </c>
      <c r="BF131" s="51">
        <v>136</v>
      </c>
      <c r="BG131" s="50">
        <v>145</v>
      </c>
      <c r="BH131" s="45">
        <v>14</v>
      </c>
      <c r="BI131" s="51">
        <v>131</v>
      </c>
      <c r="BJ131" s="50">
        <v>140</v>
      </c>
      <c r="BK131" s="45">
        <v>0</v>
      </c>
      <c r="BL131" s="51">
        <v>140</v>
      </c>
      <c r="BM131" s="50">
        <v>215</v>
      </c>
      <c r="BN131" s="45">
        <v>91</v>
      </c>
      <c r="BO131" s="51">
        <v>124</v>
      </c>
      <c r="BP131" s="50">
        <v>168</v>
      </c>
      <c r="BQ131" s="45">
        <v>44</v>
      </c>
      <c r="BR131" s="51">
        <v>124</v>
      </c>
      <c r="BS131" s="50">
        <v>129</v>
      </c>
      <c r="BT131" s="45">
        <v>23</v>
      </c>
      <c r="BU131" s="51">
        <v>106</v>
      </c>
      <c r="BV131" s="50">
        <v>184</v>
      </c>
      <c r="BW131" s="45">
        <v>60</v>
      </c>
      <c r="BX131" s="51">
        <v>124</v>
      </c>
      <c r="BY131" s="50">
        <v>138</v>
      </c>
      <c r="BZ131" s="45">
        <v>0</v>
      </c>
      <c r="CA131" s="51">
        <v>138</v>
      </c>
      <c r="CB131" s="50">
        <v>133</v>
      </c>
      <c r="CC131" s="45">
        <v>29</v>
      </c>
      <c r="CD131" s="51">
        <v>104</v>
      </c>
      <c r="CE131" s="50">
        <v>138</v>
      </c>
      <c r="CF131" s="45">
        <v>0</v>
      </c>
      <c r="CG131" s="51">
        <v>138</v>
      </c>
      <c r="CH131" s="50">
        <v>147</v>
      </c>
      <c r="CI131" s="45">
        <v>0</v>
      </c>
      <c r="CJ131" s="51">
        <v>147</v>
      </c>
      <c r="CK131" s="50">
        <v>134</v>
      </c>
      <c r="CL131" s="45">
        <v>0</v>
      </c>
      <c r="CM131" s="51">
        <v>134</v>
      </c>
      <c r="CN131" s="50">
        <v>128</v>
      </c>
      <c r="CO131" s="45">
        <v>33</v>
      </c>
      <c r="CP131" s="51">
        <v>95</v>
      </c>
      <c r="CQ131" s="50">
        <v>124</v>
      </c>
      <c r="CR131" s="45">
        <v>0</v>
      </c>
      <c r="CS131" s="51">
        <v>124</v>
      </c>
    </row>
    <row r="132" spans="2:97" s="23" customFormat="1" ht="17.25" customHeight="1" x14ac:dyDescent="0.2">
      <c r="B132" s="87" t="s">
        <v>276</v>
      </c>
      <c r="C132" s="81" t="s">
        <v>159</v>
      </c>
      <c r="D132" s="94" t="s">
        <v>298</v>
      </c>
      <c r="E132" s="50">
        <v>380</v>
      </c>
      <c r="F132" s="45">
        <v>110</v>
      </c>
      <c r="G132" s="51">
        <v>270</v>
      </c>
      <c r="H132" s="50">
        <v>316</v>
      </c>
      <c r="I132" s="45">
        <v>49</v>
      </c>
      <c r="J132" s="51">
        <v>267</v>
      </c>
      <c r="K132" s="50">
        <v>394</v>
      </c>
      <c r="L132" s="45">
        <v>107</v>
      </c>
      <c r="M132" s="51">
        <v>287</v>
      </c>
      <c r="N132" s="50">
        <v>436</v>
      </c>
      <c r="O132" s="45">
        <v>150</v>
      </c>
      <c r="P132" s="51">
        <v>286</v>
      </c>
      <c r="Q132" s="50">
        <v>444</v>
      </c>
      <c r="R132" s="45">
        <v>167</v>
      </c>
      <c r="S132" s="51">
        <v>277</v>
      </c>
      <c r="T132" s="50">
        <v>417</v>
      </c>
      <c r="U132" s="45">
        <v>145</v>
      </c>
      <c r="V132" s="51">
        <v>272</v>
      </c>
      <c r="W132" s="50">
        <v>444</v>
      </c>
      <c r="X132" s="45">
        <v>174</v>
      </c>
      <c r="Y132" s="51">
        <v>270</v>
      </c>
      <c r="Z132" s="50">
        <v>354</v>
      </c>
      <c r="AA132" s="45">
        <v>91</v>
      </c>
      <c r="AB132" s="51">
        <v>263</v>
      </c>
      <c r="AC132" s="50">
        <v>323</v>
      </c>
      <c r="AD132" s="45">
        <v>66</v>
      </c>
      <c r="AE132" s="51">
        <v>257</v>
      </c>
      <c r="AF132" s="50">
        <v>394</v>
      </c>
      <c r="AG132" s="45">
        <v>124</v>
      </c>
      <c r="AH132" s="51">
        <v>270</v>
      </c>
      <c r="AI132" s="50">
        <v>448</v>
      </c>
      <c r="AJ132" s="45">
        <v>175</v>
      </c>
      <c r="AK132" s="51">
        <v>273</v>
      </c>
      <c r="AL132" s="50">
        <v>434</v>
      </c>
      <c r="AM132" s="45">
        <v>148</v>
      </c>
      <c r="AN132" s="51">
        <v>286</v>
      </c>
      <c r="AO132" s="50">
        <v>418</v>
      </c>
      <c r="AP132" s="45">
        <v>123</v>
      </c>
      <c r="AQ132" s="51">
        <v>295</v>
      </c>
      <c r="AR132" s="50">
        <v>460</v>
      </c>
      <c r="AS132" s="45">
        <v>180</v>
      </c>
      <c r="AT132" s="51">
        <v>280</v>
      </c>
      <c r="AU132" s="50">
        <v>370</v>
      </c>
      <c r="AV132" s="45">
        <v>104</v>
      </c>
      <c r="AW132" s="51">
        <v>266</v>
      </c>
      <c r="AX132" s="50">
        <v>337</v>
      </c>
      <c r="AY132" s="45">
        <v>69</v>
      </c>
      <c r="AZ132" s="51">
        <v>268</v>
      </c>
      <c r="BA132" s="50">
        <v>435</v>
      </c>
      <c r="BB132" s="45">
        <v>157</v>
      </c>
      <c r="BC132" s="51">
        <v>278</v>
      </c>
      <c r="BD132" s="50">
        <v>427</v>
      </c>
      <c r="BE132" s="45">
        <v>144</v>
      </c>
      <c r="BF132" s="51">
        <v>283</v>
      </c>
      <c r="BG132" s="50">
        <v>428</v>
      </c>
      <c r="BH132" s="45">
        <v>132</v>
      </c>
      <c r="BI132" s="51">
        <v>296</v>
      </c>
      <c r="BJ132" s="50">
        <v>447</v>
      </c>
      <c r="BK132" s="45">
        <v>154</v>
      </c>
      <c r="BL132" s="51">
        <v>293</v>
      </c>
      <c r="BM132" s="50">
        <v>440</v>
      </c>
      <c r="BN132" s="45">
        <v>173</v>
      </c>
      <c r="BO132" s="51">
        <v>267</v>
      </c>
      <c r="BP132" s="50">
        <v>359</v>
      </c>
      <c r="BQ132" s="45">
        <v>101</v>
      </c>
      <c r="BR132" s="51">
        <v>258</v>
      </c>
      <c r="BS132" s="50">
        <v>327</v>
      </c>
      <c r="BT132" s="45">
        <v>71</v>
      </c>
      <c r="BU132" s="51">
        <v>256</v>
      </c>
      <c r="BV132" s="50">
        <v>407</v>
      </c>
      <c r="BW132" s="45">
        <v>117</v>
      </c>
      <c r="BX132" s="51">
        <v>290</v>
      </c>
      <c r="BY132" s="50">
        <v>428</v>
      </c>
      <c r="BZ132" s="45">
        <v>151</v>
      </c>
      <c r="CA132" s="51">
        <v>277</v>
      </c>
      <c r="CB132" s="50">
        <v>437</v>
      </c>
      <c r="CC132" s="45">
        <v>156</v>
      </c>
      <c r="CD132" s="51">
        <v>281</v>
      </c>
      <c r="CE132" s="50">
        <v>400</v>
      </c>
      <c r="CF132" s="45">
        <v>120</v>
      </c>
      <c r="CG132" s="51">
        <v>280</v>
      </c>
      <c r="CH132" s="50">
        <v>441</v>
      </c>
      <c r="CI132" s="45">
        <v>165</v>
      </c>
      <c r="CJ132" s="51">
        <v>276</v>
      </c>
      <c r="CK132" s="50">
        <v>357</v>
      </c>
      <c r="CL132" s="45">
        <v>89</v>
      </c>
      <c r="CM132" s="51">
        <v>268</v>
      </c>
      <c r="CN132" s="50">
        <v>330</v>
      </c>
      <c r="CO132" s="45">
        <v>69</v>
      </c>
      <c r="CP132" s="51">
        <v>261</v>
      </c>
      <c r="CQ132" s="50">
        <v>380</v>
      </c>
      <c r="CR132" s="45">
        <v>113</v>
      </c>
      <c r="CS132" s="51">
        <v>267</v>
      </c>
    </row>
    <row r="133" spans="2:97" s="23" customFormat="1" ht="17.25" customHeight="1" x14ac:dyDescent="0.2">
      <c r="B133" s="87" t="s">
        <v>276</v>
      </c>
      <c r="C133" s="81" t="s">
        <v>160</v>
      </c>
      <c r="D133" s="94" t="s">
        <v>299</v>
      </c>
      <c r="E133" s="50">
        <v>123</v>
      </c>
      <c r="F133" s="45">
        <v>17</v>
      </c>
      <c r="G133" s="51">
        <v>106</v>
      </c>
      <c r="H133" s="50">
        <v>124</v>
      </c>
      <c r="I133" s="45">
        <v>24</v>
      </c>
      <c r="J133" s="51">
        <v>100</v>
      </c>
      <c r="K133" s="50">
        <v>175</v>
      </c>
      <c r="L133" s="45">
        <v>77</v>
      </c>
      <c r="M133" s="51">
        <v>98</v>
      </c>
      <c r="N133" s="50">
        <v>205</v>
      </c>
      <c r="O133" s="45">
        <v>92</v>
      </c>
      <c r="P133" s="51">
        <v>113</v>
      </c>
      <c r="Q133" s="50">
        <v>203</v>
      </c>
      <c r="R133" s="45">
        <v>92</v>
      </c>
      <c r="S133" s="51">
        <v>111</v>
      </c>
      <c r="T133" s="50">
        <v>197</v>
      </c>
      <c r="U133" s="45">
        <v>87</v>
      </c>
      <c r="V133" s="51">
        <v>110</v>
      </c>
      <c r="W133" s="50">
        <v>211</v>
      </c>
      <c r="X133" s="45">
        <v>88</v>
      </c>
      <c r="Y133" s="51">
        <v>123</v>
      </c>
      <c r="Z133" s="50">
        <v>143</v>
      </c>
      <c r="AA133" s="45">
        <v>24</v>
      </c>
      <c r="AB133" s="51">
        <v>119</v>
      </c>
      <c r="AC133" s="50">
        <v>148</v>
      </c>
      <c r="AD133" s="45">
        <v>39</v>
      </c>
      <c r="AE133" s="51">
        <v>109</v>
      </c>
      <c r="AF133" s="50">
        <v>206</v>
      </c>
      <c r="AG133" s="45">
        <v>93</v>
      </c>
      <c r="AH133" s="51">
        <v>113</v>
      </c>
      <c r="AI133" s="50">
        <v>229</v>
      </c>
      <c r="AJ133" s="45">
        <v>119</v>
      </c>
      <c r="AK133" s="51">
        <v>110</v>
      </c>
      <c r="AL133" s="50">
        <v>219</v>
      </c>
      <c r="AM133" s="45">
        <v>109</v>
      </c>
      <c r="AN133" s="51">
        <v>110</v>
      </c>
      <c r="AO133" s="50">
        <v>211</v>
      </c>
      <c r="AP133" s="45">
        <v>99</v>
      </c>
      <c r="AQ133" s="51">
        <v>112</v>
      </c>
      <c r="AR133" s="50">
        <v>215</v>
      </c>
      <c r="AS133" s="45">
        <v>104</v>
      </c>
      <c r="AT133" s="51">
        <v>111</v>
      </c>
      <c r="AU133" s="50">
        <v>157</v>
      </c>
      <c r="AV133" s="45">
        <v>43</v>
      </c>
      <c r="AW133" s="51">
        <v>114</v>
      </c>
      <c r="AX133" s="50">
        <v>166</v>
      </c>
      <c r="AY133" s="45">
        <v>58</v>
      </c>
      <c r="AZ133" s="51">
        <v>108</v>
      </c>
      <c r="BA133" s="50">
        <v>202</v>
      </c>
      <c r="BB133" s="45">
        <v>92</v>
      </c>
      <c r="BC133" s="51">
        <v>110</v>
      </c>
      <c r="BD133" s="50">
        <v>223</v>
      </c>
      <c r="BE133" s="45">
        <v>105</v>
      </c>
      <c r="BF133" s="51">
        <v>118</v>
      </c>
      <c r="BG133" s="50">
        <v>219</v>
      </c>
      <c r="BH133" s="45">
        <v>97</v>
      </c>
      <c r="BI133" s="51">
        <v>122</v>
      </c>
      <c r="BJ133" s="50">
        <v>221</v>
      </c>
      <c r="BK133" s="45">
        <v>90</v>
      </c>
      <c r="BL133" s="51">
        <v>131</v>
      </c>
      <c r="BM133" s="50">
        <v>218</v>
      </c>
      <c r="BN133" s="45">
        <v>96</v>
      </c>
      <c r="BO133" s="51">
        <v>122</v>
      </c>
      <c r="BP133" s="50">
        <v>163</v>
      </c>
      <c r="BQ133" s="45">
        <v>46</v>
      </c>
      <c r="BR133" s="51">
        <v>117</v>
      </c>
      <c r="BS133" s="50">
        <v>138</v>
      </c>
      <c r="BT133" s="45">
        <v>26</v>
      </c>
      <c r="BU133" s="51">
        <v>112</v>
      </c>
      <c r="BV133" s="50">
        <v>221</v>
      </c>
      <c r="BW133" s="45">
        <v>105</v>
      </c>
      <c r="BX133" s="51">
        <v>116</v>
      </c>
      <c r="BY133" s="50">
        <v>225</v>
      </c>
      <c r="BZ133" s="45">
        <v>116</v>
      </c>
      <c r="CA133" s="51">
        <v>109</v>
      </c>
      <c r="CB133" s="50">
        <v>247</v>
      </c>
      <c r="CC133" s="45">
        <v>130</v>
      </c>
      <c r="CD133" s="51">
        <v>117</v>
      </c>
      <c r="CE133" s="50">
        <v>226</v>
      </c>
      <c r="CF133" s="45">
        <v>115</v>
      </c>
      <c r="CG133" s="51">
        <v>111</v>
      </c>
      <c r="CH133" s="50">
        <v>215</v>
      </c>
      <c r="CI133" s="45">
        <v>103</v>
      </c>
      <c r="CJ133" s="51">
        <v>112</v>
      </c>
      <c r="CK133" s="50">
        <v>151</v>
      </c>
      <c r="CL133" s="45">
        <v>42</v>
      </c>
      <c r="CM133" s="51">
        <v>109</v>
      </c>
      <c r="CN133" s="50">
        <v>138</v>
      </c>
      <c r="CO133" s="45">
        <v>32</v>
      </c>
      <c r="CP133" s="51">
        <v>106</v>
      </c>
      <c r="CQ133" s="50">
        <v>199</v>
      </c>
      <c r="CR133" s="45">
        <v>97</v>
      </c>
      <c r="CS133" s="51">
        <v>102</v>
      </c>
    </row>
    <row r="134" spans="2:97" s="23" customFormat="1" ht="17.25" customHeight="1" x14ac:dyDescent="0.2">
      <c r="B134" s="87" t="s">
        <v>276</v>
      </c>
      <c r="C134" s="81" t="s">
        <v>161</v>
      </c>
      <c r="D134" s="94" t="s">
        <v>310</v>
      </c>
      <c r="E134" s="50">
        <v>510</v>
      </c>
      <c r="F134" s="45">
        <v>119</v>
      </c>
      <c r="G134" s="51">
        <v>391</v>
      </c>
      <c r="H134" s="50">
        <v>472</v>
      </c>
      <c r="I134" s="45">
        <v>78</v>
      </c>
      <c r="J134" s="51">
        <v>394</v>
      </c>
      <c r="K134" s="50">
        <v>541</v>
      </c>
      <c r="L134" s="45">
        <v>134</v>
      </c>
      <c r="M134" s="51">
        <v>407</v>
      </c>
      <c r="N134" s="50">
        <v>585</v>
      </c>
      <c r="O134" s="45">
        <v>184</v>
      </c>
      <c r="P134" s="51">
        <v>401</v>
      </c>
      <c r="Q134" s="50">
        <v>575</v>
      </c>
      <c r="R134" s="45">
        <v>167</v>
      </c>
      <c r="S134" s="51">
        <v>408</v>
      </c>
      <c r="T134" s="50">
        <v>596</v>
      </c>
      <c r="U134" s="45">
        <v>188</v>
      </c>
      <c r="V134" s="51">
        <v>408</v>
      </c>
      <c r="W134" s="50">
        <v>602</v>
      </c>
      <c r="X134" s="45">
        <v>198</v>
      </c>
      <c r="Y134" s="51">
        <v>404</v>
      </c>
      <c r="Z134" s="50">
        <v>519</v>
      </c>
      <c r="AA134" s="45">
        <v>129</v>
      </c>
      <c r="AB134" s="51">
        <v>390</v>
      </c>
      <c r="AC134" s="50">
        <v>467</v>
      </c>
      <c r="AD134" s="45">
        <v>95</v>
      </c>
      <c r="AE134" s="51">
        <v>372</v>
      </c>
      <c r="AF134" s="50">
        <v>560</v>
      </c>
      <c r="AG134" s="45">
        <v>146</v>
      </c>
      <c r="AH134" s="51">
        <v>414</v>
      </c>
      <c r="AI134" s="50">
        <v>608</v>
      </c>
      <c r="AJ134" s="45">
        <v>178</v>
      </c>
      <c r="AK134" s="51">
        <v>430</v>
      </c>
      <c r="AL134" s="50">
        <v>611</v>
      </c>
      <c r="AM134" s="45">
        <v>191</v>
      </c>
      <c r="AN134" s="51">
        <v>420</v>
      </c>
      <c r="AO134" s="50">
        <v>597</v>
      </c>
      <c r="AP134" s="45">
        <v>180</v>
      </c>
      <c r="AQ134" s="51">
        <v>417</v>
      </c>
      <c r="AR134" s="50">
        <v>605</v>
      </c>
      <c r="AS134" s="45">
        <v>195</v>
      </c>
      <c r="AT134" s="51">
        <v>410</v>
      </c>
      <c r="AU134" s="50">
        <v>526</v>
      </c>
      <c r="AV134" s="45">
        <v>134</v>
      </c>
      <c r="AW134" s="51">
        <v>392</v>
      </c>
      <c r="AX134" s="50">
        <v>462</v>
      </c>
      <c r="AY134" s="45">
        <v>87</v>
      </c>
      <c r="AZ134" s="51">
        <v>375</v>
      </c>
      <c r="BA134" s="50">
        <v>528</v>
      </c>
      <c r="BB134" s="45">
        <v>123</v>
      </c>
      <c r="BC134" s="51">
        <v>405</v>
      </c>
      <c r="BD134" s="50">
        <v>605</v>
      </c>
      <c r="BE134" s="45">
        <v>171</v>
      </c>
      <c r="BF134" s="51">
        <v>434</v>
      </c>
      <c r="BG134" s="50">
        <v>629</v>
      </c>
      <c r="BH134" s="45">
        <v>221</v>
      </c>
      <c r="BI134" s="51">
        <v>408</v>
      </c>
      <c r="BJ134" s="50">
        <v>595</v>
      </c>
      <c r="BK134" s="45">
        <v>190</v>
      </c>
      <c r="BL134" s="51">
        <v>405</v>
      </c>
      <c r="BM134" s="50">
        <v>621</v>
      </c>
      <c r="BN134" s="45">
        <v>216</v>
      </c>
      <c r="BO134" s="51">
        <v>405</v>
      </c>
      <c r="BP134" s="50">
        <v>502</v>
      </c>
      <c r="BQ134" s="45">
        <v>115</v>
      </c>
      <c r="BR134" s="51">
        <v>387</v>
      </c>
      <c r="BS134" s="50">
        <v>445</v>
      </c>
      <c r="BT134" s="45">
        <v>90</v>
      </c>
      <c r="BU134" s="51">
        <v>355</v>
      </c>
      <c r="BV134" s="50">
        <v>539</v>
      </c>
      <c r="BW134" s="45">
        <v>166</v>
      </c>
      <c r="BX134" s="51">
        <v>373</v>
      </c>
      <c r="BY134" s="50">
        <v>586</v>
      </c>
      <c r="BZ134" s="45">
        <v>185</v>
      </c>
      <c r="CA134" s="51">
        <v>401</v>
      </c>
      <c r="CB134" s="50">
        <v>593</v>
      </c>
      <c r="CC134" s="45">
        <v>208</v>
      </c>
      <c r="CD134" s="51">
        <v>385</v>
      </c>
      <c r="CE134" s="50">
        <v>603</v>
      </c>
      <c r="CF134" s="45">
        <v>221</v>
      </c>
      <c r="CG134" s="51">
        <v>382</v>
      </c>
      <c r="CH134" s="50">
        <v>594</v>
      </c>
      <c r="CI134" s="45">
        <v>220</v>
      </c>
      <c r="CJ134" s="51">
        <v>374</v>
      </c>
      <c r="CK134" s="50">
        <v>468</v>
      </c>
      <c r="CL134" s="45">
        <v>107</v>
      </c>
      <c r="CM134" s="51">
        <v>361</v>
      </c>
      <c r="CN134" s="50">
        <v>424</v>
      </c>
      <c r="CO134" s="45">
        <v>83</v>
      </c>
      <c r="CP134" s="51">
        <v>341</v>
      </c>
      <c r="CQ134" s="50">
        <v>505</v>
      </c>
      <c r="CR134" s="45">
        <v>157</v>
      </c>
      <c r="CS134" s="51">
        <v>348</v>
      </c>
    </row>
    <row r="135" spans="2:97" s="23" customFormat="1" ht="17.25" customHeight="1" x14ac:dyDescent="0.2">
      <c r="B135" s="87" t="s">
        <v>276</v>
      </c>
      <c r="C135" s="81" t="s">
        <v>162</v>
      </c>
      <c r="D135" s="94" t="s">
        <v>401</v>
      </c>
      <c r="E135" s="50">
        <v>66</v>
      </c>
      <c r="F135" s="45">
        <v>7</v>
      </c>
      <c r="G135" s="51">
        <v>59</v>
      </c>
      <c r="H135" s="50">
        <v>61</v>
      </c>
      <c r="I135" s="45">
        <v>3</v>
      </c>
      <c r="J135" s="51">
        <v>58</v>
      </c>
      <c r="K135" s="50">
        <v>75</v>
      </c>
      <c r="L135" s="45">
        <v>24</v>
      </c>
      <c r="M135" s="51">
        <v>51</v>
      </c>
      <c r="N135" s="50">
        <v>94</v>
      </c>
      <c r="O135" s="45">
        <v>35</v>
      </c>
      <c r="P135" s="51">
        <v>59</v>
      </c>
      <c r="Q135" s="50">
        <v>91</v>
      </c>
      <c r="R135" s="45">
        <v>27</v>
      </c>
      <c r="S135" s="51">
        <v>64</v>
      </c>
      <c r="T135" s="50">
        <v>102</v>
      </c>
      <c r="U135" s="45">
        <v>38</v>
      </c>
      <c r="V135" s="51">
        <v>64</v>
      </c>
      <c r="W135" s="50">
        <v>86</v>
      </c>
      <c r="X135" s="45">
        <v>27</v>
      </c>
      <c r="Y135" s="51">
        <v>59</v>
      </c>
      <c r="Z135" s="50">
        <v>67</v>
      </c>
      <c r="AA135" s="45">
        <v>8</v>
      </c>
      <c r="AB135" s="51">
        <v>59</v>
      </c>
      <c r="AC135" s="50">
        <v>67</v>
      </c>
      <c r="AD135" s="45">
        <v>8</v>
      </c>
      <c r="AE135" s="51">
        <v>59</v>
      </c>
      <c r="AF135" s="50">
        <v>84</v>
      </c>
      <c r="AG135" s="45">
        <v>26</v>
      </c>
      <c r="AH135" s="51">
        <v>58</v>
      </c>
      <c r="AI135" s="50">
        <v>82</v>
      </c>
      <c r="AJ135" s="45">
        <v>24</v>
      </c>
      <c r="AK135" s="51">
        <v>58</v>
      </c>
      <c r="AL135" s="50">
        <v>93</v>
      </c>
      <c r="AM135" s="45">
        <v>31</v>
      </c>
      <c r="AN135" s="51">
        <v>62</v>
      </c>
      <c r="AO135" s="50">
        <v>73</v>
      </c>
      <c r="AP135" s="45">
        <v>22</v>
      </c>
      <c r="AQ135" s="51">
        <v>51</v>
      </c>
      <c r="AR135" s="50">
        <v>77</v>
      </c>
      <c r="AS135" s="45">
        <v>25</v>
      </c>
      <c r="AT135" s="51">
        <v>52</v>
      </c>
      <c r="AU135" s="50">
        <v>63</v>
      </c>
      <c r="AV135" s="45">
        <v>13</v>
      </c>
      <c r="AW135" s="51">
        <v>50</v>
      </c>
      <c r="AX135" s="50">
        <v>64</v>
      </c>
      <c r="AY135" s="45">
        <v>14</v>
      </c>
      <c r="AZ135" s="51">
        <v>50</v>
      </c>
      <c r="BA135" s="50">
        <v>89</v>
      </c>
      <c r="BB135" s="45">
        <v>37</v>
      </c>
      <c r="BC135" s="51">
        <v>52</v>
      </c>
      <c r="BD135" s="50">
        <v>92</v>
      </c>
      <c r="BE135" s="45">
        <v>28</v>
      </c>
      <c r="BF135" s="51">
        <v>64</v>
      </c>
      <c r="BG135" s="50">
        <v>94</v>
      </c>
      <c r="BH135" s="45">
        <v>29</v>
      </c>
      <c r="BI135" s="51">
        <v>65</v>
      </c>
      <c r="BJ135" s="50">
        <v>80</v>
      </c>
      <c r="BK135" s="45">
        <v>21</v>
      </c>
      <c r="BL135" s="51">
        <v>59</v>
      </c>
      <c r="BM135" s="50">
        <v>68</v>
      </c>
      <c r="BN135" s="45">
        <v>16</v>
      </c>
      <c r="BO135" s="51">
        <v>52</v>
      </c>
      <c r="BP135" s="50">
        <v>60</v>
      </c>
      <c r="BQ135" s="45">
        <v>7</v>
      </c>
      <c r="BR135" s="51">
        <v>53</v>
      </c>
      <c r="BS135" s="50">
        <v>62</v>
      </c>
      <c r="BT135" s="45">
        <v>7</v>
      </c>
      <c r="BU135" s="51">
        <v>55</v>
      </c>
      <c r="BV135" s="50">
        <v>88</v>
      </c>
      <c r="BW135" s="45">
        <v>34</v>
      </c>
      <c r="BX135" s="51">
        <v>54</v>
      </c>
      <c r="BY135" s="50">
        <v>78</v>
      </c>
      <c r="BZ135" s="45">
        <v>30</v>
      </c>
      <c r="CA135" s="51">
        <v>48</v>
      </c>
      <c r="CB135" s="50">
        <v>83</v>
      </c>
      <c r="CC135" s="45">
        <v>28</v>
      </c>
      <c r="CD135" s="51">
        <v>55</v>
      </c>
      <c r="CE135" s="50">
        <v>83</v>
      </c>
      <c r="CF135" s="45">
        <v>28</v>
      </c>
      <c r="CG135" s="51">
        <v>55</v>
      </c>
      <c r="CH135" s="50">
        <v>74</v>
      </c>
      <c r="CI135" s="45">
        <v>19</v>
      </c>
      <c r="CJ135" s="51">
        <v>55</v>
      </c>
      <c r="CK135" s="50">
        <v>69</v>
      </c>
      <c r="CL135" s="45">
        <v>15</v>
      </c>
      <c r="CM135" s="51">
        <v>54</v>
      </c>
      <c r="CN135" s="50">
        <v>54</v>
      </c>
      <c r="CO135" s="45">
        <v>0</v>
      </c>
      <c r="CP135" s="51">
        <v>54</v>
      </c>
      <c r="CQ135" s="50">
        <v>81</v>
      </c>
      <c r="CR135" s="45">
        <v>31</v>
      </c>
      <c r="CS135" s="51">
        <v>50</v>
      </c>
    </row>
    <row r="136" spans="2:97" s="23" customFormat="1" ht="17.25" customHeight="1" x14ac:dyDescent="0.2">
      <c r="B136" s="87" t="s">
        <v>276</v>
      </c>
      <c r="C136" s="81" t="s">
        <v>163</v>
      </c>
      <c r="D136" s="94" t="s">
        <v>331</v>
      </c>
      <c r="E136" s="50">
        <v>136</v>
      </c>
      <c r="F136" s="45">
        <v>19</v>
      </c>
      <c r="G136" s="51">
        <v>117</v>
      </c>
      <c r="H136" s="50">
        <v>128</v>
      </c>
      <c r="I136" s="45">
        <v>12</v>
      </c>
      <c r="J136" s="51">
        <v>116</v>
      </c>
      <c r="K136" s="50">
        <v>163</v>
      </c>
      <c r="L136" s="45">
        <v>42</v>
      </c>
      <c r="M136" s="51">
        <v>121</v>
      </c>
      <c r="N136" s="50">
        <v>173</v>
      </c>
      <c r="O136" s="45">
        <v>58</v>
      </c>
      <c r="P136" s="51">
        <v>115</v>
      </c>
      <c r="Q136" s="50">
        <v>171</v>
      </c>
      <c r="R136" s="45">
        <v>45</v>
      </c>
      <c r="S136" s="51">
        <v>126</v>
      </c>
      <c r="T136" s="50">
        <v>167</v>
      </c>
      <c r="U136" s="45">
        <v>54</v>
      </c>
      <c r="V136" s="51">
        <v>113</v>
      </c>
      <c r="W136" s="50">
        <v>173</v>
      </c>
      <c r="X136" s="45">
        <v>54</v>
      </c>
      <c r="Y136" s="51">
        <v>119</v>
      </c>
      <c r="Z136" s="50">
        <v>141</v>
      </c>
      <c r="AA136" s="45">
        <v>19</v>
      </c>
      <c r="AB136" s="51">
        <v>122</v>
      </c>
      <c r="AC136" s="50">
        <v>137</v>
      </c>
      <c r="AD136" s="45">
        <v>15</v>
      </c>
      <c r="AE136" s="51">
        <v>122</v>
      </c>
      <c r="AF136" s="50">
        <v>165</v>
      </c>
      <c r="AG136" s="45">
        <v>49</v>
      </c>
      <c r="AH136" s="51">
        <v>116</v>
      </c>
      <c r="AI136" s="50">
        <v>143</v>
      </c>
      <c r="AJ136" s="45">
        <v>37</v>
      </c>
      <c r="AK136" s="51">
        <v>106</v>
      </c>
      <c r="AL136" s="50">
        <v>150</v>
      </c>
      <c r="AM136" s="45">
        <v>37</v>
      </c>
      <c r="AN136" s="51">
        <v>113</v>
      </c>
      <c r="AO136" s="50">
        <v>156</v>
      </c>
      <c r="AP136" s="45">
        <v>48</v>
      </c>
      <c r="AQ136" s="51">
        <v>108</v>
      </c>
      <c r="AR136" s="50">
        <v>166</v>
      </c>
      <c r="AS136" s="45">
        <v>54</v>
      </c>
      <c r="AT136" s="51">
        <v>112</v>
      </c>
      <c r="AU136" s="50">
        <v>130</v>
      </c>
      <c r="AV136" s="45">
        <v>20</v>
      </c>
      <c r="AW136" s="51">
        <v>110</v>
      </c>
      <c r="AX136" s="50">
        <v>127</v>
      </c>
      <c r="AY136" s="45">
        <v>18</v>
      </c>
      <c r="AZ136" s="51">
        <v>109</v>
      </c>
      <c r="BA136" s="50">
        <v>164</v>
      </c>
      <c r="BB136" s="45">
        <v>50</v>
      </c>
      <c r="BC136" s="51">
        <v>114</v>
      </c>
      <c r="BD136" s="50">
        <v>161</v>
      </c>
      <c r="BE136" s="45">
        <v>42</v>
      </c>
      <c r="BF136" s="51">
        <v>119</v>
      </c>
      <c r="BG136" s="50">
        <v>178</v>
      </c>
      <c r="BH136" s="45">
        <v>59</v>
      </c>
      <c r="BI136" s="51">
        <v>119</v>
      </c>
      <c r="BJ136" s="50">
        <v>172</v>
      </c>
      <c r="BK136" s="45">
        <v>57</v>
      </c>
      <c r="BL136" s="51">
        <v>115</v>
      </c>
      <c r="BM136" s="50">
        <v>173</v>
      </c>
      <c r="BN136" s="45">
        <v>58</v>
      </c>
      <c r="BO136" s="51">
        <v>115</v>
      </c>
      <c r="BP136" s="50">
        <v>128</v>
      </c>
      <c r="BQ136" s="45">
        <v>16</v>
      </c>
      <c r="BR136" s="51">
        <v>112</v>
      </c>
      <c r="BS136" s="50">
        <v>133</v>
      </c>
      <c r="BT136" s="45">
        <v>22</v>
      </c>
      <c r="BU136" s="51">
        <v>111</v>
      </c>
      <c r="BV136" s="50">
        <v>168</v>
      </c>
      <c r="BW136" s="45">
        <v>41</v>
      </c>
      <c r="BX136" s="51">
        <v>127</v>
      </c>
      <c r="BY136" s="50">
        <v>179</v>
      </c>
      <c r="BZ136" s="45">
        <v>47</v>
      </c>
      <c r="CA136" s="51">
        <v>132</v>
      </c>
      <c r="CB136" s="50">
        <v>181</v>
      </c>
      <c r="CC136" s="45">
        <v>59</v>
      </c>
      <c r="CD136" s="51">
        <v>122</v>
      </c>
      <c r="CE136" s="50">
        <v>163</v>
      </c>
      <c r="CF136" s="45">
        <v>46</v>
      </c>
      <c r="CG136" s="51">
        <v>117</v>
      </c>
      <c r="CH136" s="50">
        <v>168</v>
      </c>
      <c r="CI136" s="45">
        <v>56</v>
      </c>
      <c r="CJ136" s="51">
        <v>112</v>
      </c>
      <c r="CK136" s="50">
        <v>129</v>
      </c>
      <c r="CL136" s="45">
        <v>18</v>
      </c>
      <c r="CM136" s="51">
        <v>111</v>
      </c>
      <c r="CN136" s="50">
        <v>117</v>
      </c>
      <c r="CO136" s="45">
        <v>7</v>
      </c>
      <c r="CP136" s="51">
        <v>110</v>
      </c>
      <c r="CQ136" s="50">
        <v>144</v>
      </c>
      <c r="CR136" s="45">
        <v>37</v>
      </c>
      <c r="CS136" s="51">
        <v>107</v>
      </c>
    </row>
    <row r="137" spans="2:97" s="23" customFormat="1" ht="17.25" customHeight="1" x14ac:dyDescent="0.2">
      <c r="B137" s="87" t="s">
        <v>276</v>
      </c>
      <c r="C137" s="81" t="s">
        <v>166</v>
      </c>
      <c r="D137" s="94" t="s">
        <v>341</v>
      </c>
      <c r="E137" s="50">
        <v>200</v>
      </c>
      <c r="F137" s="45">
        <v>6</v>
      </c>
      <c r="G137" s="51">
        <v>194</v>
      </c>
      <c r="H137" s="50">
        <v>189</v>
      </c>
      <c r="I137" s="45">
        <v>0</v>
      </c>
      <c r="J137" s="51">
        <v>189</v>
      </c>
      <c r="K137" s="50">
        <v>212</v>
      </c>
      <c r="L137" s="45">
        <v>12</v>
      </c>
      <c r="M137" s="51">
        <v>200</v>
      </c>
      <c r="N137" s="50">
        <v>220</v>
      </c>
      <c r="O137" s="45">
        <v>18</v>
      </c>
      <c r="P137" s="51">
        <v>202</v>
      </c>
      <c r="Q137" s="50">
        <v>212</v>
      </c>
      <c r="R137" s="45">
        <v>19</v>
      </c>
      <c r="S137" s="51">
        <v>193</v>
      </c>
      <c r="T137" s="50">
        <v>241</v>
      </c>
      <c r="U137" s="45">
        <v>9</v>
      </c>
      <c r="V137" s="51">
        <v>232</v>
      </c>
      <c r="W137" s="50">
        <v>191</v>
      </c>
      <c r="X137" s="45">
        <v>20</v>
      </c>
      <c r="Y137" s="51">
        <v>171</v>
      </c>
      <c r="Z137" s="50">
        <v>163</v>
      </c>
      <c r="AA137" s="45">
        <v>5</v>
      </c>
      <c r="AB137" s="51">
        <v>158</v>
      </c>
      <c r="AC137" s="50">
        <v>156</v>
      </c>
      <c r="AD137" s="45">
        <v>1</v>
      </c>
      <c r="AE137" s="51">
        <v>155</v>
      </c>
      <c r="AF137" s="50">
        <v>196</v>
      </c>
      <c r="AG137" s="45">
        <v>15</v>
      </c>
      <c r="AH137" s="51">
        <v>181</v>
      </c>
      <c r="AI137" s="50">
        <v>201</v>
      </c>
      <c r="AJ137" s="45">
        <v>24</v>
      </c>
      <c r="AK137" s="51">
        <v>177</v>
      </c>
      <c r="AL137" s="50">
        <v>210</v>
      </c>
      <c r="AM137" s="45">
        <v>13</v>
      </c>
      <c r="AN137" s="51">
        <v>197</v>
      </c>
      <c r="AO137" s="50">
        <v>212</v>
      </c>
      <c r="AP137" s="45">
        <v>20</v>
      </c>
      <c r="AQ137" s="51">
        <v>192</v>
      </c>
      <c r="AR137" s="50">
        <v>218</v>
      </c>
      <c r="AS137" s="45">
        <v>24</v>
      </c>
      <c r="AT137" s="51">
        <v>194</v>
      </c>
      <c r="AU137" s="50">
        <v>210</v>
      </c>
      <c r="AV137" s="45">
        <v>16</v>
      </c>
      <c r="AW137" s="51">
        <v>194</v>
      </c>
      <c r="AX137" s="50">
        <v>187</v>
      </c>
      <c r="AY137" s="45">
        <v>0</v>
      </c>
      <c r="AZ137" s="51">
        <v>187</v>
      </c>
      <c r="BA137" s="50">
        <v>208</v>
      </c>
      <c r="BB137" s="45">
        <v>11</v>
      </c>
      <c r="BC137" s="51">
        <v>197</v>
      </c>
      <c r="BD137" s="50">
        <v>224</v>
      </c>
      <c r="BE137" s="45">
        <v>15</v>
      </c>
      <c r="BF137" s="51">
        <v>209</v>
      </c>
      <c r="BG137" s="50">
        <v>225</v>
      </c>
      <c r="BH137" s="45">
        <v>19</v>
      </c>
      <c r="BI137" s="51">
        <v>206</v>
      </c>
      <c r="BJ137" s="50">
        <v>219</v>
      </c>
      <c r="BK137" s="45">
        <v>13</v>
      </c>
      <c r="BL137" s="51">
        <v>206</v>
      </c>
      <c r="BM137" s="50">
        <v>228</v>
      </c>
      <c r="BN137" s="45">
        <v>12</v>
      </c>
      <c r="BO137" s="51">
        <v>216</v>
      </c>
      <c r="BP137" s="50">
        <v>222</v>
      </c>
      <c r="BQ137" s="45">
        <v>16</v>
      </c>
      <c r="BR137" s="51">
        <v>206</v>
      </c>
      <c r="BS137" s="50">
        <v>209</v>
      </c>
      <c r="BT137" s="45">
        <v>0</v>
      </c>
      <c r="BU137" s="51">
        <v>209</v>
      </c>
      <c r="BV137" s="50">
        <v>227</v>
      </c>
      <c r="BW137" s="45">
        <v>15</v>
      </c>
      <c r="BX137" s="51">
        <v>212</v>
      </c>
      <c r="BY137" s="50">
        <v>232</v>
      </c>
      <c r="BZ137" s="45">
        <v>14</v>
      </c>
      <c r="CA137" s="51">
        <v>218</v>
      </c>
      <c r="CB137" s="50">
        <v>241</v>
      </c>
      <c r="CC137" s="45">
        <v>15</v>
      </c>
      <c r="CD137" s="51">
        <v>226</v>
      </c>
      <c r="CE137" s="50">
        <v>233</v>
      </c>
      <c r="CF137" s="45">
        <v>15</v>
      </c>
      <c r="CG137" s="51">
        <v>218</v>
      </c>
      <c r="CH137" s="50">
        <v>212</v>
      </c>
      <c r="CI137" s="45">
        <v>18</v>
      </c>
      <c r="CJ137" s="51">
        <v>194</v>
      </c>
      <c r="CK137" s="50">
        <v>210</v>
      </c>
      <c r="CL137" s="45">
        <v>3</v>
      </c>
      <c r="CM137" s="51">
        <v>207</v>
      </c>
      <c r="CN137" s="50">
        <v>208</v>
      </c>
      <c r="CO137" s="45">
        <v>1</v>
      </c>
      <c r="CP137" s="51">
        <v>207</v>
      </c>
      <c r="CQ137" s="50">
        <v>216</v>
      </c>
      <c r="CR137" s="45">
        <v>16</v>
      </c>
      <c r="CS137" s="51">
        <v>200</v>
      </c>
    </row>
    <row r="138" spans="2:97" s="23" customFormat="1" ht="17.25" customHeight="1" x14ac:dyDescent="0.2">
      <c r="B138" s="87" t="s">
        <v>276</v>
      </c>
      <c r="C138" s="81" t="s">
        <v>167</v>
      </c>
      <c r="D138" s="94" t="s">
        <v>342</v>
      </c>
      <c r="E138" s="50">
        <v>116</v>
      </c>
      <c r="F138" s="45">
        <v>29</v>
      </c>
      <c r="G138" s="51">
        <v>87</v>
      </c>
      <c r="H138" s="50">
        <v>108</v>
      </c>
      <c r="I138" s="45">
        <v>20</v>
      </c>
      <c r="J138" s="51">
        <v>88</v>
      </c>
      <c r="K138" s="50">
        <v>146</v>
      </c>
      <c r="L138" s="45">
        <v>43</v>
      </c>
      <c r="M138" s="51">
        <v>103</v>
      </c>
      <c r="N138" s="50">
        <v>176</v>
      </c>
      <c r="O138" s="45">
        <v>71</v>
      </c>
      <c r="P138" s="51">
        <v>105</v>
      </c>
      <c r="Q138" s="50">
        <v>168</v>
      </c>
      <c r="R138" s="45">
        <v>58</v>
      </c>
      <c r="S138" s="51">
        <v>110</v>
      </c>
      <c r="T138" s="50">
        <v>183</v>
      </c>
      <c r="U138" s="45">
        <v>70</v>
      </c>
      <c r="V138" s="51">
        <v>113</v>
      </c>
      <c r="W138" s="50">
        <v>160</v>
      </c>
      <c r="X138" s="45">
        <v>52</v>
      </c>
      <c r="Y138" s="51">
        <v>108</v>
      </c>
      <c r="Z138" s="50">
        <v>135</v>
      </c>
      <c r="AA138" s="45">
        <v>31</v>
      </c>
      <c r="AB138" s="51">
        <v>104</v>
      </c>
      <c r="AC138" s="50">
        <v>121</v>
      </c>
      <c r="AD138" s="45">
        <v>19</v>
      </c>
      <c r="AE138" s="51">
        <v>102</v>
      </c>
      <c r="AF138" s="50">
        <v>153</v>
      </c>
      <c r="AG138" s="45">
        <v>47</v>
      </c>
      <c r="AH138" s="51">
        <v>106</v>
      </c>
      <c r="AI138" s="50">
        <v>154</v>
      </c>
      <c r="AJ138" s="45">
        <v>52</v>
      </c>
      <c r="AK138" s="51">
        <v>102</v>
      </c>
      <c r="AL138" s="50">
        <v>177</v>
      </c>
      <c r="AM138" s="45">
        <v>65</v>
      </c>
      <c r="AN138" s="51">
        <v>112</v>
      </c>
      <c r="AO138" s="50">
        <v>182</v>
      </c>
      <c r="AP138" s="45">
        <v>66</v>
      </c>
      <c r="AQ138" s="51">
        <v>116</v>
      </c>
      <c r="AR138" s="50">
        <v>173</v>
      </c>
      <c r="AS138" s="45">
        <v>64</v>
      </c>
      <c r="AT138" s="51">
        <v>109</v>
      </c>
      <c r="AU138" s="50">
        <v>154</v>
      </c>
      <c r="AV138" s="45">
        <v>58</v>
      </c>
      <c r="AW138" s="51">
        <v>96</v>
      </c>
      <c r="AX138" s="50">
        <v>136</v>
      </c>
      <c r="AY138" s="45">
        <v>34</v>
      </c>
      <c r="AZ138" s="51">
        <v>102</v>
      </c>
      <c r="BA138" s="50">
        <v>161</v>
      </c>
      <c r="BB138" s="45">
        <v>55</v>
      </c>
      <c r="BC138" s="51">
        <v>106</v>
      </c>
      <c r="BD138" s="50">
        <v>189</v>
      </c>
      <c r="BE138" s="45">
        <v>81</v>
      </c>
      <c r="BF138" s="51">
        <v>108</v>
      </c>
      <c r="BG138" s="50">
        <v>149</v>
      </c>
      <c r="BH138" s="45">
        <v>58</v>
      </c>
      <c r="BI138" s="51">
        <v>91</v>
      </c>
      <c r="BJ138" s="50">
        <v>150</v>
      </c>
      <c r="BK138" s="45">
        <v>74</v>
      </c>
      <c r="BL138" s="51">
        <v>76</v>
      </c>
      <c r="BM138" s="50">
        <v>149</v>
      </c>
      <c r="BN138" s="45">
        <v>60</v>
      </c>
      <c r="BO138" s="51">
        <v>89</v>
      </c>
      <c r="BP138" s="50">
        <v>143</v>
      </c>
      <c r="BQ138" s="45">
        <v>52</v>
      </c>
      <c r="BR138" s="51">
        <v>91</v>
      </c>
      <c r="BS138" s="50">
        <v>113</v>
      </c>
      <c r="BT138" s="45">
        <v>30</v>
      </c>
      <c r="BU138" s="51">
        <v>83</v>
      </c>
      <c r="BV138" s="50">
        <v>148</v>
      </c>
      <c r="BW138" s="45">
        <v>47</v>
      </c>
      <c r="BX138" s="51">
        <v>101</v>
      </c>
      <c r="BY138" s="50">
        <v>190</v>
      </c>
      <c r="BZ138" s="45">
        <v>63</v>
      </c>
      <c r="CA138" s="51">
        <v>127</v>
      </c>
      <c r="CB138" s="50">
        <v>183</v>
      </c>
      <c r="CC138" s="45">
        <v>62</v>
      </c>
      <c r="CD138" s="51">
        <v>121</v>
      </c>
      <c r="CE138" s="50">
        <v>175</v>
      </c>
      <c r="CF138" s="45">
        <v>54</v>
      </c>
      <c r="CG138" s="51">
        <v>121</v>
      </c>
      <c r="CH138" s="50">
        <v>208</v>
      </c>
      <c r="CI138" s="45">
        <v>79</v>
      </c>
      <c r="CJ138" s="51">
        <v>129</v>
      </c>
      <c r="CK138" s="50">
        <v>163</v>
      </c>
      <c r="CL138" s="45">
        <v>30</v>
      </c>
      <c r="CM138" s="51">
        <v>133</v>
      </c>
      <c r="CN138" s="50">
        <v>146</v>
      </c>
      <c r="CO138" s="45">
        <v>21</v>
      </c>
      <c r="CP138" s="51">
        <v>125</v>
      </c>
      <c r="CQ138" s="50">
        <v>186</v>
      </c>
      <c r="CR138" s="45">
        <v>49</v>
      </c>
      <c r="CS138" s="51">
        <v>137</v>
      </c>
    </row>
    <row r="139" spans="2:97" s="23" customFormat="1" ht="17.25" customHeight="1" x14ac:dyDescent="0.2">
      <c r="B139" s="87" t="s">
        <v>276</v>
      </c>
      <c r="C139" s="81" t="s">
        <v>168</v>
      </c>
      <c r="D139" s="94" t="s">
        <v>343</v>
      </c>
      <c r="E139" s="50">
        <v>88</v>
      </c>
      <c r="F139" s="45">
        <v>35</v>
      </c>
      <c r="G139" s="51">
        <v>53</v>
      </c>
      <c r="H139" s="50">
        <v>91</v>
      </c>
      <c r="I139" s="45">
        <v>41</v>
      </c>
      <c r="J139" s="51">
        <v>50</v>
      </c>
      <c r="K139" s="50">
        <v>94</v>
      </c>
      <c r="L139" s="45">
        <v>44</v>
      </c>
      <c r="M139" s="51">
        <v>50</v>
      </c>
      <c r="N139" s="50">
        <v>107</v>
      </c>
      <c r="O139" s="45">
        <v>58</v>
      </c>
      <c r="P139" s="51">
        <v>49</v>
      </c>
      <c r="Q139" s="50">
        <v>110</v>
      </c>
      <c r="R139" s="45">
        <v>58</v>
      </c>
      <c r="S139" s="51">
        <v>52</v>
      </c>
      <c r="T139" s="50">
        <v>100</v>
      </c>
      <c r="U139" s="45">
        <v>52</v>
      </c>
      <c r="V139" s="51">
        <v>48</v>
      </c>
      <c r="W139" s="50">
        <v>107</v>
      </c>
      <c r="X139" s="45">
        <v>58</v>
      </c>
      <c r="Y139" s="51">
        <v>49</v>
      </c>
      <c r="Z139" s="50">
        <v>84</v>
      </c>
      <c r="AA139" s="45">
        <v>37</v>
      </c>
      <c r="AB139" s="51">
        <v>47</v>
      </c>
      <c r="AC139" s="50">
        <v>75</v>
      </c>
      <c r="AD139" s="45">
        <v>28</v>
      </c>
      <c r="AE139" s="51">
        <v>47</v>
      </c>
      <c r="AF139" s="50">
        <v>112</v>
      </c>
      <c r="AG139" s="45">
        <v>57</v>
      </c>
      <c r="AH139" s="51">
        <v>55</v>
      </c>
      <c r="AI139" s="50">
        <v>122</v>
      </c>
      <c r="AJ139" s="45">
        <v>67</v>
      </c>
      <c r="AK139" s="51">
        <v>55</v>
      </c>
      <c r="AL139" s="50">
        <v>125</v>
      </c>
      <c r="AM139" s="45">
        <v>70</v>
      </c>
      <c r="AN139" s="51">
        <v>55</v>
      </c>
      <c r="AO139" s="50">
        <v>99</v>
      </c>
      <c r="AP139" s="45">
        <v>49</v>
      </c>
      <c r="AQ139" s="51">
        <v>50</v>
      </c>
      <c r="AR139" s="50">
        <v>100</v>
      </c>
      <c r="AS139" s="45">
        <v>51</v>
      </c>
      <c r="AT139" s="51">
        <v>49</v>
      </c>
      <c r="AU139" s="50">
        <v>83</v>
      </c>
      <c r="AV139" s="45">
        <v>36</v>
      </c>
      <c r="AW139" s="51">
        <v>47</v>
      </c>
      <c r="AX139" s="50">
        <v>80</v>
      </c>
      <c r="AY139" s="45">
        <v>37</v>
      </c>
      <c r="AZ139" s="51">
        <v>43</v>
      </c>
      <c r="BA139" s="50">
        <v>108</v>
      </c>
      <c r="BB139" s="45">
        <v>62</v>
      </c>
      <c r="BC139" s="51">
        <v>46</v>
      </c>
      <c r="BD139" s="50">
        <v>106</v>
      </c>
      <c r="BE139" s="45">
        <v>60</v>
      </c>
      <c r="BF139" s="51">
        <v>46</v>
      </c>
      <c r="BG139" s="50">
        <v>101</v>
      </c>
      <c r="BH139" s="45">
        <v>57</v>
      </c>
      <c r="BI139" s="51">
        <v>44</v>
      </c>
      <c r="BJ139" s="50">
        <v>101</v>
      </c>
      <c r="BK139" s="45">
        <v>57</v>
      </c>
      <c r="BL139" s="51">
        <v>44</v>
      </c>
      <c r="BM139" s="50">
        <v>95</v>
      </c>
      <c r="BN139" s="45">
        <v>52</v>
      </c>
      <c r="BO139" s="51">
        <v>43</v>
      </c>
      <c r="BP139" s="50">
        <v>72</v>
      </c>
      <c r="BQ139" s="45">
        <v>29</v>
      </c>
      <c r="BR139" s="51">
        <v>43</v>
      </c>
      <c r="BS139" s="50">
        <v>59</v>
      </c>
      <c r="BT139" s="45">
        <v>17</v>
      </c>
      <c r="BU139" s="51">
        <v>42</v>
      </c>
      <c r="BV139" s="50">
        <v>106</v>
      </c>
      <c r="BW139" s="45">
        <v>59</v>
      </c>
      <c r="BX139" s="51">
        <v>47</v>
      </c>
      <c r="BY139" s="50">
        <v>116</v>
      </c>
      <c r="BZ139" s="45">
        <v>68</v>
      </c>
      <c r="CA139" s="51">
        <v>48</v>
      </c>
      <c r="CB139" s="50">
        <v>97</v>
      </c>
      <c r="CC139" s="45">
        <v>46</v>
      </c>
      <c r="CD139" s="51">
        <v>51</v>
      </c>
      <c r="CE139" s="50">
        <v>105</v>
      </c>
      <c r="CF139" s="45">
        <v>57</v>
      </c>
      <c r="CG139" s="51">
        <v>48</v>
      </c>
      <c r="CH139" s="50">
        <v>107</v>
      </c>
      <c r="CI139" s="45">
        <v>64</v>
      </c>
      <c r="CJ139" s="51">
        <v>43</v>
      </c>
      <c r="CK139" s="50">
        <v>71</v>
      </c>
      <c r="CL139" s="45">
        <v>29</v>
      </c>
      <c r="CM139" s="51">
        <v>42</v>
      </c>
      <c r="CN139" s="50">
        <v>64</v>
      </c>
      <c r="CO139" s="45">
        <v>23</v>
      </c>
      <c r="CP139" s="51">
        <v>41</v>
      </c>
      <c r="CQ139" s="50">
        <v>82</v>
      </c>
      <c r="CR139" s="45">
        <v>42</v>
      </c>
      <c r="CS139" s="51">
        <v>40</v>
      </c>
    </row>
    <row r="140" spans="2:97" s="23" customFormat="1" ht="17.25" customHeight="1" x14ac:dyDescent="0.2">
      <c r="B140" s="87" t="s">
        <v>276</v>
      </c>
      <c r="C140" s="81" t="s">
        <v>169</v>
      </c>
      <c r="D140" s="94" t="s">
        <v>358</v>
      </c>
      <c r="E140" s="50">
        <v>191</v>
      </c>
      <c r="F140" s="45">
        <v>48</v>
      </c>
      <c r="G140" s="51">
        <v>143</v>
      </c>
      <c r="H140" s="50">
        <v>176</v>
      </c>
      <c r="I140" s="45">
        <v>56</v>
      </c>
      <c r="J140" s="51">
        <v>120</v>
      </c>
      <c r="K140" s="50">
        <v>141</v>
      </c>
      <c r="L140" s="45">
        <v>27</v>
      </c>
      <c r="M140" s="51">
        <v>114</v>
      </c>
      <c r="N140" s="50">
        <v>180</v>
      </c>
      <c r="O140" s="45">
        <v>58</v>
      </c>
      <c r="P140" s="51">
        <v>122</v>
      </c>
      <c r="Q140" s="50">
        <v>180</v>
      </c>
      <c r="R140" s="45">
        <v>56</v>
      </c>
      <c r="S140" s="51">
        <v>124</v>
      </c>
      <c r="T140" s="50">
        <v>197</v>
      </c>
      <c r="U140" s="45">
        <v>50</v>
      </c>
      <c r="V140" s="51">
        <v>147</v>
      </c>
      <c r="W140" s="50">
        <v>193</v>
      </c>
      <c r="X140" s="45">
        <v>49</v>
      </c>
      <c r="Y140" s="51">
        <v>144</v>
      </c>
      <c r="Z140" s="50">
        <v>191</v>
      </c>
      <c r="AA140" s="45">
        <v>57</v>
      </c>
      <c r="AB140" s="51">
        <v>134</v>
      </c>
      <c r="AC140" s="50">
        <v>161</v>
      </c>
      <c r="AD140" s="45">
        <v>38</v>
      </c>
      <c r="AE140" s="51">
        <v>123</v>
      </c>
      <c r="AF140" s="50">
        <v>159</v>
      </c>
      <c r="AG140" s="45">
        <v>43</v>
      </c>
      <c r="AH140" s="51">
        <v>116</v>
      </c>
      <c r="AI140" s="50">
        <v>175</v>
      </c>
      <c r="AJ140" s="45">
        <v>54</v>
      </c>
      <c r="AK140" s="51">
        <v>121</v>
      </c>
      <c r="AL140" s="50">
        <v>174</v>
      </c>
      <c r="AM140" s="45">
        <v>48</v>
      </c>
      <c r="AN140" s="51">
        <v>126</v>
      </c>
      <c r="AO140" s="50">
        <v>200</v>
      </c>
      <c r="AP140" s="45">
        <v>73</v>
      </c>
      <c r="AQ140" s="51">
        <v>127</v>
      </c>
      <c r="AR140" s="50">
        <v>205</v>
      </c>
      <c r="AS140" s="45">
        <v>66</v>
      </c>
      <c r="AT140" s="51">
        <v>139</v>
      </c>
      <c r="AU140" s="50">
        <v>206</v>
      </c>
      <c r="AV140" s="45">
        <v>75</v>
      </c>
      <c r="AW140" s="51">
        <v>131</v>
      </c>
      <c r="AX140" s="50">
        <v>180</v>
      </c>
      <c r="AY140" s="45">
        <v>55</v>
      </c>
      <c r="AZ140" s="51">
        <v>125</v>
      </c>
      <c r="BA140" s="50">
        <v>154</v>
      </c>
      <c r="BB140" s="45">
        <v>40</v>
      </c>
      <c r="BC140" s="51">
        <v>114</v>
      </c>
      <c r="BD140" s="50">
        <v>171</v>
      </c>
      <c r="BE140" s="45">
        <v>56</v>
      </c>
      <c r="BF140" s="51">
        <v>115</v>
      </c>
      <c r="BG140" s="50">
        <v>185</v>
      </c>
      <c r="BH140" s="45">
        <v>57</v>
      </c>
      <c r="BI140" s="51">
        <v>128</v>
      </c>
      <c r="BJ140" s="50">
        <v>203</v>
      </c>
      <c r="BK140" s="45">
        <v>73</v>
      </c>
      <c r="BL140" s="51">
        <v>130</v>
      </c>
      <c r="BM140" s="50">
        <v>200</v>
      </c>
      <c r="BN140" s="45">
        <v>68</v>
      </c>
      <c r="BO140" s="51">
        <v>132</v>
      </c>
      <c r="BP140" s="50">
        <v>177</v>
      </c>
      <c r="BQ140" s="45">
        <v>62</v>
      </c>
      <c r="BR140" s="51">
        <v>115</v>
      </c>
      <c r="BS140" s="50">
        <v>73</v>
      </c>
      <c r="BT140" s="45">
        <v>73</v>
      </c>
      <c r="BU140" s="51">
        <v>0</v>
      </c>
      <c r="BV140" s="50">
        <v>125</v>
      </c>
      <c r="BW140" s="45">
        <v>38</v>
      </c>
      <c r="BX140" s="51">
        <v>87</v>
      </c>
      <c r="BY140" s="50">
        <v>166</v>
      </c>
      <c r="BZ140" s="45">
        <v>61</v>
      </c>
      <c r="CA140" s="51">
        <v>105</v>
      </c>
      <c r="CB140" s="50">
        <v>181</v>
      </c>
      <c r="CC140" s="45">
        <v>74</v>
      </c>
      <c r="CD140" s="51">
        <v>107</v>
      </c>
      <c r="CE140" s="50">
        <v>177</v>
      </c>
      <c r="CF140" s="45">
        <v>67</v>
      </c>
      <c r="CG140" s="51">
        <v>110</v>
      </c>
      <c r="CH140" s="50">
        <v>173</v>
      </c>
      <c r="CI140" s="45">
        <v>48</v>
      </c>
      <c r="CJ140" s="51">
        <v>125</v>
      </c>
      <c r="CK140" s="50">
        <v>197</v>
      </c>
      <c r="CL140" s="45">
        <v>80</v>
      </c>
      <c r="CM140" s="51">
        <v>117</v>
      </c>
      <c r="CN140" s="50">
        <v>164</v>
      </c>
      <c r="CO140" s="45">
        <v>56</v>
      </c>
      <c r="CP140" s="51">
        <v>108</v>
      </c>
      <c r="CQ140" s="50">
        <v>146</v>
      </c>
      <c r="CR140" s="45">
        <v>38</v>
      </c>
      <c r="CS140" s="51">
        <v>108</v>
      </c>
    </row>
    <row r="141" spans="2:97" s="23" customFormat="1" ht="17.25" customHeight="1" x14ac:dyDescent="0.2">
      <c r="B141" s="87" t="s">
        <v>276</v>
      </c>
      <c r="C141" s="81" t="s">
        <v>171</v>
      </c>
      <c r="D141" s="94" t="s">
        <v>369</v>
      </c>
      <c r="E141" s="50">
        <v>172</v>
      </c>
      <c r="F141" s="45">
        <v>37</v>
      </c>
      <c r="G141" s="51">
        <v>135</v>
      </c>
      <c r="H141" s="50">
        <v>157</v>
      </c>
      <c r="I141" s="45">
        <v>22</v>
      </c>
      <c r="J141" s="51">
        <v>135</v>
      </c>
      <c r="K141" s="50">
        <v>211</v>
      </c>
      <c r="L141" s="45">
        <v>84</v>
      </c>
      <c r="M141" s="51">
        <v>127</v>
      </c>
      <c r="N141" s="50">
        <v>208</v>
      </c>
      <c r="O141" s="45">
        <v>78</v>
      </c>
      <c r="P141" s="51">
        <v>130</v>
      </c>
      <c r="Q141" s="50">
        <v>228</v>
      </c>
      <c r="R141" s="45">
        <v>79</v>
      </c>
      <c r="S141" s="51">
        <v>149</v>
      </c>
      <c r="T141" s="50">
        <v>239</v>
      </c>
      <c r="U141" s="45">
        <v>85</v>
      </c>
      <c r="V141" s="51">
        <v>154</v>
      </c>
      <c r="W141" s="50">
        <v>231</v>
      </c>
      <c r="X141" s="45">
        <v>86</v>
      </c>
      <c r="Y141" s="51">
        <v>145</v>
      </c>
      <c r="Z141" s="50">
        <v>188</v>
      </c>
      <c r="AA141" s="45">
        <v>43</v>
      </c>
      <c r="AB141" s="51">
        <v>145</v>
      </c>
      <c r="AC141" s="50">
        <v>170</v>
      </c>
      <c r="AD141" s="45">
        <v>31</v>
      </c>
      <c r="AE141" s="51">
        <v>139</v>
      </c>
      <c r="AF141" s="50">
        <v>204</v>
      </c>
      <c r="AG141" s="45">
        <v>60</v>
      </c>
      <c r="AH141" s="51">
        <v>144</v>
      </c>
      <c r="AI141" s="50">
        <v>223</v>
      </c>
      <c r="AJ141" s="45">
        <v>80</v>
      </c>
      <c r="AK141" s="51">
        <v>143</v>
      </c>
      <c r="AL141" s="50">
        <v>224</v>
      </c>
      <c r="AM141" s="45">
        <v>78</v>
      </c>
      <c r="AN141" s="51">
        <v>146</v>
      </c>
      <c r="AO141" s="50">
        <v>226</v>
      </c>
      <c r="AP141" s="45">
        <v>81</v>
      </c>
      <c r="AQ141" s="51">
        <v>145</v>
      </c>
      <c r="AR141" s="50">
        <v>240</v>
      </c>
      <c r="AS141" s="45">
        <v>90</v>
      </c>
      <c r="AT141" s="51">
        <v>150</v>
      </c>
      <c r="AU141" s="50">
        <v>214</v>
      </c>
      <c r="AV141" s="45">
        <v>65</v>
      </c>
      <c r="AW141" s="51">
        <v>149</v>
      </c>
      <c r="AX141" s="50">
        <v>199</v>
      </c>
      <c r="AY141" s="45">
        <v>45</v>
      </c>
      <c r="AZ141" s="51">
        <v>154</v>
      </c>
      <c r="BA141" s="50">
        <v>220</v>
      </c>
      <c r="BB141" s="45">
        <v>77</v>
      </c>
      <c r="BC141" s="51">
        <v>143</v>
      </c>
      <c r="BD141" s="50">
        <v>248</v>
      </c>
      <c r="BE141" s="45">
        <v>80</v>
      </c>
      <c r="BF141" s="51">
        <v>168</v>
      </c>
      <c r="BG141" s="50">
        <v>247</v>
      </c>
      <c r="BH141" s="45">
        <v>82</v>
      </c>
      <c r="BI141" s="51">
        <v>165</v>
      </c>
      <c r="BJ141" s="50">
        <v>218</v>
      </c>
      <c r="BK141" s="45">
        <v>68</v>
      </c>
      <c r="BL141" s="51">
        <v>150</v>
      </c>
      <c r="BM141" s="50">
        <v>225</v>
      </c>
      <c r="BN141" s="45">
        <v>96</v>
      </c>
      <c r="BO141" s="51">
        <v>129</v>
      </c>
      <c r="BP141" s="50">
        <v>183</v>
      </c>
      <c r="BQ141" s="45">
        <v>59</v>
      </c>
      <c r="BR141" s="51">
        <v>124</v>
      </c>
      <c r="BS141" s="50">
        <v>152</v>
      </c>
      <c r="BT141" s="45">
        <v>28</v>
      </c>
      <c r="BU141" s="51">
        <v>124</v>
      </c>
      <c r="BV141" s="50">
        <v>183</v>
      </c>
      <c r="BW141" s="45">
        <v>69</v>
      </c>
      <c r="BX141" s="51">
        <v>114</v>
      </c>
      <c r="BY141" s="50">
        <v>197</v>
      </c>
      <c r="BZ141" s="45">
        <v>78</v>
      </c>
      <c r="CA141" s="51">
        <v>119</v>
      </c>
      <c r="CB141" s="50">
        <v>197</v>
      </c>
      <c r="CC141" s="45">
        <v>77</v>
      </c>
      <c r="CD141" s="51">
        <v>120</v>
      </c>
      <c r="CE141" s="50">
        <v>186</v>
      </c>
      <c r="CF141" s="45">
        <v>71</v>
      </c>
      <c r="CG141" s="51">
        <v>115</v>
      </c>
      <c r="CH141" s="50">
        <v>207</v>
      </c>
      <c r="CI141" s="45">
        <v>88</v>
      </c>
      <c r="CJ141" s="51">
        <v>119</v>
      </c>
      <c r="CK141" s="50">
        <v>177</v>
      </c>
      <c r="CL141" s="45">
        <v>64</v>
      </c>
      <c r="CM141" s="51">
        <v>113</v>
      </c>
      <c r="CN141" s="50">
        <v>153</v>
      </c>
      <c r="CO141" s="45">
        <v>42</v>
      </c>
      <c r="CP141" s="51">
        <v>111</v>
      </c>
      <c r="CQ141" s="50">
        <v>185</v>
      </c>
      <c r="CR141" s="45">
        <v>60</v>
      </c>
      <c r="CS141" s="51">
        <v>125</v>
      </c>
    </row>
    <row r="142" spans="2:97" s="23" customFormat="1" ht="17.25" customHeight="1" x14ac:dyDescent="0.2">
      <c r="B142" s="87" t="s">
        <v>276</v>
      </c>
      <c r="C142" s="81" t="s">
        <v>170</v>
      </c>
      <c r="D142" s="94" t="s">
        <v>380</v>
      </c>
      <c r="E142" s="50">
        <v>116</v>
      </c>
      <c r="F142" s="45">
        <v>57</v>
      </c>
      <c r="G142" s="51">
        <v>59</v>
      </c>
      <c r="H142" s="50">
        <v>100</v>
      </c>
      <c r="I142" s="45">
        <v>42</v>
      </c>
      <c r="J142" s="51">
        <v>58</v>
      </c>
      <c r="K142" s="50">
        <v>119</v>
      </c>
      <c r="L142" s="45">
        <v>71</v>
      </c>
      <c r="M142" s="51">
        <v>48</v>
      </c>
      <c r="N142" s="50">
        <v>139</v>
      </c>
      <c r="O142" s="45">
        <v>92</v>
      </c>
      <c r="P142" s="51">
        <v>47</v>
      </c>
      <c r="Q142" s="50">
        <v>118</v>
      </c>
      <c r="R142" s="45">
        <v>63</v>
      </c>
      <c r="S142" s="51">
        <v>55</v>
      </c>
      <c r="T142" s="50">
        <v>126</v>
      </c>
      <c r="U142" s="45">
        <v>79</v>
      </c>
      <c r="V142" s="51">
        <v>47</v>
      </c>
      <c r="W142" s="50">
        <v>142</v>
      </c>
      <c r="X142" s="45">
        <v>95</v>
      </c>
      <c r="Y142" s="51">
        <v>47</v>
      </c>
      <c r="Z142" s="50">
        <v>115</v>
      </c>
      <c r="AA142" s="45">
        <v>57</v>
      </c>
      <c r="AB142" s="51">
        <v>58</v>
      </c>
      <c r="AC142" s="50">
        <v>102</v>
      </c>
      <c r="AD142" s="45">
        <v>48</v>
      </c>
      <c r="AE142" s="51">
        <v>54</v>
      </c>
      <c r="AF142" s="50">
        <v>99</v>
      </c>
      <c r="AG142" s="45">
        <v>54</v>
      </c>
      <c r="AH142" s="51">
        <v>45</v>
      </c>
      <c r="AI142" s="50">
        <v>134</v>
      </c>
      <c r="AJ142" s="45">
        <v>81</v>
      </c>
      <c r="AK142" s="51">
        <v>53</v>
      </c>
      <c r="AL142" s="50">
        <v>126</v>
      </c>
      <c r="AM142" s="45">
        <v>72</v>
      </c>
      <c r="AN142" s="51">
        <v>54</v>
      </c>
      <c r="AO142" s="50">
        <v>149</v>
      </c>
      <c r="AP142" s="45">
        <v>80</v>
      </c>
      <c r="AQ142" s="51">
        <v>69</v>
      </c>
      <c r="AR142" s="50">
        <v>153</v>
      </c>
      <c r="AS142" s="45">
        <v>74</v>
      </c>
      <c r="AT142" s="51">
        <v>79</v>
      </c>
      <c r="AU142" s="50">
        <v>144</v>
      </c>
      <c r="AV142" s="45">
        <v>71</v>
      </c>
      <c r="AW142" s="51">
        <v>73</v>
      </c>
      <c r="AX142" s="50">
        <v>118</v>
      </c>
      <c r="AY142" s="45">
        <v>55</v>
      </c>
      <c r="AZ142" s="51">
        <v>63</v>
      </c>
      <c r="BA142" s="50">
        <v>130</v>
      </c>
      <c r="BB142" s="45">
        <v>70</v>
      </c>
      <c r="BC142" s="51">
        <v>60</v>
      </c>
      <c r="BD142" s="50">
        <v>131</v>
      </c>
      <c r="BE142" s="45">
        <v>74</v>
      </c>
      <c r="BF142" s="51">
        <v>57</v>
      </c>
      <c r="BG142" s="50">
        <v>120</v>
      </c>
      <c r="BH142" s="45">
        <v>63</v>
      </c>
      <c r="BI142" s="51">
        <v>57</v>
      </c>
      <c r="BJ142" s="50">
        <v>143</v>
      </c>
      <c r="BK142" s="45">
        <v>86</v>
      </c>
      <c r="BL142" s="51">
        <v>57</v>
      </c>
      <c r="BM142" s="50">
        <v>155</v>
      </c>
      <c r="BN142" s="45">
        <v>97</v>
      </c>
      <c r="BO142" s="51">
        <v>58</v>
      </c>
      <c r="BP142" s="50">
        <v>129</v>
      </c>
      <c r="BQ142" s="45">
        <v>49</v>
      </c>
      <c r="BR142" s="51">
        <v>80</v>
      </c>
      <c r="BS142" s="50">
        <v>119</v>
      </c>
      <c r="BT142" s="45">
        <v>41</v>
      </c>
      <c r="BU142" s="51">
        <v>78</v>
      </c>
      <c r="BV142" s="50">
        <v>111</v>
      </c>
      <c r="BW142" s="45">
        <v>50</v>
      </c>
      <c r="BX142" s="51">
        <v>61</v>
      </c>
      <c r="BY142" s="50">
        <v>133</v>
      </c>
      <c r="BZ142" s="45">
        <v>79</v>
      </c>
      <c r="CA142" s="51">
        <v>54</v>
      </c>
      <c r="CB142" s="50">
        <v>135</v>
      </c>
      <c r="CC142" s="45">
        <v>76</v>
      </c>
      <c r="CD142" s="51">
        <v>59</v>
      </c>
      <c r="CE142" s="50">
        <v>150</v>
      </c>
      <c r="CF142" s="45">
        <v>90</v>
      </c>
      <c r="CG142" s="51">
        <v>60</v>
      </c>
      <c r="CH142" s="50">
        <v>153</v>
      </c>
      <c r="CI142" s="45">
        <v>92</v>
      </c>
      <c r="CJ142" s="51">
        <v>61</v>
      </c>
      <c r="CK142" s="50">
        <v>118</v>
      </c>
      <c r="CL142" s="45">
        <v>54</v>
      </c>
      <c r="CM142" s="51">
        <v>64</v>
      </c>
      <c r="CN142" s="50">
        <v>88</v>
      </c>
      <c r="CO142" s="45">
        <v>34</v>
      </c>
      <c r="CP142" s="51">
        <v>54</v>
      </c>
      <c r="CQ142" s="50">
        <v>96</v>
      </c>
      <c r="CR142" s="45">
        <v>57</v>
      </c>
      <c r="CS142" s="51">
        <v>39</v>
      </c>
    </row>
    <row r="143" spans="2:97" s="23" customFormat="1" ht="17.25" customHeight="1" x14ac:dyDescent="0.2">
      <c r="B143" s="87" t="s">
        <v>276</v>
      </c>
      <c r="C143" s="81" t="s">
        <v>164</v>
      </c>
      <c r="D143" s="94" t="s">
        <v>382</v>
      </c>
      <c r="E143" s="50">
        <v>170</v>
      </c>
      <c r="F143" s="45">
        <v>36</v>
      </c>
      <c r="G143" s="51">
        <v>134</v>
      </c>
      <c r="H143" s="50">
        <v>148</v>
      </c>
      <c r="I143" s="45">
        <v>16</v>
      </c>
      <c r="J143" s="51">
        <v>132</v>
      </c>
      <c r="K143" s="50">
        <v>189</v>
      </c>
      <c r="L143" s="45">
        <v>45</v>
      </c>
      <c r="M143" s="51">
        <v>144</v>
      </c>
      <c r="N143" s="50">
        <v>217</v>
      </c>
      <c r="O143" s="45">
        <v>65</v>
      </c>
      <c r="P143" s="51">
        <v>152</v>
      </c>
      <c r="Q143" s="50">
        <v>193</v>
      </c>
      <c r="R143" s="45">
        <v>51</v>
      </c>
      <c r="S143" s="51">
        <v>142</v>
      </c>
      <c r="T143" s="50">
        <v>202</v>
      </c>
      <c r="U143" s="45">
        <v>51</v>
      </c>
      <c r="V143" s="51">
        <v>151</v>
      </c>
      <c r="W143" s="50">
        <v>215</v>
      </c>
      <c r="X143" s="45">
        <v>61</v>
      </c>
      <c r="Y143" s="51">
        <v>154</v>
      </c>
      <c r="Z143" s="50">
        <v>185</v>
      </c>
      <c r="AA143" s="45">
        <v>35</v>
      </c>
      <c r="AB143" s="51">
        <v>150</v>
      </c>
      <c r="AC143" s="50">
        <v>173</v>
      </c>
      <c r="AD143" s="45">
        <v>27</v>
      </c>
      <c r="AE143" s="51">
        <v>146</v>
      </c>
      <c r="AF143" s="50">
        <v>197</v>
      </c>
      <c r="AG143" s="45">
        <v>39</v>
      </c>
      <c r="AH143" s="51">
        <v>158</v>
      </c>
      <c r="AI143" s="50">
        <v>209</v>
      </c>
      <c r="AJ143" s="45">
        <v>61</v>
      </c>
      <c r="AK143" s="51">
        <v>148</v>
      </c>
      <c r="AL143" s="50">
        <v>203</v>
      </c>
      <c r="AM143" s="45">
        <v>72</v>
      </c>
      <c r="AN143" s="51">
        <v>131</v>
      </c>
      <c r="AO143" s="50">
        <v>196</v>
      </c>
      <c r="AP143" s="45">
        <v>60</v>
      </c>
      <c r="AQ143" s="51">
        <v>136</v>
      </c>
      <c r="AR143" s="50">
        <v>205</v>
      </c>
      <c r="AS143" s="45">
        <v>75</v>
      </c>
      <c r="AT143" s="51">
        <v>130</v>
      </c>
      <c r="AU143" s="50">
        <v>157</v>
      </c>
      <c r="AV143" s="45">
        <v>38</v>
      </c>
      <c r="AW143" s="51">
        <v>119</v>
      </c>
      <c r="AX143" s="50">
        <v>138</v>
      </c>
      <c r="AY143" s="45">
        <v>22</v>
      </c>
      <c r="AZ143" s="51">
        <v>116</v>
      </c>
      <c r="BA143" s="50">
        <v>169</v>
      </c>
      <c r="BB143" s="45">
        <v>51</v>
      </c>
      <c r="BC143" s="51">
        <v>118</v>
      </c>
      <c r="BD143" s="50">
        <v>187</v>
      </c>
      <c r="BE143" s="45">
        <v>55</v>
      </c>
      <c r="BF143" s="51">
        <v>132</v>
      </c>
      <c r="BG143" s="50">
        <v>201</v>
      </c>
      <c r="BH143" s="45">
        <v>69</v>
      </c>
      <c r="BI143" s="51">
        <v>132</v>
      </c>
      <c r="BJ143" s="50">
        <v>188</v>
      </c>
      <c r="BK143" s="45">
        <v>54</v>
      </c>
      <c r="BL143" s="51">
        <v>134</v>
      </c>
      <c r="BM143" s="50">
        <v>202</v>
      </c>
      <c r="BN143" s="45">
        <v>67</v>
      </c>
      <c r="BO143" s="51">
        <v>135</v>
      </c>
      <c r="BP143" s="50">
        <v>165</v>
      </c>
      <c r="BQ143" s="45">
        <v>32</v>
      </c>
      <c r="BR143" s="51">
        <v>133</v>
      </c>
      <c r="BS143" s="50">
        <v>144</v>
      </c>
      <c r="BT143" s="45">
        <v>14</v>
      </c>
      <c r="BU143" s="51">
        <v>130</v>
      </c>
      <c r="BV143" s="50">
        <v>185</v>
      </c>
      <c r="BW143" s="45">
        <v>48</v>
      </c>
      <c r="BX143" s="51">
        <v>137</v>
      </c>
      <c r="BY143" s="50">
        <v>203</v>
      </c>
      <c r="BZ143" s="45">
        <v>65</v>
      </c>
      <c r="CA143" s="51">
        <v>138</v>
      </c>
      <c r="CB143" s="50">
        <v>195</v>
      </c>
      <c r="CC143" s="45">
        <v>60</v>
      </c>
      <c r="CD143" s="51">
        <v>135</v>
      </c>
      <c r="CE143" s="50">
        <v>193</v>
      </c>
      <c r="CF143" s="45">
        <v>64</v>
      </c>
      <c r="CG143" s="51">
        <v>129</v>
      </c>
      <c r="CH143" s="50">
        <v>214</v>
      </c>
      <c r="CI143" s="45">
        <v>95</v>
      </c>
      <c r="CJ143" s="51">
        <v>119</v>
      </c>
      <c r="CK143" s="50">
        <v>144</v>
      </c>
      <c r="CL143" s="45">
        <v>35</v>
      </c>
      <c r="CM143" s="51">
        <v>109</v>
      </c>
      <c r="CN143" s="50">
        <v>130</v>
      </c>
      <c r="CO143" s="45">
        <v>22</v>
      </c>
      <c r="CP143" s="51">
        <v>108</v>
      </c>
      <c r="CQ143" s="50">
        <v>164</v>
      </c>
      <c r="CR143" s="45">
        <v>49</v>
      </c>
      <c r="CS143" s="51">
        <v>115</v>
      </c>
    </row>
    <row r="144" spans="2:97" s="23" customFormat="1" ht="17.25" customHeight="1" x14ac:dyDescent="0.2">
      <c r="B144" s="87" t="s">
        <v>276</v>
      </c>
      <c r="C144" s="81" t="s">
        <v>172</v>
      </c>
      <c r="D144" s="94" t="s">
        <v>387</v>
      </c>
      <c r="E144" s="50">
        <v>102</v>
      </c>
      <c r="F144" s="45">
        <v>45</v>
      </c>
      <c r="G144" s="51">
        <v>57</v>
      </c>
      <c r="H144" s="50">
        <v>93</v>
      </c>
      <c r="I144" s="45">
        <v>31</v>
      </c>
      <c r="J144" s="51">
        <v>62</v>
      </c>
      <c r="K144" s="50">
        <v>92</v>
      </c>
      <c r="L144" s="45">
        <v>69</v>
      </c>
      <c r="M144" s="51">
        <v>23</v>
      </c>
      <c r="N144" s="50">
        <v>101</v>
      </c>
      <c r="O144" s="45">
        <v>66</v>
      </c>
      <c r="P144" s="51">
        <v>35</v>
      </c>
      <c r="Q144" s="50">
        <v>106</v>
      </c>
      <c r="R144" s="45">
        <v>72</v>
      </c>
      <c r="S144" s="51">
        <v>34</v>
      </c>
      <c r="T144" s="50">
        <v>104</v>
      </c>
      <c r="U144" s="45">
        <v>73</v>
      </c>
      <c r="V144" s="51">
        <v>31</v>
      </c>
      <c r="W144" s="50">
        <v>110</v>
      </c>
      <c r="X144" s="45">
        <v>69</v>
      </c>
      <c r="Y144" s="51">
        <v>41</v>
      </c>
      <c r="Z144" s="50">
        <v>113</v>
      </c>
      <c r="AA144" s="45">
        <v>44</v>
      </c>
      <c r="AB144" s="51">
        <v>69</v>
      </c>
      <c r="AC144" s="50">
        <v>110</v>
      </c>
      <c r="AD144" s="45">
        <v>32</v>
      </c>
      <c r="AE144" s="51">
        <v>78</v>
      </c>
      <c r="AF144" s="50">
        <v>111</v>
      </c>
      <c r="AG144" s="45">
        <v>69</v>
      </c>
      <c r="AH144" s="51">
        <v>42</v>
      </c>
      <c r="AI144" s="50">
        <v>114</v>
      </c>
      <c r="AJ144" s="45">
        <v>87</v>
      </c>
      <c r="AK144" s="51">
        <v>27</v>
      </c>
      <c r="AL144" s="50">
        <v>99</v>
      </c>
      <c r="AM144" s="45">
        <v>66</v>
      </c>
      <c r="AN144" s="51">
        <v>33</v>
      </c>
      <c r="AO144" s="50">
        <v>104</v>
      </c>
      <c r="AP144" s="45">
        <v>68</v>
      </c>
      <c r="AQ144" s="51">
        <v>36</v>
      </c>
      <c r="AR144" s="50">
        <v>106</v>
      </c>
      <c r="AS144" s="45">
        <v>76</v>
      </c>
      <c r="AT144" s="51">
        <v>30</v>
      </c>
      <c r="AU144" s="50">
        <v>99</v>
      </c>
      <c r="AV144" s="45">
        <v>43</v>
      </c>
      <c r="AW144" s="51">
        <v>56</v>
      </c>
      <c r="AX144" s="50">
        <v>89</v>
      </c>
      <c r="AY144" s="45">
        <v>23</v>
      </c>
      <c r="AZ144" s="51">
        <v>66</v>
      </c>
      <c r="BA144" s="50">
        <v>100</v>
      </c>
      <c r="BB144" s="45">
        <v>50</v>
      </c>
      <c r="BC144" s="51">
        <v>50</v>
      </c>
      <c r="BD144" s="50">
        <v>117</v>
      </c>
      <c r="BE144" s="45">
        <v>77</v>
      </c>
      <c r="BF144" s="51">
        <v>40</v>
      </c>
      <c r="BG144" s="50">
        <v>105</v>
      </c>
      <c r="BH144" s="45">
        <v>66</v>
      </c>
      <c r="BI144" s="51">
        <v>39</v>
      </c>
      <c r="BJ144" s="50">
        <v>98</v>
      </c>
      <c r="BK144" s="45">
        <v>88</v>
      </c>
      <c r="BL144" s="51">
        <v>10</v>
      </c>
      <c r="BM144" s="50">
        <v>109</v>
      </c>
      <c r="BN144" s="45">
        <v>78</v>
      </c>
      <c r="BO144" s="51">
        <v>31</v>
      </c>
      <c r="BP144" s="50">
        <v>101</v>
      </c>
      <c r="BQ144" s="45">
        <v>57</v>
      </c>
      <c r="BR144" s="51">
        <v>44</v>
      </c>
      <c r="BS144" s="50">
        <v>86</v>
      </c>
      <c r="BT144" s="45">
        <v>41</v>
      </c>
      <c r="BU144" s="51">
        <v>45</v>
      </c>
      <c r="BV144" s="50">
        <v>93</v>
      </c>
      <c r="BW144" s="45">
        <v>69</v>
      </c>
      <c r="BX144" s="51">
        <v>24</v>
      </c>
      <c r="BY144" s="50">
        <v>95</v>
      </c>
      <c r="BZ144" s="45">
        <v>84</v>
      </c>
      <c r="CA144" s="51">
        <v>11</v>
      </c>
      <c r="CB144" s="50">
        <v>99</v>
      </c>
      <c r="CC144" s="45">
        <v>62</v>
      </c>
      <c r="CD144" s="51">
        <v>37</v>
      </c>
      <c r="CE144" s="50">
        <v>100</v>
      </c>
      <c r="CF144" s="45">
        <v>75</v>
      </c>
      <c r="CG144" s="51">
        <v>25</v>
      </c>
      <c r="CH144" s="50">
        <v>102</v>
      </c>
      <c r="CI144" s="45">
        <v>77</v>
      </c>
      <c r="CJ144" s="51">
        <v>25</v>
      </c>
      <c r="CK144" s="50">
        <v>94</v>
      </c>
      <c r="CL144" s="45">
        <v>47</v>
      </c>
      <c r="CM144" s="51">
        <v>47</v>
      </c>
      <c r="CN144" s="50">
        <v>78</v>
      </c>
      <c r="CO144" s="45">
        <v>32</v>
      </c>
      <c r="CP144" s="51">
        <v>46</v>
      </c>
      <c r="CQ144" s="50">
        <v>90</v>
      </c>
      <c r="CR144" s="45">
        <v>59</v>
      </c>
      <c r="CS144" s="51">
        <v>31</v>
      </c>
    </row>
    <row r="145" spans="2:97" s="23" customFormat="1" ht="17.25" customHeight="1" x14ac:dyDescent="0.2">
      <c r="B145" s="87" t="s">
        <v>276</v>
      </c>
      <c r="C145" s="81" t="s">
        <v>173</v>
      </c>
      <c r="D145" s="94" t="s">
        <v>388</v>
      </c>
      <c r="E145" s="50">
        <v>238</v>
      </c>
      <c r="F145" s="45">
        <v>94</v>
      </c>
      <c r="G145" s="51">
        <v>144</v>
      </c>
      <c r="H145" s="50">
        <v>202</v>
      </c>
      <c r="I145" s="45">
        <v>64</v>
      </c>
      <c r="J145" s="51">
        <v>138</v>
      </c>
      <c r="K145" s="50">
        <v>231</v>
      </c>
      <c r="L145" s="45">
        <v>97</v>
      </c>
      <c r="M145" s="51">
        <v>134</v>
      </c>
      <c r="N145" s="50">
        <v>260</v>
      </c>
      <c r="O145" s="45">
        <v>135</v>
      </c>
      <c r="P145" s="51">
        <v>125</v>
      </c>
      <c r="Q145" s="50">
        <v>247</v>
      </c>
      <c r="R145" s="45">
        <v>115</v>
      </c>
      <c r="S145" s="51">
        <v>132</v>
      </c>
      <c r="T145" s="50">
        <v>262</v>
      </c>
      <c r="U145" s="45">
        <v>133</v>
      </c>
      <c r="V145" s="51">
        <v>129</v>
      </c>
      <c r="W145" s="50">
        <v>252</v>
      </c>
      <c r="X145" s="45">
        <v>134</v>
      </c>
      <c r="Y145" s="51">
        <v>118</v>
      </c>
      <c r="Z145" s="50">
        <v>200</v>
      </c>
      <c r="AA145" s="45">
        <v>67</v>
      </c>
      <c r="AB145" s="51">
        <v>133</v>
      </c>
      <c r="AC145" s="50">
        <v>173</v>
      </c>
      <c r="AD145" s="45">
        <v>57</v>
      </c>
      <c r="AE145" s="51">
        <v>116</v>
      </c>
      <c r="AF145" s="50">
        <v>213</v>
      </c>
      <c r="AG145" s="45">
        <v>101</v>
      </c>
      <c r="AH145" s="51">
        <v>112</v>
      </c>
      <c r="AI145" s="50">
        <v>247</v>
      </c>
      <c r="AJ145" s="45">
        <v>127</v>
      </c>
      <c r="AK145" s="51">
        <v>120</v>
      </c>
      <c r="AL145" s="50">
        <v>252</v>
      </c>
      <c r="AM145" s="45">
        <v>137</v>
      </c>
      <c r="AN145" s="51">
        <v>115</v>
      </c>
      <c r="AO145" s="50">
        <v>219</v>
      </c>
      <c r="AP145" s="45">
        <v>102</v>
      </c>
      <c r="AQ145" s="51">
        <v>117</v>
      </c>
      <c r="AR145" s="50">
        <v>258</v>
      </c>
      <c r="AS145" s="45">
        <v>126</v>
      </c>
      <c r="AT145" s="51">
        <v>132</v>
      </c>
      <c r="AU145" s="50">
        <v>207</v>
      </c>
      <c r="AV145" s="45">
        <v>81</v>
      </c>
      <c r="AW145" s="51">
        <v>126</v>
      </c>
      <c r="AX145" s="50">
        <v>191</v>
      </c>
      <c r="AY145" s="45">
        <v>70</v>
      </c>
      <c r="AZ145" s="51">
        <v>121</v>
      </c>
      <c r="BA145" s="50">
        <v>215</v>
      </c>
      <c r="BB145" s="45">
        <v>103</v>
      </c>
      <c r="BC145" s="51">
        <v>112</v>
      </c>
      <c r="BD145" s="50">
        <v>228</v>
      </c>
      <c r="BE145" s="45">
        <v>110</v>
      </c>
      <c r="BF145" s="51">
        <v>118</v>
      </c>
      <c r="BG145" s="50">
        <v>263</v>
      </c>
      <c r="BH145" s="45">
        <v>141</v>
      </c>
      <c r="BI145" s="51">
        <v>122</v>
      </c>
      <c r="BJ145" s="50">
        <v>261</v>
      </c>
      <c r="BK145" s="45">
        <v>143</v>
      </c>
      <c r="BL145" s="51">
        <v>118</v>
      </c>
      <c r="BM145" s="50">
        <v>225</v>
      </c>
      <c r="BN145" s="45">
        <v>111</v>
      </c>
      <c r="BO145" s="51">
        <v>114</v>
      </c>
      <c r="BP145" s="50">
        <v>216</v>
      </c>
      <c r="BQ145" s="45">
        <v>102</v>
      </c>
      <c r="BR145" s="51">
        <v>114</v>
      </c>
      <c r="BS145" s="50">
        <v>150</v>
      </c>
      <c r="BT145" s="45">
        <v>53</v>
      </c>
      <c r="BU145" s="51">
        <v>97</v>
      </c>
      <c r="BV145" s="50">
        <v>205</v>
      </c>
      <c r="BW145" s="45">
        <v>114</v>
      </c>
      <c r="BX145" s="51">
        <v>91</v>
      </c>
      <c r="BY145" s="50">
        <v>204</v>
      </c>
      <c r="BZ145" s="45">
        <v>113</v>
      </c>
      <c r="CA145" s="51">
        <v>91</v>
      </c>
      <c r="CB145" s="50">
        <v>237</v>
      </c>
      <c r="CC145" s="45">
        <v>137</v>
      </c>
      <c r="CD145" s="51">
        <v>100</v>
      </c>
      <c r="CE145" s="50">
        <v>213</v>
      </c>
      <c r="CF145" s="45">
        <v>127</v>
      </c>
      <c r="CG145" s="51">
        <v>86</v>
      </c>
      <c r="CH145" s="50">
        <v>220</v>
      </c>
      <c r="CI145" s="45">
        <v>144</v>
      </c>
      <c r="CJ145" s="51">
        <v>76</v>
      </c>
      <c r="CK145" s="50">
        <v>174</v>
      </c>
      <c r="CL145" s="45">
        <v>83</v>
      </c>
      <c r="CM145" s="51">
        <v>91</v>
      </c>
      <c r="CN145" s="50">
        <v>130</v>
      </c>
      <c r="CO145" s="45">
        <v>49</v>
      </c>
      <c r="CP145" s="51">
        <v>81</v>
      </c>
      <c r="CQ145" s="50">
        <v>177</v>
      </c>
      <c r="CR145" s="45">
        <v>101</v>
      </c>
      <c r="CS145" s="51">
        <v>76</v>
      </c>
    </row>
    <row r="146" spans="2:97" s="23" customFormat="1" ht="17.25" customHeight="1" x14ac:dyDescent="0.2">
      <c r="B146" s="87" t="s">
        <v>276</v>
      </c>
      <c r="C146" s="81" t="s">
        <v>174</v>
      </c>
      <c r="D146" s="94" t="s">
        <v>391</v>
      </c>
      <c r="E146" s="50">
        <v>142</v>
      </c>
      <c r="F146" s="45">
        <v>45</v>
      </c>
      <c r="G146" s="51">
        <v>97</v>
      </c>
      <c r="H146" s="50">
        <v>135</v>
      </c>
      <c r="I146" s="45">
        <v>47</v>
      </c>
      <c r="J146" s="51">
        <v>88</v>
      </c>
      <c r="K146" s="50">
        <v>184</v>
      </c>
      <c r="L146" s="45">
        <v>72</v>
      </c>
      <c r="M146" s="51">
        <v>112</v>
      </c>
      <c r="N146" s="50">
        <v>185</v>
      </c>
      <c r="O146" s="45">
        <v>87</v>
      </c>
      <c r="P146" s="51">
        <v>98</v>
      </c>
      <c r="Q146" s="50">
        <v>197</v>
      </c>
      <c r="R146" s="45">
        <v>90</v>
      </c>
      <c r="S146" s="51">
        <v>107</v>
      </c>
      <c r="T146" s="50">
        <v>206</v>
      </c>
      <c r="U146" s="45">
        <v>92</v>
      </c>
      <c r="V146" s="51">
        <v>114</v>
      </c>
      <c r="W146" s="50">
        <v>191</v>
      </c>
      <c r="X146" s="45">
        <v>82</v>
      </c>
      <c r="Y146" s="51">
        <v>109</v>
      </c>
      <c r="Z146" s="50">
        <v>166</v>
      </c>
      <c r="AA146" s="45">
        <v>69</v>
      </c>
      <c r="AB146" s="51">
        <v>97</v>
      </c>
      <c r="AC146" s="50">
        <v>133</v>
      </c>
      <c r="AD146" s="45">
        <v>40</v>
      </c>
      <c r="AE146" s="51">
        <v>93</v>
      </c>
      <c r="AF146" s="50">
        <v>177</v>
      </c>
      <c r="AG146" s="45">
        <v>71</v>
      </c>
      <c r="AH146" s="51">
        <v>106</v>
      </c>
      <c r="AI146" s="50">
        <v>198</v>
      </c>
      <c r="AJ146" s="45">
        <v>88</v>
      </c>
      <c r="AK146" s="51">
        <v>110</v>
      </c>
      <c r="AL146" s="50">
        <v>202</v>
      </c>
      <c r="AM146" s="45">
        <v>96</v>
      </c>
      <c r="AN146" s="51">
        <v>106</v>
      </c>
      <c r="AO146" s="50">
        <v>229</v>
      </c>
      <c r="AP146" s="45">
        <v>103</v>
      </c>
      <c r="AQ146" s="51">
        <v>126</v>
      </c>
      <c r="AR146" s="50">
        <v>215</v>
      </c>
      <c r="AS146" s="45">
        <v>97</v>
      </c>
      <c r="AT146" s="51">
        <v>118</v>
      </c>
      <c r="AU146" s="50">
        <v>178</v>
      </c>
      <c r="AV146" s="45">
        <v>65</v>
      </c>
      <c r="AW146" s="51">
        <v>113</v>
      </c>
      <c r="AX146" s="50">
        <v>161</v>
      </c>
      <c r="AY146" s="45">
        <v>54</v>
      </c>
      <c r="AZ146" s="51">
        <v>107</v>
      </c>
      <c r="BA146" s="50">
        <v>185</v>
      </c>
      <c r="BB146" s="45">
        <v>66</v>
      </c>
      <c r="BC146" s="51">
        <v>119</v>
      </c>
      <c r="BD146" s="50">
        <v>221</v>
      </c>
      <c r="BE146" s="45">
        <v>98</v>
      </c>
      <c r="BF146" s="51">
        <v>123</v>
      </c>
      <c r="BG146" s="50">
        <v>230</v>
      </c>
      <c r="BH146" s="45">
        <v>109</v>
      </c>
      <c r="BI146" s="51">
        <v>121</v>
      </c>
      <c r="BJ146" s="50">
        <v>199</v>
      </c>
      <c r="BK146" s="45">
        <v>81</v>
      </c>
      <c r="BL146" s="51">
        <v>118</v>
      </c>
      <c r="BM146" s="50">
        <v>221</v>
      </c>
      <c r="BN146" s="45">
        <v>96</v>
      </c>
      <c r="BO146" s="51">
        <v>125</v>
      </c>
      <c r="BP146" s="50">
        <v>189</v>
      </c>
      <c r="BQ146" s="45">
        <v>68</v>
      </c>
      <c r="BR146" s="51">
        <v>121</v>
      </c>
      <c r="BS146" s="50">
        <v>152</v>
      </c>
      <c r="BT146" s="45">
        <v>39</v>
      </c>
      <c r="BU146" s="51">
        <v>113</v>
      </c>
      <c r="BV146" s="50">
        <v>185</v>
      </c>
      <c r="BW146" s="45">
        <v>69</v>
      </c>
      <c r="BX146" s="51">
        <v>116</v>
      </c>
      <c r="BY146" s="50">
        <v>207</v>
      </c>
      <c r="BZ146" s="45">
        <v>86</v>
      </c>
      <c r="CA146" s="51">
        <v>121</v>
      </c>
      <c r="CB146" s="50">
        <v>199</v>
      </c>
      <c r="CC146" s="45">
        <v>88</v>
      </c>
      <c r="CD146" s="51">
        <v>111</v>
      </c>
      <c r="CE146" s="50">
        <v>188</v>
      </c>
      <c r="CF146" s="45">
        <v>85</v>
      </c>
      <c r="CG146" s="51">
        <v>103</v>
      </c>
      <c r="CH146" s="50">
        <v>212</v>
      </c>
      <c r="CI146" s="45">
        <v>99</v>
      </c>
      <c r="CJ146" s="51">
        <v>113</v>
      </c>
      <c r="CK146" s="50">
        <v>158</v>
      </c>
      <c r="CL146" s="45">
        <v>50</v>
      </c>
      <c r="CM146" s="51">
        <v>108</v>
      </c>
      <c r="CN146" s="50">
        <v>163</v>
      </c>
      <c r="CO146" s="45">
        <v>54</v>
      </c>
      <c r="CP146" s="51">
        <v>109</v>
      </c>
      <c r="CQ146" s="50">
        <v>204</v>
      </c>
      <c r="CR146" s="45">
        <v>74</v>
      </c>
      <c r="CS146" s="51">
        <v>130</v>
      </c>
    </row>
    <row r="147" spans="2:97" s="23" customFormat="1" ht="17.25" customHeight="1" x14ac:dyDescent="0.2">
      <c r="B147" s="87" t="s">
        <v>277</v>
      </c>
      <c r="C147" s="81" t="s">
        <v>179</v>
      </c>
      <c r="D147" s="94" t="s">
        <v>283</v>
      </c>
      <c r="E147" s="50">
        <v>101</v>
      </c>
      <c r="F147" s="45">
        <v>47</v>
      </c>
      <c r="G147" s="51">
        <v>54</v>
      </c>
      <c r="H147" s="50">
        <v>74</v>
      </c>
      <c r="I147" s="45">
        <v>27</v>
      </c>
      <c r="J147" s="51">
        <v>47</v>
      </c>
      <c r="K147" s="50">
        <v>78</v>
      </c>
      <c r="L147" s="45">
        <v>29</v>
      </c>
      <c r="M147" s="51">
        <v>49</v>
      </c>
      <c r="N147" s="50">
        <v>114</v>
      </c>
      <c r="O147" s="45">
        <v>51</v>
      </c>
      <c r="P147" s="51">
        <v>63</v>
      </c>
      <c r="Q147" s="50">
        <v>101</v>
      </c>
      <c r="R147" s="45">
        <v>45</v>
      </c>
      <c r="S147" s="51">
        <v>56</v>
      </c>
      <c r="T147" s="50">
        <v>89</v>
      </c>
      <c r="U147" s="45">
        <v>35</v>
      </c>
      <c r="V147" s="51">
        <v>54</v>
      </c>
      <c r="W147" s="50">
        <v>91</v>
      </c>
      <c r="X147" s="45">
        <v>35</v>
      </c>
      <c r="Y147" s="51">
        <v>56</v>
      </c>
      <c r="Z147" s="50">
        <v>120</v>
      </c>
      <c r="AA147" s="45">
        <v>64</v>
      </c>
      <c r="AB147" s="51">
        <v>56</v>
      </c>
      <c r="AC147" s="50">
        <v>87</v>
      </c>
      <c r="AD147" s="45">
        <v>28</v>
      </c>
      <c r="AE147" s="51">
        <v>59</v>
      </c>
      <c r="AF147" s="50">
        <v>78</v>
      </c>
      <c r="AG147" s="45">
        <v>24</v>
      </c>
      <c r="AH147" s="51">
        <v>54</v>
      </c>
      <c r="AI147" s="50">
        <v>93</v>
      </c>
      <c r="AJ147" s="45">
        <v>33</v>
      </c>
      <c r="AK147" s="51">
        <v>60</v>
      </c>
      <c r="AL147" s="50">
        <v>104</v>
      </c>
      <c r="AM147" s="45">
        <v>38</v>
      </c>
      <c r="AN147" s="51">
        <v>66</v>
      </c>
      <c r="AO147" s="50">
        <v>103</v>
      </c>
      <c r="AP147" s="45">
        <v>41</v>
      </c>
      <c r="AQ147" s="51">
        <v>62</v>
      </c>
      <c r="AR147" s="50">
        <v>89</v>
      </c>
      <c r="AS147" s="45">
        <v>33</v>
      </c>
      <c r="AT147" s="51">
        <v>56</v>
      </c>
      <c r="AU147" s="50">
        <v>106</v>
      </c>
      <c r="AV147" s="45">
        <v>46</v>
      </c>
      <c r="AW147" s="51">
        <v>60</v>
      </c>
      <c r="AX147" s="50">
        <v>91</v>
      </c>
      <c r="AY147" s="45">
        <v>21</v>
      </c>
      <c r="AZ147" s="51">
        <v>70</v>
      </c>
      <c r="BA147" s="50">
        <v>90</v>
      </c>
      <c r="BB147" s="45">
        <v>18</v>
      </c>
      <c r="BC147" s="51">
        <v>72</v>
      </c>
      <c r="BD147" s="50">
        <v>101</v>
      </c>
      <c r="BE147" s="45">
        <v>29</v>
      </c>
      <c r="BF147" s="51">
        <v>72</v>
      </c>
      <c r="BG147" s="50">
        <v>106</v>
      </c>
      <c r="BH147" s="45">
        <v>37</v>
      </c>
      <c r="BI147" s="51">
        <v>69</v>
      </c>
      <c r="BJ147" s="50">
        <v>99</v>
      </c>
      <c r="BK147" s="45">
        <v>39</v>
      </c>
      <c r="BL147" s="51">
        <v>60</v>
      </c>
      <c r="BM147" s="50">
        <v>94</v>
      </c>
      <c r="BN147" s="45">
        <v>32</v>
      </c>
      <c r="BO147" s="51">
        <v>62</v>
      </c>
      <c r="BP147" s="50">
        <v>87</v>
      </c>
      <c r="BQ147" s="45">
        <v>42</v>
      </c>
      <c r="BR147" s="51">
        <v>45</v>
      </c>
      <c r="BS147" s="50">
        <v>75</v>
      </c>
      <c r="BT147" s="45">
        <v>24</v>
      </c>
      <c r="BU147" s="51">
        <v>51</v>
      </c>
      <c r="BV147" s="50">
        <v>74</v>
      </c>
      <c r="BW147" s="45">
        <v>17</v>
      </c>
      <c r="BX147" s="51">
        <v>57</v>
      </c>
      <c r="BY147" s="50">
        <v>79</v>
      </c>
      <c r="BZ147" s="45">
        <v>34</v>
      </c>
      <c r="CA147" s="51">
        <v>45</v>
      </c>
      <c r="CB147" s="50">
        <v>96</v>
      </c>
      <c r="CC147" s="45">
        <v>43</v>
      </c>
      <c r="CD147" s="51">
        <v>53</v>
      </c>
      <c r="CE147" s="50">
        <v>95</v>
      </c>
      <c r="CF147" s="45">
        <v>34</v>
      </c>
      <c r="CG147" s="51">
        <v>61</v>
      </c>
      <c r="CH147" s="50">
        <v>103</v>
      </c>
      <c r="CI147" s="45">
        <v>51</v>
      </c>
      <c r="CJ147" s="51">
        <v>52</v>
      </c>
      <c r="CK147" s="50">
        <v>88</v>
      </c>
      <c r="CL147" s="45">
        <v>35</v>
      </c>
      <c r="CM147" s="51">
        <v>53</v>
      </c>
      <c r="CN147" s="50">
        <v>74</v>
      </c>
      <c r="CO147" s="45">
        <v>27</v>
      </c>
      <c r="CP147" s="51">
        <v>47</v>
      </c>
      <c r="CQ147" s="50">
        <v>65</v>
      </c>
      <c r="CR147" s="45">
        <v>23</v>
      </c>
      <c r="CS147" s="51">
        <v>42</v>
      </c>
    </row>
    <row r="148" spans="2:97" s="23" customFormat="1" ht="17.25" customHeight="1" x14ac:dyDescent="0.2">
      <c r="B148" s="87" t="s">
        <v>277</v>
      </c>
      <c r="C148" s="81" t="s">
        <v>187</v>
      </c>
      <c r="D148" s="94" t="s">
        <v>286</v>
      </c>
      <c r="E148" s="50">
        <v>109</v>
      </c>
      <c r="F148" s="45">
        <v>52</v>
      </c>
      <c r="G148" s="51">
        <v>57</v>
      </c>
      <c r="H148" s="50">
        <v>88</v>
      </c>
      <c r="I148" s="45">
        <v>31</v>
      </c>
      <c r="J148" s="51">
        <v>57</v>
      </c>
      <c r="K148" s="50">
        <v>116</v>
      </c>
      <c r="L148" s="45">
        <v>60</v>
      </c>
      <c r="M148" s="51">
        <v>56</v>
      </c>
      <c r="N148" s="50">
        <v>125</v>
      </c>
      <c r="O148" s="45">
        <v>68</v>
      </c>
      <c r="P148" s="51">
        <v>57</v>
      </c>
      <c r="Q148" s="50">
        <v>128</v>
      </c>
      <c r="R148" s="45">
        <v>67</v>
      </c>
      <c r="S148" s="51">
        <v>61</v>
      </c>
      <c r="T148" s="50">
        <v>146</v>
      </c>
      <c r="U148" s="45">
        <v>85</v>
      </c>
      <c r="V148" s="51">
        <v>61</v>
      </c>
      <c r="W148" s="50">
        <v>147</v>
      </c>
      <c r="X148" s="45">
        <v>92</v>
      </c>
      <c r="Y148" s="51">
        <v>55</v>
      </c>
      <c r="Z148" s="50">
        <v>118</v>
      </c>
      <c r="AA148" s="45">
        <v>65</v>
      </c>
      <c r="AB148" s="51">
        <v>53</v>
      </c>
      <c r="AC148" s="50">
        <v>88</v>
      </c>
      <c r="AD148" s="45">
        <v>36</v>
      </c>
      <c r="AE148" s="51">
        <v>52</v>
      </c>
      <c r="AF148" s="50">
        <v>106</v>
      </c>
      <c r="AG148" s="45">
        <v>52</v>
      </c>
      <c r="AH148" s="51">
        <v>54</v>
      </c>
      <c r="AI148" s="50">
        <v>122</v>
      </c>
      <c r="AJ148" s="45">
        <v>66</v>
      </c>
      <c r="AK148" s="51">
        <v>56</v>
      </c>
      <c r="AL148" s="50">
        <v>129</v>
      </c>
      <c r="AM148" s="45">
        <v>73</v>
      </c>
      <c r="AN148" s="51">
        <v>56</v>
      </c>
      <c r="AO148" s="50">
        <v>149</v>
      </c>
      <c r="AP148" s="45">
        <v>95</v>
      </c>
      <c r="AQ148" s="51">
        <v>54</v>
      </c>
      <c r="AR148" s="50">
        <v>122</v>
      </c>
      <c r="AS148" s="45">
        <v>72</v>
      </c>
      <c r="AT148" s="51">
        <v>50</v>
      </c>
      <c r="AU148" s="50">
        <v>91</v>
      </c>
      <c r="AV148" s="45">
        <v>44</v>
      </c>
      <c r="AW148" s="51">
        <v>47</v>
      </c>
      <c r="AX148" s="50">
        <v>87</v>
      </c>
      <c r="AY148" s="45">
        <v>39</v>
      </c>
      <c r="AZ148" s="51">
        <v>48</v>
      </c>
      <c r="BA148" s="50">
        <v>106</v>
      </c>
      <c r="BB148" s="45">
        <v>54</v>
      </c>
      <c r="BC148" s="51">
        <v>52</v>
      </c>
      <c r="BD148" s="50">
        <v>132</v>
      </c>
      <c r="BE148" s="45">
        <v>82</v>
      </c>
      <c r="BF148" s="51">
        <v>50</v>
      </c>
      <c r="BG148" s="50">
        <v>122</v>
      </c>
      <c r="BH148" s="45">
        <v>66</v>
      </c>
      <c r="BI148" s="51">
        <v>56</v>
      </c>
      <c r="BJ148" s="50">
        <v>132</v>
      </c>
      <c r="BK148" s="45">
        <v>83</v>
      </c>
      <c r="BL148" s="51">
        <v>49</v>
      </c>
      <c r="BM148" s="50">
        <v>123</v>
      </c>
      <c r="BN148" s="45">
        <v>75</v>
      </c>
      <c r="BO148" s="51">
        <v>48</v>
      </c>
      <c r="BP148" s="50">
        <v>91</v>
      </c>
      <c r="BQ148" s="45">
        <v>45</v>
      </c>
      <c r="BR148" s="51">
        <v>46</v>
      </c>
      <c r="BS148" s="50">
        <v>76</v>
      </c>
      <c r="BT148" s="45">
        <v>32</v>
      </c>
      <c r="BU148" s="51">
        <v>44</v>
      </c>
      <c r="BV148" s="50">
        <v>109</v>
      </c>
      <c r="BW148" s="45">
        <v>61</v>
      </c>
      <c r="BX148" s="51">
        <v>48</v>
      </c>
      <c r="BY148" s="50">
        <v>132</v>
      </c>
      <c r="BZ148" s="45">
        <v>84</v>
      </c>
      <c r="CA148" s="51">
        <v>48</v>
      </c>
      <c r="CB148" s="50">
        <v>134</v>
      </c>
      <c r="CC148" s="45">
        <v>85</v>
      </c>
      <c r="CD148" s="51">
        <v>49</v>
      </c>
      <c r="CE148" s="50">
        <v>141</v>
      </c>
      <c r="CF148" s="45">
        <v>86</v>
      </c>
      <c r="CG148" s="51">
        <v>55</v>
      </c>
      <c r="CH148" s="50">
        <v>128</v>
      </c>
      <c r="CI148" s="45">
        <v>72</v>
      </c>
      <c r="CJ148" s="51">
        <v>56</v>
      </c>
      <c r="CK148" s="50">
        <v>97</v>
      </c>
      <c r="CL148" s="45">
        <v>41</v>
      </c>
      <c r="CM148" s="51">
        <v>56</v>
      </c>
      <c r="CN148" s="50">
        <v>91</v>
      </c>
      <c r="CO148" s="45">
        <v>37</v>
      </c>
      <c r="CP148" s="51">
        <v>54</v>
      </c>
      <c r="CQ148" s="50">
        <v>124</v>
      </c>
      <c r="CR148" s="45">
        <v>65</v>
      </c>
      <c r="CS148" s="51">
        <v>59</v>
      </c>
    </row>
    <row r="149" spans="2:97" s="23" customFormat="1" ht="17.25" customHeight="1" x14ac:dyDescent="0.2">
      <c r="B149" s="87" t="s">
        <v>277</v>
      </c>
      <c r="C149" s="81" t="s">
        <v>178</v>
      </c>
      <c r="D149" s="94" t="s">
        <v>308</v>
      </c>
      <c r="E149" s="50">
        <v>325</v>
      </c>
      <c r="F149" s="45">
        <v>92</v>
      </c>
      <c r="G149" s="51">
        <v>233</v>
      </c>
      <c r="H149" s="50">
        <v>296</v>
      </c>
      <c r="I149" s="45">
        <v>74</v>
      </c>
      <c r="J149" s="51">
        <v>222</v>
      </c>
      <c r="K149" s="50">
        <v>317</v>
      </c>
      <c r="L149" s="45">
        <v>111</v>
      </c>
      <c r="M149" s="51">
        <v>206</v>
      </c>
      <c r="N149" s="50">
        <v>371</v>
      </c>
      <c r="O149" s="45">
        <v>144</v>
      </c>
      <c r="P149" s="51">
        <v>227</v>
      </c>
      <c r="Q149" s="50">
        <v>372</v>
      </c>
      <c r="R149" s="45">
        <v>158</v>
      </c>
      <c r="S149" s="51">
        <v>214</v>
      </c>
      <c r="T149" s="50">
        <v>387</v>
      </c>
      <c r="U149" s="45">
        <v>160</v>
      </c>
      <c r="V149" s="51">
        <v>227</v>
      </c>
      <c r="W149" s="50">
        <v>380</v>
      </c>
      <c r="X149" s="45">
        <v>151</v>
      </c>
      <c r="Y149" s="51">
        <v>229</v>
      </c>
      <c r="Z149" s="50">
        <v>301</v>
      </c>
      <c r="AA149" s="45">
        <v>91</v>
      </c>
      <c r="AB149" s="51">
        <v>210</v>
      </c>
      <c r="AC149" s="50">
        <v>290</v>
      </c>
      <c r="AD149" s="45">
        <v>73</v>
      </c>
      <c r="AE149" s="51">
        <v>217</v>
      </c>
      <c r="AF149" s="50">
        <v>331</v>
      </c>
      <c r="AG149" s="45">
        <v>119</v>
      </c>
      <c r="AH149" s="51">
        <v>212</v>
      </c>
      <c r="AI149" s="50">
        <v>347</v>
      </c>
      <c r="AJ149" s="45">
        <v>140</v>
      </c>
      <c r="AK149" s="51">
        <v>207</v>
      </c>
      <c r="AL149" s="50">
        <v>356</v>
      </c>
      <c r="AM149" s="45">
        <v>138</v>
      </c>
      <c r="AN149" s="51">
        <v>218</v>
      </c>
      <c r="AO149" s="50">
        <v>366</v>
      </c>
      <c r="AP149" s="45">
        <v>146</v>
      </c>
      <c r="AQ149" s="51">
        <v>220</v>
      </c>
      <c r="AR149" s="50">
        <v>382</v>
      </c>
      <c r="AS149" s="45">
        <v>167</v>
      </c>
      <c r="AT149" s="51">
        <v>215</v>
      </c>
      <c r="AU149" s="50">
        <v>317</v>
      </c>
      <c r="AV149" s="45">
        <v>97</v>
      </c>
      <c r="AW149" s="51">
        <v>220</v>
      </c>
      <c r="AX149" s="50">
        <v>293</v>
      </c>
      <c r="AY149" s="45">
        <v>77</v>
      </c>
      <c r="AZ149" s="51">
        <v>216</v>
      </c>
      <c r="BA149" s="50">
        <v>292</v>
      </c>
      <c r="BB149" s="45">
        <v>106</v>
      </c>
      <c r="BC149" s="51">
        <v>186</v>
      </c>
      <c r="BD149" s="50">
        <v>320</v>
      </c>
      <c r="BE149" s="45">
        <v>124</v>
      </c>
      <c r="BF149" s="51">
        <v>196</v>
      </c>
      <c r="BG149" s="50">
        <v>350</v>
      </c>
      <c r="BH149" s="45">
        <v>139</v>
      </c>
      <c r="BI149" s="51">
        <v>211</v>
      </c>
      <c r="BJ149" s="50">
        <v>371</v>
      </c>
      <c r="BK149" s="45">
        <v>156</v>
      </c>
      <c r="BL149" s="51">
        <v>215</v>
      </c>
      <c r="BM149" s="50">
        <v>379</v>
      </c>
      <c r="BN149" s="45">
        <v>175</v>
      </c>
      <c r="BO149" s="51">
        <v>204</v>
      </c>
      <c r="BP149" s="50">
        <v>279</v>
      </c>
      <c r="BQ149" s="45">
        <v>100</v>
      </c>
      <c r="BR149" s="51">
        <v>179</v>
      </c>
      <c r="BS149" s="50">
        <v>241</v>
      </c>
      <c r="BT149" s="45">
        <v>59</v>
      </c>
      <c r="BU149" s="51">
        <v>182</v>
      </c>
      <c r="BV149" s="50">
        <v>329</v>
      </c>
      <c r="BW149" s="45">
        <v>122</v>
      </c>
      <c r="BX149" s="51">
        <v>207</v>
      </c>
      <c r="BY149" s="50">
        <v>339</v>
      </c>
      <c r="BZ149" s="45">
        <v>138</v>
      </c>
      <c r="CA149" s="51">
        <v>201</v>
      </c>
      <c r="CB149" s="50">
        <v>347</v>
      </c>
      <c r="CC149" s="45">
        <v>130</v>
      </c>
      <c r="CD149" s="51">
        <v>217</v>
      </c>
      <c r="CE149" s="50">
        <v>345</v>
      </c>
      <c r="CF149" s="45">
        <v>128</v>
      </c>
      <c r="CG149" s="51">
        <v>217</v>
      </c>
      <c r="CH149" s="50">
        <v>390</v>
      </c>
      <c r="CI149" s="45">
        <v>177</v>
      </c>
      <c r="CJ149" s="51">
        <v>213</v>
      </c>
      <c r="CK149" s="50">
        <v>304</v>
      </c>
      <c r="CL149" s="45">
        <v>94</v>
      </c>
      <c r="CM149" s="51">
        <v>210</v>
      </c>
      <c r="CN149" s="50">
        <v>263</v>
      </c>
      <c r="CO149" s="45">
        <v>55</v>
      </c>
      <c r="CP149" s="51">
        <v>208</v>
      </c>
      <c r="CQ149" s="50">
        <v>321</v>
      </c>
      <c r="CR149" s="45">
        <v>120</v>
      </c>
      <c r="CS149" s="51">
        <v>201</v>
      </c>
    </row>
    <row r="150" spans="2:97" s="23" customFormat="1" ht="17.25" customHeight="1" x14ac:dyDescent="0.2">
      <c r="B150" s="87" t="s">
        <v>277</v>
      </c>
      <c r="C150" s="81" t="s">
        <v>180</v>
      </c>
      <c r="D150" s="94" t="s">
        <v>321</v>
      </c>
      <c r="E150" s="50">
        <v>330</v>
      </c>
      <c r="F150" s="45">
        <v>97</v>
      </c>
      <c r="G150" s="51">
        <v>233</v>
      </c>
      <c r="H150" s="50">
        <v>299</v>
      </c>
      <c r="I150" s="45">
        <v>74</v>
      </c>
      <c r="J150" s="51">
        <v>225</v>
      </c>
      <c r="K150" s="50">
        <v>383</v>
      </c>
      <c r="L150" s="45">
        <v>130</v>
      </c>
      <c r="M150" s="51">
        <v>253</v>
      </c>
      <c r="N150" s="50">
        <v>397</v>
      </c>
      <c r="O150" s="45">
        <v>150</v>
      </c>
      <c r="P150" s="51">
        <v>247</v>
      </c>
      <c r="Q150" s="50">
        <v>388</v>
      </c>
      <c r="R150" s="45">
        <v>133</v>
      </c>
      <c r="S150" s="51">
        <v>255</v>
      </c>
      <c r="T150" s="50">
        <v>370</v>
      </c>
      <c r="U150" s="45">
        <v>131</v>
      </c>
      <c r="V150" s="51">
        <v>239</v>
      </c>
      <c r="W150" s="50">
        <v>413</v>
      </c>
      <c r="X150" s="45">
        <v>169</v>
      </c>
      <c r="Y150" s="51">
        <v>244</v>
      </c>
      <c r="Z150" s="50">
        <v>330</v>
      </c>
      <c r="AA150" s="45">
        <v>86</v>
      </c>
      <c r="AB150" s="51">
        <v>244</v>
      </c>
      <c r="AC150" s="50">
        <v>309</v>
      </c>
      <c r="AD150" s="45">
        <v>73</v>
      </c>
      <c r="AE150" s="51">
        <v>236</v>
      </c>
      <c r="AF150" s="50">
        <v>363</v>
      </c>
      <c r="AG150" s="45">
        <v>123</v>
      </c>
      <c r="AH150" s="51">
        <v>240</v>
      </c>
      <c r="AI150" s="50">
        <v>381</v>
      </c>
      <c r="AJ150" s="45">
        <v>136</v>
      </c>
      <c r="AK150" s="51">
        <v>245</v>
      </c>
      <c r="AL150" s="50">
        <v>396</v>
      </c>
      <c r="AM150" s="45">
        <v>158</v>
      </c>
      <c r="AN150" s="51">
        <v>238</v>
      </c>
      <c r="AO150" s="50">
        <v>383</v>
      </c>
      <c r="AP150" s="45">
        <v>149</v>
      </c>
      <c r="AQ150" s="51">
        <v>234</v>
      </c>
      <c r="AR150" s="50">
        <v>422</v>
      </c>
      <c r="AS150" s="45">
        <v>168</v>
      </c>
      <c r="AT150" s="51">
        <v>254</v>
      </c>
      <c r="AU150" s="50">
        <v>344</v>
      </c>
      <c r="AV150" s="45">
        <v>112</v>
      </c>
      <c r="AW150" s="51">
        <v>232</v>
      </c>
      <c r="AX150" s="50">
        <v>303</v>
      </c>
      <c r="AY150" s="45">
        <v>71</v>
      </c>
      <c r="AZ150" s="51">
        <v>232</v>
      </c>
      <c r="BA150" s="50">
        <v>366</v>
      </c>
      <c r="BB150" s="45">
        <v>135</v>
      </c>
      <c r="BC150" s="51">
        <v>231</v>
      </c>
      <c r="BD150" s="50">
        <v>360</v>
      </c>
      <c r="BE150" s="45">
        <v>137</v>
      </c>
      <c r="BF150" s="51">
        <v>223</v>
      </c>
      <c r="BG150" s="50">
        <v>357</v>
      </c>
      <c r="BH150" s="45">
        <v>131</v>
      </c>
      <c r="BI150" s="51">
        <v>226</v>
      </c>
      <c r="BJ150" s="50">
        <v>395</v>
      </c>
      <c r="BK150" s="45">
        <v>160</v>
      </c>
      <c r="BL150" s="51">
        <v>235</v>
      </c>
      <c r="BM150" s="50">
        <v>407</v>
      </c>
      <c r="BN150" s="45">
        <v>168</v>
      </c>
      <c r="BO150" s="51">
        <v>239</v>
      </c>
      <c r="BP150" s="50">
        <v>331</v>
      </c>
      <c r="BQ150" s="45">
        <v>102</v>
      </c>
      <c r="BR150" s="51">
        <v>229</v>
      </c>
      <c r="BS150" s="50">
        <v>319</v>
      </c>
      <c r="BT150" s="45">
        <v>90</v>
      </c>
      <c r="BU150" s="51">
        <v>229</v>
      </c>
      <c r="BV150" s="50">
        <v>375</v>
      </c>
      <c r="BW150" s="45">
        <v>154</v>
      </c>
      <c r="BX150" s="51">
        <v>221</v>
      </c>
      <c r="BY150" s="50">
        <v>352</v>
      </c>
      <c r="BZ150" s="45">
        <v>137</v>
      </c>
      <c r="CA150" s="51">
        <v>215</v>
      </c>
      <c r="CB150" s="50">
        <v>351</v>
      </c>
      <c r="CC150" s="45">
        <v>141</v>
      </c>
      <c r="CD150" s="51">
        <v>210</v>
      </c>
      <c r="CE150" s="50">
        <v>360</v>
      </c>
      <c r="CF150" s="45">
        <v>153</v>
      </c>
      <c r="CG150" s="51">
        <v>207</v>
      </c>
      <c r="CH150" s="50">
        <v>405</v>
      </c>
      <c r="CI150" s="45">
        <v>186</v>
      </c>
      <c r="CJ150" s="51">
        <v>219</v>
      </c>
      <c r="CK150" s="50">
        <v>332</v>
      </c>
      <c r="CL150" s="45">
        <v>116</v>
      </c>
      <c r="CM150" s="51">
        <v>216</v>
      </c>
      <c r="CN150" s="50">
        <v>279</v>
      </c>
      <c r="CO150" s="45">
        <v>63</v>
      </c>
      <c r="CP150" s="51">
        <v>216</v>
      </c>
      <c r="CQ150" s="50">
        <v>366</v>
      </c>
      <c r="CR150" s="45">
        <v>146</v>
      </c>
      <c r="CS150" s="51">
        <v>220</v>
      </c>
    </row>
    <row r="151" spans="2:97" s="23" customFormat="1" ht="17.25" customHeight="1" x14ac:dyDescent="0.2">
      <c r="B151" s="87" t="s">
        <v>277</v>
      </c>
      <c r="C151" s="81" t="s">
        <v>181</v>
      </c>
      <c r="D151" s="94" t="s">
        <v>323</v>
      </c>
      <c r="E151" s="50">
        <v>359</v>
      </c>
      <c r="F151" s="45">
        <v>117</v>
      </c>
      <c r="G151" s="51">
        <v>242</v>
      </c>
      <c r="H151" s="50">
        <v>314</v>
      </c>
      <c r="I151" s="45">
        <v>80</v>
      </c>
      <c r="J151" s="51">
        <v>234</v>
      </c>
      <c r="K151" s="50">
        <v>376</v>
      </c>
      <c r="L151" s="45">
        <v>124</v>
      </c>
      <c r="M151" s="51">
        <v>252</v>
      </c>
      <c r="N151" s="50">
        <v>382</v>
      </c>
      <c r="O151" s="45">
        <v>122</v>
      </c>
      <c r="P151" s="51">
        <v>260</v>
      </c>
      <c r="Q151" s="50">
        <v>405</v>
      </c>
      <c r="R151" s="45">
        <v>155</v>
      </c>
      <c r="S151" s="51">
        <v>250</v>
      </c>
      <c r="T151" s="50">
        <v>399</v>
      </c>
      <c r="U151" s="45">
        <v>147</v>
      </c>
      <c r="V151" s="51">
        <v>252</v>
      </c>
      <c r="W151" s="50">
        <v>425</v>
      </c>
      <c r="X151" s="45">
        <v>177</v>
      </c>
      <c r="Y151" s="51">
        <v>248</v>
      </c>
      <c r="Z151" s="50">
        <v>343</v>
      </c>
      <c r="AA151" s="45">
        <v>108</v>
      </c>
      <c r="AB151" s="51">
        <v>235</v>
      </c>
      <c r="AC151" s="50">
        <v>295</v>
      </c>
      <c r="AD151" s="45">
        <v>70</v>
      </c>
      <c r="AE151" s="51">
        <v>225</v>
      </c>
      <c r="AF151" s="50">
        <v>320</v>
      </c>
      <c r="AG151" s="45">
        <v>85</v>
      </c>
      <c r="AH151" s="51">
        <v>235</v>
      </c>
      <c r="AI151" s="50">
        <v>370</v>
      </c>
      <c r="AJ151" s="45">
        <v>135</v>
      </c>
      <c r="AK151" s="51">
        <v>235</v>
      </c>
      <c r="AL151" s="50">
        <v>383</v>
      </c>
      <c r="AM151" s="45">
        <v>137</v>
      </c>
      <c r="AN151" s="51">
        <v>246</v>
      </c>
      <c r="AO151" s="50">
        <v>375</v>
      </c>
      <c r="AP151" s="45">
        <v>121</v>
      </c>
      <c r="AQ151" s="51">
        <v>254</v>
      </c>
      <c r="AR151" s="50">
        <v>408</v>
      </c>
      <c r="AS151" s="45">
        <v>149</v>
      </c>
      <c r="AT151" s="51">
        <v>259</v>
      </c>
      <c r="AU151" s="50">
        <v>365</v>
      </c>
      <c r="AV151" s="45">
        <v>103</v>
      </c>
      <c r="AW151" s="51">
        <v>262</v>
      </c>
      <c r="AX151" s="50">
        <v>332</v>
      </c>
      <c r="AY151" s="45">
        <v>80</v>
      </c>
      <c r="AZ151" s="51">
        <v>252</v>
      </c>
      <c r="BA151" s="50">
        <v>375</v>
      </c>
      <c r="BB151" s="45">
        <v>115</v>
      </c>
      <c r="BC151" s="51">
        <v>260</v>
      </c>
      <c r="BD151" s="50">
        <v>399</v>
      </c>
      <c r="BE151" s="45">
        <v>145</v>
      </c>
      <c r="BF151" s="51">
        <v>254</v>
      </c>
      <c r="BG151" s="50">
        <v>398</v>
      </c>
      <c r="BH151" s="45">
        <v>156</v>
      </c>
      <c r="BI151" s="51">
        <v>242</v>
      </c>
      <c r="BJ151" s="50">
        <v>367</v>
      </c>
      <c r="BK151" s="45">
        <v>128</v>
      </c>
      <c r="BL151" s="51">
        <v>239</v>
      </c>
      <c r="BM151" s="50">
        <v>382</v>
      </c>
      <c r="BN151" s="45">
        <v>143</v>
      </c>
      <c r="BO151" s="51">
        <v>239</v>
      </c>
      <c r="BP151" s="50">
        <v>343</v>
      </c>
      <c r="BQ151" s="45">
        <v>108</v>
      </c>
      <c r="BR151" s="51">
        <v>235</v>
      </c>
      <c r="BS151" s="50">
        <v>300</v>
      </c>
      <c r="BT151" s="45">
        <v>77</v>
      </c>
      <c r="BU151" s="51">
        <v>223</v>
      </c>
      <c r="BV151" s="50">
        <v>368</v>
      </c>
      <c r="BW151" s="45">
        <v>121</v>
      </c>
      <c r="BX151" s="51">
        <v>247</v>
      </c>
      <c r="BY151" s="50">
        <v>355</v>
      </c>
      <c r="BZ151" s="45">
        <v>112</v>
      </c>
      <c r="CA151" s="51">
        <v>243</v>
      </c>
      <c r="CB151" s="50">
        <v>394</v>
      </c>
      <c r="CC151" s="45">
        <v>147</v>
      </c>
      <c r="CD151" s="51">
        <v>247</v>
      </c>
      <c r="CE151" s="50">
        <v>390</v>
      </c>
      <c r="CF151" s="45">
        <v>137</v>
      </c>
      <c r="CG151" s="51">
        <v>253</v>
      </c>
      <c r="CH151" s="50">
        <v>388</v>
      </c>
      <c r="CI151" s="45">
        <v>143</v>
      </c>
      <c r="CJ151" s="51">
        <v>245</v>
      </c>
      <c r="CK151" s="50">
        <v>322</v>
      </c>
      <c r="CL151" s="45">
        <v>79</v>
      </c>
      <c r="CM151" s="51">
        <v>243</v>
      </c>
      <c r="CN151" s="50">
        <v>275</v>
      </c>
      <c r="CO151" s="45">
        <v>53</v>
      </c>
      <c r="CP151" s="51">
        <v>222</v>
      </c>
      <c r="CQ151" s="50">
        <v>346</v>
      </c>
      <c r="CR151" s="45">
        <v>99</v>
      </c>
      <c r="CS151" s="51">
        <v>247</v>
      </c>
    </row>
    <row r="152" spans="2:97" s="23" customFormat="1" ht="17.25" customHeight="1" x14ac:dyDescent="0.2">
      <c r="B152" s="87" t="s">
        <v>277</v>
      </c>
      <c r="C152" s="81" t="s">
        <v>175</v>
      </c>
      <c r="D152" s="94" t="s">
        <v>324</v>
      </c>
      <c r="E152" s="50">
        <v>157</v>
      </c>
      <c r="F152" s="45">
        <v>47</v>
      </c>
      <c r="G152" s="51">
        <v>110</v>
      </c>
      <c r="H152" s="50">
        <v>132</v>
      </c>
      <c r="I152" s="45">
        <v>37</v>
      </c>
      <c r="J152" s="51">
        <v>95</v>
      </c>
      <c r="K152" s="50">
        <v>167</v>
      </c>
      <c r="L152" s="45">
        <v>74</v>
      </c>
      <c r="M152" s="51">
        <v>93</v>
      </c>
      <c r="N152" s="50">
        <v>167</v>
      </c>
      <c r="O152" s="45">
        <v>93</v>
      </c>
      <c r="P152" s="51">
        <v>74</v>
      </c>
      <c r="Q152" s="50">
        <v>150</v>
      </c>
      <c r="R152" s="45">
        <v>77</v>
      </c>
      <c r="S152" s="51">
        <v>73</v>
      </c>
      <c r="T152" s="50">
        <v>171</v>
      </c>
      <c r="U152" s="45">
        <v>102</v>
      </c>
      <c r="V152" s="51">
        <v>69</v>
      </c>
      <c r="W152" s="50">
        <v>144</v>
      </c>
      <c r="X152" s="45">
        <v>46</v>
      </c>
      <c r="Y152" s="51">
        <v>98</v>
      </c>
      <c r="Z152" s="50">
        <v>125</v>
      </c>
      <c r="AA152" s="45">
        <v>40</v>
      </c>
      <c r="AB152" s="51">
        <v>85</v>
      </c>
      <c r="AC152" s="50">
        <v>138</v>
      </c>
      <c r="AD152" s="45">
        <v>69</v>
      </c>
      <c r="AE152" s="51">
        <v>69</v>
      </c>
      <c r="AF152" s="50">
        <v>123</v>
      </c>
      <c r="AG152" s="45">
        <v>71</v>
      </c>
      <c r="AH152" s="51">
        <v>52</v>
      </c>
      <c r="AI152" s="50">
        <v>166</v>
      </c>
      <c r="AJ152" s="45">
        <v>86</v>
      </c>
      <c r="AK152" s="51">
        <v>80</v>
      </c>
      <c r="AL152" s="50">
        <v>166</v>
      </c>
      <c r="AM152" s="45">
        <v>90</v>
      </c>
      <c r="AN152" s="51">
        <v>76</v>
      </c>
      <c r="AO152" s="50">
        <v>147</v>
      </c>
      <c r="AP152" s="45">
        <v>72</v>
      </c>
      <c r="AQ152" s="51">
        <v>75</v>
      </c>
      <c r="AR152" s="50">
        <v>167</v>
      </c>
      <c r="AS152" s="45">
        <v>98</v>
      </c>
      <c r="AT152" s="51">
        <v>69</v>
      </c>
      <c r="AU152" s="50">
        <v>146</v>
      </c>
      <c r="AV152" s="45">
        <v>62</v>
      </c>
      <c r="AW152" s="51">
        <v>84</v>
      </c>
      <c r="AX152" s="50">
        <v>123</v>
      </c>
      <c r="AY152" s="45">
        <v>32</v>
      </c>
      <c r="AZ152" s="51">
        <v>91</v>
      </c>
      <c r="BA152" s="50">
        <v>132</v>
      </c>
      <c r="BB152" s="45">
        <v>74</v>
      </c>
      <c r="BC152" s="51">
        <v>58</v>
      </c>
      <c r="BD152" s="50">
        <v>161</v>
      </c>
      <c r="BE152" s="45">
        <v>88</v>
      </c>
      <c r="BF152" s="51">
        <v>73</v>
      </c>
      <c r="BG152" s="50">
        <v>160</v>
      </c>
      <c r="BH152" s="45">
        <v>88</v>
      </c>
      <c r="BI152" s="51">
        <v>72</v>
      </c>
      <c r="BJ152" s="50">
        <v>179</v>
      </c>
      <c r="BK152" s="45">
        <v>81</v>
      </c>
      <c r="BL152" s="51">
        <v>98</v>
      </c>
      <c r="BM152" s="50">
        <v>190</v>
      </c>
      <c r="BN152" s="45">
        <v>101</v>
      </c>
      <c r="BO152" s="51">
        <v>89</v>
      </c>
      <c r="BP152" s="50">
        <v>149</v>
      </c>
      <c r="BQ152" s="45">
        <v>54</v>
      </c>
      <c r="BR152" s="51">
        <v>95</v>
      </c>
      <c r="BS152" s="50">
        <v>140</v>
      </c>
      <c r="BT152" s="45">
        <v>43</v>
      </c>
      <c r="BU152" s="51">
        <v>97</v>
      </c>
      <c r="BV152" s="50">
        <v>132</v>
      </c>
      <c r="BW152" s="45">
        <v>74</v>
      </c>
      <c r="BX152" s="51">
        <v>58</v>
      </c>
      <c r="BY152" s="50">
        <v>161</v>
      </c>
      <c r="BZ152" s="45">
        <v>88</v>
      </c>
      <c r="CA152" s="51">
        <v>73</v>
      </c>
      <c r="CB152" s="50">
        <v>160</v>
      </c>
      <c r="CC152" s="45">
        <v>88</v>
      </c>
      <c r="CD152" s="51">
        <v>72</v>
      </c>
      <c r="CE152" s="50">
        <v>179</v>
      </c>
      <c r="CF152" s="45">
        <v>81</v>
      </c>
      <c r="CG152" s="51">
        <v>98</v>
      </c>
      <c r="CH152" s="50">
        <v>190</v>
      </c>
      <c r="CI152" s="45">
        <v>101</v>
      </c>
      <c r="CJ152" s="51">
        <v>89</v>
      </c>
      <c r="CK152" s="50">
        <v>149</v>
      </c>
      <c r="CL152" s="45">
        <v>54</v>
      </c>
      <c r="CM152" s="51">
        <v>95</v>
      </c>
      <c r="CN152" s="50">
        <v>140</v>
      </c>
      <c r="CO152" s="45">
        <v>43</v>
      </c>
      <c r="CP152" s="51">
        <v>97</v>
      </c>
      <c r="CQ152" s="50">
        <v>140</v>
      </c>
      <c r="CR152" s="45">
        <v>64</v>
      </c>
      <c r="CS152" s="51">
        <v>76</v>
      </c>
    </row>
    <row r="153" spans="2:97" s="23" customFormat="1" ht="17.25" customHeight="1" x14ac:dyDescent="0.2">
      <c r="B153" s="87" t="s">
        <v>277</v>
      </c>
      <c r="C153" s="81" t="s">
        <v>182</v>
      </c>
      <c r="D153" s="94" t="s">
        <v>345</v>
      </c>
      <c r="E153" s="50">
        <v>261</v>
      </c>
      <c r="F153" s="45">
        <v>75</v>
      </c>
      <c r="G153" s="51">
        <v>186</v>
      </c>
      <c r="H153" s="50">
        <v>232</v>
      </c>
      <c r="I153" s="45">
        <v>57</v>
      </c>
      <c r="J153" s="51">
        <v>175</v>
      </c>
      <c r="K153" s="50">
        <v>281</v>
      </c>
      <c r="L153" s="45">
        <v>102</v>
      </c>
      <c r="M153" s="51">
        <v>179</v>
      </c>
      <c r="N153" s="50">
        <v>268</v>
      </c>
      <c r="O153" s="45">
        <v>101</v>
      </c>
      <c r="P153" s="51">
        <v>167</v>
      </c>
      <c r="Q153" s="50">
        <v>260</v>
      </c>
      <c r="R153" s="45">
        <v>118</v>
      </c>
      <c r="S153" s="51">
        <v>142</v>
      </c>
      <c r="T153" s="50">
        <v>235</v>
      </c>
      <c r="U153" s="45">
        <v>101</v>
      </c>
      <c r="V153" s="51">
        <v>134</v>
      </c>
      <c r="W153" s="50">
        <v>270</v>
      </c>
      <c r="X153" s="45">
        <v>142</v>
      </c>
      <c r="Y153" s="51">
        <v>128</v>
      </c>
      <c r="Z153" s="50">
        <v>226</v>
      </c>
      <c r="AA153" s="45">
        <v>72</v>
      </c>
      <c r="AB153" s="51">
        <v>154</v>
      </c>
      <c r="AC153" s="50">
        <v>216</v>
      </c>
      <c r="AD153" s="45">
        <v>41</v>
      </c>
      <c r="AE153" s="51">
        <v>175</v>
      </c>
      <c r="AF153" s="50">
        <v>237</v>
      </c>
      <c r="AG153" s="45">
        <v>100</v>
      </c>
      <c r="AH153" s="51">
        <v>137</v>
      </c>
      <c r="AI153" s="50">
        <v>235</v>
      </c>
      <c r="AJ153" s="45">
        <v>89</v>
      </c>
      <c r="AK153" s="51">
        <v>146</v>
      </c>
      <c r="AL153" s="50">
        <v>252</v>
      </c>
      <c r="AM153" s="45">
        <v>98</v>
      </c>
      <c r="AN153" s="51">
        <v>154</v>
      </c>
      <c r="AO153" s="50">
        <v>286</v>
      </c>
      <c r="AP153" s="45">
        <v>120</v>
      </c>
      <c r="AQ153" s="51">
        <v>166</v>
      </c>
      <c r="AR153" s="50">
        <v>307</v>
      </c>
      <c r="AS153" s="45">
        <v>137</v>
      </c>
      <c r="AT153" s="51">
        <v>170</v>
      </c>
      <c r="AU153" s="50">
        <v>246</v>
      </c>
      <c r="AV153" s="45">
        <v>81</v>
      </c>
      <c r="AW153" s="51">
        <v>165</v>
      </c>
      <c r="AX153" s="50">
        <v>230</v>
      </c>
      <c r="AY153" s="45">
        <v>56</v>
      </c>
      <c r="AZ153" s="51">
        <v>174</v>
      </c>
      <c r="BA153" s="50">
        <v>263</v>
      </c>
      <c r="BB153" s="45">
        <v>98</v>
      </c>
      <c r="BC153" s="51">
        <v>165</v>
      </c>
      <c r="BD153" s="50">
        <v>259</v>
      </c>
      <c r="BE153" s="45">
        <v>93</v>
      </c>
      <c r="BF153" s="51">
        <v>166</v>
      </c>
      <c r="BG153" s="50">
        <v>274</v>
      </c>
      <c r="BH153" s="45">
        <v>95</v>
      </c>
      <c r="BI153" s="51">
        <v>179</v>
      </c>
      <c r="BJ153" s="50">
        <v>269</v>
      </c>
      <c r="BK153" s="45">
        <v>105</v>
      </c>
      <c r="BL153" s="51">
        <v>164</v>
      </c>
      <c r="BM153" s="50">
        <v>302</v>
      </c>
      <c r="BN153" s="45">
        <v>130</v>
      </c>
      <c r="BO153" s="51">
        <v>172</v>
      </c>
      <c r="BP153" s="50">
        <v>266</v>
      </c>
      <c r="BQ153" s="45">
        <v>72</v>
      </c>
      <c r="BR153" s="51">
        <v>194</v>
      </c>
      <c r="BS153" s="50">
        <v>236</v>
      </c>
      <c r="BT153" s="45">
        <v>48</v>
      </c>
      <c r="BU153" s="51">
        <v>188</v>
      </c>
      <c r="BV153" s="50">
        <v>252</v>
      </c>
      <c r="BW153" s="45">
        <v>72</v>
      </c>
      <c r="BX153" s="51">
        <v>180</v>
      </c>
      <c r="BY153" s="50">
        <v>281</v>
      </c>
      <c r="BZ153" s="45">
        <v>123</v>
      </c>
      <c r="CA153" s="51">
        <v>158</v>
      </c>
      <c r="CB153" s="50">
        <v>275</v>
      </c>
      <c r="CC153" s="45">
        <v>115</v>
      </c>
      <c r="CD153" s="51">
        <v>160</v>
      </c>
      <c r="CE153" s="50">
        <v>271</v>
      </c>
      <c r="CF153" s="45">
        <v>111</v>
      </c>
      <c r="CG153" s="51">
        <v>160</v>
      </c>
      <c r="CH153" s="50">
        <v>278</v>
      </c>
      <c r="CI153" s="45">
        <v>118</v>
      </c>
      <c r="CJ153" s="51">
        <v>160</v>
      </c>
      <c r="CK153" s="50">
        <v>230</v>
      </c>
      <c r="CL153" s="45">
        <v>56</v>
      </c>
      <c r="CM153" s="51">
        <v>174</v>
      </c>
      <c r="CN153" s="50">
        <v>216</v>
      </c>
      <c r="CO153" s="45">
        <v>48</v>
      </c>
      <c r="CP153" s="51">
        <v>168</v>
      </c>
      <c r="CQ153" s="50">
        <v>236</v>
      </c>
      <c r="CR153" s="45">
        <v>64</v>
      </c>
      <c r="CS153" s="51">
        <v>172</v>
      </c>
    </row>
    <row r="154" spans="2:97" s="23" customFormat="1" ht="17.25" customHeight="1" x14ac:dyDescent="0.2">
      <c r="B154" s="87" t="s">
        <v>277</v>
      </c>
      <c r="C154" s="81" t="s">
        <v>183</v>
      </c>
      <c r="D154" s="94" t="s">
        <v>346</v>
      </c>
      <c r="E154" s="50">
        <v>94</v>
      </c>
      <c r="F154" s="45">
        <v>35</v>
      </c>
      <c r="G154" s="51">
        <v>59</v>
      </c>
      <c r="H154" s="50">
        <v>72</v>
      </c>
      <c r="I154" s="45">
        <v>18</v>
      </c>
      <c r="J154" s="51">
        <v>54</v>
      </c>
      <c r="K154" s="50">
        <v>113</v>
      </c>
      <c r="L154" s="45">
        <v>56</v>
      </c>
      <c r="M154" s="51">
        <v>57</v>
      </c>
      <c r="N154" s="50">
        <v>91</v>
      </c>
      <c r="O154" s="45">
        <v>35</v>
      </c>
      <c r="P154" s="51">
        <v>56</v>
      </c>
      <c r="Q154" s="50">
        <v>110</v>
      </c>
      <c r="R154" s="45">
        <v>59</v>
      </c>
      <c r="S154" s="51">
        <v>51</v>
      </c>
      <c r="T154" s="50">
        <v>105</v>
      </c>
      <c r="U154" s="45">
        <v>43</v>
      </c>
      <c r="V154" s="51">
        <v>62</v>
      </c>
      <c r="W154" s="50">
        <v>111</v>
      </c>
      <c r="X154" s="45">
        <v>58</v>
      </c>
      <c r="Y154" s="51">
        <v>53</v>
      </c>
      <c r="Z154" s="50">
        <v>93</v>
      </c>
      <c r="AA154" s="45">
        <v>31</v>
      </c>
      <c r="AB154" s="51">
        <v>62</v>
      </c>
      <c r="AC154" s="50">
        <v>73</v>
      </c>
      <c r="AD154" s="45">
        <v>18</v>
      </c>
      <c r="AE154" s="51">
        <v>55</v>
      </c>
      <c r="AF154" s="50">
        <v>84</v>
      </c>
      <c r="AG154" s="45">
        <v>39</v>
      </c>
      <c r="AH154" s="51">
        <v>45</v>
      </c>
      <c r="AI154" s="50">
        <v>90</v>
      </c>
      <c r="AJ154" s="45">
        <v>41</v>
      </c>
      <c r="AK154" s="51">
        <v>49</v>
      </c>
      <c r="AL154" s="50">
        <v>88</v>
      </c>
      <c r="AM154" s="45">
        <v>44</v>
      </c>
      <c r="AN154" s="51">
        <v>44</v>
      </c>
      <c r="AO154" s="50">
        <v>104</v>
      </c>
      <c r="AP154" s="45">
        <v>53</v>
      </c>
      <c r="AQ154" s="51">
        <v>51</v>
      </c>
      <c r="AR154" s="50">
        <v>100</v>
      </c>
      <c r="AS154" s="45">
        <v>54</v>
      </c>
      <c r="AT154" s="51">
        <v>46</v>
      </c>
      <c r="AU154" s="50">
        <v>90</v>
      </c>
      <c r="AV154" s="45">
        <v>36</v>
      </c>
      <c r="AW154" s="51">
        <v>54</v>
      </c>
      <c r="AX154" s="50">
        <v>77</v>
      </c>
      <c r="AY154" s="45">
        <v>24</v>
      </c>
      <c r="AZ154" s="51">
        <v>53</v>
      </c>
      <c r="BA154" s="50">
        <v>74</v>
      </c>
      <c r="BB154" s="45">
        <v>26</v>
      </c>
      <c r="BC154" s="51">
        <v>48</v>
      </c>
      <c r="BD154" s="50">
        <v>104</v>
      </c>
      <c r="BE154" s="45">
        <v>55</v>
      </c>
      <c r="BF154" s="51">
        <v>49</v>
      </c>
      <c r="BG154" s="50">
        <v>93</v>
      </c>
      <c r="BH154" s="45">
        <v>52</v>
      </c>
      <c r="BI154" s="51">
        <v>41</v>
      </c>
      <c r="BJ154" s="50">
        <v>91</v>
      </c>
      <c r="BK154" s="45">
        <v>49</v>
      </c>
      <c r="BL154" s="51">
        <v>42</v>
      </c>
      <c r="BM154" s="50">
        <v>109</v>
      </c>
      <c r="BN154" s="45">
        <v>60</v>
      </c>
      <c r="BO154" s="51">
        <v>49</v>
      </c>
      <c r="BP154" s="50">
        <v>70</v>
      </c>
      <c r="BQ154" s="45">
        <v>29</v>
      </c>
      <c r="BR154" s="51">
        <v>41</v>
      </c>
      <c r="BS154" s="50">
        <v>59</v>
      </c>
      <c r="BT154" s="45">
        <v>17</v>
      </c>
      <c r="BU154" s="51">
        <v>42</v>
      </c>
      <c r="BV154" s="50">
        <v>80</v>
      </c>
      <c r="BW154" s="45">
        <v>41</v>
      </c>
      <c r="BX154" s="51">
        <v>39</v>
      </c>
      <c r="BY154" s="50">
        <v>85</v>
      </c>
      <c r="BZ154" s="45">
        <v>41</v>
      </c>
      <c r="CA154" s="51">
        <v>44</v>
      </c>
      <c r="CB154" s="50">
        <v>93</v>
      </c>
      <c r="CC154" s="45">
        <v>44</v>
      </c>
      <c r="CD154" s="51">
        <v>49</v>
      </c>
      <c r="CE154" s="50">
        <v>96</v>
      </c>
      <c r="CF154" s="45">
        <v>44</v>
      </c>
      <c r="CG154" s="51">
        <v>52</v>
      </c>
      <c r="CH154" s="50">
        <v>115</v>
      </c>
      <c r="CI154" s="45">
        <v>71</v>
      </c>
      <c r="CJ154" s="51">
        <v>44</v>
      </c>
      <c r="CK154" s="50">
        <v>78</v>
      </c>
      <c r="CL154" s="45">
        <v>38</v>
      </c>
      <c r="CM154" s="51">
        <v>40</v>
      </c>
      <c r="CN154" s="50">
        <v>64</v>
      </c>
      <c r="CO154" s="45">
        <v>27</v>
      </c>
      <c r="CP154" s="51">
        <v>37</v>
      </c>
      <c r="CQ154" s="50">
        <v>79</v>
      </c>
      <c r="CR154" s="45">
        <v>42</v>
      </c>
      <c r="CS154" s="51">
        <v>37</v>
      </c>
    </row>
    <row r="155" spans="2:97" s="23" customFormat="1" ht="17.25" customHeight="1" x14ac:dyDescent="0.2">
      <c r="B155" s="87" t="s">
        <v>277</v>
      </c>
      <c r="C155" s="81" t="s">
        <v>184</v>
      </c>
      <c r="D155" s="94" t="s">
        <v>353</v>
      </c>
      <c r="E155" s="50">
        <v>169</v>
      </c>
      <c r="F155" s="45">
        <v>59</v>
      </c>
      <c r="G155" s="51">
        <v>110</v>
      </c>
      <c r="H155" s="50">
        <v>142</v>
      </c>
      <c r="I155" s="45">
        <v>39</v>
      </c>
      <c r="J155" s="51">
        <v>103</v>
      </c>
      <c r="K155" s="50">
        <v>172</v>
      </c>
      <c r="L155" s="45">
        <v>57</v>
      </c>
      <c r="M155" s="51">
        <v>115</v>
      </c>
      <c r="N155" s="50">
        <v>211</v>
      </c>
      <c r="O155" s="45">
        <v>86</v>
      </c>
      <c r="P155" s="51">
        <v>125</v>
      </c>
      <c r="Q155" s="50">
        <v>189</v>
      </c>
      <c r="R155" s="45">
        <v>65</v>
      </c>
      <c r="S155" s="51">
        <v>124</v>
      </c>
      <c r="T155" s="50">
        <v>212</v>
      </c>
      <c r="U155" s="45">
        <v>85</v>
      </c>
      <c r="V155" s="51">
        <v>127</v>
      </c>
      <c r="W155" s="50">
        <v>200</v>
      </c>
      <c r="X155" s="45">
        <v>69</v>
      </c>
      <c r="Y155" s="51">
        <v>131</v>
      </c>
      <c r="Z155" s="50">
        <v>173</v>
      </c>
      <c r="AA155" s="45">
        <v>49</v>
      </c>
      <c r="AB155" s="51">
        <v>124</v>
      </c>
      <c r="AC155" s="50">
        <v>149</v>
      </c>
      <c r="AD155" s="45">
        <v>32</v>
      </c>
      <c r="AE155" s="51">
        <v>117</v>
      </c>
      <c r="AF155" s="50">
        <v>157</v>
      </c>
      <c r="AG155" s="45">
        <v>35</v>
      </c>
      <c r="AH155" s="51">
        <v>122</v>
      </c>
      <c r="AI155" s="50">
        <v>206</v>
      </c>
      <c r="AJ155" s="45">
        <v>74</v>
      </c>
      <c r="AK155" s="51">
        <v>132</v>
      </c>
      <c r="AL155" s="50">
        <v>194</v>
      </c>
      <c r="AM155" s="45">
        <v>75</v>
      </c>
      <c r="AN155" s="51">
        <v>119</v>
      </c>
      <c r="AO155" s="50">
        <v>202</v>
      </c>
      <c r="AP155" s="45">
        <v>78</v>
      </c>
      <c r="AQ155" s="51">
        <v>124</v>
      </c>
      <c r="AR155" s="50">
        <v>182</v>
      </c>
      <c r="AS155" s="45">
        <v>65</v>
      </c>
      <c r="AT155" s="51">
        <v>117</v>
      </c>
      <c r="AU155" s="50">
        <v>175</v>
      </c>
      <c r="AV155" s="45">
        <v>62</v>
      </c>
      <c r="AW155" s="51">
        <v>113</v>
      </c>
      <c r="AX155" s="50">
        <v>137</v>
      </c>
      <c r="AY155" s="45">
        <v>26</v>
      </c>
      <c r="AZ155" s="51">
        <v>111</v>
      </c>
      <c r="BA155" s="50">
        <v>176</v>
      </c>
      <c r="BB155" s="45">
        <v>52</v>
      </c>
      <c r="BC155" s="51">
        <v>124</v>
      </c>
      <c r="BD155" s="50">
        <v>207</v>
      </c>
      <c r="BE155" s="45">
        <v>71</v>
      </c>
      <c r="BF155" s="51">
        <v>136</v>
      </c>
      <c r="BG155" s="50">
        <v>205</v>
      </c>
      <c r="BH155" s="45">
        <v>73</v>
      </c>
      <c r="BI155" s="51">
        <v>132</v>
      </c>
      <c r="BJ155" s="50">
        <v>208</v>
      </c>
      <c r="BK155" s="45">
        <v>71</v>
      </c>
      <c r="BL155" s="51">
        <v>137</v>
      </c>
      <c r="BM155" s="50">
        <v>210</v>
      </c>
      <c r="BN155" s="45">
        <v>77</v>
      </c>
      <c r="BO155" s="51">
        <v>133</v>
      </c>
      <c r="BP155" s="50">
        <v>180</v>
      </c>
      <c r="BQ155" s="45">
        <v>55</v>
      </c>
      <c r="BR155" s="51">
        <v>125</v>
      </c>
      <c r="BS155" s="50">
        <v>148</v>
      </c>
      <c r="BT155" s="45">
        <v>31</v>
      </c>
      <c r="BU155" s="51">
        <v>117</v>
      </c>
      <c r="BV155" s="50">
        <v>178</v>
      </c>
      <c r="BW155" s="45">
        <v>52</v>
      </c>
      <c r="BX155" s="51">
        <v>126</v>
      </c>
      <c r="BY155" s="50">
        <v>190</v>
      </c>
      <c r="BZ155" s="45">
        <v>60</v>
      </c>
      <c r="CA155" s="51">
        <v>130</v>
      </c>
      <c r="CB155" s="50">
        <v>195</v>
      </c>
      <c r="CC155" s="45">
        <v>61</v>
      </c>
      <c r="CD155" s="51">
        <v>134</v>
      </c>
      <c r="CE155" s="50">
        <v>216</v>
      </c>
      <c r="CF155" s="45">
        <v>75</v>
      </c>
      <c r="CG155" s="51">
        <v>141</v>
      </c>
      <c r="CH155" s="50">
        <v>233</v>
      </c>
      <c r="CI155" s="45">
        <v>93</v>
      </c>
      <c r="CJ155" s="51">
        <v>140</v>
      </c>
      <c r="CK155" s="50">
        <v>173</v>
      </c>
      <c r="CL155" s="45">
        <v>43</v>
      </c>
      <c r="CM155" s="51">
        <v>130</v>
      </c>
      <c r="CN155" s="50">
        <v>141</v>
      </c>
      <c r="CO155" s="45">
        <v>16</v>
      </c>
      <c r="CP155" s="51">
        <v>125</v>
      </c>
      <c r="CQ155" s="50">
        <v>177</v>
      </c>
      <c r="CR155" s="45">
        <v>51</v>
      </c>
      <c r="CS155" s="51">
        <v>126</v>
      </c>
    </row>
    <row r="156" spans="2:97" s="23" customFormat="1" ht="17.25" customHeight="1" x14ac:dyDescent="0.2">
      <c r="B156" s="87" t="s">
        <v>277</v>
      </c>
      <c r="C156" s="81" t="s">
        <v>176</v>
      </c>
      <c r="D156" s="94" t="s">
        <v>365</v>
      </c>
      <c r="E156" s="50">
        <v>144</v>
      </c>
      <c r="F156" s="45">
        <v>90</v>
      </c>
      <c r="G156" s="51">
        <v>54</v>
      </c>
      <c r="H156" s="50">
        <v>136</v>
      </c>
      <c r="I156" s="45">
        <v>87</v>
      </c>
      <c r="J156" s="51">
        <v>49</v>
      </c>
      <c r="K156" s="50">
        <v>161</v>
      </c>
      <c r="L156" s="45">
        <v>116</v>
      </c>
      <c r="M156" s="51">
        <v>45</v>
      </c>
      <c r="N156" s="50">
        <v>181</v>
      </c>
      <c r="O156" s="45">
        <v>138</v>
      </c>
      <c r="P156" s="51">
        <v>43</v>
      </c>
      <c r="Q156" s="50">
        <v>177</v>
      </c>
      <c r="R156" s="45">
        <v>127</v>
      </c>
      <c r="S156" s="51">
        <v>50</v>
      </c>
      <c r="T156" s="50">
        <v>169</v>
      </c>
      <c r="U156" s="45">
        <v>114</v>
      </c>
      <c r="V156" s="51">
        <v>55</v>
      </c>
      <c r="W156" s="50">
        <v>205</v>
      </c>
      <c r="X156" s="45">
        <v>138</v>
      </c>
      <c r="Y156" s="51">
        <v>67</v>
      </c>
      <c r="Z156" s="50">
        <v>170</v>
      </c>
      <c r="AA156" s="45">
        <v>94</v>
      </c>
      <c r="AB156" s="51">
        <v>76</v>
      </c>
      <c r="AC156" s="50">
        <v>157</v>
      </c>
      <c r="AD156" s="45">
        <v>84</v>
      </c>
      <c r="AE156" s="51">
        <v>73</v>
      </c>
      <c r="AF156" s="50">
        <v>171</v>
      </c>
      <c r="AG156" s="45">
        <v>111</v>
      </c>
      <c r="AH156" s="51">
        <v>60</v>
      </c>
      <c r="AI156" s="50">
        <v>186</v>
      </c>
      <c r="AJ156" s="45">
        <v>130</v>
      </c>
      <c r="AK156" s="51">
        <v>56</v>
      </c>
      <c r="AL156" s="50">
        <v>192</v>
      </c>
      <c r="AM156" s="45">
        <v>134</v>
      </c>
      <c r="AN156" s="51">
        <v>58</v>
      </c>
      <c r="AO156" s="50">
        <v>190</v>
      </c>
      <c r="AP156" s="45">
        <v>131</v>
      </c>
      <c r="AQ156" s="51">
        <v>59</v>
      </c>
      <c r="AR156" s="50">
        <v>199</v>
      </c>
      <c r="AS156" s="45">
        <v>144</v>
      </c>
      <c r="AT156" s="51">
        <v>55</v>
      </c>
      <c r="AU156" s="50">
        <v>161</v>
      </c>
      <c r="AV156" s="45">
        <v>104</v>
      </c>
      <c r="AW156" s="51">
        <v>57</v>
      </c>
      <c r="AX156" s="50">
        <v>130</v>
      </c>
      <c r="AY156" s="45">
        <v>70</v>
      </c>
      <c r="AZ156" s="51">
        <v>60</v>
      </c>
      <c r="BA156" s="50">
        <v>152</v>
      </c>
      <c r="BB156" s="45">
        <v>104</v>
      </c>
      <c r="BC156" s="51">
        <v>48</v>
      </c>
      <c r="BD156" s="50">
        <v>194</v>
      </c>
      <c r="BE156" s="45">
        <v>145</v>
      </c>
      <c r="BF156" s="51">
        <v>49</v>
      </c>
      <c r="BG156" s="50">
        <v>184</v>
      </c>
      <c r="BH156" s="45">
        <v>135</v>
      </c>
      <c r="BI156" s="51">
        <v>49</v>
      </c>
      <c r="BJ156" s="50">
        <v>174</v>
      </c>
      <c r="BK156" s="45">
        <v>128</v>
      </c>
      <c r="BL156" s="51">
        <v>46</v>
      </c>
      <c r="BM156" s="50">
        <v>203</v>
      </c>
      <c r="BN156" s="45">
        <v>152</v>
      </c>
      <c r="BO156" s="51">
        <v>51</v>
      </c>
      <c r="BP156" s="50">
        <v>172</v>
      </c>
      <c r="BQ156" s="45">
        <v>116</v>
      </c>
      <c r="BR156" s="51">
        <v>56</v>
      </c>
      <c r="BS156" s="50">
        <v>136</v>
      </c>
      <c r="BT156" s="45">
        <v>79</v>
      </c>
      <c r="BU156" s="51">
        <v>57</v>
      </c>
      <c r="BV156" s="50">
        <v>147</v>
      </c>
      <c r="BW156" s="45">
        <v>96</v>
      </c>
      <c r="BX156" s="51">
        <v>51</v>
      </c>
      <c r="BY156" s="50">
        <v>189</v>
      </c>
      <c r="BZ156" s="45">
        <v>131</v>
      </c>
      <c r="CA156" s="51">
        <v>58</v>
      </c>
      <c r="CB156" s="50">
        <v>177</v>
      </c>
      <c r="CC156" s="45">
        <v>111</v>
      </c>
      <c r="CD156" s="51">
        <v>66</v>
      </c>
      <c r="CE156" s="50">
        <v>190</v>
      </c>
      <c r="CF156" s="45">
        <v>129</v>
      </c>
      <c r="CG156" s="51">
        <v>61</v>
      </c>
      <c r="CH156" s="50">
        <v>227</v>
      </c>
      <c r="CI156" s="45">
        <v>161</v>
      </c>
      <c r="CJ156" s="51">
        <v>66</v>
      </c>
      <c r="CK156" s="50">
        <v>175</v>
      </c>
      <c r="CL156" s="45">
        <v>100</v>
      </c>
      <c r="CM156" s="51">
        <v>75</v>
      </c>
      <c r="CN156" s="50">
        <v>147</v>
      </c>
      <c r="CO156" s="45">
        <v>72</v>
      </c>
      <c r="CP156" s="51">
        <v>75</v>
      </c>
      <c r="CQ156" s="50">
        <v>146</v>
      </c>
      <c r="CR156" s="45">
        <v>88</v>
      </c>
      <c r="CS156" s="51">
        <v>58</v>
      </c>
    </row>
    <row r="157" spans="2:97" s="23" customFormat="1" ht="17.25" customHeight="1" x14ac:dyDescent="0.2">
      <c r="B157" s="87" t="s">
        <v>277</v>
      </c>
      <c r="C157" s="81" t="s">
        <v>188</v>
      </c>
      <c r="D157" s="94" t="s">
        <v>366</v>
      </c>
      <c r="E157" s="50">
        <v>94</v>
      </c>
      <c r="F157" s="45">
        <v>11</v>
      </c>
      <c r="G157" s="51">
        <v>83</v>
      </c>
      <c r="H157" s="50">
        <v>80</v>
      </c>
      <c r="I157" s="45">
        <v>14</v>
      </c>
      <c r="J157" s="51">
        <v>66</v>
      </c>
      <c r="K157" s="50">
        <v>113</v>
      </c>
      <c r="L157" s="45">
        <v>48</v>
      </c>
      <c r="M157" s="51">
        <v>65</v>
      </c>
      <c r="N157" s="50">
        <v>116</v>
      </c>
      <c r="O157" s="45">
        <v>45</v>
      </c>
      <c r="P157" s="51">
        <v>71</v>
      </c>
      <c r="Q157" s="50">
        <v>123</v>
      </c>
      <c r="R157" s="45">
        <v>52</v>
      </c>
      <c r="S157" s="51">
        <v>71</v>
      </c>
      <c r="T157" s="50">
        <v>128</v>
      </c>
      <c r="U157" s="45">
        <v>57</v>
      </c>
      <c r="V157" s="51">
        <v>71</v>
      </c>
      <c r="W157" s="50">
        <v>141</v>
      </c>
      <c r="X157" s="45">
        <v>74</v>
      </c>
      <c r="Y157" s="51">
        <v>67</v>
      </c>
      <c r="Z157" s="50">
        <v>82</v>
      </c>
      <c r="AA157" s="45">
        <v>22</v>
      </c>
      <c r="AB157" s="51">
        <v>60</v>
      </c>
      <c r="AC157" s="50">
        <v>84</v>
      </c>
      <c r="AD157" s="45">
        <v>7</v>
      </c>
      <c r="AE157" s="51">
        <v>77</v>
      </c>
      <c r="AF157" s="50">
        <v>117</v>
      </c>
      <c r="AG157" s="45">
        <v>50</v>
      </c>
      <c r="AH157" s="51">
        <v>67</v>
      </c>
      <c r="AI157" s="50">
        <v>130</v>
      </c>
      <c r="AJ157" s="45">
        <v>58</v>
      </c>
      <c r="AK157" s="51">
        <v>72</v>
      </c>
      <c r="AL157" s="50">
        <v>133</v>
      </c>
      <c r="AM157" s="45">
        <v>57</v>
      </c>
      <c r="AN157" s="51">
        <v>76</v>
      </c>
      <c r="AO157" s="50">
        <v>136</v>
      </c>
      <c r="AP157" s="45">
        <v>59</v>
      </c>
      <c r="AQ157" s="51">
        <v>77</v>
      </c>
      <c r="AR157" s="50">
        <v>136</v>
      </c>
      <c r="AS157" s="45">
        <v>69</v>
      </c>
      <c r="AT157" s="51">
        <v>67</v>
      </c>
      <c r="AU157" s="50">
        <v>87</v>
      </c>
      <c r="AV157" s="45">
        <v>21</v>
      </c>
      <c r="AW157" s="51">
        <v>66</v>
      </c>
      <c r="AX157" s="50">
        <v>75</v>
      </c>
      <c r="AY157" s="45">
        <v>16</v>
      </c>
      <c r="AZ157" s="51">
        <v>59</v>
      </c>
      <c r="BA157" s="50">
        <v>87</v>
      </c>
      <c r="BB157" s="45">
        <v>35</v>
      </c>
      <c r="BC157" s="51">
        <v>52</v>
      </c>
      <c r="BD157" s="50">
        <v>110</v>
      </c>
      <c r="BE157" s="45">
        <v>52</v>
      </c>
      <c r="BF157" s="51">
        <v>58</v>
      </c>
      <c r="BG157" s="50">
        <v>105</v>
      </c>
      <c r="BH157" s="45">
        <v>42</v>
      </c>
      <c r="BI157" s="51">
        <v>63</v>
      </c>
      <c r="BJ157" s="50">
        <v>123</v>
      </c>
      <c r="BK157" s="45">
        <v>56</v>
      </c>
      <c r="BL157" s="51">
        <v>67</v>
      </c>
      <c r="BM157" s="50">
        <v>107</v>
      </c>
      <c r="BN157" s="45">
        <v>47</v>
      </c>
      <c r="BO157" s="51">
        <v>60</v>
      </c>
      <c r="BP157" s="50">
        <v>84</v>
      </c>
      <c r="BQ157" s="45">
        <v>29</v>
      </c>
      <c r="BR157" s="51">
        <v>55</v>
      </c>
      <c r="BS157" s="50">
        <v>75</v>
      </c>
      <c r="BT157" s="45">
        <v>15</v>
      </c>
      <c r="BU157" s="51">
        <v>60</v>
      </c>
      <c r="BV157" s="50">
        <v>83</v>
      </c>
      <c r="BW157" s="45">
        <v>38</v>
      </c>
      <c r="BX157" s="51">
        <v>45</v>
      </c>
      <c r="BY157" s="50">
        <v>106</v>
      </c>
      <c r="BZ157" s="45">
        <v>47</v>
      </c>
      <c r="CA157" s="51">
        <v>59</v>
      </c>
      <c r="CB157" s="50">
        <v>97</v>
      </c>
      <c r="CC157" s="45">
        <v>61</v>
      </c>
      <c r="CD157" s="51">
        <v>36</v>
      </c>
      <c r="CE157" s="50">
        <v>127</v>
      </c>
      <c r="CF157" s="45">
        <v>72</v>
      </c>
      <c r="CG157" s="51">
        <v>55</v>
      </c>
      <c r="CH157" s="50">
        <v>100</v>
      </c>
      <c r="CI157" s="45">
        <v>57</v>
      </c>
      <c r="CJ157" s="51">
        <v>43</v>
      </c>
      <c r="CK157" s="50">
        <v>76</v>
      </c>
      <c r="CL157" s="45">
        <v>26</v>
      </c>
      <c r="CM157" s="51">
        <v>50</v>
      </c>
      <c r="CN157" s="50">
        <v>56</v>
      </c>
      <c r="CO157" s="45">
        <v>17</v>
      </c>
      <c r="CP157" s="51">
        <v>39</v>
      </c>
      <c r="CQ157" s="50">
        <v>87</v>
      </c>
      <c r="CR157" s="45">
        <v>42</v>
      </c>
      <c r="CS157" s="51">
        <v>45</v>
      </c>
    </row>
    <row r="158" spans="2:97" s="23" customFormat="1" ht="17.25" customHeight="1" x14ac:dyDescent="0.2">
      <c r="B158" s="87" t="s">
        <v>277</v>
      </c>
      <c r="C158" s="81" t="s">
        <v>189</v>
      </c>
      <c r="D158" s="94" t="s">
        <v>367</v>
      </c>
      <c r="E158" s="50">
        <v>157</v>
      </c>
      <c r="F158" s="45">
        <v>51</v>
      </c>
      <c r="G158" s="51">
        <v>106</v>
      </c>
      <c r="H158" s="50">
        <v>153</v>
      </c>
      <c r="I158" s="45">
        <v>48</v>
      </c>
      <c r="J158" s="51">
        <v>105</v>
      </c>
      <c r="K158" s="50">
        <v>143</v>
      </c>
      <c r="L158" s="45">
        <v>80</v>
      </c>
      <c r="M158" s="51">
        <v>63</v>
      </c>
      <c r="N158" s="50">
        <v>148</v>
      </c>
      <c r="O158" s="45">
        <v>86</v>
      </c>
      <c r="P158" s="51">
        <v>62</v>
      </c>
      <c r="Q158" s="50">
        <v>144</v>
      </c>
      <c r="R158" s="45">
        <v>69</v>
      </c>
      <c r="S158" s="51">
        <v>75</v>
      </c>
      <c r="T158" s="50">
        <v>152</v>
      </c>
      <c r="U158" s="45">
        <v>75</v>
      </c>
      <c r="V158" s="51">
        <v>77</v>
      </c>
      <c r="W158" s="50">
        <v>140</v>
      </c>
      <c r="X158" s="45">
        <v>107</v>
      </c>
      <c r="Y158" s="51">
        <v>33</v>
      </c>
      <c r="Z158" s="50">
        <v>151</v>
      </c>
      <c r="AA158" s="45">
        <v>55</v>
      </c>
      <c r="AB158" s="51">
        <v>96</v>
      </c>
      <c r="AC158" s="50">
        <v>147</v>
      </c>
      <c r="AD158" s="45">
        <v>41</v>
      </c>
      <c r="AE158" s="51">
        <v>106</v>
      </c>
      <c r="AF158" s="50">
        <v>138</v>
      </c>
      <c r="AG158" s="45">
        <v>58</v>
      </c>
      <c r="AH158" s="51">
        <v>80</v>
      </c>
      <c r="AI158" s="50">
        <v>146</v>
      </c>
      <c r="AJ158" s="45">
        <v>78</v>
      </c>
      <c r="AK158" s="51">
        <v>68</v>
      </c>
      <c r="AL158" s="50">
        <v>150</v>
      </c>
      <c r="AM158" s="45">
        <v>69</v>
      </c>
      <c r="AN158" s="51">
        <v>81</v>
      </c>
      <c r="AO158" s="50">
        <v>145</v>
      </c>
      <c r="AP158" s="45">
        <v>90</v>
      </c>
      <c r="AQ158" s="51">
        <v>55</v>
      </c>
      <c r="AR158" s="50">
        <v>152</v>
      </c>
      <c r="AS158" s="45">
        <v>81</v>
      </c>
      <c r="AT158" s="51">
        <v>71</v>
      </c>
      <c r="AU158" s="50">
        <v>150</v>
      </c>
      <c r="AV158" s="45">
        <v>52</v>
      </c>
      <c r="AW158" s="51">
        <v>98</v>
      </c>
      <c r="AX158" s="50">
        <v>149</v>
      </c>
      <c r="AY158" s="45">
        <v>33</v>
      </c>
      <c r="AZ158" s="51">
        <v>116</v>
      </c>
      <c r="BA158" s="50">
        <v>145</v>
      </c>
      <c r="BB158" s="45">
        <v>64</v>
      </c>
      <c r="BC158" s="51">
        <v>81</v>
      </c>
      <c r="BD158" s="50">
        <v>144</v>
      </c>
      <c r="BE158" s="45">
        <v>83</v>
      </c>
      <c r="BF158" s="51">
        <v>61</v>
      </c>
      <c r="BG158" s="50">
        <v>135</v>
      </c>
      <c r="BH158" s="45">
        <v>86</v>
      </c>
      <c r="BI158" s="51">
        <v>49</v>
      </c>
      <c r="BJ158" s="50">
        <v>141</v>
      </c>
      <c r="BK158" s="45">
        <v>73</v>
      </c>
      <c r="BL158" s="51">
        <v>68</v>
      </c>
      <c r="BM158" s="50">
        <v>143</v>
      </c>
      <c r="BN158" s="45">
        <v>81</v>
      </c>
      <c r="BO158" s="51">
        <v>62</v>
      </c>
      <c r="BP158" s="50">
        <v>137</v>
      </c>
      <c r="BQ158" s="45">
        <v>49</v>
      </c>
      <c r="BR158" s="51">
        <v>88</v>
      </c>
      <c r="BS158" s="50">
        <v>137</v>
      </c>
      <c r="BT158" s="45">
        <v>29</v>
      </c>
      <c r="BU158" s="51">
        <v>108</v>
      </c>
      <c r="BV158" s="50">
        <v>132</v>
      </c>
      <c r="BW158" s="45">
        <v>89</v>
      </c>
      <c r="BX158" s="51">
        <v>43</v>
      </c>
      <c r="BY158" s="50">
        <v>158</v>
      </c>
      <c r="BZ158" s="45">
        <v>75</v>
      </c>
      <c r="CA158" s="51">
        <v>83</v>
      </c>
      <c r="CB158" s="50">
        <v>162</v>
      </c>
      <c r="CC158" s="45">
        <v>88</v>
      </c>
      <c r="CD158" s="51">
        <v>74</v>
      </c>
      <c r="CE158" s="50">
        <v>152</v>
      </c>
      <c r="CF158" s="45">
        <v>74</v>
      </c>
      <c r="CG158" s="51">
        <v>78</v>
      </c>
      <c r="CH158" s="50">
        <v>150</v>
      </c>
      <c r="CI158" s="45">
        <v>78</v>
      </c>
      <c r="CJ158" s="51">
        <v>72</v>
      </c>
      <c r="CK158" s="50">
        <v>153</v>
      </c>
      <c r="CL158" s="45">
        <v>55</v>
      </c>
      <c r="CM158" s="51">
        <v>98</v>
      </c>
      <c r="CN158" s="50">
        <v>149</v>
      </c>
      <c r="CO158" s="45">
        <v>39</v>
      </c>
      <c r="CP158" s="51">
        <v>110</v>
      </c>
      <c r="CQ158" s="50">
        <v>147</v>
      </c>
      <c r="CR158" s="45">
        <v>52</v>
      </c>
      <c r="CS158" s="51">
        <v>95</v>
      </c>
    </row>
    <row r="159" spans="2:97" s="23" customFormat="1" ht="17.25" customHeight="1" x14ac:dyDescent="0.2">
      <c r="B159" s="87" t="s">
        <v>277</v>
      </c>
      <c r="C159" s="81" t="s">
        <v>185</v>
      </c>
      <c r="D159" s="94" t="s">
        <v>372</v>
      </c>
      <c r="E159" s="50">
        <v>234</v>
      </c>
      <c r="F159" s="45">
        <v>90</v>
      </c>
      <c r="G159" s="51">
        <v>144</v>
      </c>
      <c r="H159" s="50">
        <v>200</v>
      </c>
      <c r="I159" s="45">
        <v>57</v>
      </c>
      <c r="J159" s="51">
        <v>143</v>
      </c>
      <c r="K159" s="50">
        <v>249</v>
      </c>
      <c r="L159" s="45">
        <v>95</v>
      </c>
      <c r="M159" s="51">
        <v>154</v>
      </c>
      <c r="N159" s="50">
        <v>244</v>
      </c>
      <c r="O159" s="45">
        <v>76</v>
      </c>
      <c r="P159" s="51">
        <v>168</v>
      </c>
      <c r="Q159" s="50">
        <v>267</v>
      </c>
      <c r="R159" s="45">
        <v>95</v>
      </c>
      <c r="S159" s="51">
        <v>172</v>
      </c>
      <c r="T159" s="50">
        <v>284</v>
      </c>
      <c r="U159" s="45">
        <v>94</v>
      </c>
      <c r="V159" s="51">
        <v>190</v>
      </c>
      <c r="W159" s="50">
        <v>278</v>
      </c>
      <c r="X159" s="45">
        <v>93</v>
      </c>
      <c r="Y159" s="51">
        <v>185</v>
      </c>
      <c r="Z159" s="50">
        <v>263</v>
      </c>
      <c r="AA159" s="45">
        <v>79</v>
      </c>
      <c r="AB159" s="51">
        <v>184</v>
      </c>
      <c r="AC159" s="50">
        <v>240</v>
      </c>
      <c r="AD159" s="45">
        <v>58</v>
      </c>
      <c r="AE159" s="51">
        <v>182</v>
      </c>
      <c r="AF159" s="50">
        <v>268</v>
      </c>
      <c r="AG159" s="45">
        <v>88</v>
      </c>
      <c r="AH159" s="51">
        <v>180</v>
      </c>
      <c r="AI159" s="50">
        <v>292</v>
      </c>
      <c r="AJ159" s="45">
        <v>98</v>
      </c>
      <c r="AK159" s="51">
        <v>194</v>
      </c>
      <c r="AL159" s="50">
        <v>279</v>
      </c>
      <c r="AM159" s="45">
        <v>101</v>
      </c>
      <c r="AN159" s="51">
        <v>178</v>
      </c>
      <c r="AO159" s="50">
        <v>315</v>
      </c>
      <c r="AP159" s="45">
        <v>116</v>
      </c>
      <c r="AQ159" s="51">
        <v>199</v>
      </c>
      <c r="AR159" s="50">
        <v>278</v>
      </c>
      <c r="AS159" s="45">
        <v>93</v>
      </c>
      <c r="AT159" s="51">
        <v>185</v>
      </c>
      <c r="AU159" s="50">
        <v>262</v>
      </c>
      <c r="AV159" s="45">
        <v>80</v>
      </c>
      <c r="AW159" s="51">
        <v>182</v>
      </c>
      <c r="AX159" s="50">
        <v>220</v>
      </c>
      <c r="AY159" s="45">
        <v>49</v>
      </c>
      <c r="AZ159" s="51">
        <v>171</v>
      </c>
      <c r="BA159" s="50">
        <v>225</v>
      </c>
      <c r="BB159" s="45">
        <v>71</v>
      </c>
      <c r="BC159" s="51">
        <v>154</v>
      </c>
      <c r="BD159" s="50">
        <v>252</v>
      </c>
      <c r="BE159" s="45">
        <v>89</v>
      </c>
      <c r="BF159" s="51">
        <v>163</v>
      </c>
      <c r="BG159" s="50">
        <v>288</v>
      </c>
      <c r="BH159" s="45">
        <v>114</v>
      </c>
      <c r="BI159" s="51">
        <v>174</v>
      </c>
      <c r="BJ159" s="50">
        <v>292</v>
      </c>
      <c r="BK159" s="45">
        <v>107</v>
      </c>
      <c r="BL159" s="51">
        <v>185</v>
      </c>
      <c r="BM159" s="50">
        <v>278</v>
      </c>
      <c r="BN159" s="45">
        <v>107</v>
      </c>
      <c r="BO159" s="51">
        <v>171</v>
      </c>
      <c r="BP159" s="50">
        <v>235</v>
      </c>
      <c r="BQ159" s="45">
        <v>67</v>
      </c>
      <c r="BR159" s="51">
        <v>168</v>
      </c>
      <c r="BS159" s="50">
        <v>206</v>
      </c>
      <c r="BT159" s="45">
        <v>41</v>
      </c>
      <c r="BU159" s="51">
        <v>165</v>
      </c>
      <c r="BV159" s="50">
        <v>257</v>
      </c>
      <c r="BW159" s="45">
        <v>89</v>
      </c>
      <c r="BX159" s="51">
        <v>168</v>
      </c>
      <c r="BY159" s="50">
        <v>284</v>
      </c>
      <c r="BZ159" s="45">
        <v>109</v>
      </c>
      <c r="CA159" s="51">
        <v>175</v>
      </c>
      <c r="CB159" s="50">
        <v>274</v>
      </c>
      <c r="CC159" s="45">
        <v>100</v>
      </c>
      <c r="CD159" s="51">
        <v>174</v>
      </c>
      <c r="CE159" s="50">
        <v>270</v>
      </c>
      <c r="CF159" s="45">
        <v>85</v>
      </c>
      <c r="CG159" s="51">
        <v>185</v>
      </c>
      <c r="CH159" s="50">
        <v>283</v>
      </c>
      <c r="CI159" s="45">
        <v>117</v>
      </c>
      <c r="CJ159" s="51">
        <v>166</v>
      </c>
      <c r="CK159" s="50">
        <v>244</v>
      </c>
      <c r="CL159" s="45">
        <v>70</v>
      </c>
      <c r="CM159" s="51">
        <v>174</v>
      </c>
      <c r="CN159" s="50">
        <v>210</v>
      </c>
      <c r="CO159" s="45">
        <v>45</v>
      </c>
      <c r="CP159" s="51">
        <v>165</v>
      </c>
      <c r="CQ159" s="50">
        <v>247</v>
      </c>
      <c r="CR159" s="45">
        <v>84</v>
      </c>
      <c r="CS159" s="51">
        <v>163</v>
      </c>
    </row>
    <row r="160" spans="2:97" s="23" customFormat="1" ht="17.25" customHeight="1" x14ac:dyDescent="0.2">
      <c r="B160" s="87" t="s">
        <v>277</v>
      </c>
      <c r="C160" s="81" t="s">
        <v>186</v>
      </c>
      <c r="D160" s="94" t="s">
        <v>377</v>
      </c>
      <c r="E160" s="50">
        <v>126</v>
      </c>
      <c r="F160" s="45">
        <v>40</v>
      </c>
      <c r="G160" s="51">
        <v>86</v>
      </c>
      <c r="H160" s="50">
        <v>126</v>
      </c>
      <c r="I160" s="45">
        <v>26</v>
      </c>
      <c r="J160" s="51">
        <v>100</v>
      </c>
      <c r="K160" s="50">
        <v>126</v>
      </c>
      <c r="L160" s="45">
        <v>31</v>
      </c>
      <c r="M160" s="51">
        <v>95</v>
      </c>
      <c r="N160" s="50">
        <v>145</v>
      </c>
      <c r="O160" s="45">
        <v>57</v>
      </c>
      <c r="P160" s="51">
        <v>88</v>
      </c>
      <c r="Q160" s="50">
        <v>140</v>
      </c>
      <c r="R160" s="45">
        <v>57</v>
      </c>
      <c r="S160" s="51">
        <v>83</v>
      </c>
      <c r="T160" s="50">
        <v>137</v>
      </c>
      <c r="U160" s="45">
        <v>60</v>
      </c>
      <c r="V160" s="51">
        <v>77</v>
      </c>
      <c r="W160" s="50">
        <v>135</v>
      </c>
      <c r="X160" s="45">
        <v>67</v>
      </c>
      <c r="Y160" s="51">
        <v>68</v>
      </c>
      <c r="Z160" s="50">
        <v>114</v>
      </c>
      <c r="AA160" s="45">
        <v>49</v>
      </c>
      <c r="AB160" s="51">
        <v>65</v>
      </c>
      <c r="AC160" s="50">
        <v>124</v>
      </c>
      <c r="AD160" s="45">
        <v>40</v>
      </c>
      <c r="AE160" s="51">
        <v>84</v>
      </c>
      <c r="AF160" s="50">
        <v>114</v>
      </c>
      <c r="AG160" s="45">
        <v>42</v>
      </c>
      <c r="AH160" s="51">
        <v>72</v>
      </c>
      <c r="AI160" s="50">
        <v>127</v>
      </c>
      <c r="AJ160" s="45">
        <v>57</v>
      </c>
      <c r="AK160" s="51">
        <v>70</v>
      </c>
      <c r="AL160" s="50">
        <v>134</v>
      </c>
      <c r="AM160" s="45">
        <v>52</v>
      </c>
      <c r="AN160" s="51">
        <v>82</v>
      </c>
      <c r="AO160" s="50">
        <v>142</v>
      </c>
      <c r="AP160" s="45">
        <v>59</v>
      </c>
      <c r="AQ160" s="51">
        <v>83</v>
      </c>
      <c r="AR160" s="50">
        <v>135</v>
      </c>
      <c r="AS160" s="45">
        <v>59</v>
      </c>
      <c r="AT160" s="51">
        <v>76</v>
      </c>
      <c r="AU160" s="50">
        <v>134</v>
      </c>
      <c r="AV160" s="45">
        <v>69</v>
      </c>
      <c r="AW160" s="51">
        <v>65</v>
      </c>
      <c r="AX160" s="50">
        <v>113</v>
      </c>
      <c r="AY160" s="45">
        <v>51</v>
      </c>
      <c r="AZ160" s="51">
        <v>62</v>
      </c>
      <c r="BA160" s="50">
        <v>108</v>
      </c>
      <c r="BB160" s="45">
        <v>38</v>
      </c>
      <c r="BC160" s="51">
        <v>70</v>
      </c>
      <c r="BD160" s="50">
        <v>114</v>
      </c>
      <c r="BE160" s="45">
        <v>37</v>
      </c>
      <c r="BF160" s="51">
        <v>77</v>
      </c>
      <c r="BG160" s="50">
        <v>116</v>
      </c>
      <c r="BH160" s="45">
        <v>57</v>
      </c>
      <c r="BI160" s="51">
        <v>59</v>
      </c>
      <c r="BJ160" s="50">
        <v>115</v>
      </c>
      <c r="BK160" s="45">
        <v>51</v>
      </c>
      <c r="BL160" s="51">
        <v>64</v>
      </c>
      <c r="BM160" s="50">
        <v>118</v>
      </c>
      <c r="BN160" s="45">
        <v>60</v>
      </c>
      <c r="BO160" s="51">
        <v>58</v>
      </c>
      <c r="BP160" s="50">
        <v>113</v>
      </c>
      <c r="BQ160" s="45">
        <v>78</v>
      </c>
      <c r="BR160" s="51">
        <v>35</v>
      </c>
      <c r="BS160" s="50">
        <v>116</v>
      </c>
      <c r="BT160" s="45">
        <v>44</v>
      </c>
      <c r="BU160" s="51">
        <v>72</v>
      </c>
      <c r="BV160" s="50">
        <v>106</v>
      </c>
      <c r="BW160" s="45">
        <v>60</v>
      </c>
      <c r="BX160" s="51">
        <v>46</v>
      </c>
      <c r="BY160" s="50">
        <v>114</v>
      </c>
      <c r="BZ160" s="45">
        <v>65</v>
      </c>
      <c r="CA160" s="51">
        <v>49</v>
      </c>
      <c r="CB160" s="50">
        <v>128</v>
      </c>
      <c r="CC160" s="45">
        <v>53</v>
      </c>
      <c r="CD160" s="51">
        <v>75</v>
      </c>
      <c r="CE160" s="50">
        <v>148</v>
      </c>
      <c r="CF160" s="45">
        <v>54</v>
      </c>
      <c r="CG160" s="51">
        <v>94</v>
      </c>
      <c r="CH160" s="50">
        <v>129</v>
      </c>
      <c r="CI160" s="45">
        <v>67</v>
      </c>
      <c r="CJ160" s="51">
        <v>62</v>
      </c>
      <c r="CK160" s="50">
        <v>107</v>
      </c>
      <c r="CL160" s="45">
        <v>36</v>
      </c>
      <c r="CM160" s="51">
        <v>71</v>
      </c>
      <c r="CN160" s="50">
        <v>108</v>
      </c>
      <c r="CO160" s="45">
        <v>47</v>
      </c>
      <c r="CP160" s="51">
        <v>61</v>
      </c>
      <c r="CQ160" s="50">
        <v>126</v>
      </c>
      <c r="CR160" s="45">
        <v>43</v>
      </c>
      <c r="CS160" s="51">
        <v>83</v>
      </c>
    </row>
    <row r="161" spans="2:97" s="23" customFormat="1" ht="17.25" customHeight="1" x14ac:dyDescent="0.2">
      <c r="B161" s="87" t="s">
        <v>277</v>
      </c>
      <c r="C161" s="81" t="s">
        <v>190</v>
      </c>
      <c r="D161" s="94" t="s">
        <v>385</v>
      </c>
      <c r="E161" s="50">
        <v>256</v>
      </c>
      <c r="F161" s="45">
        <v>20</v>
      </c>
      <c r="G161" s="51">
        <v>236</v>
      </c>
      <c r="H161" s="50">
        <v>233</v>
      </c>
      <c r="I161" s="45">
        <v>4</v>
      </c>
      <c r="J161" s="51">
        <v>229</v>
      </c>
      <c r="K161" s="50">
        <v>225</v>
      </c>
      <c r="L161" s="45">
        <v>25</v>
      </c>
      <c r="M161" s="51">
        <v>200</v>
      </c>
      <c r="N161" s="50">
        <v>257</v>
      </c>
      <c r="O161" s="45">
        <v>43</v>
      </c>
      <c r="P161" s="51">
        <v>214</v>
      </c>
      <c r="Q161" s="50">
        <v>259</v>
      </c>
      <c r="R161" s="45">
        <v>34</v>
      </c>
      <c r="S161" s="51">
        <v>225</v>
      </c>
      <c r="T161" s="50">
        <v>268</v>
      </c>
      <c r="U161" s="45">
        <v>37</v>
      </c>
      <c r="V161" s="51">
        <v>231</v>
      </c>
      <c r="W161" s="50">
        <v>271</v>
      </c>
      <c r="X161" s="45">
        <v>41</v>
      </c>
      <c r="Y161" s="51">
        <v>230</v>
      </c>
      <c r="Z161" s="50">
        <v>270</v>
      </c>
      <c r="AA161" s="45">
        <v>15</v>
      </c>
      <c r="AB161" s="51">
        <v>255</v>
      </c>
      <c r="AC161" s="50">
        <v>257</v>
      </c>
      <c r="AD161" s="45">
        <v>7</v>
      </c>
      <c r="AE161" s="51">
        <v>250</v>
      </c>
      <c r="AF161" s="50">
        <v>246</v>
      </c>
      <c r="AG161" s="45">
        <v>30</v>
      </c>
      <c r="AH161" s="51">
        <v>216</v>
      </c>
      <c r="AI161" s="50">
        <v>283</v>
      </c>
      <c r="AJ161" s="45">
        <v>47</v>
      </c>
      <c r="AK161" s="51">
        <v>236</v>
      </c>
      <c r="AL161" s="50">
        <v>301</v>
      </c>
      <c r="AM161" s="45">
        <v>64</v>
      </c>
      <c r="AN161" s="51">
        <v>237</v>
      </c>
      <c r="AO161" s="50">
        <v>276</v>
      </c>
      <c r="AP161" s="45">
        <v>40</v>
      </c>
      <c r="AQ161" s="51">
        <v>236</v>
      </c>
      <c r="AR161" s="50">
        <v>262</v>
      </c>
      <c r="AS161" s="45">
        <v>48</v>
      </c>
      <c r="AT161" s="51">
        <v>214</v>
      </c>
      <c r="AU161" s="50">
        <v>254</v>
      </c>
      <c r="AV161" s="45">
        <v>10</v>
      </c>
      <c r="AW161" s="51">
        <v>244</v>
      </c>
      <c r="AX161" s="50">
        <v>248</v>
      </c>
      <c r="AY161" s="45">
        <v>16</v>
      </c>
      <c r="AZ161" s="51">
        <v>232</v>
      </c>
      <c r="BA161" s="50">
        <v>222</v>
      </c>
      <c r="BB161" s="45">
        <v>28</v>
      </c>
      <c r="BC161" s="51">
        <v>194</v>
      </c>
      <c r="BD161" s="50">
        <v>262</v>
      </c>
      <c r="BE161" s="45">
        <v>41</v>
      </c>
      <c r="BF161" s="51">
        <v>221</v>
      </c>
      <c r="BG161" s="50">
        <v>274</v>
      </c>
      <c r="BH161" s="45">
        <v>39</v>
      </c>
      <c r="BI161" s="51">
        <v>235</v>
      </c>
      <c r="BJ161" s="50">
        <v>267</v>
      </c>
      <c r="BK161" s="45">
        <v>50</v>
      </c>
      <c r="BL161" s="51">
        <v>217</v>
      </c>
      <c r="BM161" s="50">
        <v>257</v>
      </c>
      <c r="BN161" s="45">
        <v>37</v>
      </c>
      <c r="BO161" s="51">
        <v>220</v>
      </c>
      <c r="BP161" s="50">
        <v>260</v>
      </c>
      <c r="BQ161" s="45">
        <v>23</v>
      </c>
      <c r="BR161" s="51">
        <v>237</v>
      </c>
      <c r="BS161" s="50">
        <v>239</v>
      </c>
      <c r="BT161" s="45">
        <v>9</v>
      </c>
      <c r="BU161" s="51">
        <v>230</v>
      </c>
      <c r="BV161" s="50">
        <v>236</v>
      </c>
      <c r="BW161" s="45">
        <v>41</v>
      </c>
      <c r="BX161" s="51">
        <v>195</v>
      </c>
      <c r="BY161" s="50">
        <v>259</v>
      </c>
      <c r="BZ161" s="45">
        <v>52</v>
      </c>
      <c r="CA161" s="51">
        <v>207</v>
      </c>
      <c r="CB161" s="50">
        <v>260</v>
      </c>
      <c r="CC161" s="45">
        <v>47</v>
      </c>
      <c r="CD161" s="51">
        <v>213</v>
      </c>
      <c r="CE161" s="50">
        <v>274</v>
      </c>
      <c r="CF161" s="45">
        <v>53</v>
      </c>
      <c r="CG161" s="51">
        <v>221</v>
      </c>
      <c r="CH161" s="50">
        <v>258</v>
      </c>
      <c r="CI161" s="45">
        <v>37</v>
      </c>
      <c r="CJ161" s="51">
        <v>221</v>
      </c>
      <c r="CK161" s="50">
        <v>260</v>
      </c>
      <c r="CL161" s="45">
        <v>18</v>
      </c>
      <c r="CM161" s="51">
        <v>242</v>
      </c>
      <c r="CN161" s="50">
        <v>229</v>
      </c>
      <c r="CO161" s="45">
        <v>6</v>
      </c>
      <c r="CP161" s="51">
        <v>223</v>
      </c>
      <c r="CQ161" s="50">
        <v>233</v>
      </c>
      <c r="CR161" s="45">
        <v>45</v>
      </c>
      <c r="CS161" s="51">
        <v>188</v>
      </c>
    </row>
    <row r="162" spans="2:97" s="23" customFormat="1" ht="17.25" customHeight="1" x14ac:dyDescent="0.2">
      <c r="B162" s="87" t="s">
        <v>277</v>
      </c>
      <c r="C162" s="81" t="s">
        <v>177</v>
      </c>
      <c r="D162" s="94" t="s">
        <v>390</v>
      </c>
      <c r="E162" s="50">
        <v>80</v>
      </c>
      <c r="F162" s="45">
        <v>62</v>
      </c>
      <c r="G162" s="51">
        <v>18</v>
      </c>
      <c r="H162" s="50">
        <v>75</v>
      </c>
      <c r="I162" s="45">
        <v>25</v>
      </c>
      <c r="J162" s="51">
        <v>50</v>
      </c>
      <c r="K162" s="50">
        <v>99</v>
      </c>
      <c r="L162" s="45">
        <v>14</v>
      </c>
      <c r="M162" s="51">
        <v>85</v>
      </c>
      <c r="N162" s="50">
        <v>120</v>
      </c>
      <c r="O162" s="45">
        <v>21</v>
      </c>
      <c r="P162" s="51">
        <v>99</v>
      </c>
      <c r="Q162" s="50">
        <v>134</v>
      </c>
      <c r="R162" s="45">
        <v>49</v>
      </c>
      <c r="S162" s="51">
        <v>85</v>
      </c>
      <c r="T162" s="50">
        <v>146</v>
      </c>
      <c r="U162" s="45">
        <v>61</v>
      </c>
      <c r="V162" s="51">
        <v>85</v>
      </c>
      <c r="W162" s="50">
        <v>116</v>
      </c>
      <c r="X162" s="45">
        <v>39</v>
      </c>
      <c r="Y162" s="51">
        <v>77</v>
      </c>
      <c r="Z162" s="50">
        <v>110</v>
      </c>
      <c r="AA162" s="45">
        <v>35</v>
      </c>
      <c r="AB162" s="51">
        <v>75</v>
      </c>
      <c r="AC162" s="50">
        <v>110</v>
      </c>
      <c r="AD162" s="45">
        <v>33</v>
      </c>
      <c r="AE162" s="51">
        <v>77</v>
      </c>
      <c r="AF162" s="50">
        <v>109</v>
      </c>
      <c r="AG162" s="45">
        <v>28</v>
      </c>
      <c r="AH162" s="51">
        <v>81</v>
      </c>
      <c r="AI162" s="50">
        <v>121</v>
      </c>
      <c r="AJ162" s="45">
        <v>33</v>
      </c>
      <c r="AK162" s="51">
        <v>88</v>
      </c>
      <c r="AL162" s="50">
        <v>154</v>
      </c>
      <c r="AM162" s="45">
        <v>65</v>
      </c>
      <c r="AN162" s="51">
        <v>89</v>
      </c>
      <c r="AO162" s="50">
        <v>135</v>
      </c>
      <c r="AP162" s="45">
        <v>48</v>
      </c>
      <c r="AQ162" s="51">
        <v>87</v>
      </c>
      <c r="AR162" s="50">
        <v>111</v>
      </c>
      <c r="AS162" s="45">
        <v>39</v>
      </c>
      <c r="AT162" s="51">
        <v>72</v>
      </c>
      <c r="AU162" s="50">
        <v>141</v>
      </c>
      <c r="AV162" s="45">
        <v>64</v>
      </c>
      <c r="AW162" s="51">
        <v>77</v>
      </c>
      <c r="AX162" s="50">
        <v>138</v>
      </c>
      <c r="AY162" s="45">
        <v>50</v>
      </c>
      <c r="AZ162" s="51">
        <v>88</v>
      </c>
      <c r="BA162" s="50">
        <v>110</v>
      </c>
      <c r="BB162" s="45">
        <v>40</v>
      </c>
      <c r="BC162" s="51">
        <v>70</v>
      </c>
      <c r="BD162" s="50">
        <v>120</v>
      </c>
      <c r="BE162" s="45">
        <v>52</v>
      </c>
      <c r="BF162" s="51">
        <v>68</v>
      </c>
      <c r="BG162" s="50">
        <v>134</v>
      </c>
      <c r="BH162" s="45">
        <v>59</v>
      </c>
      <c r="BI162" s="51">
        <v>75</v>
      </c>
      <c r="BJ162" s="50">
        <v>139</v>
      </c>
      <c r="BK162" s="45">
        <v>63</v>
      </c>
      <c r="BL162" s="51">
        <v>76</v>
      </c>
      <c r="BM162" s="50">
        <v>116</v>
      </c>
      <c r="BN162" s="45">
        <v>54</v>
      </c>
      <c r="BO162" s="51">
        <v>62</v>
      </c>
      <c r="BP162" s="50">
        <v>110</v>
      </c>
      <c r="BQ162" s="45">
        <v>44</v>
      </c>
      <c r="BR162" s="51">
        <v>66</v>
      </c>
      <c r="BS162" s="50">
        <v>108</v>
      </c>
      <c r="BT162" s="45">
        <v>40</v>
      </c>
      <c r="BU162" s="51">
        <v>68</v>
      </c>
      <c r="BV162" s="50">
        <v>90</v>
      </c>
      <c r="BW162" s="45">
        <v>12</v>
      </c>
      <c r="BX162" s="51">
        <v>78</v>
      </c>
      <c r="BY162" s="50">
        <v>110</v>
      </c>
      <c r="BZ162" s="45">
        <v>15</v>
      </c>
      <c r="CA162" s="51">
        <v>95</v>
      </c>
      <c r="CB162" s="50">
        <v>142</v>
      </c>
      <c r="CC162" s="45">
        <v>64</v>
      </c>
      <c r="CD162" s="51">
        <v>78</v>
      </c>
      <c r="CE162" s="50">
        <v>142</v>
      </c>
      <c r="CF162" s="45">
        <v>75</v>
      </c>
      <c r="CG162" s="51">
        <v>67</v>
      </c>
      <c r="CH162" s="50">
        <v>142</v>
      </c>
      <c r="CI162" s="45">
        <v>51</v>
      </c>
      <c r="CJ162" s="51">
        <v>91</v>
      </c>
      <c r="CK162" s="50">
        <v>140</v>
      </c>
      <c r="CL162" s="45">
        <v>40</v>
      </c>
      <c r="CM162" s="51">
        <v>100</v>
      </c>
      <c r="CN162" s="50">
        <v>117</v>
      </c>
      <c r="CO162" s="45">
        <v>45</v>
      </c>
      <c r="CP162" s="51">
        <v>72</v>
      </c>
      <c r="CQ162" s="50">
        <v>102</v>
      </c>
      <c r="CR162" s="45">
        <v>28</v>
      </c>
      <c r="CS162" s="51">
        <v>74</v>
      </c>
    </row>
    <row r="163" spans="2:97" s="23" customFormat="1" ht="17.25" customHeight="1" x14ac:dyDescent="0.2">
      <c r="B163" s="87" t="s">
        <v>277</v>
      </c>
      <c r="C163" s="81" t="s">
        <v>191</v>
      </c>
      <c r="D163" s="94" t="s">
        <v>393</v>
      </c>
      <c r="E163" s="50">
        <v>462</v>
      </c>
      <c r="F163" s="45">
        <v>114</v>
      </c>
      <c r="G163" s="51">
        <v>348</v>
      </c>
      <c r="H163" s="50">
        <v>459</v>
      </c>
      <c r="I163" s="45">
        <v>112</v>
      </c>
      <c r="J163" s="51">
        <v>347</v>
      </c>
      <c r="K163" s="50">
        <v>549</v>
      </c>
      <c r="L163" s="45">
        <v>181</v>
      </c>
      <c r="M163" s="51">
        <v>368</v>
      </c>
      <c r="N163" s="50">
        <v>622</v>
      </c>
      <c r="O163" s="45">
        <v>249</v>
      </c>
      <c r="P163" s="51">
        <v>373</v>
      </c>
      <c r="Q163" s="50">
        <v>579</v>
      </c>
      <c r="R163" s="45">
        <v>184</v>
      </c>
      <c r="S163" s="51">
        <v>395</v>
      </c>
      <c r="T163" s="50">
        <v>607</v>
      </c>
      <c r="U163" s="45">
        <v>205</v>
      </c>
      <c r="V163" s="51">
        <v>402</v>
      </c>
      <c r="W163" s="50">
        <v>635</v>
      </c>
      <c r="X163" s="45">
        <v>221</v>
      </c>
      <c r="Y163" s="51">
        <v>414</v>
      </c>
      <c r="Z163" s="50">
        <v>531</v>
      </c>
      <c r="AA163" s="45">
        <v>131</v>
      </c>
      <c r="AB163" s="51">
        <v>400</v>
      </c>
      <c r="AC163" s="50">
        <v>466</v>
      </c>
      <c r="AD163" s="45">
        <v>77</v>
      </c>
      <c r="AE163" s="51">
        <v>389</v>
      </c>
      <c r="AF163" s="50">
        <v>520</v>
      </c>
      <c r="AG163" s="45">
        <v>141</v>
      </c>
      <c r="AH163" s="51">
        <v>379</v>
      </c>
      <c r="AI163" s="50">
        <v>540</v>
      </c>
      <c r="AJ163" s="45">
        <v>161</v>
      </c>
      <c r="AK163" s="51">
        <v>379</v>
      </c>
      <c r="AL163" s="50">
        <v>561</v>
      </c>
      <c r="AM163" s="45">
        <v>194</v>
      </c>
      <c r="AN163" s="51">
        <v>367</v>
      </c>
      <c r="AO163" s="50">
        <v>620</v>
      </c>
      <c r="AP163" s="45">
        <v>248</v>
      </c>
      <c r="AQ163" s="51">
        <v>372</v>
      </c>
      <c r="AR163" s="50">
        <v>605</v>
      </c>
      <c r="AS163" s="45">
        <v>249</v>
      </c>
      <c r="AT163" s="51">
        <v>356</v>
      </c>
      <c r="AU163" s="50">
        <v>486</v>
      </c>
      <c r="AV163" s="45">
        <v>142</v>
      </c>
      <c r="AW163" s="51">
        <v>344</v>
      </c>
      <c r="AX163" s="50">
        <v>424</v>
      </c>
      <c r="AY163" s="45">
        <v>84</v>
      </c>
      <c r="AZ163" s="51">
        <v>340</v>
      </c>
      <c r="BA163" s="50">
        <v>530</v>
      </c>
      <c r="BB163" s="45">
        <v>182</v>
      </c>
      <c r="BC163" s="51">
        <v>348</v>
      </c>
      <c r="BD163" s="50">
        <v>590</v>
      </c>
      <c r="BE163" s="45">
        <v>235</v>
      </c>
      <c r="BF163" s="51">
        <v>355</v>
      </c>
      <c r="BG163" s="50">
        <v>588</v>
      </c>
      <c r="BH163" s="45">
        <v>240</v>
      </c>
      <c r="BI163" s="51">
        <v>348</v>
      </c>
      <c r="BJ163" s="50">
        <v>586</v>
      </c>
      <c r="BK163" s="45">
        <v>242</v>
      </c>
      <c r="BL163" s="51">
        <v>344</v>
      </c>
      <c r="BM163" s="50">
        <v>584</v>
      </c>
      <c r="BN163" s="45">
        <v>234</v>
      </c>
      <c r="BO163" s="51">
        <v>350</v>
      </c>
      <c r="BP163" s="50">
        <v>446</v>
      </c>
      <c r="BQ163" s="45">
        <v>110</v>
      </c>
      <c r="BR163" s="51">
        <v>336</v>
      </c>
      <c r="BS163" s="50">
        <v>423</v>
      </c>
      <c r="BT163" s="45">
        <v>90</v>
      </c>
      <c r="BU163" s="51">
        <v>333</v>
      </c>
      <c r="BV163" s="50">
        <v>465</v>
      </c>
      <c r="BW163" s="45">
        <v>131</v>
      </c>
      <c r="BX163" s="51">
        <v>334</v>
      </c>
      <c r="BY163" s="50">
        <v>598</v>
      </c>
      <c r="BZ163" s="45">
        <v>242</v>
      </c>
      <c r="CA163" s="51">
        <v>356</v>
      </c>
      <c r="CB163" s="50">
        <v>591</v>
      </c>
      <c r="CC163" s="45">
        <v>235</v>
      </c>
      <c r="CD163" s="51">
        <v>356</v>
      </c>
      <c r="CE163" s="50">
        <v>549</v>
      </c>
      <c r="CF163" s="45">
        <v>206</v>
      </c>
      <c r="CG163" s="51">
        <v>343</v>
      </c>
      <c r="CH163" s="50">
        <v>579</v>
      </c>
      <c r="CI163" s="45">
        <v>227</v>
      </c>
      <c r="CJ163" s="51">
        <v>352</v>
      </c>
      <c r="CK163" s="50">
        <v>480</v>
      </c>
      <c r="CL163" s="45">
        <v>129</v>
      </c>
      <c r="CM163" s="51">
        <v>351</v>
      </c>
      <c r="CN163" s="50">
        <v>444</v>
      </c>
      <c r="CO163" s="45">
        <v>99</v>
      </c>
      <c r="CP163" s="51">
        <v>345</v>
      </c>
      <c r="CQ163" s="50">
        <v>561</v>
      </c>
      <c r="CR163" s="45">
        <v>197</v>
      </c>
      <c r="CS163" s="51">
        <v>364</v>
      </c>
    </row>
    <row r="164" spans="2:97" s="23" customFormat="1" ht="17.25" customHeight="1" x14ac:dyDescent="0.2">
      <c r="B164" s="87" t="s">
        <v>278</v>
      </c>
      <c r="C164" s="81" t="s">
        <v>195</v>
      </c>
      <c r="D164" s="94" t="s">
        <v>287</v>
      </c>
      <c r="E164" s="50">
        <v>259</v>
      </c>
      <c r="F164" s="45">
        <v>67</v>
      </c>
      <c r="G164" s="51">
        <v>192</v>
      </c>
      <c r="H164" s="50">
        <v>256</v>
      </c>
      <c r="I164" s="45">
        <v>68</v>
      </c>
      <c r="J164" s="51">
        <v>188</v>
      </c>
      <c r="K164" s="50">
        <v>287</v>
      </c>
      <c r="L164" s="45">
        <v>91</v>
      </c>
      <c r="M164" s="51">
        <v>196</v>
      </c>
      <c r="N164" s="50">
        <v>341</v>
      </c>
      <c r="O164" s="45">
        <v>133</v>
      </c>
      <c r="P164" s="51">
        <v>208</v>
      </c>
      <c r="Q164" s="50">
        <v>349</v>
      </c>
      <c r="R164" s="45">
        <v>133</v>
      </c>
      <c r="S164" s="51">
        <v>216</v>
      </c>
      <c r="T164" s="50">
        <v>348</v>
      </c>
      <c r="U164" s="45">
        <v>137</v>
      </c>
      <c r="V164" s="51">
        <v>211</v>
      </c>
      <c r="W164" s="50">
        <v>337</v>
      </c>
      <c r="X164" s="45">
        <v>130</v>
      </c>
      <c r="Y164" s="51">
        <v>207</v>
      </c>
      <c r="Z164" s="50">
        <v>286</v>
      </c>
      <c r="AA164" s="45">
        <v>84</v>
      </c>
      <c r="AB164" s="51">
        <v>202</v>
      </c>
      <c r="AC164" s="50">
        <v>255</v>
      </c>
      <c r="AD164" s="45">
        <v>56</v>
      </c>
      <c r="AE164" s="51">
        <v>199</v>
      </c>
      <c r="AF164" s="50">
        <v>327</v>
      </c>
      <c r="AG164" s="45">
        <v>135</v>
      </c>
      <c r="AH164" s="51">
        <v>192</v>
      </c>
      <c r="AI164" s="50">
        <v>341</v>
      </c>
      <c r="AJ164" s="45">
        <v>146</v>
      </c>
      <c r="AK164" s="51">
        <v>195</v>
      </c>
      <c r="AL164" s="50">
        <v>343</v>
      </c>
      <c r="AM164" s="45">
        <v>146</v>
      </c>
      <c r="AN164" s="51">
        <v>197</v>
      </c>
      <c r="AO164" s="50">
        <v>329</v>
      </c>
      <c r="AP164" s="45">
        <v>133</v>
      </c>
      <c r="AQ164" s="51">
        <v>196</v>
      </c>
      <c r="AR164" s="50">
        <v>350</v>
      </c>
      <c r="AS164" s="45">
        <v>155</v>
      </c>
      <c r="AT164" s="51">
        <v>195</v>
      </c>
      <c r="AU164" s="50">
        <v>283</v>
      </c>
      <c r="AV164" s="45">
        <v>95</v>
      </c>
      <c r="AW164" s="51">
        <v>188</v>
      </c>
      <c r="AX164" s="50">
        <v>243</v>
      </c>
      <c r="AY164" s="45">
        <v>53</v>
      </c>
      <c r="AZ164" s="51">
        <v>190</v>
      </c>
      <c r="BA164" s="50">
        <v>293</v>
      </c>
      <c r="BB164" s="45">
        <v>104</v>
      </c>
      <c r="BC164" s="51">
        <v>189</v>
      </c>
      <c r="BD164" s="50">
        <v>330</v>
      </c>
      <c r="BE164" s="45">
        <v>133</v>
      </c>
      <c r="BF164" s="51">
        <v>197</v>
      </c>
      <c r="BG164" s="50">
        <v>302</v>
      </c>
      <c r="BH164" s="45">
        <v>106</v>
      </c>
      <c r="BI164" s="51">
        <v>196</v>
      </c>
      <c r="BJ164" s="50">
        <v>336</v>
      </c>
      <c r="BK164" s="45">
        <v>145</v>
      </c>
      <c r="BL164" s="51">
        <v>191</v>
      </c>
      <c r="BM164" s="50">
        <v>338</v>
      </c>
      <c r="BN164" s="45">
        <v>143</v>
      </c>
      <c r="BO164" s="51">
        <v>195</v>
      </c>
      <c r="BP164" s="50">
        <v>278</v>
      </c>
      <c r="BQ164" s="45">
        <v>85</v>
      </c>
      <c r="BR164" s="51">
        <v>193</v>
      </c>
      <c r="BS164" s="50">
        <v>255</v>
      </c>
      <c r="BT164" s="45">
        <v>66</v>
      </c>
      <c r="BU164" s="51">
        <v>189</v>
      </c>
      <c r="BV164" s="50">
        <v>310</v>
      </c>
      <c r="BW164" s="45">
        <v>125</v>
      </c>
      <c r="BX164" s="51">
        <v>185</v>
      </c>
      <c r="BY164" s="50">
        <v>325</v>
      </c>
      <c r="BZ164" s="45">
        <v>122</v>
      </c>
      <c r="CA164" s="51">
        <v>203</v>
      </c>
      <c r="CB164" s="50">
        <v>326</v>
      </c>
      <c r="CC164" s="45">
        <v>127</v>
      </c>
      <c r="CD164" s="51">
        <v>199</v>
      </c>
      <c r="CE164" s="50">
        <v>323</v>
      </c>
      <c r="CF164" s="45">
        <v>127</v>
      </c>
      <c r="CG164" s="51">
        <v>196</v>
      </c>
      <c r="CH164" s="50">
        <v>352</v>
      </c>
      <c r="CI164" s="45">
        <v>148</v>
      </c>
      <c r="CJ164" s="51">
        <v>204</v>
      </c>
      <c r="CK164" s="50">
        <v>284</v>
      </c>
      <c r="CL164" s="45">
        <v>84</v>
      </c>
      <c r="CM164" s="51">
        <v>200</v>
      </c>
      <c r="CN164" s="50">
        <v>248</v>
      </c>
      <c r="CO164" s="45">
        <v>49</v>
      </c>
      <c r="CP164" s="51">
        <v>199</v>
      </c>
      <c r="CQ164" s="50">
        <v>315</v>
      </c>
      <c r="CR164" s="45">
        <v>117</v>
      </c>
      <c r="CS164" s="51">
        <v>198</v>
      </c>
    </row>
    <row r="165" spans="2:97" s="23" customFormat="1" ht="17.25" customHeight="1" x14ac:dyDescent="0.2">
      <c r="B165" s="87" t="s">
        <v>278</v>
      </c>
      <c r="C165" s="81" t="s">
        <v>198</v>
      </c>
      <c r="D165" s="94" t="s">
        <v>288</v>
      </c>
      <c r="E165" s="50">
        <v>83</v>
      </c>
      <c r="F165" s="45">
        <v>42</v>
      </c>
      <c r="G165" s="51">
        <v>41</v>
      </c>
      <c r="H165" s="50">
        <v>49</v>
      </c>
      <c r="I165" s="45">
        <v>24</v>
      </c>
      <c r="J165" s="51">
        <v>25</v>
      </c>
      <c r="K165" s="50">
        <v>73</v>
      </c>
      <c r="L165" s="45">
        <v>32</v>
      </c>
      <c r="M165" s="51">
        <v>41</v>
      </c>
      <c r="N165" s="50">
        <v>90</v>
      </c>
      <c r="O165" s="45">
        <v>48</v>
      </c>
      <c r="P165" s="51">
        <v>42</v>
      </c>
      <c r="Q165" s="50">
        <v>107</v>
      </c>
      <c r="R165" s="45">
        <v>68</v>
      </c>
      <c r="S165" s="51">
        <v>39</v>
      </c>
      <c r="T165" s="50">
        <v>82</v>
      </c>
      <c r="U165" s="45">
        <v>54</v>
      </c>
      <c r="V165" s="51">
        <v>28</v>
      </c>
      <c r="W165" s="50">
        <v>101</v>
      </c>
      <c r="X165" s="45">
        <v>74</v>
      </c>
      <c r="Y165" s="51">
        <v>27</v>
      </c>
      <c r="Z165" s="50">
        <v>71</v>
      </c>
      <c r="AA165" s="45">
        <v>44</v>
      </c>
      <c r="AB165" s="51">
        <v>27</v>
      </c>
      <c r="AC165" s="50">
        <v>51</v>
      </c>
      <c r="AD165" s="45">
        <v>28</v>
      </c>
      <c r="AE165" s="51">
        <v>23</v>
      </c>
      <c r="AF165" s="50">
        <v>76</v>
      </c>
      <c r="AG165" s="45">
        <v>52</v>
      </c>
      <c r="AH165" s="51">
        <v>24</v>
      </c>
      <c r="AI165" s="50">
        <v>89</v>
      </c>
      <c r="AJ165" s="45">
        <v>65</v>
      </c>
      <c r="AK165" s="51">
        <v>24</v>
      </c>
      <c r="AL165" s="50">
        <v>89</v>
      </c>
      <c r="AM165" s="45">
        <v>62</v>
      </c>
      <c r="AN165" s="51">
        <v>27</v>
      </c>
      <c r="AO165" s="50">
        <v>90</v>
      </c>
      <c r="AP165" s="45">
        <v>61</v>
      </c>
      <c r="AQ165" s="51">
        <v>29</v>
      </c>
      <c r="AR165" s="50">
        <v>95</v>
      </c>
      <c r="AS165" s="45">
        <v>70</v>
      </c>
      <c r="AT165" s="51">
        <v>25</v>
      </c>
      <c r="AU165" s="50">
        <v>51</v>
      </c>
      <c r="AV165" s="45">
        <v>36</v>
      </c>
      <c r="AW165" s="51">
        <v>15</v>
      </c>
      <c r="AX165" s="50">
        <v>33</v>
      </c>
      <c r="AY165" s="45">
        <v>19</v>
      </c>
      <c r="AZ165" s="51">
        <v>14</v>
      </c>
      <c r="BA165" s="50">
        <v>79</v>
      </c>
      <c r="BB165" s="45">
        <v>53</v>
      </c>
      <c r="BC165" s="51">
        <v>26</v>
      </c>
      <c r="BD165" s="50">
        <v>85</v>
      </c>
      <c r="BE165" s="45">
        <v>68</v>
      </c>
      <c r="BF165" s="51">
        <v>17</v>
      </c>
      <c r="BG165" s="50">
        <v>78</v>
      </c>
      <c r="BH165" s="45">
        <v>55</v>
      </c>
      <c r="BI165" s="51">
        <v>23</v>
      </c>
      <c r="BJ165" s="50">
        <v>94</v>
      </c>
      <c r="BK165" s="45">
        <v>66</v>
      </c>
      <c r="BL165" s="51">
        <v>28</v>
      </c>
      <c r="BM165" s="50">
        <v>95</v>
      </c>
      <c r="BN165" s="45">
        <v>70</v>
      </c>
      <c r="BO165" s="51">
        <v>25</v>
      </c>
      <c r="BP165" s="50">
        <v>65</v>
      </c>
      <c r="BQ165" s="45">
        <v>41</v>
      </c>
      <c r="BR165" s="51">
        <v>24</v>
      </c>
      <c r="BS165" s="50">
        <v>57</v>
      </c>
      <c r="BT165" s="45">
        <v>32</v>
      </c>
      <c r="BU165" s="51">
        <v>25</v>
      </c>
      <c r="BV165" s="50">
        <v>77</v>
      </c>
      <c r="BW165" s="45">
        <v>50</v>
      </c>
      <c r="BX165" s="51">
        <v>27</v>
      </c>
      <c r="BY165" s="50">
        <v>93</v>
      </c>
      <c r="BZ165" s="45">
        <v>58</v>
      </c>
      <c r="CA165" s="51">
        <v>35</v>
      </c>
      <c r="CB165" s="50">
        <v>95</v>
      </c>
      <c r="CC165" s="45">
        <v>68</v>
      </c>
      <c r="CD165" s="51">
        <v>27</v>
      </c>
      <c r="CE165" s="50">
        <v>82</v>
      </c>
      <c r="CF165" s="45">
        <v>50</v>
      </c>
      <c r="CG165" s="51">
        <v>32</v>
      </c>
      <c r="CH165" s="50">
        <v>103</v>
      </c>
      <c r="CI165" s="45">
        <v>71</v>
      </c>
      <c r="CJ165" s="51">
        <v>32</v>
      </c>
      <c r="CK165" s="50">
        <v>73</v>
      </c>
      <c r="CL165" s="45">
        <v>46</v>
      </c>
      <c r="CM165" s="51">
        <v>27</v>
      </c>
      <c r="CN165" s="50">
        <v>49</v>
      </c>
      <c r="CO165" s="45">
        <v>22</v>
      </c>
      <c r="CP165" s="51">
        <v>27</v>
      </c>
      <c r="CQ165" s="50">
        <v>78</v>
      </c>
      <c r="CR165" s="45">
        <v>54</v>
      </c>
      <c r="CS165" s="51">
        <v>24</v>
      </c>
    </row>
    <row r="166" spans="2:97" s="23" customFormat="1" ht="17.25" customHeight="1" x14ac:dyDescent="0.2">
      <c r="B166" s="87" t="s">
        <v>278</v>
      </c>
      <c r="C166" s="81" t="s">
        <v>204</v>
      </c>
      <c r="D166" s="94" t="s">
        <v>319</v>
      </c>
      <c r="E166" s="50">
        <v>339</v>
      </c>
      <c r="F166" s="45">
        <v>83</v>
      </c>
      <c r="G166" s="51">
        <v>256</v>
      </c>
      <c r="H166" s="50">
        <v>314</v>
      </c>
      <c r="I166" s="45">
        <v>56</v>
      </c>
      <c r="J166" s="51">
        <v>258</v>
      </c>
      <c r="K166" s="50">
        <v>380</v>
      </c>
      <c r="L166" s="45">
        <v>131</v>
      </c>
      <c r="M166" s="51">
        <v>249</v>
      </c>
      <c r="N166" s="50">
        <v>371</v>
      </c>
      <c r="O166" s="45">
        <v>114</v>
      </c>
      <c r="P166" s="51">
        <v>257</v>
      </c>
      <c r="Q166" s="50">
        <v>390</v>
      </c>
      <c r="R166" s="45">
        <v>132</v>
      </c>
      <c r="S166" s="51">
        <v>258</v>
      </c>
      <c r="T166" s="50">
        <v>369</v>
      </c>
      <c r="U166" s="45">
        <v>116</v>
      </c>
      <c r="V166" s="51">
        <v>253</v>
      </c>
      <c r="W166" s="50">
        <v>423</v>
      </c>
      <c r="X166" s="45">
        <v>155</v>
      </c>
      <c r="Y166" s="51">
        <v>268</v>
      </c>
      <c r="Z166" s="50">
        <v>342</v>
      </c>
      <c r="AA166" s="45">
        <v>91</v>
      </c>
      <c r="AB166" s="51">
        <v>251</v>
      </c>
      <c r="AC166" s="50">
        <v>297</v>
      </c>
      <c r="AD166" s="45">
        <v>50</v>
      </c>
      <c r="AE166" s="51">
        <v>247</v>
      </c>
      <c r="AF166" s="50">
        <v>356</v>
      </c>
      <c r="AG166" s="45">
        <v>107</v>
      </c>
      <c r="AH166" s="51">
        <v>249</v>
      </c>
      <c r="AI166" s="50">
        <v>378</v>
      </c>
      <c r="AJ166" s="45">
        <v>118</v>
      </c>
      <c r="AK166" s="51">
        <v>260</v>
      </c>
      <c r="AL166" s="50">
        <v>392</v>
      </c>
      <c r="AM166" s="45">
        <v>151</v>
      </c>
      <c r="AN166" s="51">
        <v>241</v>
      </c>
      <c r="AO166" s="50">
        <v>367</v>
      </c>
      <c r="AP166" s="45">
        <v>132</v>
      </c>
      <c r="AQ166" s="51">
        <v>235</v>
      </c>
      <c r="AR166" s="50">
        <v>359</v>
      </c>
      <c r="AS166" s="45">
        <v>141</v>
      </c>
      <c r="AT166" s="51">
        <v>218</v>
      </c>
      <c r="AU166" s="50">
        <v>293</v>
      </c>
      <c r="AV166" s="45">
        <v>82</v>
      </c>
      <c r="AW166" s="51">
        <v>211</v>
      </c>
      <c r="AX166" s="50">
        <v>243</v>
      </c>
      <c r="AY166" s="45">
        <v>45</v>
      </c>
      <c r="AZ166" s="51">
        <v>198</v>
      </c>
      <c r="BA166" s="50">
        <v>313</v>
      </c>
      <c r="BB166" s="45">
        <v>113</v>
      </c>
      <c r="BC166" s="51">
        <v>200</v>
      </c>
      <c r="BD166" s="50">
        <v>338</v>
      </c>
      <c r="BE166" s="45">
        <v>126</v>
      </c>
      <c r="BF166" s="51">
        <v>212</v>
      </c>
      <c r="BG166" s="50">
        <v>357</v>
      </c>
      <c r="BH166" s="45">
        <v>148</v>
      </c>
      <c r="BI166" s="51">
        <v>209</v>
      </c>
      <c r="BJ166" s="50">
        <v>351</v>
      </c>
      <c r="BK166" s="45">
        <v>125</v>
      </c>
      <c r="BL166" s="51">
        <v>226</v>
      </c>
      <c r="BM166" s="50">
        <v>388</v>
      </c>
      <c r="BN166" s="45">
        <v>154</v>
      </c>
      <c r="BO166" s="51">
        <v>234</v>
      </c>
      <c r="BP166" s="50">
        <v>295</v>
      </c>
      <c r="BQ166" s="45">
        <v>76</v>
      </c>
      <c r="BR166" s="51">
        <v>219</v>
      </c>
      <c r="BS166" s="50">
        <v>256</v>
      </c>
      <c r="BT166" s="45">
        <v>44</v>
      </c>
      <c r="BU166" s="51">
        <v>212</v>
      </c>
      <c r="BV166" s="50">
        <v>348</v>
      </c>
      <c r="BW166" s="45">
        <v>117</v>
      </c>
      <c r="BX166" s="51">
        <v>231</v>
      </c>
      <c r="BY166" s="50">
        <v>375</v>
      </c>
      <c r="BZ166" s="45">
        <v>137</v>
      </c>
      <c r="CA166" s="51">
        <v>238</v>
      </c>
      <c r="CB166" s="50">
        <v>383</v>
      </c>
      <c r="CC166" s="45">
        <v>134</v>
      </c>
      <c r="CD166" s="51">
        <v>249</v>
      </c>
      <c r="CE166" s="50">
        <v>351</v>
      </c>
      <c r="CF166" s="45">
        <v>125</v>
      </c>
      <c r="CG166" s="51">
        <v>226</v>
      </c>
      <c r="CH166" s="50">
        <v>374</v>
      </c>
      <c r="CI166" s="45">
        <v>140</v>
      </c>
      <c r="CJ166" s="51">
        <v>234</v>
      </c>
      <c r="CK166" s="50">
        <v>304</v>
      </c>
      <c r="CL166" s="45">
        <v>79</v>
      </c>
      <c r="CM166" s="51">
        <v>225</v>
      </c>
      <c r="CN166" s="50">
        <v>258</v>
      </c>
      <c r="CO166" s="45">
        <v>38</v>
      </c>
      <c r="CP166" s="51">
        <v>220</v>
      </c>
      <c r="CQ166" s="50">
        <v>311</v>
      </c>
      <c r="CR166" s="45">
        <v>92</v>
      </c>
      <c r="CS166" s="51">
        <v>219</v>
      </c>
    </row>
    <row r="167" spans="2:97" s="23" customFormat="1" ht="17.25" customHeight="1" x14ac:dyDescent="0.2">
      <c r="B167" s="87" t="s">
        <v>278</v>
      </c>
      <c r="C167" s="81" t="s">
        <v>202</v>
      </c>
      <c r="D167" s="94" t="s">
        <v>295</v>
      </c>
      <c r="E167" s="50">
        <v>80</v>
      </c>
      <c r="F167" s="45">
        <v>25</v>
      </c>
      <c r="G167" s="51">
        <v>55</v>
      </c>
      <c r="H167" s="50">
        <v>76</v>
      </c>
      <c r="I167" s="45">
        <v>22</v>
      </c>
      <c r="J167" s="51">
        <v>54</v>
      </c>
      <c r="K167" s="50">
        <v>93</v>
      </c>
      <c r="L167" s="45">
        <v>36</v>
      </c>
      <c r="M167" s="51">
        <v>57</v>
      </c>
      <c r="N167" s="50">
        <v>98</v>
      </c>
      <c r="O167" s="45">
        <v>39</v>
      </c>
      <c r="P167" s="51">
        <v>59</v>
      </c>
      <c r="Q167" s="50">
        <v>97</v>
      </c>
      <c r="R167" s="45">
        <v>33</v>
      </c>
      <c r="S167" s="51">
        <v>64</v>
      </c>
      <c r="T167" s="50">
        <v>106</v>
      </c>
      <c r="U167" s="45">
        <v>40</v>
      </c>
      <c r="V167" s="51">
        <v>66</v>
      </c>
      <c r="W167" s="50">
        <v>112</v>
      </c>
      <c r="X167" s="45">
        <v>39</v>
      </c>
      <c r="Y167" s="51">
        <v>73</v>
      </c>
      <c r="Z167" s="50">
        <v>97</v>
      </c>
      <c r="AA167" s="45">
        <v>26</v>
      </c>
      <c r="AB167" s="51">
        <v>71</v>
      </c>
      <c r="AC167" s="50">
        <v>89</v>
      </c>
      <c r="AD167" s="45">
        <v>23</v>
      </c>
      <c r="AE167" s="51">
        <v>66</v>
      </c>
      <c r="AF167" s="50">
        <v>94</v>
      </c>
      <c r="AG167" s="45">
        <v>27</v>
      </c>
      <c r="AH167" s="51">
        <v>67</v>
      </c>
      <c r="AI167" s="50">
        <v>105</v>
      </c>
      <c r="AJ167" s="45">
        <v>31</v>
      </c>
      <c r="AK167" s="51">
        <v>74</v>
      </c>
      <c r="AL167" s="50">
        <v>113</v>
      </c>
      <c r="AM167" s="45">
        <v>43</v>
      </c>
      <c r="AN167" s="51">
        <v>70</v>
      </c>
      <c r="AO167" s="50">
        <v>101</v>
      </c>
      <c r="AP167" s="45">
        <v>34</v>
      </c>
      <c r="AQ167" s="51">
        <v>67</v>
      </c>
      <c r="AR167" s="50">
        <v>108</v>
      </c>
      <c r="AS167" s="45">
        <v>44</v>
      </c>
      <c r="AT167" s="51">
        <v>64</v>
      </c>
      <c r="AU167" s="50">
        <v>77</v>
      </c>
      <c r="AV167" s="45">
        <v>18</v>
      </c>
      <c r="AW167" s="51">
        <v>59</v>
      </c>
      <c r="AX167" s="50">
        <v>89</v>
      </c>
      <c r="AY167" s="45">
        <v>26</v>
      </c>
      <c r="AZ167" s="51">
        <v>63</v>
      </c>
      <c r="BA167" s="50">
        <v>104</v>
      </c>
      <c r="BB167" s="45">
        <v>45</v>
      </c>
      <c r="BC167" s="51">
        <v>59</v>
      </c>
      <c r="BD167" s="50">
        <v>116</v>
      </c>
      <c r="BE167" s="45">
        <v>37</v>
      </c>
      <c r="BF167" s="51">
        <v>79</v>
      </c>
      <c r="BG167" s="50">
        <v>130</v>
      </c>
      <c r="BH167" s="45">
        <v>53</v>
      </c>
      <c r="BI167" s="51">
        <v>77</v>
      </c>
      <c r="BJ167" s="50">
        <v>108</v>
      </c>
      <c r="BK167" s="45">
        <v>39</v>
      </c>
      <c r="BL167" s="51">
        <v>69</v>
      </c>
      <c r="BM167" s="50">
        <v>120</v>
      </c>
      <c r="BN167" s="45">
        <v>53</v>
      </c>
      <c r="BO167" s="51">
        <v>67</v>
      </c>
      <c r="BP167" s="50">
        <v>91</v>
      </c>
      <c r="BQ167" s="45">
        <v>26</v>
      </c>
      <c r="BR167" s="51">
        <v>65</v>
      </c>
      <c r="BS167" s="50">
        <v>91</v>
      </c>
      <c r="BT167" s="45">
        <v>29</v>
      </c>
      <c r="BU167" s="51">
        <v>62</v>
      </c>
      <c r="BV167" s="50">
        <v>96</v>
      </c>
      <c r="BW167" s="45">
        <v>41</v>
      </c>
      <c r="BX167" s="51">
        <v>55</v>
      </c>
      <c r="BY167" s="50">
        <v>110</v>
      </c>
      <c r="BZ167" s="45">
        <v>39</v>
      </c>
      <c r="CA167" s="51">
        <v>71</v>
      </c>
      <c r="CB167" s="50">
        <v>119</v>
      </c>
      <c r="CC167" s="45">
        <v>51</v>
      </c>
      <c r="CD167" s="51">
        <v>68</v>
      </c>
      <c r="CE167" s="50">
        <v>100</v>
      </c>
      <c r="CF167" s="45">
        <v>29</v>
      </c>
      <c r="CG167" s="51">
        <v>71</v>
      </c>
      <c r="CH167" s="50">
        <v>130</v>
      </c>
      <c r="CI167" s="45">
        <v>64</v>
      </c>
      <c r="CJ167" s="51">
        <v>66</v>
      </c>
      <c r="CK167" s="50">
        <v>99</v>
      </c>
      <c r="CL167" s="45">
        <v>29</v>
      </c>
      <c r="CM167" s="51">
        <v>70</v>
      </c>
      <c r="CN167" s="50">
        <v>96</v>
      </c>
      <c r="CO167" s="45">
        <v>24</v>
      </c>
      <c r="CP167" s="51">
        <v>72</v>
      </c>
      <c r="CQ167" s="50">
        <v>104</v>
      </c>
      <c r="CR167" s="45">
        <v>44</v>
      </c>
      <c r="CS167" s="51">
        <v>60</v>
      </c>
    </row>
    <row r="168" spans="2:97" s="23" customFormat="1" ht="17.25" customHeight="1" x14ac:dyDescent="0.2">
      <c r="B168" s="87" t="s">
        <v>278</v>
      </c>
      <c r="C168" s="81" t="s">
        <v>192</v>
      </c>
      <c r="D168" s="94" t="s">
        <v>305</v>
      </c>
      <c r="E168" s="50">
        <v>153</v>
      </c>
      <c r="F168" s="45">
        <v>62</v>
      </c>
      <c r="G168" s="51">
        <v>91</v>
      </c>
      <c r="H168" s="50">
        <v>139</v>
      </c>
      <c r="I168" s="45">
        <v>44</v>
      </c>
      <c r="J168" s="51">
        <v>95</v>
      </c>
      <c r="K168" s="50">
        <v>173</v>
      </c>
      <c r="L168" s="45">
        <v>81</v>
      </c>
      <c r="M168" s="51">
        <v>92</v>
      </c>
      <c r="N168" s="50">
        <v>182</v>
      </c>
      <c r="O168" s="45">
        <v>91</v>
      </c>
      <c r="P168" s="51">
        <v>91</v>
      </c>
      <c r="Q168" s="50">
        <v>180</v>
      </c>
      <c r="R168" s="45">
        <v>74</v>
      </c>
      <c r="S168" s="51">
        <v>106</v>
      </c>
      <c r="T168" s="50">
        <v>174</v>
      </c>
      <c r="U168" s="45">
        <v>72</v>
      </c>
      <c r="V168" s="51">
        <v>102</v>
      </c>
      <c r="W168" s="50">
        <v>190</v>
      </c>
      <c r="X168" s="45">
        <v>94</v>
      </c>
      <c r="Y168" s="51">
        <v>96</v>
      </c>
      <c r="Z168" s="50">
        <v>157</v>
      </c>
      <c r="AA168" s="45">
        <v>63</v>
      </c>
      <c r="AB168" s="51">
        <v>94</v>
      </c>
      <c r="AC168" s="50">
        <v>124</v>
      </c>
      <c r="AD168" s="45">
        <v>33</v>
      </c>
      <c r="AE168" s="51">
        <v>91</v>
      </c>
      <c r="AF168" s="50">
        <v>180</v>
      </c>
      <c r="AG168" s="45">
        <v>76</v>
      </c>
      <c r="AH168" s="51">
        <v>104</v>
      </c>
      <c r="AI168" s="50">
        <v>205</v>
      </c>
      <c r="AJ168" s="45">
        <v>89</v>
      </c>
      <c r="AK168" s="51">
        <v>116</v>
      </c>
      <c r="AL168" s="50">
        <v>206</v>
      </c>
      <c r="AM168" s="45">
        <v>98</v>
      </c>
      <c r="AN168" s="51">
        <v>108</v>
      </c>
      <c r="AO168" s="50">
        <v>208</v>
      </c>
      <c r="AP168" s="45">
        <v>94</v>
      </c>
      <c r="AQ168" s="51">
        <v>114</v>
      </c>
      <c r="AR168" s="50">
        <v>182</v>
      </c>
      <c r="AS168" s="45">
        <v>84</v>
      </c>
      <c r="AT168" s="51">
        <v>98</v>
      </c>
      <c r="AU168" s="50">
        <v>154</v>
      </c>
      <c r="AV168" s="45">
        <v>59</v>
      </c>
      <c r="AW168" s="51">
        <v>95</v>
      </c>
      <c r="AX168" s="50">
        <v>127</v>
      </c>
      <c r="AY168" s="45">
        <v>37</v>
      </c>
      <c r="AZ168" s="51">
        <v>90</v>
      </c>
      <c r="BA168" s="50">
        <v>180</v>
      </c>
      <c r="BB168" s="45">
        <v>89</v>
      </c>
      <c r="BC168" s="51">
        <v>91</v>
      </c>
      <c r="BD168" s="50">
        <v>198</v>
      </c>
      <c r="BE168" s="45">
        <v>87</v>
      </c>
      <c r="BF168" s="51">
        <v>111</v>
      </c>
      <c r="BG168" s="50">
        <v>188</v>
      </c>
      <c r="BH168" s="45">
        <v>80</v>
      </c>
      <c r="BI168" s="51">
        <v>108</v>
      </c>
      <c r="BJ168" s="50">
        <v>187</v>
      </c>
      <c r="BK168" s="45">
        <v>82</v>
      </c>
      <c r="BL168" s="51">
        <v>105</v>
      </c>
      <c r="BM168" s="50">
        <v>202</v>
      </c>
      <c r="BN168" s="45">
        <v>98</v>
      </c>
      <c r="BO168" s="51">
        <v>104</v>
      </c>
      <c r="BP168" s="50">
        <v>164</v>
      </c>
      <c r="BQ168" s="45">
        <v>61</v>
      </c>
      <c r="BR168" s="51">
        <v>103</v>
      </c>
      <c r="BS168" s="50">
        <v>138</v>
      </c>
      <c r="BT168" s="45">
        <v>34</v>
      </c>
      <c r="BU168" s="51">
        <v>104</v>
      </c>
      <c r="BV168" s="50">
        <v>192</v>
      </c>
      <c r="BW168" s="45">
        <v>95</v>
      </c>
      <c r="BX168" s="51">
        <v>97</v>
      </c>
      <c r="BY168" s="50">
        <v>197</v>
      </c>
      <c r="BZ168" s="45">
        <v>89</v>
      </c>
      <c r="CA168" s="51">
        <v>108</v>
      </c>
      <c r="CB168" s="50">
        <v>180</v>
      </c>
      <c r="CC168" s="45">
        <v>77</v>
      </c>
      <c r="CD168" s="51">
        <v>103</v>
      </c>
      <c r="CE168" s="50">
        <v>193</v>
      </c>
      <c r="CF168" s="45">
        <v>81</v>
      </c>
      <c r="CG168" s="51">
        <v>112</v>
      </c>
      <c r="CH168" s="50">
        <v>183</v>
      </c>
      <c r="CI168" s="45">
        <v>87</v>
      </c>
      <c r="CJ168" s="51">
        <v>96</v>
      </c>
      <c r="CK168" s="50">
        <v>163</v>
      </c>
      <c r="CL168" s="45">
        <v>73</v>
      </c>
      <c r="CM168" s="51">
        <v>90</v>
      </c>
      <c r="CN168" s="50">
        <v>142</v>
      </c>
      <c r="CO168" s="45">
        <v>51</v>
      </c>
      <c r="CP168" s="51">
        <v>91</v>
      </c>
      <c r="CQ168" s="50">
        <v>198</v>
      </c>
      <c r="CR168" s="45">
        <v>95</v>
      </c>
      <c r="CS168" s="51">
        <v>103</v>
      </c>
    </row>
    <row r="169" spans="2:97" s="23" customFormat="1" ht="17.25" customHeight="1" x14ac:dyDescent="0.2">
      <c r="B169" s="87" t="s">
        <v>278</v>
      </c>
      <c r="C169" s="81" t="s">
        <v>201</v>
      </c>
      <c r="D169" s="94" t="s">
        <v>282</v>
      </c>
      <c r="E169" s="50">
        <v>321</v>
      </c>
      <c r="F169" s="45">
        <v>105</v>
      </c>
      <c r="G169" s="51">
        <v>216</v>
      </c>
      <c r="H169" s="50">
        <v>281</v>
      </c>
      <c r="I169" s="45">
        <v>67</v>
      </c>
      <c r="J169" s="51">
        <v>214</v>
      </c>
      <c r="K169" s="50">
        <v>331</v>
      </c>
      <c r="L169" s="45">
        <v>129</v>
      </c>
      <c r="M169" s="51">
        <v>202</v>
      </c>
      <c r="N169" s="50">
        <v>337</v>
      </c>
      <c r="O169" s="45">
        <v>142</v>
      </c>
      <c r="P169" s="51">
        <v>195</v>
      </c>
      <c r="Q169" s="50">
        <v>358</v>
      </c>
      <c r="R169" s="45">
        <v>137</v>
      </c>
      <c r="S169" s="51">
        <v>221</v>
      </c>
      <c r="T169" s="50">
        <v>362</v>
      </c>
      <c r="U169" s="45">
        <v>122</v>
      </c>
      <c r="V169" s="51">
        <v>240</v>
      </c>
      <c r="W169" s="50">
        <v>380</v>
      </c>
      <c r="X169" s="45">
        <v>150</v>
      </c>
      <c r="Y169" s="51">
        <v>230</v>
      </c>
      <c r="Z169" s="50">
        <v>333</v>
      </c>
      <c r="AA169" s="45">
        <v>101</v>
      </c>
      <c r="AB169" s="51">
        <v>232</v>
      </c>
      <c r="AC169" s="50">
        <v>303</v>
      </c>
      <c r="AD169" s="45">
        <v>77</v>
      </c>
      <c r="AE169" s="51">
        <v>226</v>
      </c>
      <c r="AF169" s="50">
        <v>312</v>
      </c>
      <c r="AG169" s="45">
        <v>114</v>
      </c>
      <c r="AH169" s="51">
        <v>198</v>
      </c>
      <c r="AI169" s="50">
        <v>323</v>
      </c>
      <c r="AJ169" s="45">
        <v>128</v>
      </c>
      <c r="AK169" s="51">
        <v>195</v>
      </c>
      <c r="AL169" s="50">
        <v>331</v>
      </c>
      <c r="AM169" s="45">
        <v>141</v>
      </c>
      <c r="AN169" s="51">
        <v>190</v>
      </c>
      <c r="AO169" s="50">
        <v>325</v>
      </c>
      <c r="AP169" s="45">
        <v>128</v>
      </c>
      <c r="AQ169" s="51">
        <v>197</v>
      </c>
      <c r="AR169" s="50">
        <v>339</v>
      </c>
      <c r="AS169" s="45">
        <v>146</v>
      </c>
      <c r="AT169" s="51">
        <v>193</v>
      </c>
      <c r="AU169" s="50">
        <v>307</v>
      </c>
      <c r="AV169" s="45">
        <v>98</v>
      </c>
      <c r="AW169" s="51">
        <v>209</v>
      </c>
      <c r="AX169" s="50">
        <v>303</v>
      </c>
      <c r="AY169" s="45">
        <v>82</v>
      </c>
      <c r="AZ169" s="51">
        <v>221</v>
      </c>
      <c r="BA169" s="50">
        <v>321</v>
      </c>
      <c r="BB169" s="45">
        <v>119</v>
      </c>
      <c r="BC169" s="51">
        <v>202</v>
      </c>
      <c r="BD169" s="50">
        <v>348</v>
      </c>
      <c r="BE169" s="45">
        <v>146</v>
      </c>
      <c r="BF169" s="51">
        <v>202</v>
      </c>
      <c r="BG169" s="50">
        <v>323</v>
      </c>
      <c r="BH169" s="45">
        <v>127</v>
      </c>
      <c r="BI169" s="51">
        <v>196</v>
      </c>
      <c r="BJ169" s="50">
        <v>313</v>
      </c>
      <c r="BK169" s="45">
        <v>126</v>
      </c>
      <c r="BL169" s="51">
        <v>187</v>
      </c>
      <c r="BM169" s="50">
        <v>347</v>
      </c>
      <c r="BN169" s="45">
        <v>145</v>
      </c>
      <c r="BO169" s="51">
        <v>202</v>
      </c>
      <c r="BP169" s="50">
        <v>293</v>
      </c>
      <c r="BQ169" s="45">
        <v>95</v>
      </c>
      <c r="BR169" s="51">
        <v>198</v>
      </c>
      <c r="BS169" s="50">
        <v>251</v>
      </c>
      <c r="BT169" s="45">
        <v>64</v>
      </c>
      <c r="BU169" s="51">
        <v>187</v>
      </c>
      <c r="BV169" s="50">
        <v>279</v>
      </c>
      <c r="BW169" s="45">
        <v>102</v>
      </c>
      <c r="BX169" s="51">
        <v>177</v>
      </c>
      <c r="BY169" s="50">
        <v>330</v>
      </c>
      <c r="BZ169" s="45">
        <v>144</v>
      </c>
      <c r="CA169" s="51">
        <v>186</v>
      </c>
      <c r="CB169" s="50">
        <v>314</v>
      </c>
      <c r="CC169" s="45">
        <v>144</v>
      </c>
      <c r="CD169" s="51">
        <v>170</v>
      </c>
      <c r="CE169" s="50">
        <v>313</v>
      </c>
      <c r="CF169" s="45">
        <v>126</v>
      </c>
      <c r="CG169" s="51">
        <v>187</v>
      </c>
      <c r="CH169" s="50">
        <v>347</v>
      </c>
      <c r="CI169" s="45">
        <v>145</v>
      </c>
      <c r="CJ169" s="51">
        <v>202</v>
      </c>
      <c r="CK169" s="50">
        <v>293</v>
      </c>
      <c r="CL169" s="45">
        <v>95</v>
      </c>
      <c r="CM169" s="51">
        <v>198</v>
      </c>
      <c r="CN169" s="50">
        <v>251</v>
      </c>
      <c r="CO169" s="45">
        <v>64</v>
      </c>
      <c r="CP169" s="51">
        <v>187</v>
      </c>
      <c r="CQ169" s="50">
        <v>279</v>
      </c>
      <c r="CR169" s="45">
        <v>102</v>
      </c>
      <c r="CS169" s="51">
        <v>177</v>
      </c>
    </row>
    <row r="170" spans="2:97" s="23" customFormat="1" ht="17.25" customHeight="1" x14ac:dyDescent="0.2">
      <c r="B170" s="87" t="s">
        <v>278</v>
      </c>
      <c r="C170" s="81" t="s">
        <v>197</v>
      </c>
      <c r="D170" s="94" t="s">
        <v>309</v>
      </c>
      <c r="E170" s="50">
        <v>168</v>
      </c>
      <c r="F170" s="45">
        <v>59</v>
      </c>
      <c r="G170" s="51">
        <v>109</v>
      </c>
      <c r="H170" s="50">
        <v>147</v>
      </c>
      <c r="I170" s="45">
        <v>47</v>
      </c>
      <c r="J170" s="51">
        <v>100</v>
      </c>
      <c r="K170" s="50">
        <v>157</v>
      </c>
      <c r="L170" s="45">
        <v>72</v>
      </c>
      <c r="M170" s="51">
        <v>85</v>
      </c>
      <c r="N170" s="50">
        <v>197</v>
      </c>
      <c r="O170" s="45">
        <v>100</v>
      </c>
      <c r="P170" s="51">
        <v>97</v>
      </c>
      <c r="Q170" s="50">
        <v>194</v>
      </c>
      <c r="R170" s="45">
        <v>95</v>
      </c>
      <c r="S170" s="51">
        <v>99</v>
      </c>
      <c r="T170" s="50">
        <v>170</v>
      </c>
      <c r="U170" s="45">
        <v>74</v>
      </c>
      <c r="V170" s="51">
        <v>96</v>
      </c>
      <c r="W170" s="50">
        <v>212</v>
      </c>
      <c r="X170" s="45">
        <v>112</v>
      </c>
      <c r="Y170" s="51">
        <v>100</v>
      </c>
      <c r="Z170" s="50">
        <v>164</v>
      </c>
      <c r="AA170" s="45">
        <v>69</v>
      </c>
      <c r="AB170" s="51">
        <v>95</v>
      </c>
      <c r="AC170" s="50">
        <v>134</v>
      </c>
      <c r="AD170" s="45">
        <v>44</v>
      </c>
      <c r="AE170" s="51">
        <v>90</v>
      </c>
      <c r="AF170" s="50">
        <v>157</v>
      </c>
      <c r="AG170" s="45">
        <v>72</v>
      </c>
      <c r="AH170" s="51">
        <v>85</v>
      </c>
      <c r="AI170" s="50">
        <v>189</v>
      </c>
      <c r="AJ170" s="45">
        <v>100</v>
      </c>
      <c r="AK170" s="51">
        <v>89</v>
      </c>
      <c r="AL170" s="50">
        <v>194</v>
      </c>
      <c r="AM170" s="45">
        <v>98</v>
      </c>
      <c r="AN170" s="51">
        <v>96</v>
      </c>
      <c r="AO170" s="50">
        <v>183</v>
      </c>
      <c r="AP170" s="45">
        <v>80</v>
      </c>
      <c r="AQ170" s="51">
        <v>103</v>
      </c>
      <c r="AR170" s="50">
        <v>198</v>
      </c>
      <c r="AS170" s="45">
        <v>98</v>
      </c>
      <c r="AT170" s="51">
        <v>100</v>
      </c>
      <c r="AU170" s="50">
        <v>153</v>
      </c>
      <c r="AV170" s="45">
        <v>48</v>
      </c>
      <c r="AW170" s="51">
        <v>105</v>
      </c>
      <c r="AX170" s="50">
        <v>157</v>
      </c>
      <c r="AY170" s="45">
        <v>46</v>
      </c>
      <c r="AZ170" s="51">
        <v>111</v>
      </c>
      <c r="BA170" s="50">
        <v>181</v>
      </c>
      <c r="BB170" s="45">
        <v>72</v>
      </c>
      <c r="BC170" s="51">
        <v>109</v>
      </c>
      <c r="BD170" s="50">
        <v>194</v>
      </c>
      <c r="BE170" s="45">
        <v>86</v>
      </c>
      <c r="BF170" s="51">
        <v>108</v>
      </c>
      <c r="BG170" s="50">
        <v>190</v>
      </c>
      <c r="BH170" s="45">
        <v>89</v>
      </c>
      <c r="BI170" s="51">
        <v>101</v>
      </c>
      <c r="BJ170" s="50">
        <v>178</v>
      </c>
      <c r="BK170" s="45">
        <v>78</v>
      </c>
      <c r="BL170" s="51">
        <v>100</v>
      </c>
      <c r="BM170" s="50">
        <v>199</v>
      </c>
      <c r="BN170" s="45">
        <v>107</v>
      </c>
      <c r="BO170" s="51">
        <v>92</v>
      </c>
      <c r="BP170" s="50">
        <v>152</v>
      </c>
      <c r="BQ170" s="45">
        <v>62</v>
      </c>
      <c r="BR170" s="51">
        <v>90</v>
      </c>
      <c r="BS170" s="50">
        <v>130</v>
      </c>
      <c r="BT170" s="45">
        <v>43</v>
      </c>
      <c r="BU170" s="51">
        <v>87</v>
      </c>
      <c r="BV170" s="50">
        <v>166</v>
      </c>
      <c r="BW170" s="45">
        <v>78</v>
      </c>
      <c r="BX170" s="51">
        <v>88</v>
      </c>
      <c r="BY170" s="50">
        <v>180</v>
      </c>
      <c r="BZ170" s="45">
        <v>83</v>
      </c>
      <c r="CA170" s="51">
        <v>97</v>
      </c>
      <c r="CB170" s="50">
        <v>179</v>
      </c>
      <c r="CC170" s="45">
        <v>85</v>
      </c>
      <c r="CD170" s="51">
        <v>94</v>
      </c>
      <c r="CE170" s="50">
        <v>201</v>
      </c>
      <c r="CF170" s="45">
        <v>113</v>
      </c>
      <c r="CG170" s="51">
        <v>88</v>
      </c>
      <c r="CH170" s="50">
        <v>186</v>
      </c>
      <c r="CI170" s="45">
        <v>98</v>
      </c>
      <c r="CJ170" s="51">
        <v>88</v>
      </c>
      <c r="CK170" s="50">
        <v>156</v>
      </c>
      <c r="CL170" s="45">
        <v>75</v>
      </c>
      <c r="CM170" s="51">
        <v>81</v>
      </c>
      <c r="CN170" s="50">
        <v>135</v>
      </c>
      <c r="CO170" s="45">
        <v>53</v>
      </c>
      <c r="CP170" s="51">
        <v>82</v>
      </c>
      <c r="CQ170" s="50">
        <v>165</v>
      </c>
      <c r="CR170" s="45">
        <v>82</v>
      </c>
      <c r="CS170" s="51">
        <v>83</v>
      </c>
    </row>
    <row r="171" spans="2:97" s="23" customFormat="1" ht="17.25" customHeight="1" x14ac:dyDescent="0.2">
      <c r="B171" s="87" t="s">
        <v>278</v>
      </c>
      <c r="C171" s="81" t="s">
        <v>199</v>
      </c>
      <c r="D171" s="94" t="s">
        <v>320</v>
      </c>
      <c r="E171" s="50">
        <v>226</v>
      </c>
      <c r="F171" s="45">
        <v>110</v>
      </c>
      <c r="G171" s="51">
        <v>116</v>
      </c>
      <c r="H171" s="50">
        <v>219</v>
      </c>
      <c r="I171" s="45">
        <v>112</v>
      </c>
      <c r="J171" s="51">
        <v>107</v>
      </c>
      <c r="K171" s="50">
        <v>276</v>
      </c>
      <c r="L171" s="45">
        <v>166</v>
      </c>
      <c r="M171" s="51">
        <v>110</v>
      </c>
      <c r="N171" s="50">
        <v>276</v>
      </c>
      <c r="O171" s="45">
        <v>150</v>
      </c>
      <c r="P171" s="51">
        <v>126</v>
      </c>
      <c r="Q171" s="50">
        <v>314</v>
      </c>
      <c r="R171" s="45">
        <v>177</v>
      </c>
      <c r="S171" s="51">
        <v>137</v>
      </c>
      <c r="T171" s="50">
        <v>309</v>
      </c>
      <c r="U171" s="45">
        <v>177</v>
      </c>
      <c r="V171" s="51">
        <v>132</v>
      </c>
      <c r="W171" s="50">
        <v>315</v>
      </c>
      <c r="X171" s="45">
        <v>178</v>
      </c>
      <c r="Y171" s="51">
        <v>137</v>
      </c>
      <c r="Z171" s="50">
        <v>245</v>
      </c>
      <c r="AA171" s="45">
        <v>119</v>
      </c>
      <c r="AB171" s="51">
        <v>126</v>
      </c>
      <c r="AC171" s="50">
        <v>209</v>
      </c>
      <c r="AD171" s="45">
        <v>84</v>
      </c>
      <c r="AE171" s="51">
        <v>125</v>
      </c>
      <c r="AF171" s="50">
        <v>296</v>
      </c>
      <c r="AG171" s="45">
        <v>169</v>
      </c>
      <c r="AH171" s="51">
        <v>127</v>
      </c>
      <c r="AI171" s="50">
        <v>330</v>
      </c>
      <c r="AJ171" s="45">
        <v>203</v>
      </c>
      <c r="AK171" s="51">
        <v>127</v>
      </c>
      <c r="AL171" s="50">
        <v>344</v>
      </c>
      <c r="AM171" s="45">
        <v>197</v>
      </c>
      <c r="AN171" s="51">
        <v>147</v>
      </c>
      <c r="AO171" s="50">
        <v>306</v>
      </c>
      <c r="AP171" s="45">
        <v>169</v>
      </c>
      <c r="AQ171" s="51">
        <v>137</v>
      </c>
      <c r="AR171" s="50">
        <v>337</v>
      </c>
      <c r="AS171" s="45">
        <v>199</v>
      </c>
      <c r="AT171" s="51">
        <v>138</v>
      </c>
      <c r="AU171" s="50">
        <v>269</v>
      </c>
      <c r="AV171" s="45">
        <v>126</v>
      </c>
      <c r="AW171" s="51">
        <v>143</v>
      </c>
      <c r="AX171" s="50">
        <v>250</v>
      </c>
      <c r="AY171" s="45">
        <v>106</v>
      </c>
      <c r="AZ171" s="51">
        <v>144</v>
      </c>
      <c r="BA171" s="50">
        <v>299</v>
      </c>
      <c r="BB171" s="45">
        <v>155</v>
      </c>
      <c r="BC171" s="51">
        <v>144</v>
      </c>
      <c r="BD171" s="50">
        <v>337</v>
      </c>
      <c r="BE171" s="45">
        <v>186</v>
      </c>
      <c r="BF171" s="51">
        <v>151</v>
      </c>
      <c r="BG171" s="50">
        <v>306</v>
      </c>
      <c r="BH171" s="45">
        <v>160</v>
      </c>
      <c r="BI171" s="51">
        <v>146</v>
      </c>
      <c r="BJ171" s="50">
        <v>328</v>
      </c>
      <c r="BK171" s="45">
        <v>178</v>
      </c>
      <c r="BL171" s="51">
        <v>150</v>
      </c>
      <c r="BM171" s="50">
        <v>333</v>
      </c>
      <c r="BN171" s="45">
        <v>193</v>
      </c>
      <c r="BO171" s="51">
        <v>140</v>
      </c>
      <c r="BP171" s="50">
        <v>252</v>
      </c>
      <c r="BQ171" s="45">
        <v>121</v>
      </c>
      <c r="BR171" s="51">
        <v>131</v>
      </c>
      <c r="BS171" s="50">
        <v>225</v>
      </c>
      <c r="BT171" s="45">
        <v>100</v>
      </c>
      <c r="BU171" s="51">
        <v>125</v>
      </c>
      <c r="BV171" s="50">
        <v>325</v>
      </c>
      <c r="BW171" s="45">
        <v>185</v>
      </c>
      <c r="BX171" s="51">
        <v>140</v>
      </c>
      <c r="BY171" s="50">
        <v>361</v>
      </c>
      <c r="BZ171" s="45">
        <v>211</v>
      </c>
      <c r="CA171" s="51">
        <v>150</v>
      </c>
      <c r="CB171" s="50">
        <v>374</v>
      </c>
      <c r="CC171" s="45">
        <v>198</v>
      </c>
      <c r="CD171" s="51">
        <v>176</v>
      </c>
      <c r="CE171" s="50">
        <v>388</v>
      </c>
      <c r="CF171" s="45">
        <v>227</v>
      </c>
      <c r="CG171" s="51">
        <v>161</v>
      </c>
      <c r="CH171" s="50">
        <v>360</v>
      </c>
      <c r="CI171" s="45">
        <v>189</v>
      </c>
      <c r="CJ171" s="51">
        <v>171</v>
      </c>
      <c r="CK171" s="50">
        <v>282</v>
      </c>
      <c r="CL171" s="45">
        <v>116</v>
      </c>
      <c r="CM171" s="51">
        <v>166</v>
      </c>
      <c r="CN171" s="50">
        <v>272</v>
      </c>
      <c r="CO171" s="45">
        <v>109</v>
      </c>
      <c r="CP171" s="51">
        <v>163</v>
      </c>
      <c r="CQ171" s="50">
        <v>358</v>
      </c>
      <c r="CR171" s="45">
        <v>187</v>
      </c>
      <c r="CS171" s="51">
        <v>171</v>
      </c>
    </row>
    <row r="172" spans="2:97" s="23" customFormat="1" ht="17.25" customHeight="1" x14ac:dyDescent="0.2">
      <c r="B172" s="87" t="s">
        <v>278</v>
      </c>
      <c r="C172" s="81" t="s">
        <v>200</v>
      </c>
      <c r="D172" s="94" t="s">
        <v>334</v>
      </c>
      <c r="E172" s="50">
        <v>196</v>
      </c>
      <c r="F172" s="45">
        <v>100</v>
      </c>
      <c r="G172" s="51">
        <v>96</v>
      </c>
      <c r="H172" s="50">
        <v>169</v>
      </c>
      <c r="I172" s="45">
        <v>82</v>
      </c>
      <c r="J172" s="51">
        <v>87</v>
      </c>
      <c r="K172" s="50">
        <v>225</v>
      </c>
      <c r="L172" s="45">
        <v>120</v>
      </c>
      <c r="M172" s="51">
        <v>105</v>
      </c>
      <c r="N172" s="50">
        <v>268</v>
      </c>
      <c r="O172" s="45">
        <v>151</v>
      </c>
      <c r="P172" s="51">
        <v>117</v>
      </c>
      <c r="Q172" s="50">
        <v>264</v>
      </c>
      <c r="R172" s="45">
        <v>128</v>
      </c>
      <c r="S172" s="51">
        <v>136</v>
      </c>
      <c r="T172" s="50">
        <v>295</v>
      </c>
      <c r="U172" s="45">
        <v>173</v>
      </c>
      <c r="V172" s="51">
        <v>122</v>
      </c>
      <c r="W172" s="50">
        <v>285</v>
      </c>
      <c r="X172" s="45">
        <v>177</v>
      </c>
      <c r="Y172" s="51">
        <v>108</v>
      </c>
      <c r="Z172" s="50">
        <v>193</v>
      </c>
      <c r="AA172" s="45">
        <v>92</v>
      </c>
      <c r="AB172" s="51">
        <v>101</v>
      </c>
      <c r="AC172" s="50">
        <v>173</v>
      </c>
      <c r="AD172" s="45">
        <v>80</v>
      </c>
      <c r="AE172" s="51">
        <v>93</v>
      </c>
      <c r="AF172" s="50">
        <v>247</v>
      </c>
      <c r="AG172" s="45">
        <v>130</v>
      </c>
      <c r="AH172" s="51">
        <v>117</v>
      </c>
      <c r="AI172" s="50">
        <v>291</v>
      </c>
      <c r="AJ172" s="45">
        <v>174</v>
      </c>
      <c r="AK172" s="51">
        <v>117</v>
      </c>
      <c r="AL172" s="50">
        <v>278</v>
      </c>
      <c r="AM172" s="45">
        <v>151</v>
      </c>
      <c r="AN172" s="51">
        <v>127</v>
      </c>
      <c r="AO172" s="50">
        <v>288</v>
      </c>
      <c r="AP172" s="45">
        <v>156</v>
      </c>
      <c r="AQ172" s="51">
        <v>132</v>
      </c>
      <c r="AR172" s="50">
        <v>284</v>
      </c>
      <c r="AS172" s="45">
        <v>154</v>
      </c>
      <c r="AT172" s="51">
        <v>130</v>
      </c>
      <c r="AU172" s="50">
        <v>238</v>
      </c>
      <c r="AV172" s="45">
        <v>123</v>
      </c>
      <c r="AW172" s="51">
        <v>115</v>
      </c>
      <c r="AX172" s="50">
        <v>180</v>
      </c>
      <c r="AY172" s="45">
        <v>70</v>
      </c>
      <c r="AZ172" s="51">
        <v>110</v>
      </c>
      <c r="BA172" s="50">
        <v>251</v>
      </c>
      <c r="BB172" s="45">
        <v>125</v>
      </c>
      <c r="BC172" s="51">
        <v>126</v>
      </c>
      <c r="BD172" s="50">
        <v>287</v>
      </c>
      <c r="BE172" s="45">
        <v>164</v>
      </c>
      <c r="BF172" s="51">
        <v>123</v>
      </c>
      <c r="BG172" s="50">
        <v>263</v>
      </c>
      <c r="BH172" s="45">
        <v>136</v>
      </c>
      <c r="BI172" s="51">
        <v>127</v>
      </c>
      <c r="BJ172" s="50">
        <v>292</v>
      </c>
      <c r="BK172" s="45">
        <v>158</v>
      </c>
      <c r="BL172" s="51">
        <v>134</v>
      </c>
      <c r="BM172" s="50">
        <v>272</v>
      </c>
      <c r="BN172" s="45">
        <v>145</v>
      </c>
      <c r="BO172" s="51">
        <v>127</v>
      </c>
      <c r="BP172" s="50">
        <v>217</v>
      </c>
      <c r="BQ172" s="45">
        <v>103</v>
      </c>
      <c r="BR172" s="51">
        <v>114</v>
      </c>
      <c r="BS172" s="50">
        <v>185</v>
      </c>
      <c r="BT172" s="45">
        <v>71</v>
      </c>
      <c r="BU172" s="51">
        <v>114</v>
      </c>
      <c r="BV172" s="50">
        <v>248</v>
      </c>
      <c r="BW172" s="45">
        <v>137</v>
      </c>
      <c r="BX172" s="51">
        <v>111</v>
      </c>
      <c r="BY172" s="50">
        <v>267</v>
      </c>
      <c r="BZ172" s="45">
        <v>164</v>
      </c>
      <c r="CA172" s="51">
        <v>103</v>
      </c>
      <c r="CB172" s="50">
        <v>247</v>
      </c>
      <c r="CC172" s="45">
        <v>151</v>
      </c>
      <c r="CD172" s="51">
        <v>96</v>
      </c>
      <c r="CE172" s="50">
        <v>240</v>
      </c>
      <c r="CF172" s="45">
        <v>140</v>
      </c>
      <c r="CG172" s="51">
        <v>100</v>
      </c>
      <c r="CH172" s="50">
        <v>265</v>
      </c>
      <c r="CI172" s="45">
        <v>159</v>
      </c>
      <c r="CJ172" s="51">
        <v>106</v>
      </c>
      <c r="CK172" s="50">
        <v>207</v>
      </c>
      <c r="CL172" s="45">
        <v>108</v>
      </c>
      <c r="CM172" s="51">
        <v>99</v>
      </c>
      <c r="CN172" s="50">
        <v>186</v>
      </c>
      <c r="CO172" s="45">
        <v>83</v>
      </c>
      <c r="CP172" s="51">
        <v>103</v>
      </c>
      <c r="CQ172" s="50">
        <v>228</v>
      </c>
      <c r="CR172" s="45">
        <v>119</v>
      </c>
      <c r="CS172" s="51">
        <v>109</v>
      </c>
    </row>
    <row r="173" spans="2:97" s="23" customFormat="1" ht="17.25" customHeight="1" x14ac:dyDescent="0.2">
      <c r="B173" s="87" t="s">
        <v>278</v>
      </c>
      <c r="C173" s="81" t="s">
        <v>193</v>
      </c>
      <c r="D173" s="94" t="s">
        <v>344</v>
      </c>
      <c r="E173" s="50">
        <v>134</v>
      </c>
      <c r="F173" s="45">
        <v>55</v>
      </c>
      <c r="G173" s="51">
        <v>79</v>
      </c>
      <c r="H173" s="50">
        <v>114</v>
      </c>
      <c r="I173" s="45">
        <v>39</v>
      </c>
      <c r="J173" s="51">
        <v>75</v>
      </c>
      <c r="K173" s="50">
        <v>151</v>
      </c>
      <c r="L173" s="45">
        <v>58</v>
      </c>
      <c r="M173" s="51">
        <v>93</v>
      </c>
      <c r="N173" s="50">
        <v>182</v>
      </c>
      <c r="O173" s="45">
        <v>87</v>
      </c>
      <c r="P173" s="51">
        <v>95</v>
      </c>
      <c r="Q173" s="50">
        <v>184</v>
      </c>
      <c r="R173" s="45">
        <v>82</v>
      </c>
      <c r="S173" s="51">
        <v>102</v>
      </c>
      <c r="T173" s="50">
        <v>194</v>
      </c>
      <c r="U173" s="45">
        <v>80</v>
      </c>
      <c r="V173" s="51">
        <v>114</v>
      </c>
      <c r="W173" s="50">
        <v>206</v>
      </c>
      <c r="X173" s="45">
        <v>104</v>
      </c>
      <c r="Y173" s="51">
        <v>102</v>
      </c>
      <c r="Z173" s="50">
        <v>146</v>
      </c>
      <c r="AA173" s="45">
        <v>56</v>
      </c>
      <c r="AB173" s="51">
        <v>90</v>
      </c>
      <c r="AC173" s="50">
        <v>135</v>
      </c>
      <c r="AD173" s="45">
        <v>41</v>
      </c>
      <c r="AE173" s="51">
        <v>94</v>
      </c>
      <c r="AF173" s="50">
        <v>179</v>
      </c>
      <c r="AG173" s="45">
        <v>67</v>
      </c>
      <c r="AH173" s="51">
        <v>112</v>
      </c>
      <c r="AI173" s="50">
        <v>192</v>
      </c>
      <c r="AJ173" s="45">
        <v>78</v>
      </c>
      <c r="AK173" s="51">
        <v>114</v>
      </c>
      <c r="AL173" s="50">
        <v>189</v>
      </c>
      <c r="AM173" s="45">
        <v>62</v>
      </c>
      <c r="AN173" s="51">
        <v>127</v>
      </c>
      <c r="AO173" s="50">
        <v>208</v>
      </c>
      <c r="AP173" s="45">
        <v>95</v>
      </c>
      <c r="AQ173" s="51">
        <v>113</v>
      </c>
      <c r="AR173" s="50">
        <v>184</v>
      </c>
      <c r="AS173" s="45">
        <v>76</v>
      </c>
      <c r="AT173" s="51">
        <v>108</v>
      </c>
      <c r="AU173" s="50">
        <v>143</v>
      </c>
      <c r="AV173" s="45">
        <v>43</v>
      </c>
      <c r="AW173" s="51">
        <v>100</v>
      </c>
      <c r="AX173" s="50">
        <v>135</v>
      </c>
      <c r="AY173" s="45">
        <v>39</v>
      </c>
      <c r="AZ173" s="51">
        <v>96</v>
      </c>
      <c r="BA173" s="50">
        <v>192</v>
      </c>
      <c r="BB173" s="45">
        <v>88</v>
      </c>
      <c r="BC173" s="51">
        <v>104</v>
      </c>
      <c r="BD173" s="50">
        <v>184</v>
      </c>
      <c r="BE173" s="45">
        <v>78</v>
      </c>
      <c r="BF173" s="51">
        <v>106</v>
      </c>
      <c r="BG173" s="50">
        <v>201</v>
      </c>
      <c r="BH173" s="45">
        <v>92</v>
      </c>
      <c r="BI173" s="51">
        <v>109</v>
      </c>
      <c r="BJ173" s="50">
        <v>183</v>
      </c>
      <c r="BK173" s="45">
        <v>77</v>
      </c>
      <c r="BL173" s="51">
        <v>106</v>
      </c>
      <c r="BM173" s="50">
        <v>183</v>
      </c>
      <c r="BN173" s="45">
        <v>90</v>
      </c>
      <c r="BO173" s="51">
        <v>93</v>
      </c>
      <c r="BP173" s="50">
        <v>139</v>
      </c>
      <c r="BQ173" s="45">
        <v>50</v>
      </c>
      <c r="BR173" s="51">
        <v>89</v>
      </c>
      <c r="BS173" s="50">
        <v>130</v>
      </c>
      <c r="BT173" s="45">
        <v>43</v>
      </c>
      <c r="BU173" s="51">
        <v>87</v>
      </c>
      <c r="BV173" s="50">
        <v>143</v>
      </c>
      <c r="BW173" s="45">
        <v>52</v>
      </c>
      <c r="BX173" s="51">
        <v>91</v>
      </c>
      <c r="BY173" s="50">
        <v>176</v>
      </c>
      <c r="BZ173" s="45">
        <v>87</v>
      </c>
      <c r="CA173" s="51">
        <v>89</v>
      </c>
      <c r="CB173" s="50">
        <v>178</v>
      </c>
      <c r="CC173" s="45">
        <v>85</v>
      </c>
      <c r="CD173" s="51">
        <v>93</v>
      </c>
      <c r="CE173" s="50">
        <v>175</v>
      </c>
      <c r="CF173" s="45">
        <v>79</v>
      </c>
      <c r="CG173" s="51">
        <v>96</v>
      </c>
      <c r="CH173" s="50">
        <v>178</v>
      </c>
      <c r="CI173" s="45">
        <v>77</v>
      </c>
      <c r="CJ173" s="51">
        <v>101</v>
      </c>
      <c r="CK173" s="50">
        <v>147</v>
      </c>
      <c r="CL173" s="45">
        <v>47</v>
      </c>
      <c r="CM173" s="51">
        <v>100</v>
      </c>
      <c r="CN173" s="50">
        <v>142</v>
      </c>
      <c r="CO173" s="45">
        <v>42</v>
      </c>
      <c r="CP173" s="51">
        <v>100</v>
      </c>
      <c r="CQ173" s="50">
        <v>187</v>
      </c>
      <c r="CR173" s="45">
        <v>72</v>
      </c>
      <c r="CS173" s="51">
        <v>115</v>
      </c>
    </row>
    <row r="174" spans="2:97" s="23" customFormat="1" ht="17.25" customHeight="1" x14ac:dyDescent="0.2">
      <c r="B174" s="87" t="s">
        <v>278</v>
      </c>
      <c r="C174" s="81" t="s">
        <v>194</v>
      </c>
      <c r="D174" s="94" t="s">
        <v>351</v>
      </c>
      <c r="E174" s="50">
        <v>129</v>
      </c>
      <c r="F174" s="45">
        <v>34</v>
      </c>
      <c r="G174" s="51">
        <v>95</v>
      </c>
      <c r="H174" s="50">
        <v>116</v>
      </c>
      <c r="I174" s="45">
        <v>24</v>
      </c>
      <c r="J174" s="51">
        <v>92</v>
      </c>
      <c r="K174" s="50">
        <v>132</v>
      </c>
      <c r="L174" s="45">
        <v>42</v>
      </c>
      <c r="M174" s="51">
        <v>90</v>
      </c>
      <c r="N174" s="50">
        <v>156</v>
      </c>
      <c r="O174" s="45">
        <v>57</v>
      </c>
      <c r="P174" s="51">
        <v>99</v>
      </c>
      <c r="Q174" s="50">
        <v>153</v>
      </c>
      <c r="R174" s="45">
        <v>50</v>
      </c>
      <c r="S174" s="51">
        <v>103</v>
      </c>
      <c r="T174" s="50">
        <v>162</v>
      </c>
      <c r="U174" s="45">
        <v>48</v>
      </c>
      <c r="V174" s="51">
        <v>114</v>
      </c>
      <c r="W174" s="50">
        <v>172</v>
      </c>
      <c r="X174" s="45">
        <v>58</v>
      </c>
      <c r="Y174" s="51">
        <v>114</v>
      </c>
      <c r="Z174" s="50">
        <v>109</v>
      </c>
      <c r="AA174" s="45">
        <v>42</v>
      </c>
      <c r="AB174" s="51">
        <v>67</v>
      </c>
      <c r="AC174" s="50">
        <v>102</v>
      </c>
      <c r="AD174" s="45">
        <v>15</v>
      </c>
      <c r="AE174" s="51">
        <v>87</v>
      </c>
      <c r="AF174" s="50">
        <v>139</v>
      </c>
      <c r="AG174" s="45">
        <v>43</v>
      </c>
      <c r="AH174" s="51">
        <v>96</v>
      </c>
      <c r="AI174" s="50">
        <v>160</v>
      </c>
      <c r="AJ174" s="45">
        <v>68</v>
      </c>
      <c r="AK174" s="51">
        <v>92</v>
      </c>
      <c r="AL174" s="50">
        <v>152</v>
      </c>
      <c r="AM174" s="45">
        <v>51</v>
      </c>
      <c r="AN174" s="51">
        <v>101</v>
      </c>
      <c r="AO174" s="50">
        <v>176</v>
      </c>
      <c r="AP174" s="45">
        <v>72</v>
      </c>
      <c r="AQ174" s="51">
        <v>104</v>
      </c>
      <c r="AR174" s="50">
        <v>138</v>
      </c>
      <c r="AS174" s="45">
        <v>50</v>
      </c>
      <c r="AT174" s="51">
        <v>88</v>
      </c>
      <c r="AU174" s="50">
        <v>119</v>
      </c>
      <c r="AV174" s="45">
        <v>37</v>
      </c>
      <c r="AW174" s="51">
        <v>82</v>
      </c>
      <c r="AX174" s="50">
        <v>105</v>
      </c>
      <c r="AY174" s="45">
        <v>23</v>
      </c>
      <c r="AZ174" s="51">
        <v>82</v>
      </c>
      <c r="BA174" s="50">
        <v>132</v>
      </c>
      <c r="BB174" s="45">
        <v>53</v>
      </c>
      <c r="BC174" s="51">
        <v>79</v>
      </c>
      <c r="BD174" s="50">
        <v>123</v>
      </c>
      <c r="BE174" s="45">
        <v>41</v>
      </c>
      <c r="BF174" s="51">
        <v>82</v>
      </c>
      <c r="BG174" s="50">
        <v>138</v>
      </c>
      <c r="BH174" s="45">
        <v>47</v>
      </c>
      <c r="BI174" s="51">
        <v>91</v>
      </c>
      <c r="BJ174" s="50">
        <v>147</v>
      </c>
      <c r="BK174" s="45">
        <v>57</v>
      </c>
      <c r="BL174" s="51">
        <v>90</v>
      </c>
      <c r="BM174" s="50">
        <v>160</v>
      </c>
      <c r="BN174" s="45">
        <v>67</v>
      </c>
      <c r="BO174" s="51">
        <v>93</v>
      </c>
      <c r="BP174" s="50">
        <v>134</v>
      </c>
      <c r="BQ174" s="45">
        <v>38</v>
      </c>
      <c r="BR174" s="51">
        <v>96</v>
      </c>
      <c r="BS174" s="50">
        <v>92</v>
      </c>
      <c r="BT174" s="45">
        <v>26</v>
      </c>
      <c r="BU174" s="51">
        <v>66</v>
      </c>
      <c r="BV174" s="50">
        <v>136</v>
      </c>
      <c r="BW174" s="45">
        <v>46</v>
      </c>
      <c r="BX174" s="51">
        <v>90</v>
      </c>
      <c r="BY174" s="50">
        <v>138</v>
      </c>
      <c r="BZ174" s="45">
        <v>48</v>
      </c>
      <c r="CA174" s="51">
        <v>90</v>
      </c>
      <c r="CB174" s="50">
        <v>148</v>
      </c>
      <c r="CC174" s="45">
        <v>55</v>
      </c>
      <c r="CD174" s="51">
        <v>93</v>
      </c>
      <c r="CE174" s="50">
        <v>150</v>
      </c>
      <c r="CF174" s="45">
        <v>58</v>
      </c>
      <c r="CG174" s="51">
        <v>92</v>
      </c>
      <c r="CH174" s="50">
        <v>148</v>
      </c>
      <c r="CI174" s="45">
        <v>56</v>
      </c>
      <c r="CJ174" s="51">
        <v>92</v>
      </c>
      <c r="CK174" s="50">
        <v>132</v>
      </c>
      <c r="CL174" s="45">
        <v>31</v>
      </c>
      <c r="CM174" s="51">
        <v>101</v>
      </c>
      <c r="CN174" s="50">
        <v>116</v>
      </c>
      <c r="CO174" s="45">
        <v>22</v>
      </c>
      <c r="CP174" s="51">
        <v>94</v>
      </c>
      <c r="CQ174" s="50">
        <v>132</v>
      </c>
      <c r="CR174" s="45">
        <v>45</v>
      </c>
      <c r="CS174" s="51">
        <v>87</v>
      </c>
    </row>
    <row r="175" spans="2:97" s="23" customFormat="1" ht="17.25" customHeight="1" x14ac:dyDescent="0.2">
      <c r="B175" s="87" t="s">
        <v>278</v>
      </c>
      <c r="C175" s="81" t="s">
        <v>203</v>
      </c>
      <c r="D175" s="94" t="s">
        <v>362</v>
      </c>
      <c r="E175" s="50">
        <v>195</v>
      </c>
      <c r="F175" s="45">
        <v>67</v>
      </c>
      <c r="G175" s="51">
        <v>128</v>
      </c>
      <c r="H175" s="50">
        <v>167</v>
      </c>
      <c r="I175" s="45">
        <v>41</v>
      </c>
      <c r="J175" s="51">
        <v>126</v>
      </c>
      <c r="K175" s="50">
        <v>225</v>
      </c>
      <c r="L175" s="45">
        <v>92</v>
      </c>
      <c r="M175" s="51">
        <v>133</v>
      </c>
      <c r="N175" s="50">
        <v>210</v>
      </c>
      <c r="O175" s="45">
        <v>81</v>
      </c>
      <c r="P175" s="51">
        <v>129</v>
      </c>
      <c r="Q175" s="50">
        <v>220</v>
      </c>
      <c r="R175" s="45">
        <v>90</v>
      </c>
      <c r="S175" s="51">
        <v>130</v>
      </c>
      <c r="T175" s="50">
        <v>204</v>
      </c>
      <c r="U175" s="45">
        <v>80</v>
      </c>
      <c r="V175" s="51">
        <v>124</v>
      </c>
      <c r="W175" s="50">
        <v>204</v>
      </c>
      <c r="X175" s="45">
        <v>93</v>
      </c>
      <c r="Y175" s="51">
        <v>111</v>
      </c>
      <c r="Z175" s="50">
        <v>165</v>
      </c>
      <c r="AA175" s="45">
        <v>56</v>
      </c>
      <c r="AB175" s="51">
        <v>109</v>
      </c>
      <c r="AC175" s="50">
        <v>144</v>
      </c>
      <c r="AD175" s="45">
        <v>33</v>
      </c>
      <c r="AE175" s="51">
        <v>111</v>
      </c>
      <c r="AF175" s="50">
        <v>186</v>
      </c>
      <c r="AG175" s="45">
        <v>69</v>
      </c>
      <c r="AH175" s="51">
        <v>117</v>
      </c>
      <c r="AI175" s="50">
        <v>221</v>
      </c>
      <c r="AJ175" s="45">
        <v>86</v>
      </c>
      <c r="AK175" s="51">
        <v>135</v>
      </c>
      <c r="AL175" s="50">
        <v>205</v>
      </c>
      <c r="AM175" s="45">
        <v>79</v>
      </c>
      <c r="AN175" s="51">
        <v>126</v>
      </c>
      <c r="AO175" s="50">
        <v>196</v>
      </c>
      <c r="AP175" s="45">
        <v>63</v>
      </c>
      <c r="AQ175" s="51">
        <v>133</v>
      </c>
      <c r="AR175" s="50">
        <v>226</v>
      </c>
      <c r="AS175" s="45">
        <v>103</v>
      </c>
      <c r="AT175" s="51">
        <v>123</v>
      </c>
      <c r="AU175" s="50">
        <v>169</v>
      </c>
      <c r="AV175" s="45">
        <v>48</v>
      </c>
      <c r="AW175" s="51">
        <v>121</v>
      </c>
      <c r="AX175" s="50">
        <v>152</v>
      </c>
      <c r="AY175" s="45">
        <v>33</v>
      </c>
      <c r="AZ175" s="51">
        <v>119</v>
      </c>
      <c r="BA175" s="50">
        <v>193</v>
      </c>
      <c r="BB175" s="45">
        <v>67</v>
      </c>
      <c r="BC175" s="51">
        <v>126</v>
      </c>
      <c r="BD175" s="50">
        <v>209</v>
      </c>
      <c r="BE175" s="45">
        <v>69</v>
      </c>
      <c r="BF175" s="51">
        <v>140</v>
      </c>
      <c r="BG175" s="50">
        <v>232</v>
      </c>
      <c r="BH175" s="45">
        <v>90</v>
      </c>
      <c r="BI175" s="51">
        <v>142</v>
      </c>
      <c r="BJ175" s="50">
        <v>227</v>
      </c>
      <c r="BK175" s="45">
        <v>88</v>
      </c>
      <c r="BL175" s="51">
        <v>139</v>
      </c>
      <c r="BM175" s="50">
        <v>223</v>
      </c>
      <c r="BN175" s="45">
        <v>84</v>
      </c>
      <c r="BO175" s="51">
        <v>139</v>
      </c>
      <c r="BP175" s="50">
        <v>190</v>
      </c>
      <c r="BQ175" s="45">
        <v>65</v>
      </c>
      <c r="BR175" s="51">
        <v>125</v>
      </c>
      <c r="BS175" s="50">
        <v>165</v>
      </c>
      <c r="BT175" s="45">
        <v>44</v>
      </c>
      <c r="BU175" s="51">
        <v>121</v>
      </c>
      <c r="BV175" s="50">
        <v>194</v>
      </c>
      <c r="BW175" s="45">
        <v>80</v>
      </c>
      <c r="BX175" s="51">
        <v>114</v>
      </c>
      <c r="BY175" s="50">
        <v>204</v>
      </c>
      <c r="BZ175" s="45">
        <v>82</v>
      </c>
      <c r="CA175" s="51">
        <v>122</v>
      </c>
      <c r="CB175" s="50">
        <v>226</v>
      </c>
      <c r="CC175" s="45">
        <v>93</v>
      </c>
      <c r="CD175" s="51">
        <v>133</v>
      </c>
      <c r="CE175" s="50">
        <v>224</v>
      </c>
      <c r="CF175" s="45">
        <v>95</v>
      </c>
      <c r="CG175" s="51">
        <v>129</v>
      </c>
      <c r="CH175" s="50">
        <v>223</v>
      </c>
      <c r="CI175" s="45">
        <v>89</v>
      </c>
      <c r="CJ175" s="51">
        <v>134</v>
      </c>
      <c r="CK175" s="50">
        <v>179</v>
      </c>
      <c r="CL175" s="45">
        <v>52</v>
      </c>
      <c r="CM175" s="51">
        <v>127</v>
      </c>
      <c r="CN175" s="50">
        <v>175</v>
      </c>
      <c r="CO175" s="45">
        <v>47</v>
      </c>
      <c r="CP175" s="51">
        <v>128</v>
      </c>
      <c r="CQ175" s="50">
        <v>196</v>
      </c>
      <c r="CR175" s="45">
        <v>69</v>
      </c>
      <c r="CS175" s="51">
        <v>127</v>
      </c>
    </row>
    <row r="176" spans="2:97" s="23" customFormat="1" ht="17.25" customHeight="1" x14ac:dyDescent="0.2">
      <c r="B176" s="88" t="s">
        <v>278</v>
      </c>
      <c r="C176" s="101" t="s">
        <v>196</v>
      </c>
      <c r="D176" s="102" t="s">
        <v>370</v>
      </c>
      <c r="E176" s="52">
        <v>281</v>
      </c>
      <c r="F176" s="53">
        <v>78</v>
      </c>
      <c r="G176" s="54">
        <v>203</v>
      </c>
      <c r="H176" s="52">
        <v>257</v>
      </c>
      <c r="I176" s="53">
        <v>54</v>
      </c>
      <c r="J176" s="54">
        <v>203</v>
      </c>
      <c r="K176" s="52">
        <v>317</v>
      </c>
      <c r="L176" s="53">
        <v>116</v>
      </c>
      <c r="M176" s="54">
        <v>201</v>
      </c>
      <c r="N176" s="52">
        <v>336</v>
      </c>
      <c r="O176" s="53">
        <v>135</v>
      </c>
      <c r="P176" s="54">
        <v>201</v>
      </c>
      <c r="Q176" s="52">
        <v>311</v>
      </c>
      <c r="R176" s="53">
        <v>119</v>
      </c>
      <c r="S176" s="54">
        <v>192</v>
      </c>
      <c r="T176" s="52">
        <v>338</v>
      </c>
      <c r="U176" s="53">
        <v>133</v>
      </c>
      <c r="V176" s="54">
        <v>205</v>
      </c>
      <c r="W176" s="52">
        <v>339</v>
      </c>
      <c r="X176" s="53">
        <v>141</v>
      </c>
      <c r="Y176" s="54">
        <v>198</v>
      </c>
      <c r="Z176" s="52">
        <v>267</v>
      </c>
      <c r="AA176" s="53">
        <v>77</v>
      </c>
      <c r="AB176" s="54">
        <v>190</v>
      </c>
      <c r="AC176" s="52">
        <v>248</v>
      </c>
      <c r="AD176" s="53">
        <v>56</v>
      </c>
      <c r="AE176" s="54">
        <v>192</v>
      </c>
      <c r="AF176" s="52">
        <v>304</v>
      </c>
      <c r="AG176" s="53">
        <v>109</v>
      </c>
      <c r="AH176" s="54">
        <v>195</v>
      </c>
      <c r="AI176" s="52">
        <v>343</v>
      </c>
      <c r="AJ176" s="53">
        <v>130</v>
      </c>
      <c r="AK176" s="54">
        <v>213</v>
      </c>
      <c r="AL176" s="52">
        <v>345</v>
      </c>
      <c r="AM176" s="53">
        <v>146</v>
      </c>
      <c r="AN176" s="54">
        <v>199</v>
      </c>
      <c r="AO176" s="52">
        <v>318</v>
      </c>
      <c r="AP176" s="53">
        <v>122</v>
      </c>
      <c r="AQ176" s="54">
        <v>196</v>
      </c>
      <c r="AR176" s="52">
        <v>326</v>
      </c>
      <c r="AS176" s="53">
        <v>133</v>
      </c>
      <c r="AT176" s="54">
        <v>193</v>
      </c>
      <c r="AU176" s="52">
        <v>275</v>
      </c>
      <c r="AV176" s="53">
        <v>87</v>
      </c>
      <c r="AW176" s="54">
        <v>188</v>
      </c>
      <c r="AX176" s="52">
        <v>256</v>
      </c>
      <c r="AY176" s="53">
        <v>69</v>
      </c>
      <c r="AZ176" s="54">
        <v>187</v>
      </c>
      <c r="BA176" s="52">
        <v>303</v>
      </c>
      <c r="BB176" s="53">
        <v>107</v>
      </c>
      <c r="BC176" s="54">
        <v>196</v>
      </c>
      <c r="BD176" s="52">
        <v>332</v>
      </c>
      <c r="BE176" s="53">
        <v>130</v>
      </c>
      <c r="BF176" s="54">
        <v>202</v>
      </c>
      <c r="BG176" s="52">
        <v>325</v>
      </c>
      <c r="BH176" s="53">
        <v>127</v>
      </c>
      <c r="BI176" s="54">
        <v>198</v>
      </c>
      <c r="BJ176" s="52">
        <v>322</v>
      </c>
      <c r="BK176" s="53">
        <v>117</v>
      </c>
      <c r="BL176" s="54">
        <v>205</v>
      </c>
      <c r="BM176" s="52">
        <v>356</v>
      </c>
      <c r="BN176" s="53">
        <v>149</v>
      </c>
      <c r="BO176" s="54">
        <v>207</v>
      </c>
      <c r="BP176" s="52">
        <v>294</v>
      </c>
      <c r="BQ176" s="53">
        <v>91</v>
      </c>
      <c r="BR176" s="54">
        <v>203</v>
      </c>
      <c r="BS176" s="52">
        <v>259</v>
      </c>
      <c r="BT176" s="53">
        <v>59</v>
      </c>
      <c r="BU176" s="54">
        <v>200</v>
      </c>
      <c r="BV176" s="52">
        <v>327</v>
      </c>
      <c r="BW176" s="53">
        <v>116</v>
      </c>
      <c r="BX176" s="54">
        <v>211</v>
      </c>
      <c r="BY176" s="52">
        <v>325</v>
      </c>
      <c r="BZ176" s="53">
        <v>116</v>
      </c>
      <c r="CA176" s="54">
        <v>209</v>
      </c>
      <c r="CB176" s="52">
        <v>322</v>
      </c>
      <c r="CC176" s="53">
        <v>105</v>
      </c>
      <c r="CD176" s="54">
        <v>217</v>
      </c>
      <c r="CE176" s="52">
        <v>349</v>
      </c>
      <c r="CF176" s="53">
        <v>129</v>
      </c>
      <c r="CG176" s="54">
        <v>220</v>
      </c>
      <c r="CH176" s="52">
        <v>369</v>
      </c>
      <c r="CI176" s="53">
        <v>150</v>
      </c>
      <c r="CJ176" s="54">
        <v>219</v>
      </c>
      <c r="CK176" s="52">
        <v>283</v>
      </c>
      <c r="CL176" s="53">
        <v>66</v>
      </c>
      <c r="CM176" s="54">
        <v>217</v>
      </c>
      <c r="CN176" s="52">
        <v>285</v>
      </c>
      <c r="CO176" s="53">
        <v>71</v>
      </c>
      <c r="CP176" s="54">
        <v>214</v>
      </c>
      <c r="CQ176" s="52">
        <v>324</v>
      </c>
      <c r="CR176" s="53">
        <v>119</v>
      </c>
      <c r="CS176" s="54">
        <v>205</v>
      </c>
    </row>
  </sheetData>
  <mergeCells count="33">
    <mergeCell ref="B1:D1"/>
    <mergeCell ref="B4:D4"/>
    <mergeCell ref="AI3:AK3"/>
    <mergeCell ref="AO3:AQ3"/>
    <mergeCell ref="AR3:AT3"/>
    <mergeCell ref="E3:G3"/>
    <mergeCell ref="H3:J3"/>
    <mergeCell ref="K3:M3"/>
    <mergeCell ref="N3:P3"/>
    <mergeCell ref="Q3:S3"/>
    <mergeCell ref="T3:V3"/>
    <mergeCell ref="W3:Y3"/>
    <mergeCell ref="Z3:AB3"/>
    <mergeCell ref="AC3:AE3"/>
    <mergeCell ref="AF3:AH3"/>
    <mergeCell ref="AL3:AN3"/>
    <mergeCell ref="BA3:BC3"/>
    <mergeCell ref="AU3:AW3"/>
    <mergeCell ref="AX3:AZ3"/>
    <mergeCell ref="BS3:BU3"/>
    <mergeCell ref="BD3:BF3"/>
    <mergeCell ref="BG3:BI3"/>
    <mergeCell ref="BJ3:BL3"/>
    <mergeCell ref="BM3:BO3"/>
    <mergeCell ref="BP3:BR3"/>
    <mergeCell ref="CK3:CM3"/>
    <mergeCell ref="CN3:CP3"/>
    <mergeCell ref="CQ3:CS3"/>
    <mergeCell ref="BV3:BX3"/>
    <mergeCell ref="BY3:CA3"/>
    <mergeCell ref="CB3:CD3"/>
    <mergeCell ref="CE3:CG3"/>
    <mergeCell ref="CH3:CJ3"/>
  </mergeCells>
  <conditionalFormatting sqref="C59:D176">
    <cfRule type="expression" dxfId="10" priority="8">
      <formula>$C59=1</formula>
    </cfRule>
  </conditionalFormatting>
  <conditionalFormatting sqref="CE59:CS176">
    <cfRule type="cellIs" dxfId="9" priority="1" operator="lessThan">
      <formula>0</formula>
    </cfRule>
  </conditionalFormatting>
  <hyperlinks>
    <hyperlink ref="B2" location="Contents!A1" display="Contents" xr:uid="{ACC9B7D4-8137-46AE-9C89-874BF77FEE00}"/>
  </hyperlink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83A36-04AC-4E4F-AD0D-EB4B772EA79E}">
  <sheetPr codeName="Sheet11">
    <tabColor rgb="FF92D050"/>
  </sheetPr>
  <dimension ref="A1:P176"/>
  <sheetViews>
    <sheetView showGridLines="0" zoomScale="80" zoomScaleNormal="80" workbookViewId="0">
      <pane xSplit="4" ySplit="7" topLeftCell="E8" activePane="bottomRight" state="frozen"/>
      <selection activeCell="C7" sqref="C7:E7"/>
      <selection pane="topRight" activeCell="C7" sqref="C7:E7"/>
      <selection pane="bottomLeft" activeCell="C7" sqref="C7:E7"/>
      <selection pane="bottomRight" activeCell="E5" sqref="E5:P176"/>
    </sheetView>
  </sheetViews>
  <sheetFormatPr defaultColWidth="7.09765625" defaultRowHeight="14.25" x14ac:dyDescent="0.2"/>
  <cols>
    <col min="1" max="1" width="3" style="19" customWidth="1"/>
    <col min="2" max="2" width="31.19921875" style="19" customWidth="1"/>
    <col min="3" max="3" width="10.796875" style="19" customWidth="1"/>
    <col min="4" max="4" width="74.796875" style="19" customWidth="1"/>
    <col min="5" max="16" width="15.296875" style="19" customWidth="1"/>
    <col min="17" max="16384" width="7.09765625" style="19"/>
  </cols>
  <sheetData>
    <row r="1" spans="1:16" s="206" customFormat="1" ht="20.25" customHeight="1" x14ac:dyDescent="0.2">
      <c r="A1" s="19"/>
      <c r="B1" s="367" t="s">
        <v>408</v>
      </c>
      <c r="C1" s="367"/>
      <c r="D1" s="367"/>
      <c r="G1" s="20"/>
      <c r="H1" s="197"/>
      <c r="I1" s="19"/>
      <c r="J1" s="20"/>
      <c r="K1" s="197"/>
      <c r="L1" s="19"/>
      <c r="M1" s="20"/>
      <c r="N1" s="197"/>
      <c r="O1" s="19"/>
      <c r="P1" s="20"/>
    </row>
    <row r="2" spans="1:16" ht="46.15" customHeight="1" x14ac:dyDescent="0.2">
      <c r="B2" s="9" t="s">
        <v>403</v>
      </c>
      <c r="C2" s="21"/>
      <c r="D2" s="21"/>
      <c r="G2" s="20"/>
      <c r="J2" s="20"/>
      <c r="M2" s="20"/>
      <c r="P2" s="20"/>
    </row>
    <row r="3" spans="1:16" ht="14.25" customHeight="1" x14ac:dyDescent="0.2">
      <c r="B3" s="10"/>
      <c r="C3" s="10"/>
      <c r="D3" s="10"/>
      <c r="E3" s="363" t="s">
        <v>522</v>
      </c>
      <c r="F3" s="364"/>
      <c r="G3" s="365"/>
      <c r="H3" s="363" t="s">
        <v>523</v>
      </c>
      <c r="I3" s="364"/>
      <c r="J3" s="365"/>
      <c r="K3" s="363" t="s">
        <v>524</v>
      </c>
      <c r="L3" s="364"/>
      <c r="M3" s="365"/>
      <c r="N3" s="363" t="s">
        <v>525</v>
      </c>
      <c r="O3" s="364"/>
      <c r="P3" s="365"/>
    </row>
    <row r="4" spans="1:16" ht="105" customHeight="1" x14ac:dyDescent="0.2">
      <c r="B4" s="366" t="s">
        <v>409</v>
      </c>
      <c r="C4" s="366"/>
      <c r="D4" s="366"/>
      <c r="E4" s="92" t="s">
        <v>410</v>
      </c>
      <c r="F4" s="86" t="s">
        <v>411</v>
      </c>
      <c r="G4" s="93" t="s">
        <v>412</v>
      </c>
      <c r="H4" s="92" t="s">
        <v>410</v>
      </c>
      <c r="I4" s="86" t="s">
        <v>411</v>
      </c>
      <c r="J4" s="93" t="s">
        <v>412</v>
      </c>
      <c r="K4" s="92" t="s">
        <v>410</v>
      </c>
      <c r="L4" s="86" t="s">
        <v>411</v>
      </c>
      <c r="M4" s="93" t="s">
        <v>412</v>
      </c>
      <c r="N4" s="92" t="s">
        <v>410</v>
      </c>
      <c r="O4" s="86" t="s">
        <v>411</v>
      </c>
      <c r="P4" s="93" t="s">
        <v>412</v>
      </c>
    </row>
    <row r="5" spans="1:16" x14ac:dyDescent="0.2">
      <c r="B5" s="22"/>
      <c r="C5" s="22"/>
      <c r="D5" s="63" t="s">
        <v>271</v>
      </c>
      <c r="E5" s="108">
        <v>127645</v>
      </c>
      <c r="F5" s="112">
        <v>116954</v>
      </c>
      <c r="G5" s="110">
        <v>102660</v>
      </c>
      <c r="H5" s="108">
        <v>131742</v>
      </c>
      <c r="I5" s="112">
        <v>121983</v>
      </c>
      <c r="J5" s="110">
        <v>107765</v>
      </c>
      <c r="K5" s="108">
        <v>133366</v>
      </c>
      <c r="L5" s="112">
        <v>123680</v>
      </c>
      <c r="M5" s="110">
        <v>109672</v>
      </c>
      <c r="N5" s="108">
        <v>130844</v>
      </c>
      <c r="O5" s="112">
        <v>121289</v>
      </c>
      <c r="P5" s="110">
        <v>108871</v>
      </c>
    </row>
    <row r="6" spans="1:16" ht="17.25" customHeight="1" x14ac:dyDescent="0.2">
      <c r="B6" s="10"/>
      <c r="C6" s="10"/>
      <c r="D6" s="113" t="s">
        <v>272</v>
      </c>
      <c r="E6" s="48">
        <v>9887</v>
      </c>
      <c r="F6" s="46">
        <v>8266</v>
      </c>
      <c r="G6" s="49">
        <v>6742</v>
      </c>
      <c r="H6" s="48">
        <v>10177</v>
      </c>
      <c r="I6" s="46">
        <v>8837</v>
      </c>
      <c r="J6" s="49">
        <v>7306</v>
      </c>
      <c r="K6" s="48">
        <v>10224</v>
      </c>
      <c r="L6" s="46">
        <v>8857</v>
      </c>
      <c r="M6" s="49">
        <v>7339</v>
      </c>
      <c r="N6" s="48">
        <v>9780</v>
      </c>
      <c r="O6" s="46">
        <v>8316</v>
      </c>
      <c r="P6" s="49">
        <v>7003</v>
      </c>
    </row>
    <row r="7" spans="1:16" ht="17.25" customHeight="1" x14ac:dyDescent="0.2">
      <c r="B7" s="10"/>
      <c r="C7" s="10"/>
      <c r="D7" s="114" t="s">
        <v>273</v>
      </c>
      <c r="E7" s="50">
        <v>19040</v>
      </c>
      <c r="F7" s="45">
        <v>18090</v>
      </c>
      <c r="G7" s="51">
        <v>16597</v>
      </c>
      <c r="H7" s="50">
        <v>20752</v>
      </c>
      <c r="I7" s="45">
        <v>19942</v>
      </c>
      <c r="J7" s="51">
        <v>18431</v>
      </c>
      <c r="K7" s="50">
        <v>21737</v>
      </c>
      <c r="L7" s="45">
        <v>20920</v>
      </c>
      <c r="M7" s="51">
        <v>19544</v>
      </c>
      <c r="N7" s="50">
        <v>20860</v>
      </c>
      <c r="O7" s="45">
        <v>20078</v>
      </c>
      <c r="P7" s="51">
        <v>18580</v>
      </c>
    </row>
    <row r="8" spans="1:16" ht="17.25" customHeight="1" x14ac:dyDescent="0.2">
      <c r="B8" s="10"/>
      <c r="C8" s="10"/>
      <c r="D8" s="114" t="s">
        <v>274</v>
      </c>
      <c r="E8" s="50">
        <v>12438</v>
      </c>
      <c r="F8" s="45">
        <v>10499</v>
      </c>
      <c r="G8" s="51">
        <v>8492</v>
      </c>
      <c r="H8" s="50">
        <v>14642</v>
      </c>
      <c r="I8" s="45">
        <v>12800</v>
      </c>
      <c r="J8" s="51">
        <v>10502</v>
      </c>
      <c r="K8" s="50">
        <v>14704</v>
      </c>
      <c r="L8" s="45">
        <v>12627</v>
      </c>
      <c r="M8" s="51">
        <v>10307</v>
      </c>
      <c r="N8" s="50">
        <v>12822</v>
      </c>
      <c r="O8" s="45">
        <v>11048</v>
      </c>
      <c r="P8" s="51">
        <v>9231</v>
      </c>
    </row>
    <row r="9" spans="1:16" ht="17.25" customHeight="1" x14ac:dyDescent="0.2">
      <c r="B9" s="10"/>
      <c r="C9" s="10"/>
      <c r="D9" s="115" t="s">
        <v>275</v>
      </c>
      <c r="E9" s="50">
        <v>16889</v>
      </c>
      <c r="F9" s="45">
        <v>15349</v>
      </c>
      <c r="G9" s="51">
        <v>13103</v>
      </c>
      <c r="H9" s="50">
        <v>16326</v>
      </c>
      <c r="I9" s="45">
        <v>14944</v>
      </c>
      <c r="J9" s="51">
        <v>12884</v>
      </c>
      <c r="K9" s="50">
        <v>16869</v>
      </c>
      <c r="L9" s="45">
        <v>15580</v>
      </c>
      <c r="M9" s="51">
        <v>13477</v>
      </c>
      <c r="N9" s="50">
        <v>16902</v>
      </c>
      <c r="O9" s="45">
        <v>15404</v>
      </c>
      <c r="P9" s="51">
        <v>13390</v>
      </c>
    </row>
    <row r="10" spans="1:16" ht="17.25" customHeight="1" x14ac:dyDescent="0.2">
      <c r="B10" s="10"/>
      <c r="C10" s="10"/>
      <c r="D10" s="115" t="s">
        <v>276</v>
      </c>
      <c r="E10" s="50">
        <v>27728</v>
      </c>
      <c r="F10" s="45">
        <v>26325</v>
      </c>
      <c r="G10" s="51">
        <v>23947</v>
      </c>
      <c r="H10" s="50">
        <v>27767</v>
      </c>
      <c r="I10" s="45">
        <v>26279</v>
      </c>
      <c r="J10" s="51">
        <v>24084</v>
      </c>
      <c r="K10" s="50">
        <v>29130</v>
      </c>
      <c r="L10" s="45">
        <v>27539</v>
      </c>
      <c r="M10" s="51">
        <v>25270</v>
      </c>
      <c r="N10" s="50">
        <v>28717</v>
      </c>
      <c r="O10" s="45">
        <v>27491</v>
      </c>
      <c r="P10" s="51">
        <v>25254</v>
      </c>
    </row>
    <row r="11" spans="1:16" ht="17.25" customHeight="1" x14ac:dyDescent="0.2">
      <c r="B11" s="10"/>
      <c r="C11" s="10"/>
      <c r="D11" s="115" t="s">
        <v>277</v>
      </c>
      <c r="E11" s="50">
        <v>25561</v>
      </c>
      <c r="F11" s="45">
        <v>23980</v>
      </c>
      <c r="G11" s="51">
        <v>21558</v>
      </c>
      <c r="H11" s="50">
        <v>25582</v>
      </c>
      <c r="I11" s="45">
        <v>24062</v>
      </c>
      <c r="J11" s="51">
        <v>21672</v>
      </c>
      <c r="K11" s="50">
        <v>24483</v>
      </c>
      <c r="L11" s="45">
        <v>23151</v>
      </c>
      <c r="M11" s="51">
        <v>20870</v>
      </c>
      <c r="N11" s="50">
        <v>24988</v>
      </c>
      <c r="O11" s="45">
        <v>23500</v>
      </c>
      <c r="P11" s="51">
        <v>21605</v>
      </c>
    </row>
    <row r="12" spans="1:16" ht="17.25" customHeight="1" x14ac:dyDescent="0.2">
      <c r="B12" s="10"/>
      <c r="C12" s="10"/>
      <c r="D12" s="116" t="s">
        <v>278</v>
      </c>
      <c r="E12" s="52">
        <v>16102</v>
      </c>
      <c r="F12" s="53">
        <v>14445</v>
      </c>
      <c r="G12" s="54">
        <v>12221</v>
      </c>
      <c r="H12" s="52">
        <v>16496</v>
      </c>
      <c r="I12" s="53">
        <v>15119</v>
      </c>
      <c r="J12" s="54">
        <v>12886</v>
      </c>
      <c r="K12" s="52">
        <v>16219</v>
      </c>
      <c r="L12" s="53">
        <v>15006</v>
      </c>
      <c r="M12" s="54">
        <v>12865</v>
      </c>
      <c r="N12" s="52">
        <v>16775</v>
      </c>
      <c r="O12" s="53">
        <v>15452</v>
      </c>
      <c r="P12" s="54">
        <v>13808</v>
      </c>
    </row>
    <row r="13" spans="1:16" ht="17.25" customHeight="1" x14ac:dyDescent="0.2">
      <c r="B13" s="10"/>
      <c r="C13" s="10"/>
      <c r="D13" s="10"/>
      <c r="E13" s="120"/>
      <c r="F13" s="10"/>
      <c r="G13" s="121"/>
      <c r="H13" s="120"/>
      <c r="I13" s="10"/>
      <c r="J13" s="121"/>
      <c r="K13" s="120"/>
      <c r="L13" s="10"/>
      <c r="M13" s="121"/>
      <c r="N13" s="120"/>
      <c r="O13" s="10"/>
      <c r="P13" s="121"/>
    </row>
    <row r="14" spans="1:16" ht="17.25" customHeight="1" x14ac:dyDescent="0.2">
      <c r="A14" s="23"/>
      <c r="B14" s="299" t="s">
        <v>1</v>
      </c>
      <c r="C14" s="300" t="s">
        <v>2</v>
      </c>
      <c r="D14" s="353" t="s">
        <v>407</v>
      </c>
      <c r="E14" s="299"/>
      <c r="F14" s="300"/>
      <c r="G14" s="301"/>
      <c r="H14" s="299"/>
      <c r="I14" s="300"/>
      <c r="J14" s="301"/>
      <c r="K14" s="299"/>
      <c r="L14" s="300"/>
      <c r="M14" s="301"/>
      <c r="N14" s="299"/>
      <c r="O14" s="300"/>
      <c r="P14" s="301"/>
    </row>
    <row r="15" spans="1:16" s="23" customFormat="1" ht="17.25" customHeight="1" x14ac:dyDescent="0.2">
      <c r="A15" s="19"/>
      <c r="B15" s="103" t="s">
        <v>272</v>
      </c>
      <c r="C15" s="82" t="s">
        <v>7</v>
      </c>
      <c r="D15" s="117" t="s">
        <v>8</v>
      </c>
      <c r="E15" s="141">
        <v>1823</v>
      </c>
      <c r="F15" s="45">
        <v>1624</v>
      </c>
      <c r="G15" s="51">
        <v>1294</v>
      </c>
      <c r="H15" s="50">
        <v>1618</v>
      </c>
      <c r="I15" s="45">
        <v>1377</v>
      </c>
      <c r="J15" s="51">
        <v>1140</v>
      </c>
      <c r="K15" s="50">
        <v>1686</v>
      </c>
      <c r="L15" s="45">
        <v>1445</v>
      </c>
      <c r="M15" s="51">
        <v>1124</v>
      </c>
      <c r="N15" s="50">
        <v>1089</v>
      </c>
      <c r="O15" s="45">
        <v>933</v>
      </c>
      <c r="P15" s="51">
        <v>749</v>
      </c>
    </row>
    <row r="16" spans="1:16" ht="17.25" customHeight="1" x14ac:dyDescent="0.2">
      <c r="B16" s="103" t="s">
        <v>272</v>
      </c>
      <c r="C16" s="82" t="s">
        <v>10</v>
      </c>
      <c r="D16" s="117" t="s">
        <v>11</v>
      </c>
      <c r="E16" s="50">
        <v>3670</v>
      </c>
      <c r="F16" s="45">
        <v>3240</v>
      </c>
      <c r="G16" s="51">
        <v>2766</v>
      </c>
      <c r="H16" s="50">
        <v>4470</v>
      </c>
      <c r="I16" s="45">
        <v>4196</v>
      </c>
      <c r="J16" s="51">
        <v>3622</v>
      </c>
      <c r="K16" s="50">
        <v>4205</v>
      </c>
      <c r="L16" s="45">
        <v>3871</v>
      </c>
      <c r="M16" s="51">
        <v>3390</v>
      </c>
      <c r="N16" s="50">
        <v>4248</v>
      </c>
      <c r="O16" s="45">
        <v>3834</v>
      </c>
      <c r="P16" s="51">
        <v>3381</v>
      </c>
    </row>
    <row r="17" spans="2:16" ht="17.25" customHeight="1" x14ac:dyDescent="0.2">
      <c r="B17" s="103" t="s">
        <v>272</v>
      </c>
      <c r="C17" s="82" t="s">
        <v>12</v>
      </c>
      <c r="D17" s="117" t="s">
        <v>13</v>
      </c>
      <c r="E17" s="50">
        <v>735</v>
      </c>
      <c r="F17" s="45">
        <v>483</v>
      </c>
      <c r="G17" s="51">
        <v>385</v>
      </c>
      <c r="H17" s="50">
        <v>581</v>
      </c>
      <c r="I17" s="45">
        <v>407</v>
      </c>
      <c r="J17" s="51">
        <v>248</v>
      </c>
      <c r="K17" s="50">
        <v>641</v>
      </c>
      <c r="L17" s="45">
        <v>518</v>
      </c>
      <c r="M17" s="51">
        <v>410</v>
      </c>
      <c r="N17" s="50">
        <v>738</v>
      </c>
      <c r="O17" s="45">
        <v>584</v>
      </c>
      <c r="P17" s="51">
        <v>485</v>
      </c>
    </row>
    <row r="18" spans="2:16" ht="17.25" customHeight="1" x14ac:dyDescent="0.2">
      <c r="B18" s="103" t="s">
        <v>272</v>
      </c>
      <c r="C18" s="82" t="s">
        <v>3</v>
      </c>
      <c r="D18" s="117" t="s">
        <v>5</v>
      </c>
      <c r="E18" s="50">
        <v>2472</v>
      </c>
      <c r="F18" s="45">
        <v>2175</v>
      </c>
      <c r="G18" s="51">
        <v>1783</v>
      </c>
      <c r="H18" s="50">
        <v>2268</v>
      </c>
      <c r="I18" s="45">
        <v>2015</v>
      </c>
      <c r="J18" s="51">
        <v>1721</v>
      </c>
      <c r="K18" s="50">
        <v>2387</v>
      </c>
      <c r="L18" s="45">
        <v>2142</v>
      </c>
      <c r="M18" s="51">
        <v>1746</v>
      </c>
      <c r="N18" s="50">
        <v>2466</v>
      </c>
      <c r="O18" s="45">
        <v>2141</v>
      </c>
      <c r="P18" s="51">
        <v>1810</v>
      </c>
    </row>
    <row r="19" spans="2:16" ht="17.25" customHeight="1" x14ac:dyDescent="0.2">
      <c r="B19" s="103" t="s">
        <v>272</v>
      </c>
      <c r="C19" s="82" t="s">
        <v>16</v>
      </c>
      <c r="D19" s="117" t="s">
        <v>18</v>
      </c>
      <c r="E19" s="50">
        <v>390</v>
      </c>
      <c r="F19" s="45">
        <v>320</v>
      </c>
      <c r="G19" s="51">
        <v>257</v>
      </c>
      <c r="H19" s="50">
        <v>489</v>
      </c>
      <c r="I19" s="45">
        <v>419</v>
      </c>
      <c r="J19" s="51">
        <v>337</v>
      </c>
      <c r="K19" s="50">
        <v>562</v>
      </c>
      <c r="L19" s="45">
        <v>483</v>
      </c>
      <c r="M19" s="51">
        <v>415</v>
      </c>
      <c r="N19" s="50">
        <v>497</v>
      </c>
      <c r="O19" s="45">
        <v>423</v>
      </c>
      <c r="P19" s="51">
        <v>342</v>
      </c>
    </row>
    <row r="20" spans="2:16" ht="17.25" customHeight="1" x14ac:dyDescent="0.2">
      <c r="B20" s="103" t="s">
        <v>272</v>
      </c>
      <c r="C20" s="82" t="s">
        <v>21</v>
      </c>
      <c r="D20" s="117" t="s">
        <v>22</v>
      </c>
      <c r="E20" s="50">
        <v>797</v>
      </c>
      <c r="F20" s="45">
        <v>424</v>
      </c>
      <c r="G20" s="51">
        <v>257</v>
      </c>
      <c r="H20" s="50">
        <v>751</v>
      </c>
      <c r="I20" s="45">
        <v>423</v>
      </c>
      <c r="J20" s="51">
        <v>238</v>
      </c>
      <c r="K20" s="50">
        <v>743</v>
      </c>
      <c r="L20" s="45">
        <v>398</v>
      </c>
      <c r="M20" s="51">
        <v>254</v>
      </c>
      <c r="N20" s="50">
        <v>742</v>
      </c>
      <c r="O20" s="45">
        <v>401</v>
      </c>
      <c r="P20" s="51">
        <v>236</v>
      </c>
    </row>
    <row r="21" spans="2:16" ht="17.25" customHeight="1" x14ac:dyDescent="0.2">
      <c r="B21" s="103" t="s">
        <v>273</v>
      </c>
      <c r="C21" s="82" t="s">
        <v>24</v>
      </c>
      <c r="D21" s="117" t="s">
        <v>25</v>
      </c>
      <c r="E21" s="50">
        <v>4201</v>
      </c>
      <c r="F21" s="45">
        <v>4015</v>
      </c>
      <c r="G21" s="51">
        <v>3698</v>
      </c>
      <c r="H21" s="50">
        <v>4534</v>
      </c>
      <c r="I21" s="45">
        <v>4367</v>
      </c>
      <c r="J21" s="51">
        <v>4059</v>
      </c>
      <c r="K21" s="50">
        <v>4354</v>
      </c>
      <c r="L21" s="45">
        <v>4194</v>
      </c>
      <c r="M21" s="51">
        <v>3963</v>
      </c>
      <c r="N21" s="50">
        <v>4871</v>
      </c>
      <c r="O21" s="45">
        <v>4695</v>
      </c>
      <c r="P21" s="51">
        <v>4424</v>
      </c>
    </row>
    <row r="22" spans="2:16" ht="17.25" customHeight="1" x14ac:dyDescent="0.2">
      <c r="B22" s="103" t="s">
        <v>273</v>
      </c>
      <c r="C22" s="82" t="s">
        <v>27</v>
      </c>
      <c r="D22" s="117" t="s">
        <v>28</v>
      </c>
      <c r="E22" s="50">
        <v>3771</v>
      </c>
      <c r="F22" s="45">
        <v>3422</v>
      </c>
      <c r="G22" s="51">
        <v>3260</v>
      </c>
      <c r="H22" s="50">
        <v>4157</v>
      </c>
      <c r="I22" s="45">
        <v>3987</v>
      </c>
      <c r="J22" s="51">
        <v>3581</v>
      </c>
      <c r="K22" s="50">
        <v>4881</v>
      </c>
      <c r="L22" s="45">
        <v>4678</v>
      </c>
      <c r="M22" s="51">
        <v>4352</v>
      </c>
      <c r="N22" s="50">
        <v>3946</v>
      </c>
      <c r="O22" s="45">
        <v>3777</v>
      </c>
      <c r="P22" s="51">
        <v>3396</v>
      </c>
    </row>
    <row r="23" spans="2:16" ht="17.25" customHeight="1" x14ac:dyDescent="0.2">
      <c r="B23" s="103" t="s">
        <v>273</v>
      </c>
      <c r="C23" s="82" t="s">
        <v>31</v>
      </c>
      <c r="D23" s="117" t="s">
        <v>32</v>
      </c>
      <c r="E23" s="50">
        <v>2411</v>
      </c>
      <c r="F23" s="45">
        <v>2292</v>
      </c>
      <c r="G23" s="51">
        <v>1974</v>
      </c>
      <c r="H23" s="50">
        <v>2620</v>
      </c>
      <c r="I23" s="45">
        <v>2451</v>
      </c>
      <c r="J23" s="51">
        <v>2230</v>
      </c>
      <c r="K23" s="50">
        <v>3102</v>
      </c>
      <c r="L23" s="45">
        <v>2968</v>
      </c>
      <c r="M23" s="51">
        <v>2656</v>
      </c>
      <c r="N23" s="50">
        <v>3235</v>
      </c>
      <c r="O23" s="45">
        <v>3117</v>
      </c>
      <c r="P23" s="51">
        <v>2762</v>
      </c>
    </row>
    <row r="24" spans="2:16" ht="17.25" customHeight="1" x14ac:dyDescent="0.2">
      <c r="B24" s="103" t="s">
        <v>273</v>
      </c>
      <c r="C24" s="82" t="s">
        <v>34</v>
      </c>
      <c r="D24" s="117" t="s">
        <v>35</v>
      </c>
      <c r="E24" s="50">
        <v>4744</v>
      </c>
      <c r="F24" s="45">
        <v>4603</v>
      </c>
      <c r="G24" s="51">
        <v>4207</v>
      </c>
      <c r="H24" s="50">
        <v>5001</v>
      </c>
      <c r="I24" s="45">
        <v>4837</v>
      </c>
      <c r="J24" s="51">
        <v>4595</v>
      </c>
      <c r="K24" s="50">
        <v>5011</v>
      </c>
      <c r="L24" s="45">
        <v>4896</v>
      </c>
      <c r="M24" s="51">
        <v>4661</v>
      </c>
      <c r="N24" s="50">
        <v>4927</v>
      </c>
      <c r="O24" s="45">
        <v>4764</v>
      </c>
      <c r="P24" s="51">
        <v>4552</v>
      </c>
    </row>
    <row r="25" spans="2:16" ht="17.25" customHeight="1" x14ac:dyDescent="0.2">
      <c r="B25" s="103" t="s">
        <v>273</v>
      </c>
      <c r="C25" s="82" t="s">
        <v>37</v>
      </c>
      <c r="D25" s="117" t="s">
        <v>38</v>
      </c>
      <c r="E25" s="50">
        <v>3913</v>
      </c>
      <c r="F25" s="45">
        <v>3758</v>
      </c>
      <c r="G25" s="51">
        <v>3458</v>
      </c>
      <c r="H25" s="50">
        <v>4440</v>
      </c>
      <c r="I25" s="45">
        <v>4300</v>
      </c>
      <c r="J25" s="51">
        <v>3966</v>
      </c>
      <c r="K25" s="50">
        <v>4389</v>
      </c>
      <c r="L25" s="45">
        <v>4184</v>
      </c>
      <c r="M25" s="51">
        <v>3912</v>
      </c>
      <c r="N25" s="50">
        <v>3881</v>
      </c>
      <c r="O25" s="45">
        <v>3725</v>
      </c>
      <c r="P25" s="51">
        <v>3446</v>
      </c>
    </row>
    <row r="26" spans="2:16" ht="17.25" customHeight="1" x14ac:dyDescent="0.2">
      <c r="B26" s="103" t="s">
        <v>274</v>
      </c>
      <c r="C26" s="82" t="s">
        <v>40</v>
      </c>
      <c r="D26" s="117" t="s">
        <v>41</v>
      </c>
      <c r="E26" s="50">
        <v>223</v>
      </c>
      <c r="F26" s="45">
        <v>179</v>
      </c>
      <c r="G26" s="51">
        <v>130</v>
      </c>
      <c r="H26" s="50">
        <v>224</v>
      </c>
      <c r="I26" s="45">
        <v>197</v>
      </c>
      <c r="J26" s="51">
        <v>164</v>
      </c>
      <c r="K26" s="50">
        <v>194</v>
      </c>
      <c r="L26" s="45">
        <v>175</v>
      </c>
      <c r="M26" s="51">
        <v>142</v>
      </c>
      <c r="N26" s="50">
        <v>180</v>
      </c>
      <c r="O26" s="45">
        <v>152</v>
      </c>
      <c r="P26" s="51">
        <v>115</v>
      </c>
    </row>
    <row r="27" spans="2:16" ht="17.25" customHeight="1" x14ac:dyDescent="0.2">
      <c r="B27" s="103" t="s">
        <v>274</v>
      </c>
      <c r="C27" s="82" t="s">
        <v>43</v>
      </c>
      <c r="D27" s="117" t="s">
        <v>44</v>
      </c>
      <c r="E27" s="50">
        <v>342</v>
      </c>
      <c r="F27" s="45">
        <v>258</v>
      </c>
      <c r="G27" s="51">
        <v>174</v>
      </c>
      <c r="H27" s="50">
        <v>352</v>
      </c>
      <c r="I27" s="45">
        <v>255</v>
      </c>
      <c r="J27" s="51">
        <v>164</v>
      </c>
      <c r="K27" s="50">
        <v>307</v>
      </c>
      <c r="L27" s="45">
        <v>236</v>
      </c>
      <c r="M27" s="51">
        <v>167</v>
      </c>
      <c r="N27" s="50">
        <v>316</v>
      </c>
      <c r="O27" s="45">
        <v>248</v>
      </c>
      <c r="P27" s="51">
        <v>203</v>
      </c>
    </row>
    <row r="28" spans="2:16" ht="17.25" customHeight="1" x14ac:dyDescent="0.2">
      <c r="B28" s="103" t="s">
        <v>274</v>
      </c>
      <c r="C28" s="82" t="s">
        <v>46</v>
      </c>
      <c r="D28" s="117" t="s">
        <v>47</v>
      </c>
      <c r="E28" s="50">
        <v>836</v>
      </c>
      <c r="F28" s="45">
        <v>620</v>
      </c>
      <c r="G28" s="51">
        <v>458</v>
      </c>
      <c r="H28" s="50">
        <v>806</v>
      </c>
      <c r="I28" s="45">
        <v>634</v>
      </c>
      <c r="J28" s="51">
        <v>424</v>
      </c>
      <c r="K28" s="50">
        <v>608</v>
      </c>
      <c r="L28" s="45">
        <v>435</v>
      </c>
      <c r="M28" s="51">
        <v>230</v>
      </c>
      <c r="N28" s="50">
        <v>690</v>
      </c>
      <c r="O28" s="45">
        <v>538</v>
      </c>
      <c r="P28" s="51">
        <v>318</v>
      </c>
    </row>
    <row r="29" spans="2:16" ht="17.25" customHeight="1" x14ac:dyDescent="0.2">
      <c r="B29" s="103" t="s">
        <v>274</v>
      </c>
      <c r="C29" s="82" t="s">
        <v>49</v>
      </c>
      <c r="D29" s="117" t="s">
        <v>50</v>
      </c>
      <c r="E29" s="50">
        <v>1088</v>
      </c>
      <c r="F29" s="45">
        <v>972</v>
      </c>
      <c r="G29" s="51">
        <v>768</v>
      </c>
      <c r="H29" s="50">
        <v>980</v>
      </c>
      <c r="I29" s="45">
        <v>893</v>
      </c>
      <c r="J29" s="51">
        <v>685</v>
      </c>
      <c r="K29" s="50">
        <v>669</v>
      </c>
      <c r="L29" s="45">
        <v>557</v>
      </c>
      <c r="M29" s="51">
        <v>418</v>
      </c>
      <c r="N29" s="50">
        <v>617</v>
      </c>
      <c r="O29" s="45">
        <v>513</v>
      </c>
      <c r="P29" s="51">
        <v>415</v>
      </c>
    </row>
    <row r="30" spans="2:16" ht="17.25" customHeight="1" x14ac:dyDescent="0.2">
      <c r="B30" s="103" t="s">
        <v>274</v>
      </c>
      <c r="C30" s="82" t="s">
        <v>52</v>
      </c>
      <c r="D30" s="117" t="s">
        <v>53</v>
      </c>
      <c r="E30" s="50">
        <v>1203</v>
      </c>
      <c r="F30" s="45">
        <v>1080</v>
      </c>
      <c r="G30" s="51">
        <v>890</v>
      </c>
      <c r="H30" s="50">
        <v>1112</v>
      </c>
      <c r="I30" s="45">
        <v>956</v>
      </c>
      <c r="J30" s="51">
        <v>807</v>
      </c>
      <c r="K30" s="50">
        <v>1161</v>
      </c>
      <c r="L30" s="45">
        <v>998</v>
      </c>
      <c r="M30" s="51">
        <v>825</v>
      </c>
      <c r="N30" s="50">
        <v>1096</v>
      </c>
      <c r="O30" s="45">
        <v>958</v>
      </c>
      <c r="P30" s="51">
        <v>788</v>
      </c>
    </row>
    <row r="31" spans="2:16" ht="17.25" customHeight="1" x14ac:dyDescent="0.2">
      <c r="B31" s="103" t="s">
        <v>274</v>
      </c>
      <c r="C31" s="82" t="s">
        <v>55</v>
      </c>
      <c r="D31" s="117" t="s">
        <v>56</v>
      </c>
      <c r="E31" s="50">
        <v>1436</v>
      </c>
      <c r="F31" s="45">
        <v>1219</v>
      </c>
      <c r="G31" s="51">
        <v>969</v>
      </c>
      <c r="H31" s="50">
        <v>1530</v>
      </c>
      <c r="I31" s="45">
        <v>1351</v>
      </c>
      <c r="J31" s="51">
        <v>1054</v>
      </c>
      <c r="K31" s="50">
        <v>1768</v>
      </c>
      <c r="L31" s="45">
        <v>1560</v>
      </c>
      <c r="M31" s="51">
        <v>1334</v>
      </c>
      <c r="N31" s="50">
        <v>1542</v>
      </c>
      <c r="O31" s="45">
        <v>1319</v>
      </c>
      <c r="P31" s="51">
        <v>1106</v>
      </c>
    </row>
    <row r="32" spans="2:16" ht="17.25" customHeight="1" x14ac:dyDescent="0.2">
      <c r="B32" s="103" t="s">
        <v>274</v>
      </c>
      <c r="C32" s="82" t="s">
        <v>58</v>
      </c>
      <c r="D32" s="117" t="s">
        <v>59</v>
      </c>
      <c r="E32" s="50">
        <v>1592</v>
      </c>
      <c r="F32" s="45">
        <v>1338</v>
      </c>
      <c r="G32" s="51">
        <v>1146</v>
      </c>
      <c r="H32" s="50">
        <v>1594</v>
      </c>
      <c r="I32" s="45">
        <v>1425</v>
      </c>
      <c r="J32" s="51">
        <v>1137</v>
      </c>
      <c r="K32" s="50">
        <v>1486</v>
      </c>
      <c r="L32" s="45">
        <v>1298</v>
      </c>
      <c r="M32" s="51">
        <v>1006</v>
      </c>
      <c r="N32" s="50">
        <v>1424</v>
      </c>
      <c r="O32" s="45">
        <v>1258</v>
      </c>
      <c r="P32" s="51">
        <v>1081</v>
      </c>
    </row>
    <row r="33" spans="2:16" ht="17.25" customHeight="1" x14ac:dyDescent="0.2">
      <c r="B33" s="103" t="s">
        <v>274</v>
      </c>
      <c r="C33" s="82" t="s">
        <v>60</v>
      </c>
      <c r="D33" s="117" t="s">
        <v>61</v>
      </c>
      <c r="E33" s="50">
        <v>2020</v>
      </c>
      <c r="F33" s="45">
        <v>1629</v>
      </c>
      <c r="G33" s="51">
        <v>1366</v>
      </c>
      <c r="H33" s="50">
        <v>1967</v>
      </c>
      <c r="I33" s="45">
        <v>1601</v>
      </c>
      <c r="J33" s="51">
        <v>1286</v>
      </c>
      <c r="K33" s="50">
        <v>1771</v>
      </c>
      <c r="L33" s="45">
        <v>1408</v>
      </c>
      <c r="M33" s="51">
        <v>1099</v>
      </c>
      <c r="N33" s="50">
        <v>1768</v>
      </c>
      <c r="O33" s="45">
        <v>1404</v>
      </c>
      <c r="P33" s="51">
        <v>1139</v>
      </c>
    </row>
    <row r="34" spans="2:16" ht="17.25" customHeight="1" x14ac:dyDescent="0.2">
      <c r="B34" s="103" t="s">
        <v>274</v>
      </c>
      <c r="C34" s="82" t="s">
        <v>62</v>
      </c>
      <c r="D34" s="117" t="s">
        <v>63</v>
      </c>
      <c r="E34" s="50">
        <v>2021</v>
      </c>
      <c r="F34" s="45">
        <v>1855</v>
      </c>
      <c r="G34" s="51">
        <v>1587</v>
      </c>
      <c r="H34" s="50">
        <v>1888</v>
      </c>
      <c r="I34" s="45">
        <v>1751</v>
      </c>
      <c r="J34" s="51">
        <v>1531</v>
      </c>
      <c r="K34" s="50">
        <v>2438</v>
      </c>
      <c r="L34" s="45">
        <v>2142</v>
      </c>
      <c r="M34" s="51">
        <v>1804</v>
      </c>
      <c r="N34" s="50">
        <v>1461</v>
      </c>
      <c r="O34" s="45">
        <v>1284</v>
      </c>
      <c r="P34" s="51">
        <v>1174</v>
      </c>
    </row>
    <row r="35" spans="2:16" ht="17.25" customHeight="1" x14ac:dyDescent="0.2">
      <c r="B35" s="103" t="s">
        <v>274</v>
      </c>
      <c r="C35" s="82" t="s">
        <v>65</v>
      </c>
      <c r="D35" s="117" t="s">
        <v>66</v>
      </c>
      <c r="E35" s="50">
        <v>1267</v>
      </c>
      <c r="F35" s="45">
        <v>974</v>
      </c>
      <c r="G35" s="51">
        <v>706</v>
      </c>
      <c r="H35" s="50">
        <v>1433</v>
      </c>
      <c r="I35" s="45">
        <v>1129</v>
      </c>
      <c r="J35" s="51">
        <v>851</v>
      </c>
      <c r="K35" s="50">
        <v>1567</v>
      </c>
      <c r="L35" s="45">
        <v>1241</v>
      </c>
      <c r="M35" s="51">
        <v>943</v>
      </c>
      <c r="N35" s="50">
        <v>1322</v>
      </c>
      <c r="O35" s="45">
        <v>1064</v>
      </c>
      <c r="P35" s="51">
        <v>786</v>
      </c>
    </row>
    <row r="36" spans="2:16" ht="17.25" customHeight="1" x14ac:dyDescent="0.2">
      <c r="B36" s="103" t="s">
        <v>274</v>
      </c>
      <c r="C36" s="82" t="s">
        <v>68</v>
      </c>
      <c r="D36" s="117" t="s">
        <v>69</v>
      </c>
      <c r="E36" s="50">
        <v>410</v>
      </c>
      <c r="F36" s="45">
        <v>375</v>
      </c>
      <c r="G36" s="51">
        <v>298</v>
      </c>
      <c r="H36" s="50">
        <v>2756</v>
      </c>
      <c r="I36" s="45">
        <v>2608</v>
      </c>
      <c r="J36" s="51">
        <v>2399</v>
      </c>
      <c r="K36" s="50">
        <v>2735</v>
      </c>
      <c r="L36" s="45">
        <v>2577</v>
      </c>
      <c r="M36" s="51">
        <v>2339</v>
      </c>
      <c r="N36" s="50">
        <v>2406</v>
      </c>
      <c r="O36" s="45">
        <v>2310</v>
      </c>
      <c r="P36" s="51">
        <v>2106</v>
      </c>
    </row>
    <row r="37" spans="2:16" ht="17.25" customHeight="1" x14ac:dyDescent="0.2">
      <c r="B37" s="103" t="s">
        <v>275</v>
      </c>
      <c r="C37" s="82" t="s">
        <v>54</v>
      </c>
      <c r="D37" s="117" t="s">
        <v>82</v>
      </c>
      <c r="E37" s="50">
        <v>3286</v>
      </c>
      <c r="F37" s="45">
        <v>2910</v>
      </c>
      <c r="G37" s="51">
        <v>2318</v>
      </c>
      <c r="H37" s="50">
        <v>3555</v>
      </c>
      <c r="I37" s="45">
        <v>3110</v>
      </c>
      <c r="J37" s="51">
        <v>2641</v>
      </c>
      <c r="K37" s="50">
        <v>3512</v>
      </c>
      <c r="L37" s="45">
        <v>3119</v>
      </c>
      <c r="M37" s="51">
        <v>2588</v>
      </c>
      <c r="N37" s="50">
        <v>3310</v>
      </c>
      <c r="O37" s="45">
        <v>2923</v>
      </c>
      <c r="P37" s="51">
        <v>2390</v>
      </c>
    </row>
    <row r="38" spans="2:16" ht="17.25" customHeight="1" x14ac:dyDescent="0.2">
      <c r="B38" s="103" t="s">
        <v>275</v>
      </c>
      <c r="C38" s="82" t="s">
        <v>71</v>
      </c>
      <c r="D38" s="117" t="s">
        <v>72</v>
      </c>
      <c r="E38" s="50">
        <v>4107</v>
      </c>
      <c r="F38" s="45">
        <v>3648</v>
      </c>
      <c r="G38" s="51">
        <v>2991</v>
      </c>
      <c r="H38" s="50">
        <v>3953</v>
      </c>
      <c r="I38" s="45">
        <v>3693</v>
      </c>
      <c r="J38" s="51">
        <v>3098</v>
      </c>
      <c r="K38" s="50">
        <v>4297</v>
      </c>
      <c r="L38" s="45">
        <v>3988</v>
      </c>
      <c r="M38" s="51">
        <v>3376</v>
      </c>
      <c r="N38" s="50">
        <v>4365</v>
      </c>
      <c r="O38" s="45">
        <v>3979</v>
      </c>
      <c r="P38" s="51">
        <v>3426</v>
      </c>
    </row>
    <row r="39" spans="2:16" ht="17.25" customHeight="1" x14ac:dyDescent="0.2">
      <c r="B39" s="103" t="s">
        <v>275</v>
      </c>
      <c r="C39" s="82" t="s">
        <v>78</v>
      </c>
      <c r="D39" s="117" t="s">
        <v>79</v>
      </c>
      <c r="E39" s="50">
        <v>1385</v>
      </c>
      <c r="F39" s="45">
        <v>1149</v>
      </c>
      <c r="G39" s="51">
        <v>850</v>
      </c>
      <c r="H39" s="50">
        <v>1309</v>
      </c>
      <c r="I39" s="45">
        <v>1051</v>
      </c>
      <c r="J39" s="51">
        <v>742</v>
      </c>
      <c r="K39" s="50">
        <v>1167</v>
      </c>
      <c r="L39" s="45">
        <v>981</v>
      </c>
      <c r="M39" s="51">
        <v>731</v>
      </c>
      <c r="N39" s="50">
        <v>1212</v>
      </c>
      <c r="O39" s="45">
        <v>884</v>
      </c>
      <c r="P39" s="51">
        <v>648</v>
      </c>
    </row>
    <row r="40" spans="2:16" ht="17.25" customHeight="1" x14ac:dyDescent="0.2">
      <c r="B40" s="103" t="s">
        <v>275</v>
      </c>
      <c r="C40" s="82" t="s">
        <v>75</v>
      </c>
      <c r="D40" s="117" t="s">
        <v>76</v>
      </c>
      <c r="E40" s="50">
        <v>8111</v>
      </c>
      <c r="F40" s="45">
        <v>7642</v>
      </c>
      <c r="G40" s="51">
        <v>6944</v>
      </c>
      <c r="H40" s="50">
        <v>7509</v>
      </c>
      <c r="I40" s="45">
        <v>7090</v>
      </c>
      <c r="J40" s="51">
        <v>6403</v>
      </c>
      <c r="K40" s="50">
        <v>7893</v>
      </c>
      <c r="L40" s="45">
        <v>7492</v>
      </c>
      <c r="M40" s="51">
        <v>6782</v>
      </c>
      <c r="N40" s="50">
        <v>8015</v>
      </c>
      <c r="O40" s="45">
        <v>7618</v>
      </c>
      <c r="P40" s="51">
        <v>6926</v>
      </c>
    </row>
    <row r="41" spans="2:16" ht="17.25" customHeight="1" x14ac:dyDescent="0.2">
      <c r="B41" s="103" t="s">
        <v>276</v>
      </c>
      <c r="C41" s="82" t="s">
        <v>6</v>
      </c>
      <c r="D41" s="117" t="s">
        <v>87</v>
      </c>
      <c r="E41" s="50">
        <v>10597</v>
      </c>
      <c r="F41" s="45">
        <v>10129</v>
      </c>
      <c r="G41" s="51">
        <v>9387</v>
      </c>
      <c r="H41" s="50">
        <v>11242</v>
      </c>
      <c r="I41" s="45">
        <v>10712</v>
      </c>
      <c r="J41" s="51">
        <v>10017</v>
      </c>
      <c r="K41" s="50">
        <v>11817</v>
      </c>
      <c r="L41" s="45">
        <v>11218</v>
      </c>
      <c r="M41" s="51">
        <v>10373</v>
      </c>
      <c r="N41" s="50">
        <v>11986</v>
      </c>
      <c r="O41" s="45">
        <v>11506</v>
      </c>
      <c r="P41" s="51">
        <v>10628</v>
      </c>
    </row>
    <row r="42" spans="2:16" ht="17.25" customHeight="1" x14ac:dyDescent="0.2">
      <c r="B42" s="103" t="s">
        <v>276</v>
      </c>
      <c r="C42" s="82" t="s">
        <v>30</v>
      </c>
      <c r="D42" s="117" t="s">
        <v>89</v>
      </c>
      <c r="E42" s="50">
        <v>14724</v>
      </c>
      <c r="F42" s="45">
        <v>14079</v>
      </c>
      <c r="G42" s="51">
        <v>12942</v>
      </c>
      <c r="H42" s="50">
        <v>14024</v>
      </c>
      <c r="I42" s="45">
        <v>13408</v>
      </c>
      <c r="J42" s="51">
        <v>12361</v>
      </c>
      <c r="K42" s="50">
        <v>14689</v>
      </c>
      <c r="L42" s="45">
        <v>14022</v>
      </c>
      <c r="M42" s="51">
        <v>12951</v>
      </c>
      <c r="N42" s="50">
        <v>14309</v>
      </c>
      <c r="O42" s="45">
        <v>13744</v>
      </c>
      <c r="P42" s="51">
        <v>12761</v>
      </c>
    </row>
    <row r="43" spans="2:16" ht="17.25" customHeight="1" x14ac:dyDescent="0.2">
      <c r="B43" s="103" t="s">
        <v>276</v>
      </c>
      <c r="C43" s="82" t="s">
        <v>84</v>
      </c>
      <c r="D43" s="117" t="s">
        <v>85</v>
      </c>
      <c r="E43" s="50">
        <v>2407</v>
      </c>
      <c r="F43" s="45">
        <v>2117</v>
      </c>
      <c r="G43" s="51">
        <v>1618</v>
      </c>
      <c r="H43" s="50">
        <v>2501</v>
      </c>
      <c r="I43" s="45">
        <v>2159</v>
      </c>
      <c r="J43" s="51">
        <v>1706</v>
      </c>
      <c r="K43" s="50">
        <v>2624</v>
      </c>
      <c r="L43" s="45">
        <v>2299</v>
      </c>
      <c r="M43" s="51">
        <v>1946</v>
      </c>
      <c r="N43" s="50">
        <v>2422</v>
      </c>
      <c r="O43" s="45">
        <v>2241</v>
      </c>
      <c r="P43" s="51">
        <v>1865</v>
      </c>
    </row>
    <row r="44" spans="2:16" ht="17.25" customHeight="1" x14ac:dyDescent="0.2">
      <c r="B44" s="103" t="s">
        <v>277</v>
      </c>
      <c r="C44" s="82" t="s">
        <v>90</v>
      </c>
      <c r="D44" s="117" t="s">
        <v>91</v>
      </c>
      <c r="E44" s="50">
        <v>3959</v>
      </c>
      <c r="F44" s="45">
        <v>3673</v>
      </c>
      <c r="G44" s="51">
        <v>3188</v>
      </c>
      <c r="H44" s="50">
        <v>4269</v>
      </c>
      <c r="I44" s="45">
        <v>3903</v>
      </c>
      <c r="J44" s="51">
        <v>3470</v>
      </c>
      <c r="K44" s="50">
        <v>4006</v>
      </c>
      <c r="L44" s="45">
        <v>3659</v>
      </c>
      <c r="M44" s="51">
        <v>3178</v>
      </c>
      <c r="N44" s="50">
        <v>4246</v>
      </c>
      <c r="O44" s="45">
        <v>3921</v>
      </c>
      <c r="P44" s="51">
        <v>3451</v>
      </c>
    </row>
    <row r="45" spans="2:16" ht="17.25" customHeight="1" x14ac:dyDescent="0.2">
      <c r="B45" s="103" t="s">
        <v>277</v>
      </c>
      <c r="C45" s="82" t="s">
        <v>95</v>
      </c>
      <c r="D45" s="117" t="s">
        <v>96</v>
      </c>
      <c r="E45" s="50">
        <v>3606</v>
      </c>
      <c r="F45" s="45">
        <v>3472</v>
      </c>
      <c r="G45" s="51">
        <v>3235</v>
      </c>
      <c r="H45" s="50">
        <v>3699</v>
      </c>
      <c r="I45" s="45">
        <v>3569</v>
      </c>
      <c r="J45" s="51">
        <v>3359</v>
      </c>
      <c r="K45" s="50">
        <v>3621</v>
      </c>
      <c r="L45" s="45">
        <v>3560</v>
      </c>
      <c r="M45" s="51">
        <v>3394</v>
      </c>
      <c r="N45" s="50">
        <v>3982</v>
      </c>
      <c r="O45" s="45">
        <v>3900</v>
      </c>
      <c r="P45" s="51">
        <v>3749</v>
      </c>
    </row>
    <row r="46" spans="2:16" ht="17.25" customHeight="1" x14ac:dyDescent="0.2">
      <c r="B46" s="103" t="s">
        <v>277</v>
      </c>
      <c r="C46" s="82" t="s">
        <v>101</v>
      </c>
      <c r="D46" s="117" t="s">
        <v>102</v>
      </c>
      <c r="E46" s="50">
        <v>6506</v>
      </c>
      <c r="F46" s="45">
        <v>5923</v>
      </c>
      <c r="G46" s="51">
        <v>5243</v>
      </c>
      <c r="H46" s="50">
        <v>6306</v>
      </c>
      <c r="I46" s="45">
        <v>5814</v>
      </c>
      <c r="J46" s="51">
        <v>5069</v>
      </c>
      <c r="K46" s="50">
        <v>6269</v>
      </c>
      <c r="L46" s="45">
        <v>5833</v>
      </c>
      <c r="M46" s="51">
        <v>5114</v>
      </c>
      <c r="N46" s="50">
        <v>5919</v>
      </c>
      <c r="O46" s="45">
        <v>5350</v>
      </c>
      <c r="P46" s="51">
        <v>4829</v>
      </c>
    </row>
    <row r="47" spans="2:16" ht="17.25" customHeight="1" x14ac:dyDescent="0.2">
      <c r="B47" s="103" t="s">
        <v>277</v>
      </c>
      <c r="C47" s="82" t="s">
        <v>105</v>
      </c>
      <c r="D47" s="117" t="s">
        <v>106</v>
      </c>
      <c r="E47" s="50">
        <v>1162</v>
      </c>
      <c r="F47" s="45">
        <v>1027</v>
      </c>
      <c r="G47" s="51">
        <v>837</v>
      </c>
      <c r="H47" s="50">
        <v>1269</v>
      </c>
      <c r="I47" s="45">
        <v>1174</v>
      </c>
      <c r="J47" s="51">
        <v>1010</v>
      </c>
      <c r="K47" s="50">
        <v>1184</v>
      </c>
      <c r="L47" s="45">
        <v>1060</v>
      </c>
      <c r="M47" s="51">
        <v>954</v>
      </c>
      <c r="N47" s="50">
        <v>1144</v>
      </c>
      <c r="O47" s="45">
        <v>1029</v>
      </c>
      <c r="P47" s="51">
        <v>865</v>
      </c>
    </row>
    <row r="48" spans="2:16" ht="17.25" customHeight="1" x14ac:dyDescent="0.2">
      <c r="B48" s="103" t="s">
        <v>277</v>
      </c>
      <c r="C48" s="82" t="s">
        <v>98</v>
      </c>
      <c r="D48" s="117" t="s">
        <v>99</v>
      </c>
      <c r="E48" s="50">
        <v>1756</v>
      </c>
      <c r="F48" s="45">
        <v>1690</v>
      </c>
      <c r="G48" s="51">
        <v>1593</v>
      </c>
      <c r="H48" s="50">
        <v>1908</v>
      </c>
      <c r="I48" s="45">
        <v>1815</v>
      </c>
      <c r="J48" s="51">
        <v>1739</v>
      </c>
      <c r="K48" s="50">
        <v>1717</v>
      </c>
      <c r="L48" s="45">
        <v>1629</v>
      </c>
      <c r="M48" s="51">
        <v>1501</v>
      </c>
      <c r="N48" s="50">
        <v>1602</v>
      </c>
      <c r="O48" s="45">
        <v>1508</v>
      </c>
      <c r="P48" s="51">
        <v>1381</v>
      </c>
    </row>
    <row r="49" spans="1:16" ht="17.25" customHeight="1" x14ac:dyDescent="0.2">
      <c r="B49" s="103" t="s">
        <v>277</v>
      </c>
      <c r="C49" s="82" t="s">
        <v>93</v>
      </c>
      <c r="D49" s="117" t="s">
        <v>94</v>
      </c>
      <c r="E49" s="50">
        <v>8572</v>
      </c>
      <c r="F49" s="45">
        <v>8195</v>
      </c>
      <c r="G49" s="51">
        <v>7462</v>
      </c>
      <c r="H49" s="50">
        <v>8131</v>
      </c>
      <c r="I49" s="45">
        <v>7787</v>
      </c>
      <c r="J49" s="51">
        <v>7025</v>
      </c>
      <c r="K49" s="50">
        <v>7686</v>
      </c>
      <c r="L49" s="45">
        <v>7410</v>
      </c>
      <c r="M49" s="51">
        <v>6729</v>
      </c>
      <c r="N49" s="50">
        <v>8095</v>
      </c>
      <c r="O49" s="45">
        <v>7792</v>
      </c>
      <c r="P49" s="51">
        <v>7330</v>
      </c>
    </row>
    <row r="50" spans="1:16" ht="17.25" customHeight="1" x14ac:dyDescent="0.2">
      <c r="B50" s="103" t="s">
        <v>278</v>
      </c>
      <c r="C50" s="82" t="s">
        <v>108</v>
      </c>
      <c r="D50" s="117" t="s">
        <v>109</v>
      </c>
      <c r="E50" s="50">
        <v>1023</v>
      </c>
      <c r="F50" s="45">
        <v>979</v>
      </c>
      <c r="G50" s="51">
        <v>936</v>
      </c>
      <c r="H50" s="50">
        <v>978</v>
      </c>
      <c r="I50" s="45">
        <v>946</v>
      </c>
      <c r="J50" s="51">
        <v>881</v>
      </c>
      <c r="K50" s="50">
        <v>1032</v>
      </c>
      <c r="L50" s="45">
        <v>989</v>
      </c>
      <c r="M50" s="51">
        <v>919</v>
      </c>
      <c r="N50" s="50">
        <v>852</v>
      </c>
      <c r="O50" s="45">
        <v>829</v>
      </c>
      <c r="P50" s="51">
        <v>790</v>
      </c>
    </row>
    <row r="51" spans="1:16" ht="17.25" customHeight="1" x14ac:dyDescent="0.2">
      <c r="B51" s="103" t="s">
        <v>278</v>
      </c>
      <c r="C51" s="82" t="s">
        <v>111</v>
      </c>
      <c r="D51" s="117" t="s">
        <v>112</v>
      </c>
      <c r="E51" s="50">
        <v>1036</v>
      </c>
      <c r="F51" s="45">
        <v>815</v>
      </c>
      <c r="G51" s="51">
        <v>619</v>
      </c>
      <c r="H51" s="50">
        <v>1061</v>
      </c>
      <c r="I51" s="45">
        <v>854</v>
      </c>
      <c r="J51" s="51">
        <v>629</v>
      </c>
      <c r="K51" s="50">
        <v>1285</v>
      </c>
      <c r="L51" s="45">
        <v>1087</v>
      </c>
      <c r="M51" s="51">
        <v>778</v>
      </c>
      <c r="N51" s="50">
        <v>1146</v>
      </c>
      <c r="O51" s="45">
        <v>944</v>
      </c>
      <c r="P51" s="51">
        <v>709</v>
      </c>
    </row>
    <row r="52" spans="1:16" ht="17.25" customHeight="1" x14ac:dyDescent="0.2">
      <c r="B52" s="103" t="s">
        <v>278</v>
      </c>
      <c r="C52" s="82" t="s">
        <v>114</v>
      </c>
      <c r="D52" s="117" t="s">
        <v>115</v>
      </c>
      <c r="E52" s="50">
        <v>2176</v>
      </c>
      <c r="F52" s="45">
        <v>1921</v>
      </c>
      <c r="G52" s="51">
        <v>1573</v>
      </c>
      <c r="H52" s="50">
        <v>2049</v>
      </c>
      <c r="I52" s="45">
        <v>1819</v>
      </c>
      <c r="J52" s="51">
        <v>1442</v>
      </c>
      <c r="K52" s="50">
        <v>1696</v>
      </c>
      <c r="L52" s="45">
        <v>1539</v>
      </c>
      <c r="M52" s="51">
        <v>1255</v>
      </c>
      <c r="N52" s="50">
        <v>1967</v>
      </c>
      <c r="O52" s="45">
        <v>1750</v>
      </c>
      <c r="P52" s="51">
        <v>1534</v>
      </c>
    </row>
    <row r="53" spans="1:16" ht="17.25" customHeight="1" x14ac:dyDescent="0.2">
      <c r="B53" s="103" t="s">
        <v>278</v>
      </c>
      <c r="C53" s="82" t="s">
        <v>117</v>
      </c>
      <c r="D53" s="117" t="s">
        <v>118</v>
      </c>
      <c r="E53" s="50">
        <v>3856</v>
      </c>
      <c r="F53" s="45">
        <v>3317</v>
      </c>
      <c r="G53" s="51">
        <v>2597</v>
      </c>
      <c r="H53" s="50">
        <v>4261</v>
      </c>
      <c r="I53" s="45">
        <v>3830</v>
      </c>
      <c r="J53" s="51">
        <v>3110</v>
      </c>
      <c r="K53" s="50">
        <v>4437</v>
      </c>
      <c r="L53" s="45">
        <v>4107</v>
      </c>
      <c r="M53" s="51">
        <v>3398</v>
      </c>
      <c r="N53" s="50">
        <v>5057</v>
      </c>
      <c r="O53" s="45">
        <v>4661</v>
      </c>
      <c r="P53" s="51">
        <v>4203</v>
      </c>
    </row>
    <row r="54" spans="1:16" ht="17.25" customHeight="1" x14ac:dyDescent="0.2">
      <c r="B54" s="103" t="s">
        <v>278</v>
      </c>
      <c r="C54" s="82" t="s">
        <v>120</v>
      </c>
      <c r="D54" s="117" t="s">
        <v>121</v>
      </c>
      <c r="E54" s="50">
        <v>2906</v>
      </c>
      <c r="F54" s="45">
        <v>2642</v>
      </c>
      <c r="G54" s="51">
        <v>2307</v>
      </c>
      <c r="H54" s="50">
        <v>2978</v>
      </c>
      <c r="I54" s="45">
        <v>2711</v>
      </c>
      <c r="J54" s="51">
        <v>2379</v>
      </c>
      <c r="K54" s="50">
        <v>2842</v>
      </c>
      <c r="L54" s="45">
        <v>2614</v>
      </c>
      <c r="M54" s="51">
        <v>2268</v>
      </c>
      <c r="N54" s="50">
        <v>2731</v>
      </c>
      <c r="O54" s="45">
        <v>2477</v>
      </c>
      <c r="P54" s="51">
        <v>2204</v>
      </c>
    </row>
    <row r="55" spans="1:16" ht="17.25" customHeight="1" x14ac:dyDescent="0.2">
      <c r="B55" s="103" t="s">
        <v>278</v>
      </c>
      <c r="C55" s="82" t="s">
        <v>123</v>
      </c>
      <c r="D55" s="117" t="s">
        <v>124</v>
      </c>
      <c r="E55" s="50">
        <v>3828</v>
      </c>
      <c r="F55" s="45">
        <v>3579</v>
      </c>
      <c r="G55" s="51">
        <v>3245</v>
      </c>
      <c r="H55" s="50">
        <v>3997</v>
      </c>
      <c r="I55" s="45">
        <v>3888</v>
      </c>
      <c r="J55" s="51">
        <v>3526</v>
      </c>
      <c r="K55" s="50">
        <v>3666</v>
      </c>
      <c r="L55" s="45">
        <v>3495</v>
      </c>
      <c r="M55" s="51">
        <v>3240</v>
      </c>
      <c r="N55" s="50">
        <v>3713</v>
      </c>
      <c r="O55" s="45">
        <v>3548</v>
      </c>
      <c r="P55" s="51">
        <v>3292</v>
      </c>
    </row>
    <row r="56" spans="1:16" ht="17.25" customHeight="1" x14ac:dyDescent="0.2">
      <c r="B56" s="104" t="s">
        <v>278</v>
      </c>
      <c r="C56" s="105" t="s">
        <v>126</v>
      </c>
      <c r="D56" s="118" t="s">
        <v>127</v>
      </c>
      <c r="E56" s="52">
        <v>1277</v>
      </c>
      <c r="F56" s="53">
        <v>1192</v>
      </c>
      <c r="G56" s="54">
        <v>944</v>
      </c>
      <c r="H56" s="52">
        <v>1172</v>
      </c>
      <c r="I56" s="53">
        <v>1071</v>
      </c>
      <c r="J56" s="54">
        <v>919</v>
      </c>
      <c r="K56" s="52">
        <v>1261</v>
      </c>
      <c r="L56" s="53">
        <v>1175</v>
      </c>
      <c r="M56" s="54">
        <v>1007</v>
      </c>
      <c r="N56" s="52">
        <v>1309</v>
      </c>
      <c r="O56" s="53">
        <v>1243</v>
      </c>
      <c r="P56" s="54">
        <v>1076</v>
      </c>
    </row>
    <row r="57" spans="1:16" ht="17.25" customHeight="1" x14ac:dyDescent="0.2">
      <c r="B57" s="10"/>
      <c r="C57" s="10"/>
      <c r="D57" s="10"/>
      <c r="E57" s="78"/>
      <c r="F57" s="77"/>
      <c r="G57" s="79"/>
      <c r="H57" s="78"/>
      <c r="I57" s="77"/>
      <c r="J57" s="79"/>
      <c r="K57" s="78"/>
      <c r="L57" s="77"/>
      <c r="M57" s="79"/>
      <c r="N57" s="78"/>
      <c r="O57" s="77"/>
      <c r="P57" s="79"/>
    </row>
    <row r="58" spans="1:16" ht="17.25" customHeight="1" x14ac:dyDescent="0.2">
      <c r="A58" s="23"/>
      <c r="B58" s="299" t="s">
        <v>1</v>
      </c>
      <c r="C58" s="300" t="s">
        <v>394</v>
      </c>
      <c r="D58" s="353" t="s">
        <v>395</v>
      </c>
      <c r="E58" s="299"/>
      <c r="F58" s="300"/>
      <c r="G58" s="301"/>
      <c r="H58" s="299"/>
      <c r="I58" s="300"/>
      <c r="J58" s="301"/>
      <c r="K58" s="299"/>
      <c r="L58" s="300"/>
      <c r="M58" s="301"/>
      <c r="N58" s="299"/>
      <c r="O58" s="300"/>
      <c r="P58" s="301"/>
    </row>
    <row r="59" spans="1:16" s="23" customFormat="1" ht="17.25" customHeight="1" x14ac:dyDescent="0.2">
      <c r="A59" s="19"/>
      <c r="B59" s="103" t="s">
        <v>272</v>
      </c>
      <c r="C59" s="82" t="s">
        <v>23</v>
      </c>
      <c r="D59" s="117" t="s">
        <v>290</v>
      </c>
      <c r="E59" s="50">
        <v>797</v>
      </c>
      <c r="F59" s="45">
        <v>424</v>
      </c>
      <c r="G59" s="51">
        <v>257</v>
      </c>
      <c r="H59" s="50">
        <v>751</v>
      </c>
      <c r="I59" s="45">
        <v>423</v>
      </c>
      <c r="J59" s="51">
        <v>238</v>
      </c>
      <c r="K59" s="50">
        <v>743</v>
      </c>
      <c r="L59" s="45">
        <v>398</v>
      </c>
      <c r="M59" s="51">
        <v>254</v>
      </c>
      <c r="N59" s="50">
        <v>742</v>
      </c>
      <c r="O59" s="45">
        <v>401</v>
      </c>
      <c r="P59" s="51">
        <v>236</v>
      </c>
    </row>
    <row r="60" spans="1:16" ht="17.25" customHeight="1" x14ac:dyDescent="0.2">
      <c r="B60" s="103" t="s">
        <v>272</v>
      </c>
      <c r="C60" s="82" t="s">
        <v>4</v>
      </c>
      <c r="D60" s="117" t="s">
        <v>300</v>
      </c>
      <c r="E60" s="50">
        <v>1311</v>
      </c>
      <c r="F60" s="45">
        <v>1120</v>
      </c>
      <c r="G60" s="51">
        <v>866</v>
      </c>
      <c r="H60" s="50">
        <v>1158</v>
      </c>
      <c r="I60" s="45">
        <v>977</v>
      </c>
      <c r="J60" s="51">
        <v>807</v>
      </c>
      <c r="K60" s="50">
        <v>1454</v>
      </c>
      <c r="L60" s="45">
        <v>1274</v>
      </c>
      <c r="M60" s="51">
        <v>959</v>
      </c>
      <c r="N60" s="50">
        <v>1277</v>
      </c>
      <c r="O60" s="45">
        <v>1064</v>
      </c>
      <c r="P60" s="51">
        <v>848</v>
      </c>
    </row>
    <row r="61" spans="1:16" ht="17.25" customHeight="1" x14ac:dyDescent="0.2">
      <c r="B61" s="103" t="s">
        <v>272</v>
      </c>
      <c r="C61" s="82" t="s">
        <v>26</v>
      </c>
      <c r="D61" s="117" t="s">
        <v>304</v>
      </c>
      <c r="E61" s="50">
        <v>1248</v>
      </c>
      <c r="F61" s="45">
        <v>1112</v>
      </c>
      <c r="G61" s="51">
        <v>1010</v>
      </c>
      <c r="H61" s="50">
        <v>1947</v>
      </c>
      <c r="I61" s="45">
        <v>1843</v>
      </c>
      <c r="J61" s="51">
        <v>1681</v>
      </c>
      <c r="K61" s="50">
        <v>1662</v>
      </c>
      <c r="L61" s="45">
        <v>1533</v>
      </c>
      <c r="M61" s="51">
        <v>1286</v>
      </c>
      <c r="N61" s="50">
        <v>2108</v>
      </c>
      <c r="O61" s="45">
        <v>1925</v>
      </c>
      <c r="P61" s="51">
        <v>1741</v>
      </c>
    </row>
    <row r="62" spans="1:16" ht="17.25" customHeight="1" x14ac:dyDescent="0.2">
      <c r="B62" s="103" t="s">
        <v>272</v>
      </c>
      <c r="C62" s="82" t="s">
        <v>9</v>
      </c>
      <c r="D62" s="117" t="s">
        <v>306</v>
      </c>
      <c r="E62" s="50">
        <v>1161</v>
      </c>
      <c r="F62" s="45">
        <v>1055</v>
      </c>
      <c r="G62" s="51">
        <v>917</v>
      </c>
      <c r="H62" s="50">
        <v>1110</v>
      </c>
      <c r="I62" s="45">
        <v>1038</v>
      </c>
      <c r="J62" s="51">
        <v>914</v>
      </c>
      <c r="K62" s="50">
        <v>933</v>
      </c>
      <c r="L62" s="45">
        <v>868</v>
      </c>
      <c r="M62" s="51">
        <v>787</v>
      </c>
      <c r="N62" s="50">
        <v>1189</v>
      </c>
      <c r="O62" s="45">
        <v>1077</v>
      </c>
      <c r="P62" s="51">
        <v>962</v>
      </c>
    </row>
    <row r="63" spans="1:16" ht="17.25" customHeight="1" x14ac:dyDescent="0.2">
      <c r="B63" s="103" t="s">
        <v>272</v>
      </c>
      <c r="C63" s="82" t="s">
        <v>36</v>
      </c>
      <c r="D63" s="117" t="s">
        <v>307</v>
      </c>
      <c r="E63" s="50">
        <v>538</v>
      </c>
      <c r="F63" s="45">
        <v>328</v>
      </c>
      <c r="G63" s="51">
        <v>243</v>
      </c>
      <c r="H63" s="50">
        <v>386</v>
      </c>
      <c r="I63" s="45">
        <v>254</v>
      </c>
      <c r="J63" s="51">
        <v>123</v>
      </c>
      <c r="K63" s="50">
        <v>406</v>
      </c>
      <c r="L63" s="45">
        <v>302</v>
      </c>
      <c r="M63" s="51">
        <v>249</v>
      </c>
      <c r="N63" s="50">
        <v>483</v>
      </c>
      <c r="O63" s="45">
        <v>362</v>
      </c>
      <c r="P63" s="51">
        <v>306</v>
      </c>
    </row>
    <row r="64" spans="1:16" ht="17.25" customHeight="1" x14ac:dyDescent="0.2">
      <c r="B64" s="103" t="s">
        <v>272</v>
      </c>
      <c r="C64" s="82" t="s">
        <v>14</v>
      </c>
      <c r="D64" s="117" t="s">
        <v>315</v>
      </c>
      <c r="E64" s="50">
        <v>744</v>
      </c>
      <c r="F64" s="45">
        <v>635</v>
      </c>
      <c r="G64" s="51">
        <v>516</v>
      </c>
      <c r="H64" s="50">
        <v>744</v>
      </c>
      <c r="I64" s="45">
        <v>635</v>
      </c>
      <c r="J64" s="51">
        <v>516</v>
      </c>
      <c r="K64" s="50">
        <v>725</v>
      </c>
      <c r="L64" s="45">
        <v>670</v>
      </c>
      <c r="M64" s="51">
        <v>550</v>
      </c>
      <c r="N64" s="50" t="s">
        <v>0</v>
      </c>
      <c r="O64" s="45" t="s">
        <v>0</v>
      </c>
      <c r="P64" s="51" t="s">
        <v>0</v>
      </c>
    </row>
    <row r="65" spans="2:16" ht="17.25" customHeight="1" x14ac:dyDescent="0.2">
      <c r="B65" s="103" t="s">
        <v>272</v>
      </c>
      <c r="C65" s="82" t="s">
        <v>29</v>
      </c>
      <c r="D65" s="117" t="s">
        <v>316</v>
      </c>
      <c r="E65" s="50">
        <v>1140</v>
      </c>
      <c r="F65" s="45">
        <v>1025</v>
      </c>
      <c r="G65" s="51">
        <v>879</v>
      </c>
      <c r="H65" s="50">
        <v>1290</v>
      </c>
      <c r="I65" s="45">
        <v>1212</v>
      </c>
      <c r="J65" s="51">
        <v>1037</v>
      </c>
      <c r="K65" s="50">
        <v>1309</v>
      </c>
      <c r="L65" s="45">
        <v>1211</v>
      </c>
      <c r="M65" s="51">
        <v>1121</v>
      </c>
      <c r="N65" s="50">
        <v>925</v>
      </c>
      <c r="O65" s="45">
        <v>846</v>
      </c>
      <c r="P65" s="51">
        <v>747</v>
      </c>
    </row>
    <row r="66" spans="2:16" ht="17.25" customHeight="1" x14ac:dyDescent="0.2">
      <c r="B66" s="103" t="s">
        <v>272</v>
      </c>
      <c r="C66" s="82" t="s">
        <v>39</v>
      </c>
      <c r="D66" s="117" t="s">
        <v>317</v>
      </c>
      <c r="E66" s="50">
        <v>197</v>
      </c>
      <c r="F66" s="45">
        <v>155</v>
      </c>
      <c r="G66" s="51">
        <v>142</v>
      </c>
      <c r="H66" s="50">
        <v>195</v>
      </c>
      <c r="I66" s="45">
        <v>153</v>
      </c>
      <c r="J66" s="51">
        <v>125</v>
      </c>
      <c r="K66" s="50">
        <v>235</v>
      </c>
      <c r="L66" s="45">
        <v>216</v>
      </c>
      <c r="M66" s="51">
        <v>161</v>
      </c>
      <c r="N66" s="50">
        <v>255</v>
      </c>
      <c r="O66" s="45">
        <v>222</v>
      </c>
      <c r="P66" s="51">
        <v>179</v>
      </c>
    </row>
    <row r="67" spans="2:16" ht="17.25" customHeight="1" x14ac:dyDescent="0.2">
      <c r="B67" s="103" t="s">
        <v>272</v>
      </c>
      <c r="C67" s="82" t="s">
        <v>15</v>
      </c>
      <c r="D67" s="117" t="s">
        <v>318</v>
      </c>
      <c r="E67" s="50">
        <v>1079</v>
      </c>
      <c r="F67" s="45">
        <v>989</v>
      </c>
      <c r="G67" s="51">
        <v>778</v>
      </c>
      <c r="H67" s="50">
        <v>874</v>
      </c>
      <c r="I67" s="45">
        <v>742</v>
      </c>
      <c r="J67" s="51">
        <v>624</v>
      </c>
      <c r="K67" s="50">
        <v>961</v>
      </c>
      <c r="L67" s="45">
        <v>775</v>
      </c>
      <c r="M67" s="51">
        <v>574</v>
      </c>
      <c r="N67" s="50">
        <v>1089</v>
      </c>
      <c r="O67" s="45">
        <v>933</v>
      </c>
      <c r="P67" s="51">
        <v>749</v>
      </c>
    </row>
    <row r="68" spans="2:16" ht="17.25" customHeight="1" x14ac:dyDescent="0.2">
      <c r="B68" s="103" t="s">
        <v>272</v>
      </c>
      <c r="C68" s="82" t="s">
        <v>33</v>
      </c>
      <c r="D68" s="117" t="s">
        <v>340</v>
      </c>
      <c r="E68" s="50">
        <v>1282</v>
      </c>
      <c r="F68" s="45">
        <v>1103</v>
      </c>
      <c r="G68" s="51">
        <v>877</v>
      </c>
      <c r="H68" s="50">
        <v>1233</v>
      </c>
      <c r="I68" s="45">
        <v>1141</v>
      </c>
      <c r="J68" s="51">
        <v>904</v>
      </c>
      <c r="K68" s="50">
        <v>1234</v>
      </c>
      <c r="L68" s="45">
        <v>1127</v>
      </c>
      <c r="M68" s="51">
        <v>983</v>
      </c>
      <c r="N68" s="50">
        <v>1215</v>
      </c>
      <c r="O68" s="45">
        <v>1063</v>
      </c>
      <c r="P68" s="51">
        <v>893</v>
      </c>
    </row>
    <row r="69" spans="2:16" ht="17.25" customHeight="1" x14ac:dyDescent="0.2">
      <c r="B69" s="103" t="s">
        <v>272</v>
      </c>
      <c r="C69" s="82" t="s">
        <v>17</v>
      </c>
      <c r="D69" s="117" t="s">
        <v>355</v>
      </c>
      <c r="E69" s="50">
        <v>70</v>
      </c>
      <c r="F69" s="45">
        <v>58</v>
      </c>
      <c r="G69" s="51">
        <v>38</v>
      </c>
      <c r="H69" s="50">
        <v>63</v>
      </c>
      <c r="I69" s="45">
        <v>47</v>
      </c>
      <c r="J69" s="51">
        <v>35</v>
      </c>
      <c r="K69" s="50">
        <v>102</v>
      </c>
      <c r="L69" s="45">
        <v>70</v>
      </c>
      <c r="M69" s="51">
        <v>42</v>
      </c>
      <c r="N69" s="50">
        <v>104</v>
      </c>
      <c r="O69" s="45">
        <v>74</v>
      </c>
      <c r="P69" s="51">
        <v>51</v>
      </c>
    </row>
    <row r="70" spans="2:16" ht="17.25" customHeight="1" x14ac:dyDescent="0.2">
      <c r="B70" s="103" t="s">
        <v>272</v>
      </c>
      <c r="C70" s="82" t="s">
        <v>19</v>
      </c>
      <c r="D70" s="117" t="s">
        <v>378</v>
      </c>
      <c r="E70" s="50">
        <v>194</v>
      </c>
      <c r="F70" s="45">
        <v>181</v>
      </c>
      <c r="G70" s="51">
        <v>154</v>
      </c>
      <c r="H70" s="50">
        <v>238</v>
      </c>
      <c r="I70" s="45">
        <v>215</v>
      </c>
      <c r="J70" s="51">
        <v>179</v>
      </c>
      <c r="K70" s="50">
        <v>266</v>
      </c>
      <c r="L70" s="45">
        <v>257</v>
      </c>
      <c r="M70" s="51">
        <v>235</v>
      </c>
      <c r="N70" s="50">
        <v>217</v>
      </c>
      <c r="O70" s="45">
        <v>204</v>
      </c>
      <c r="P70" s="51">
        <v>186</v>
      </c>
    </row>
    <row r="71" spans="2:16" ht="17.25" customHeight="1" x14ac:dyDescent="0.2">
      <c r="B71" s="103" t="s">
        <v>272</v>
      </c>
      <c r="C71" s="82" t="s">
        <v>20</v>
      </c>
      <c r="D71" s="117" t="s">
        <v>379</v>
      </c>
      <c r="E71" s="50">
        <v>126</v>
      </c>
      <c r="F71" s="45">
        <v>81</v>
      </c>
      <c r="G71" s="51">
        <v>65</v>
      </c>
      <c r="H71" s="50">
        <v>188</v>
      </c>
      <c r="I71" s="45">
        <v>157</v>
      </c>
      <c r="J71" s="51">
        <v>123</v>
      </c>
      <c r="K71" s="50">
        <v>194</v>
      </c>
      <c r="L71" s="45">
        <v>156</v>
      </c>
      <c r="M71" s="51">
        <v>138</v>
      </c>
      <c r="N71" s="50">
        <v>176</v>
      </c>
      <c r="O71" s="45">
        <v>145</v>
      </c>
      <c r="P71" s="51">
        <v>105</v>
      </c>
    </row>
    <row r="72" spans="2:16" ht="17.25" customHeight="1" x14ac:dyDescent="0.2">
      <c r="B72" s="103" t="s">
        <v>273</v>
      </c>
      <c r="C72" s="82" t="s">
        <v>42</v>
      </c>
      <c r="D72" s="117" t="s">
        <v>284</v>
      </c>
      <c r="E72" s="50">
        <v>1617</v>
      </c>
      <c r="F72" s="45">
        <v>1565</v>
      </c>
      <c r="G72" s="51">
        <v>1360</v>
      </c>
      <c r="H72" s="50">
        <v>1614</v>
      </c>
      <c r="I72" s="45">
        <v>1524</v>
      </c>
      <c r="J72" s="51">
        <v>1405</v>
      </c>
      <c r="K72" s="50">
        <v>2139</v>
      </c>
      <c r="L72" s="45">
        <v>2090</v>
      </c>
      <c r="M72" s="51">
        <v>1895</v>
      </c>
      <c r="N72" s="50">
        <v>2139</v>
      </c>
      <c r="O72" s="45">
        <v>2090</v>
      </c>
      <c r="P72" s="51">
        <v>1895</v>
      </c>
    </row>
    <row r="73" spans="2:16" ht="17.25" customHeight="1" x14ac:dyDescent="0.2">
      <c r="B73" s="103" t="s">
        <v>273</v>
      </c>
      <c r="C73" s="83" t="s">
        <v>67</v>
      </c>
      <c r="D73" s="119" t="s">
        <v>285</v>
      </c>
      <c r="E73" s="50">
        <v>1772</v>
      </c>
      <c r="F73" s="45">
        <v>1697</v>
      </c>
      <c r="G73" s="51">
        <v>1598</v>
      </c>
      <c r="H73" s="50">
        <v>1772</v>
      </c>
      <c r="I73" s="45">
        <v>1719</v>
      </c>
      <c r="J73" s="51">
        <v>1583</v>
      </c>
      <c r="K73" s="50">
        <v>1558</v>
      </c>
      <c r="L73" s="45">
        <v>1484</v>
      </c>
      <c r="M73" s="51">
        <v>1401</v>
      </c>
      <c r="N73" s="50">
        <v>1511</v>
      </c>
      <c r="O73" s="45">
        <v>1448</v>
      </c>
      <c r="P73" s="51">
        <v>1336</v>
      </c>
    </row>
    <row r="74" spans="2:16" ht="17.25" customHeight="1" x14ac:dyDescent="0.2">
      <c r="B74" s="103" t="s">
        <v>273</v>
      </c>
      <c r="C74" s="82" t="s">
        <v>51</v>
      </c>
      <c r="D74" s="117" t="s">
        <v>291</v>
      </c>
      <c r="E74" s="50">
        <v>3307</v>
      </c>
      <c r="F74" s="45">
        <v>2958</v>
      </c>
      <c r="G74" s="51">
        <v>2807</v>
      </c>
      <c r="H74" s="50">
        <v>3279</v>
      </c>
      <c r="I74" s="45">
        <v>3132</v>
      </c>
      <c r="J74" s="51">
        <v>2834</v>
      </c>
      <c r="K74" s="50">
        <v>3282</v>
      </c>
      <c r="L74" s="45">
        <v>3143</v>
      </c>
      <c r="M74" s="51">
        <v>2861</v>
      </c>
      <c r="N74" s="50">
        <v>3032</v>
      </c>
      <c r="O74" s="45">
        <v>2888</v>
      </c>
      <c r="P74" s="51">
        <v>2641</v>
      </c>
    </row>
    <row r="75" spans="2:16" ht="17.25" customHeight="1" x14ac:dyDescent="0.2">
      <c r="B75" s="103" t="s">
        <v>273</v>
      </c>
      <c r="C75" s="82" t="s">
        <v>70</v>
      </c>
      <c r="D75" s="117" t="s">
        <v>293</v>
      </c>
      <c r="E75" s="50">
        <v>175</v>
      </c>
      <c r="F75" s="45">
        <v>169</v>
      </c>
      <c r="G75" s="51">
        <v>141</v>
      </c>
      <c r="H75" s="50">
        <v>280</v>
      </c>
      <c r="I75" s="45">
        <v>274</v>
      </c>
      <c r="J75" s="51">
        <v>263</v>
      </c>
      <c r="K75" s="50">
        <v>107</v>
      </c>
      <c r="L75" s="45">
        <v>101</v>
      </c>
      <c r="M75" s="51">
        <v>93</v>
      </c>
      <c r="N75" s="50">
        <v>291</v>
      </c>
      <c r="O75" s="45">
        <v>291</v>
      </c>
      <c r="P75" s="51">
        <v>266</v>
      </c>
    </row>
    <row r="76" spans="2:16" ht="17.25" customHeight="1" x14ac:dyDescent="0.2">
      <c r="B76" s="103" t="s">
        <v>273</v>
      </c>
      <c r="C76" s="82" t="s">
        <v>83</v>
      </c>
      <c r="D76" s="117" t="s">
        <v>294</v>
      </c>
      <c r="E76" s="50">
        <v>237</v>
      </c>
      <c r="F76" s="45">
        <v>214</v>
      </c>
      <c r="G76" s="51">
        <v>159</v>
      </c>
      <c r="H76" s="50">
        <v>188</v>
      </c>
      <c r="I76" s="45">
        <v>180</v>
      </c>
      <c r="J76" s="51">
        <v>169</v>
      </c>
      <c r="K76" s="50">
        <v>285</v>
      </c>
      <c r="L76" s="45">
        <v>253</v>
      </c>
      <c r="M76" s="51">
        <v>242</v>
      </c>
      <c r="N76" s="50">
        <v>112</v>
      </c>
      <c r="O76" s="45">
        <v>93</v>
      </c>
      <c r="P76" s="51">
        <v>60</v>
      </c>
    </row>
    <row r="77" spans="2:16" ht="17.25" customHeight="1" x14ac:dyDescent="0.2">
      <c r="B77" s="103" t="s">
        <v>273</v>
      </c>
      <c r="C77" s="82" t="s">
        <v>45</v>
      </c>
      <c r="D77" s="117" t="s">
        <v>311</v>
      </c>
      <c r="E77" s="50">
        <v>705</v>
      </c>
      <c r="F77" s="45">
        <v>646</v>
      </c>
      <c r="G77" s="51">
        <v>568</v>
      </c>
      <c r="H77" s="50">
        <v>800</v>
      </c>
      <c r="I77" s="45">
        <v>754</v>
      </c>
      <c r="J77" s="51">
        <v>674</v>
      </c>
      <c r="K77" s="50">
        <v>866</v>
      </c>
      <c r="L77" s="45">
        <v>800</v>
      </c>
      <c r="M77" s="51">
        <v>705</v>
      </c>
      <c r="N77" s="50">
        <v>919</v>
      </c>
      <c r="O77" s="45">
        <v>851</v>
      </c>
      <c r="P77" s="51">
        <v>740</v>
      </c>
    </row>
    <row r="78" spans="2:16" ht="17.25" customHeight="1" x14ac:dyDescent="0.2">
      <c r="B78" s="103" t="s">
        <v>273</v>
      </c>
      <c r="C78" s="82" t="s">
        <v>77</v>
      </c>
      <c r="D78" s="117" t="s">
        <v>325</v>
      </c>
      <c r="E78" s="50">
        <v>1045</v>
      </c>
      <c r="F78" s="45">
        <v>990</v>
      </c>
      <c r="G78" s="51">
        <v>832</v>
      </c>
      <c r="H78" s="50">
        <v>1130</v>
      </c>
      <c r="I78" s="45">
        <v>1071</v>
      </c>
      <c r="J78" s="51">
        <v>983</v>
      </c>
      <c r="K78" s="50">
        <v>1215</v>
      </c>
      <c r="L78" s="45">
        <v>1164</v>
      </c>
      <c r="M78" s="51">
        <v>1046</v>
      </c>
      <c r="N78" s="50">
        <v>1369</v>
      </c>
      <c r="O78" s="45">
        <v>1297</v>
      </c>
      <c r="P78" s="51">
        <v>1188</v>
      </c>
    </row>
    <row r="79" spans="2:16" ht="17.25" customHeight="1" x14ac:dyDescent="0.2">
      <c r="B79" s="103" t="s">
        <v>273</v>
      </c>
      <c r="C79" s="82" t="s">
        <v>80</v>
      </c>
      <c r="D79" s="117" t="s">
        <v>326</v>
      </c>
      <c r="E79" s="50">
        <v>3190</v>
      </c>
      <c r="F79" s="45">
        <v>3146</v>
      </c>
      <c r="G79" s="51">
        <v>2942</v>
      </c>
      <c r="H79" s="50">
        <v>3342</v>
      </c>
      <c r="I79" s="45">
        <v>3273</v>
      </c>
      <c r="J79" s="51">
        <v>3162</v>
      </c>
      <c r="K79" s="50">
        <v>3257</v>
      </c>
      <c r="L79" s="45">
        <v>3236</v>
      </c>
      <c r="M79" s="51">
        <v>3165</v>
      </c>
      <c r="N79" s="50">
        <v>3044</v>
      </c>
      <c r="O79" s="45">
        <v>2992</v>
      </c>
      <c r="P79" s="51">
        <v>2928</v>
      </c>
    </row>
    <row r="80" spans="2:16" ht="17.25" customHeight="1" x14ac:dyDescent="0.2">
      <c r="B80" s="103" t="s">
        <v>273</v>
      </c>
      <c r="C80" s="82" t="s">
        <v>86</v>
      </c>
      <c r="D80" s="117" t="s">
        <v>327</v>
      </c>
      <c r="E80" s="50">
        <v>504</v>
      </c>
      <c r="F80" s="45">
        <v>472</v>
      </c>
      <c r="G80" s="51">
        <v>453</v>
      </c>
      <c r="H80" s="50">
        <v>656</v>
      </c>
      <c r="I80" s="45">
        <v>621</v>
      </c>
      <c r="J80" s="51">
        <v>563</v>
      </c>
      <c r="K80" s="50">
        <v>676</v>
      </c>
      <c r="L80" s="45">
        <v>633</v>
      </c>
      <c r="M80" s="51">
        <v>579</v>
      </c>
      <c r="N80" s="50">
        <v>681</v>
      </c>
      <c r="O80" s="45">
        <v>666</v>
      </c>
      <c r="P80" s="51">
        <v>629</v>
      </c>
    </row>
    <row r="81" spans="2:16" ht="17.25" customHeight="1" x14ac:dyDescent="0.2">
      <c r="B81" s="103" t="s">
        <v>273</v>
      </c>
      <c r="C81" s="82" t="s">
        <v>88</v>
      </c>
      <c r="D81" s="117" t="s">
        <v>328</v>
      </c>
      <c r="E81" s="50">
        <v>493</v>
      </c>
      <c r="F81" s="45">
        <v>489</v>
      </c>
      <c r="G81" s="51">
        <v>451</v>
      </c>
      <c r="H81" s="50">
        <v>983</v>
      </c>
      <c r="I81" s="45">
        <v>974</v>
      </c>
      <c r="J81" s="51">
        <v>925</v>
      </c>
      <c r="K81" s="50">
        <v>1240</v>
      </c>
      <c r="L81" s="45">
        <v>1189</v>
      </c>
      <c r="M81" s="51">
        <v>1133</v>
      </c>
      <c r="N81" s="50">
        <v>860</v>
      </c>
      <c r="O81" s="45">
        <v>814</v>
      </c>
      <c r="P81" s="51">
        <v>786</v>
      </c>
    </row>
    <row r="82" spans="2:16" ht="17.25" customHeight="1" x14ac:dyDescent="0.2">
      <c r="B82" s="103" t="s">
        <v>273</v>
      </c>
      <c r="C82" s="82" t="s">
        <v>81</v>
      </c>
      <c r="D82" s="117" t="s">
        <v>332</v>
      </c>
      <c r="E82" s="50">
        <v>509</v>
      </c>
      <c r="F82" s="45">
        <v>467</v>
      </c>
      <c r="G82" s="51">
        <v>433</v>
      </c>
      <c r="H82" s="50">
        <v>529</v>
      </c>
      <c r="I82" s="45">
        <v>493</v>
      </c>
      <c r="J82" s="51">
        <v>450</v>
      </c>
      <c r="K82" s="50">
        <v>539</v>
      </c>
      <c r="L82" s="45">
        <v>496</v>
      </c>
      <c r="M82" s="51">
        <v>450</v>
      </c>
      <c r="N82" s="50">
        <v>514</v>
      </c>
      <c r="O82" s="45">
        <v>475</v>
      </c>
      <c r="P82" s="51">
        <v>436</v>
      </c>
    </row>
    <row r="83" spans="2:16" ht="17.25" customHeight="1" x14ac:dyDescent="0.2">
      <c r="B83" s="103" t="s">
        <v>273</v>
      </c>
      <c r="C83" s="82" t="s">
        <v>57</v>
      </c>
      <c r="D83" s="117" t="s">
        <v>336</v>
      </c>
      <c r="E83" s="50" t="s">
        <v>0</v>
      </c>
      <c r="F83" s="45" t="s">
        <v>0</v>
      </c>
      <c r="G83" s="51" t="s">
        <v>0</v>
      </c>
      <c r="H83" s="50">
        <v>878</v>
      </c>
      <c r="I83" s="45">
        <v>855</v>
      </c>
      <c r="J83" s="51">
        <v>747</v>
      </c>
      <c r="K83" s="50">
        <v>743</v>
      </c>
      <c r="L83" s="45">
        <v>679</v>
      </c>
      <c r="M83" s="51">
        <v>635</v>
      </c>
      <c r="N83" s="50">
        <v>744</v>
      </c>
      <c r="O83" s="45">
        <v>727</v>
      </c>
      <c r="P83" s="51">
        <v>615</v>
      </c>
    </row>
    <row r="84" spans="2:16" ht="17.25" customHeight="1" x14ac:dyDescent="0.2">
      <c r="B84" s="103" t="s">
        <v>273</v>
      </c>
      <c r="C84" s="82" t="s">
        <v>73</v>
      </c>
      <c r="D84" s="117" t="s">
        <v>354</v>
      </c>
      <c r="E84" s="50">
        <v>424</v>
      </c>
      <c r="F84" s="45">
        <v>424</v>
      </c>
      <c r="G84" s="51">
        <v>367</v>
      </c>
      <c r="H84" s="50">
        <v>484</v>
      </c>
      <c r="I84" s="45">
        <v>466</v>
      </c>
      <c r="J84" s="51">
        <v>453</v>
      </c>
      <c r="K84" s="50">
        <v>570</v>
      </c>
      <c r="L84" s="45">
        <v>552</v>
      </c>
      <c r="M84" s="51">
        <v>533</v>
      </c>
      <c r="N84" s="50">
        <v>689</v>
      </c>
      <c r="O84" s="45">
        <v>662</v>
      </c>
      <c r="P84" s="51">
        <v>636</v>
      </c>
    </row>
    <row r="85" spans="2:16" ht="17.25" customHeight="1" x14ac:dyDescent="0.2">
      <c r="B85" s="103" t="s">
        <v>273</v>
      </c>
      <c r="C85" s="83" t="s">
        <v>48</v>
      </c>
      <c r="D85" s="119" t="s">
        <v>396</v>
      </c>
      <c r="E85" s="50">
        <v>89</v>
      </c>
      <c r="F85" s="45">
        <v>81</v>
      </c>
      <c r="G85" s="51">
        <v>46</v>
      </c>
      <c r="H85" s="50">
        <v>206</v>
      </c>
      <c r="I85" s="45">
        <v>173</v>
      </c>
      <c r="J85" s="51">
        <v>151</v>
      </c>
      <c r="K85" s="50">
        <v>97</v>
      </c>
      <c r="L85" s="45">
        <v>78</v>
      </c>
      <c r="M85" s="51">
        <v>56</v>
      </c>
      <c r="N85" s="50">
        <v>177</v>
      </c>
      <c r="O85" s="45">
        <v>176</v>
      </c>
      <c r="P85" s="51">
        <v>127</v>
      </c>
    </row>
    <row r="86" spans="2:16" ht="17.25" customHeight="1" x14ac:dyDescent="0.2">
      <c r="B86" s="103" t="s">
        <v>273</v>
      </c>
      <c r="C86" s="82" t="s">
        <v>64</v>
      </c>
      <c r="D86" s="117" t="s">
        <v>360</v>
      </c>
      <c r="E86" s="50">
        <v>464</v>
      </c>
      <c r="F86" s="45">
        <v>464</v>
      </c>
      <c r="G86" s="51">
        <v>453</v>
      </c>
      <c r="H86" s="50">
        <v>0</v>
      </c>
      <c r="I86" s="45">
        <v>0</v>
      </c>
      <c r="J86" s="51">
        <v>0</v>
      </c>
      <c r="K86" s="50">
        <v>856</v>
      </c>
      <c r="L86" s="45">
        <v>856</v>
      </c>
      <c r="M86" s="51">
        <v>856</v>
      </c>
      <c r="N86" s="50">
        <v>170</v>
      </c>
      <c r="O86" s="45">
        <v>162</v>
      </c>
      <c r="P86" s="51">
        <v>140</v>
      </c>
    </row>
    <row r="87" spans="2:16" ht="17.25" customHeight="1" x14ac:dyDescent="0.2">
      <c r="B87" s="103" t="s">
        <v>273</v>
      </c>
      <c r="C87" s="82" t="s">
        <v>92</v>
      </c>
      <c r="D87" s="117" t="s">
        <v>371</v>
      </c>
      <c r="E87" s="50">
        <v>2679</v>
      </c>
      <c r="F87" s="45">
        <v>2583</v>
      </c>
      <c r="G87" s="51">
        <v>2395</v>
      </c>
      <c r="H87" s="50">
        <v>2613</v>
      </c>
      <c r="I87" s="45">
        <v>2525</v>
      </c>
      <c r="J87" s="51">
        <v>2309</v>
      </c>
      <c r="K87" s="50">
        <v>2188</v>
      </c>
      <c r="L87" s="45">
        <v>2109</v>
      </c>
      <c r="M87" s="51">
        <v>1958</v>
      </c>
      <c r="N87" s="50">
        <v>2228</v>
      </c>
      <c r="O87" s="45">
        <v>2152</v>
      </c>
      <c r="P87" s="51">
        <v>1971</v>
      </c>
    </row>
    <row r="88" spans="2:16" ht="17.25" customHeight="1" x14ac:dyDescent="0.2">
      <c r="B88" s="103" t="s">
        <v>273</v>
      </c>
      <c r="C88" s="82" t="s">
        <v>74</v>
      </c>
      <c r="D88" s="117" t="s">
        <v>392</v>
      </c>
      <c r="E88" s="50">
        <v>1830</v>
      </c>
      <c r="F88" s="45">
        <v>1725</v>
      </c>
      <c r="G88" s="51">
        <v>1592</v>
      </c>
      <c r="H88" s="50">
        <v>1998</v>
      </c>
      <c r="I88" s="45">
        <v>1908</v>
      </c>
      <c r="J88" s="51">
        <v>1760</v>
      </c>
      <c r="K88" s="50">
        <v>2119</v>
      </c>
      <c r="L88" s="45">
        <v>2057</v>
      </c>
      <c r="M88" s="51">
        <v>1936</v>
      </c>
      <c r="N88" s="50">
        <v>2380</v>
      </c>
      <c r="O88" s="45">
        <v>2294</v>
      </c>
      <c r="P88" s="51">
        <v>2186</v>
      </c>
    </row>
    <row r="89" spans="2:16" ht="17.25" customHeight="1" x14ac:dyDescent="0.2">
      <c r="B89" s="103" t="s">
        <v>274</v>
      </c>
      <c r="C89" s="82" t="s">
        <v>133</v>
      </c>
      <c r="D89" s="117" t="s">
        <v>296</v>
      </c>
      <c r="E89" s="50">
        <v>357</v>
      </c>
      <c r="F89" s="45">
        <v>274</v>
      </c>
      <c r="G89" s="51">
        <v>204</v>
      </c>
      <c r="H89" s="50">
        <v>408</v>
      </c>
      <c r="I89" s="45">
        <v>364</v>
      </c>
      <c r="J89" s="51">
        <v>277</v>
      </c>
      <c r="K89" s="50">
        <v>399</v>
      </c>
      <c r="L89" s="45">
        <v>332</v>
      </c>
      <c r="M89" s="51">
        <v>212</v>
      </c>
      <c r="N89" s="50">
        <v>391</v>
      </c>
      <c r="O89" s="45">
        <v>353</v>
      </c>
      <c r="P89" s="51">
        <v>304</v>
      </c>
    </row>
    <row r="90" spans="2:16" ht="17.25" customHeight="1" x14ac:dyDescent="0.2">
      <c r="B90" s="103" t="s">
        <v>274</v>
      </c>
      <c r="C90" s="82" t="s">
        <v>113</v>
      </c>
      <c r="D90" s="117" t="s">
        <v>314</v>
      </c>
      <c r="E90" s="50">
        <v>471</v>
      </c>
      <c r="F90" s="45">
        <v>342</v>
      </c>
      <c r="G90" s="51">
        <v>244</v>
      </c>
      <c r="H90" s="50">
        <v>377</v>
      </c>
      <c r="I90" s="45">
        <v>271</v>
      </c>
      <c r="J90" s="51">
        <v>183</v>
      </c>
      <c r="K90" s="50">
        <v>347</v>
      </c>
      <c r="L90" s="45">
        <v>230</v>
      </c>
      <c r="M90" s="51">
        <v>90</v>
      </c>
      <c r="N90" s="50">
        <v>330</v>
      </c>
      <c r="O90" s="45">
        <v>241</v>
      </c>
      <c r="P90" s="51">
        <v>164</v>
      </c>
    </row>
    <row r="91" spans="2:16" ht="17.25" customHeight="1" x14ac:dyDescent="0.2">
      <c r="B91" s="103" t="s">
        <v>274</v>
      </c>
      <c r="C91" s="82" t="s">
        <v>100</v>
      </c>
      <c r="D91" s="117" t="s">
        <v>397</v>
      </c>
      <c r="E91" s="50">
        <v>111</v>
      </c>
      <c r="F91" s="45">
        <v>84</v>
      </c>
      <c r="G91" s="51">
        <v>63</v>
      </c>
      <c r="H91" s="50">
        <v>34</v>
      </c>
      <c r="I91" s="45">
        <v>26</v>
      </c>
      <c r="J91" s="51">
        <v>9</v>
      </c>
      <c r="K91" s="50" t="s">
        <v>0</v>
      </c>
      <c r="L91" s="45" t="s">
        <v>0</v>
      </c>
      <c r="M91" s="51" t="s">
        <v>0</v>
      </c>
      <c r="N91" s="50">
        <v>49</v>
      </c>
      <c r="O91" s="45">
        <v>29</v>
      </c>
      <c r="P91" s="51">
        <v>27</v>
      </c>
    </row>
    <row r="92" spans="2:16" ht="17.25" customHeight="1" x14ac:dyDescent="0.2">
      <c r="B92" s="103" t="s">
        <v>274</v>
      </c>
      <c r="C92" s="82" t="s">
        <v>132</v>
      </c>
      <c r="D92" s="117" t="s">
        <v>329</v>
      </c>
      <c r="E92" s="50">
        <v>223</v>
      </c>
      <c r="F92" s="45">
        <v>179</v>
      </c>
      <c r="G92" s="51">
        <v>130</v>
      </c>
      <c r="H92" s="50">
        <v>224</v>
      </c>
      <c r="I92" s="45">
        <v>197</v>
      </c>
      <c r="J92" s="51">
        <v>164</v>
      </c>
      <c r="K92" s="50">
        <v>194</v>
      </c>
      <c r="L92" s="45">
        <v>175</v>
      </c>
      <c r="M92" s="51">
        <v>142</v>
      </c>
      <c r="N92" s="50">
        <v>180</v>
      </c>
      <c r="O92" s="45">
        <v>152</v>
      </c>
      <c r="P92" s="51">
        <v>115</v>
      </c>
    </row>
    <row r="93" spans="2:16" ht="17.25" customHeight="1" x14ac:dyDescent="0.2">
      <c r="B93" s="103" t="s">
        <v>274</v>
      </c>
      <c r="C93" s="82" t="s">
        <v>129</v>
      </c>
      <c r="D93" s="117" t="s">
        <v>333</v>
      </c>
      <c r="E93" s="50">
        <v>314</v>
      </c>
      <c r="F93" s="45">
        <v>283</v>
      </c>
      <c r="G93" s="51">
        <v>265</v>
      </c>
      <c r="H93" s="50">
        <v>110</v>
      </c>
      <c r="I93" s="45">
        <v>77</v>
      </c>
      <c r="J93" s="51">
        <v>57</v>
      </c>
      <c r="K93" s="50">
        <v>192</v>
      </c>
      <c r="L93" s="45">
        <v>154</v>
      </c>
      <c r="M93" s="51">
        <v>119</v>
      </c>
      <c r="N93" s="50">
        <v>227</v>
      </c>
      <c r="O93" s="45">
        <v>168</v>
      </c>
      <c r="P93" s="51">
        <v>132</v>
      </c>
    </row>
    <row r="94" spans="2:16" ht="17.25" customHeight="1" x14ac:dyDescent="0.2">
      <c r="B94" s="103" t="s">
        <v>274</v>
      </c>
      <c r="C94" s="82" t="s">
        <v>103</v>
      </c>
      <c r="D94" s="117" t="s">
        <v>335</v>
      </c>
      <c r="E94" s="50">
        <v>1230</v>
      </c>
      <c r="F94" s="45">
        <v>1131</v>
      </c>
      <c r="G94" s="51">
        <v>951</v>
      </c>
      <c r="H94" s="50">
        <v>1337</v>
      </c>
      <c r="I94" s="45">
        <v>1245</v>
      </c>
      <c r="J94" s="51">
        <v>1074</v>
      </c>
      <c r="K94" s="50">
        <v>1529</v>
      </c>
      <c r="L94" s="45">
        <v>1384</v>
      </c>
      <c r="M94" s="51">
        <v>1215</v>
      </c>
      <c r="N94" s="50">
        <v>990</v>
      </c>
      <c r="O94" s="45">
        <v>883</v>
      </c>
      <c r="P94" s="51">
        <v>828</v>
      </c>
    </row>
    <row r="95" spans="2:16" ht="17.25" customHeight="1" x14ac:dyDescent="0.2">
      <c r="B95" s="103" t="s">
        <v>274</v>
      </c>
      <c r="C95" s="82" t="s">
        <v>134</v>
      </c>
      <c r="D95" s="117" t="s">
        <v>337</v>
      </c>
      <c r="E95" s="50">
        <v>537</v>
      </c>
      <c r="F95" s="45">
        <v>474</v>
      </c>
      <c r="G95" s="51">
        <v>443</v>
      </c>
      <c r="H95" s="50">
        <v>527</v>
      </c>
      <c r="I95" s="45">
        <v>451</v>
      </c>
      <c r="J95" s="51">
        <v>371</v>
      </c>
      <c r="K95" s="50">
        <v>435</v>
      </c>
      <c r="L95" s="45">
        <v>402</v>
      </c>
      <c r="M95" s="51">
        <v>313</v>
      </c>
      <c r="N95" s="50">
        <v>383</v>
      </c>
      <c r="O95" s="45">
        <v>343</v>
      </c>
      <c r="P95" s="51">
        <v>329</v>
      </c>
    </row>
    <row r="96" spans="2:16" ht="17.25" customHeight="1" x14ac:dyDescent="0.2">
      <c r="B96" s="103" t="s">
        <v>274</v>
      </c>
      <c r="C96" s="82" t="s">
        <v>107</v>
      </c>
      <c r="D96" s="117" t="s">
        <v>338</v>
      </c>
      <c r="E96" s="50">
        <v>563</v>
      </c>
      <c r="F96" s="45">
        <v>364</v>
      </c>
      <c r="G96" s="51">
        <v>253</v>
      </c>
      <c r="H96" s="50">
        <v>665</v>
      </c>
      <c r="I96" s="45">
        <v>428</v>
      </c>
      <c r="J96" s="51">
        <v>278</v>
      </c>
      <c r="K96" s="50">
        <v>680</v>
      </c>
      <c r="L96" s="45">
        <v>486</v>
      </c>
      <c r="M96" s="51">
        <v>337</v>
      </c>
      <c r="N96" s="50">
        <v>533</v>
      </c>
      <c r="O96" s="45">
        <v>346</v>
      </c>
      <c r="P96" s="51">
        <v>222</v>
      </c>
    </row>
    <row r="97" spans="2:16" ht="17.25" customHeight="1" x14ac:dyDescent="0.2">
      <c r="B97" s="103" t="s">
        <v>274</v>
      </c>
      <c r="C97" s="82" t="s">
        <v>104</v>
      </c>
      <c r="D97" s="117" t="s">
        <v>339</v>
      </c>
      <c r="E97" s="50">
        <v>680</v>
      </c>
      <c r="F97" s="45">
        <v>640</v>
      </c>
      <c r="G97" s="51">
        <v>573</v>
      </c>
      <c r="H97" s="50">
        <v>517</v>
      </c>
      <c r="I97" s="45">
        <v>480</v>
      </c>
      <c r="J97" s="51">
        <v>448</v>
      </c>
      <c r="K97" s="50">
        <v>909</v>
      </c>
      <c r="L97" s="45">
        <v>758</v>
      </c>
      <c r="M97" s="51">
        <v>589</v>
      </c>
      <c r="N97" s="50">
        <v>422</v>
      </c>
      <c r="O97" s="45">
        <v>372</v>
      </c>
      <c r="P97" s="51">
        <v>319</v>
      </c>
    </row>
    <row r="98" spans="2:16" ht="17.25" customHeight="1" x14ac:dyDescent="0.2">
      <c r="B98" s="103" t="s">
        <v>274</v>
      </c>
      <c r="C98" s="82" t="s">
        <v>135</v>
      </c>
      <c r="D98" s="117" t="s">
        <v>347</v>
      </c>
      <c r="E98" s="50">
        <v>570</v>
      </c>
      <c r="F98" s="45">
        <v>512</v>
      </c>
      <c r="G98" s="51">
        <v>452</v>
      </c>
      <c r="H98" s="50">
        <v>516</v>
      </c>
      <c r="I98" s="45">
        <v>497</v>
      </c>
      <c r="J98" s="51">
        <v>423</v>
      </c>
      <c r="K98" s="50">
        <v>400</v>
      </c>
      <c r="L98" s="45">
        <v>376</v>
      </c>
      <c r="M98" s="51">
        <v>345</v>
      </c>
      <c r="N98" s="50">
        <v>348</v>
      </c>
      <c r="O98" s="45">
        <v>320</v>
      </c>
      <c r="P98" s="51">
        <v>293</v>
      </c>
    </row>
    <row r="99" spans="2:16" ht="17.25" customHeight="1" x14ac:dyDescent="0.2">
      <c r="B99" s="103" t="s">
        <v>274</v>
      </c>
      <c r="C99" s="82" t="s">
        <v>125</v>
      </c>
      <c r="D99" s="117" t="s">
        <v>349</v>
      </c>
      <c r="E99" s="50">
        <v>410</v>
      </c>
      <c r="F99" s="45">
        <v>375</v>
      </c>
      <c r="G99" s="51">
        <v>298</v>
      </c>
      <c r="H99" s="50">
        <v>428</v>
      </c>
      <c r="I99" s="45">
        <v>409</v>
      </c>
      <c r="J99" s="51">
        <v>395</v>
      </c>
      <c r="K99" s="50">
        <v>364</v>
      </c>
      <c r="L99" s="45">
        <v>342</v>
      </c>
      <c r="M99" s="51">
        <v>316</v>
      </c>
      <c r="N99" s="50">
        <v>182</v>
      </c>
      <c r="O99" s="45">
        <v>166</v>
      </c>
      <c r="P99" s="51">
        <v>148</v>
      </c>
    </row>
    <row r="100" spans="2:16" ht="17.25" customHeight="1" x14ac:dyDescent="0.2">
      <c r="B100" s="103" t="s">
        <v>274</v>
      </c>
      <c r="C100" s="82" t="s">
        <v>128</v>
      </c>
      <c r="D100" s="117" t="s">
        <v>350</v>
      </c>
      <c r="E100" s="50" t="s">
        <v>0</v>
      </c>
      <c r="F100" s="45" t="s">
        <v>0</v>
      </c>
      <c r="G100" s="51" t="s">
        <v>0</v>
      </c>
      <c r="H100" s="50">
        <v>2328</v>
      </c>
      <c r="I100" s="45">
        <v>2199</v>
      </c>
      <c r="J100" s="51">
        <v>2004</v>
      </c>
      <c r="K100" s="50">
        <v>2371</v>
      </c>
      <c r="L100" s="45">
        <v>2235</v>
      </c>
      <c r="M100" s="51">
        <v>2023</v>
      </c>
      <c r="N100" s="50">
        <v>2224</v>
      </c>
      <c r="O100" s="45">
        <v>2144</v>
      </c>
      <c r="P100" s="51">
        <v>1958</v>
      </c>
    </row>
    <row r="101" spans="2:16" ht="17.25" customHeight="1" x14ac:dyDescent="0.2">
      <c r="B101" s="103" t="s">
        <v>274</v>
      </c>
      <c r="C101" s="82" t="s">
        <v>97</v>
      </c>
      <c r="D101" s="117" t="s">
        <v>359</v>
      </c>
      <c r="E101" s="50">
        <v>2020</v>
      </c>
      <c r="F101" s="45">
        <v>1629</v>
      </c>
      <c r="G101" s="51">
        <v>1366</v>
      </c>
      <c r="H101" s="50">
        <v>1967</v>
      </c>
      <c r="I101" s="45">
        <v>1601</v>
      </c>
      <c r="J101" s="51">
        <v>1286</v>
      </c>
      <c r="K101" s="50">
        <v>1771</v>
      </c>
      <c r="L101" s="45">
        <v>1408</v>
      </c>
      <c r="M101" s="51">
        <v>1099</v>
      </c>
      <c r="N101" s="50">
        <v>1768</v>
      </c>
      <c r="O101" s="45">
        <v>1404</v>
      </c>
      <c r="P101" s="51">
        <v>1139</v>
      </c>
    </row>
    <row r="102" spans="2:16" ht="17.25" customHeight="1" x14ac:dyDescent="0.2">
      <c r="B102" s="103" t="s">
        <v>274</v>
      </c>
      <c r="C102" s="82" t="s">
        <v>116</v>
      </c>
      <c r="D102" s="117" t="s">
        <v>364</v>
      </c>
      <c r="E102" s="50">
        <v>365</v>
      </c>
      <c r="F102" s="45">
        <v>278</v>
      </c>
      <c r="G102" s="51">
        <v>214</v>
      </c>
      <c r="H102" s="50">
        <v>429</v>
      </c>
      <c r="I102" s="45">
        <v>363</v>
      </c>
      <c r="J102" s="51">
        <v>241</v>
      </c>
      <c r="K102" s="50">
        <v>261</v>
      </c>
      <c r="L102" s="45">
        <v>205</v>
      </c>
      <c r="M102" s="51">
        <v>140</v>
      </c>
      <c r="N102" s="50">
        <v>360</v>
      </c>
      <c r="O102" s="45">
        <v>297</v>
      </c>
      <c r="P102" s="51">
        <v>154</v>
      </c>
    </row>
    <row r="103" spans="2:16" ht="17.25" customHeight="1" x14ac:dyDescent="0.2">
      <c r="B103" s="103" t="s">
        <v>274</v>
      </c>
      <c r="C103" s="82" t="s">
        <v>122</v>
      </c>
      <c r="D103" s="117" t="s">
        <v>375</v>
      </c>
      <c r="E103" s="50">
        <v>1088</v>
      </c>
      <c r="F103" s="45">
        <v>972</v>
      </c>
      <c r="G103" s="51">
        <v>768</v>
      </c>
      <c r="H103" s="50">
        <v>980</v>
      </c>
      <c r="I103" s="45">
        <v>893</v>
      </c>
      <c r="J103" s="51">
        <v>685</v>
      </c>
      <c r="K103" s="50">
        <v>669</v>
      </c>
      <c r="L103" s="45">
        <v>557</v>
      </c>
      <c r="M103" s="51">
        <v>418</v>
      </c>
      <c r="N103" s="50">
        <v>617</v>
      </c>
      <c r="O103" s="45">
        <v>513</v>
      </c>
      <c r="P103" s="51">
        <v>415</v>
      </c>
    </row>
    <row r="104" spans="2:16" ht="17.25" customHeight="1" x14ac:dyDescent="0.2">
      <c r="B104" s="103" t="s">
        <v>274</v>
      </c>
      <c r="C104" s="82" t="s">
        <v>119</v>
      </c>
      <c r="D104" s="117" t="s">
        <v>376</v>
      </c>
      <c r="E104" s="50">
        <v>1436</v>
      </c>
      <c r="F104" s="45">
        <v>1219</v>
      </c>
      <c r="G104" s="51">
        <v>969</v>
      </c>
      <c r="H104" s="50">
        <v>1530</v>
      </c>
      <c r="I104" s="45">
        <v>1351</v>
      </c>
      <c r="J104" s="51">
        <v>1054</v>
      </c>
      <c r="K104" s="50">
        <v>1768</v>
      </c>
      <c r="L104" s="45">
        <v>1560</v>
      </c>
      <c r="M104" s="51">
        <v>1334</v>
      </c>
      <c r="N104" s="50">
        <v>1542</v>
      </c>
      <c r="O104" s="45">
        <v>1319</v>
      </c>
      <c r="P104" s="51">
        <v>1106</v>
      </c>
    </row>
    <row r="105" spans="2:16" ht="17.25" customHeight="1" x14ac:dyDescent="0.2">
      <c r="B105" s="103" t="s">
        <v>274</v>
      </c>
      <c r="C105" s="82" t="s">
        <v>110</v>
      </c>
      <c r="D105" s="117" t="s">
        <v>381</v>
      </c>
      <c r="E105" s="50">
        <v>704</v>
      </c>
      <c r="F105" s="45">
        <v>610</v>
      </c>
      <c r="G105" s="51">
        <v>453</v>
      </c>
      <c r="H105" s="50">
        <v>768</v>
      </c>
      <c r="I105" s="45">
        <v>701</v>
      </c>
      <c r="J105" s="51">
        <v>573</v>
      </c>
      <c r="K105" s="50">
        <v>887</v>
      </c>
      <c r="L105" s="45">
        <v>755</v>
      </c>
      <c r="M105" s="51">
        <v>606</v>
      </c>
      <c r="N105" s="50">
        <v>789</v>
      </c>
      <c r="O105" s="45">
        <v>718</v>
      </c>
      <c r="P105" s="51">
        <v>564</v>
      </c>
    </row>
    <row r="106" spans="2:16" ht="17.25" customHeight="1" x14ac:dyDescent="0.2">
      <c r="B106" s="103" t="s">
        <v>274</v>
      </c>
      <c r="C106" s="82" t="s">
        <v>130</v>
      </c>
      <c r="D106" s="117" t="s">
        <v>384</v>
      </c>
      <c r="E106" s="50">
        <v>889</v>
      </c>
      <c r="F106" s="45">
        <v>797</v>
      </c>
      <c r="G106" s="51">
        <v>625</v>
      </c>
      <c r="H106" s="50">
        <v>1002</v>
      </c>
      <c r="I106" s="45">
        <v>879</v>
      </c>
      <c r="J106" s="51">
        <v>750</v>
      </c>
      <c r="K106" s="50">
        <v>969</v>
      </c>
      <c r="L106" s="45">
        <v>844</v>
      </c>
      <c r="M106" s="51">
        <v>706</v>
      </c>
      <c r="N106" s="50">
        <v>869</v>
      </c>
      <c r="O106" s="45">
        <v>790</v>
      </c>
      <c r="P106" s="51">
        <v>656</v>
      </c>
    </row>
    <row r="107" spans="2:16" ht="17.25" customHeight="1" x14ac:dyDescent="0.2">
      <c r="B107" s="103" t="s">
        <v>274</v>
      </c>
      <c r="C107" s="82" t="s">
        <v>136</v>
      </c>
      <c r="D107" s="117" t="s">
        <v>386</v>
      </c>
      <c r="E107" s="50">
        <v>128</v>
      </c>
      <c r="F107" s="45">
        <v>78</v>
      </c>
      <c r="G107" s="51">
        <v>47</v>
      </c>
      <c r="H107" s="50">
        <v>143</v>
      </c>
      <c r="I107" s="45">
        <v>113</v>
      </c>
      <c r="J107" s="51">
        <v>66</v>
      </c>
      <c r="K107" s="50">
        <v>252</v>
      </c>
      <c r="L107" s="45">
        <v>188</v>
      </c>
      <c r="M107" s="51">
        <v>136</v>
      </c>
      <c r="N107" s="50">
        <v>302</v>
      </c>
      <c r="O107" s="45">
        <v>242</v>
      </c>
      <c r="P107" s="51">
        <v>155</v>
      </c>
    </row>
    <row r="108" spans="2:16" ht="17.25" customHeight="1" x14ac:dyDescent="0.2">
      <c r="B108" s="103" t="s">
        <v>274</v>
      </c>
      <c r="C108" s="82" t="s">
        <v>131</v>
      </c>
      <c r="D108" s="117" t="s">
        <v>398</v>
      </c>
      <c r="E108" s="50">
        <v>342</v>
      </c>
      <c r="F108" s="45">
        <v>258</v>
      </c>
      <c r="G108" s="51">
        <v>174</v>
      </c>
      <c r="H108" s="50">
        <v>352</v>
      </c>
      <c r="I108" s="45">
        <v>255</v>
      </c>
      <c r="J108" s="51">
        <v>164</v>
      </c>
      <c r="K108" s="50">
        <v>307</v>
      </c>
      <c r="L108" s="45">
        <v>236</v>
      </c>
      <c r="M108" s="51">
        <v>167</v>
      </c>
      <c r="N108" s="50">
        <v>316</v>
      </c>
      <c r="O108" s="45">
        <v>248</v>
      </c>
      <c r="P108" s="51">
        <v>203</v>
      </c>
    </row>
    <row r="109" spans="2:16" ht="17.25" customHeight="1" x14ac:dyDescent="0.2">
      <c r="B109" s="103" t="s">
        <v>275</v>
      </c>
      <c r="C109" s="82" t="s">
        <v>137</v>
      </c>
      <c r="D109" s="117" t="s">
        <v>281</v>
      </c>
      <c r="E109" s="50">
        <v>1213</v>
      </c>
      <c r="F109" s="45">
        <v>1094</v>
      </c>
      <c r="G109" s="51">
        <v>912</v>
      </c>
      <c r="H109" s="50">
        <v>1306</v>
      </c>
      <c r="I109" s="45">
        <v>1282</v>
      </c>
      <c r="J109" s="51">
        <v>1097</v>
      </c>
      <c r="K109" s="50">
        <v>1682</v>
      </c>
      <c r="L109" s="45">
        <v>1574</v>
      </c>
      <c r="M109" s="51">
        <v>1399</v>
      </c>
      <c r="N109" s="50">
        <v>1487</v>
      </c>
      <c r="O109" s="45">
        <v>1359</v>
      </c>
      <c r="P109" s="51">
        <v>1225</v>
      </c>
    </row>
    <row r="110" spans="2:16" ht="17.25" customHeight="1" x14ac:dyDescent="0.2">
      <c r="B110" s="103" t="s">
        <v>275</v>
      </c>
      <c r="C110" s="82" t="s">
        <v>153</v>
      </c>
      <c r="D110" s="117" t="s">
        <v>289</v>
      </c>
      <c r="E110" s="50">
        <v>475</v>
      </c>
      <c r="F110" s="45">
        <v>424</v>
      </c>
      <c r="G110" s="51">
        <v>347</v>
      </c>
      <c r="H110" s="50">
        <v>446</v>
      </c>
      <c r="I110" s="45">
        <v>409</v>
      </c>
      <c r="J110" s="51">
        <v>371</v>
      </c>
      <c r="K110" s="50">
        <v>341</v>
      </c>
      <c r="L110" s="45">
        <v>311</v>
      </c>
      <c r="M110" s="51">
        <v>252</v>
      </c>
      <c r="N110" s="50">
        <v>353</v>
      </c>
      <c r="O110" s="45">
        <v>320</v>
      </c>
      <c r="P110" s="51">
        <v>276</v>
      </c>
    </row>
    <row r="111" spans="2:16" ht="17.25" customHeight="1" x14ac:dyDescent="0.2">
      <c r="B111" s="103" t="s">
        <v>275</v>
      </c>
      <c r="C111" s="82" t="s">
        <v>145</v>
      </c>
      <c r="D111" s="117" t="s">
        <v>301</v>
      </c>
      <c r="E111" s="50">
        <v>617</v>
      </c>
      <c r="F111" s="45">
        <v>517</v>
      </c>
      <c r="G111" s="51">
        <v>375</v>
      </c>
      <c r="H111" s="50">
        <v>721</v>
      </c>
      <c r="I111" s="45">
        <v>554</v>
      </c>
      <c r="J111" s="51">
        <v>382</v>
      </c>
      <c r="K111" s="50">
        <v>709</v>
      </c>
      <c r="L111" s="45">
        <v>598</v>
      </c>
      <c r="M111" s="51">
        <v>442</v>
      </c>
      <c r="N111" s="50">
        <v>475</v>
      </c>
      <c r="O111" s="45">
        <v>357</v>
      </c>
      <c r="P111" s="51">
        <v>267</v>
      </c>
    </row>
    <row r="112" spans="2:16" ht="17.25" customHeight="1" x14ac:dyDescent="0.2">
      <c r="B112" s="103" t="s">
        <v>275</v>
      </c>
      <c r="C112" s="82" t="s">
        <v>146</v>
      </c>
      <c r="D112" s="117" t="s">
        <v>302</v>
      </c>
      <c r="E112" s="50">
        <v>126</v>
      </c>
      <c r="F112" s="45">
        <v>102</v>
      </c>
      <c r="G112" s="51">
        <v>84</v>
      </c>
      <c r="H112" s="50">
        <v>94</v>
      </c>
      <c r="I112" s="45">
        <v>83</v>
      </c>
      <c r="J112" s="51">
        <v>72</v>
      </c>
      <c r="K112" s="50">
        <v>117</v>
      </c>
      <c r="L112" s="45">
        <v>95</v>
      </c>
      <c r="M112" s="51">
        <v>69</v>
      </c>
      <c r="N112" s="50">
        <v>143</v>
      </c>
      <c r="O112" s="45">
        <v>124</v>
      </c>
      <c r="P112" s="51">
        <v>106</v>
      </c>
    </row>
    <row r="113" spans="2:16" ht="17.25" customHeight="1" x14ac:dyDescent="0.2">
      <c r="B113" s="103" t="s">
        <v>275</v>
      </c>
      <c r="C113" s="82" t="s">
        <v>154</v>
      </c>
      <c r="D113" s="117" t="s">
        <v>303</v>
      </c>
      <c r="E113" s="50">
        <v>1051</v>
      </c>
      <c r="F113" s="45">
        <v>997</v>
      </c>
      <c r="G113" s="51">
        <v>962</v>
      </c>
      <c r="H113" s="50">
        <v>968</v>
      </c>
      <c r="I113" s="45">
        <v>932</v>
      </c>
      <c r="J113" s="51">
        <v>847</v>
      </c>
      <c r="K113" s="50">
        <v>1101</v>
      </c>
      <c r="L113" s="45">
        <v>1056</v>
      </c>
      <c r="M113" s="51">
        <v>967</v>
      </c>
      <c r="N113" s="50">
        <v>1207</v>
      </c>
      <c r="O113" s="45">
        <v>1135</v>
      </c>
      <c r="P113" s="51">
        <v>1039</v>
      </c>
    </row>
    <row r="114" spans="2:16" ht="17.25" customHeight="1" x14ac:dyDescent="0.2">
      <c r="B114" s="103" t="s">
        <v>275</v>
      </c>
      <c r="C114" s="82" t="s">
        <v>149</v>
      </c>
      <c r="D114" s="117" t="s">
        <v>312</v>
      </c>
      <c r="E114" s="50">
        <v>46</v>
      </c>
      <c r="F114" s="45">
        <v>42</v>
      </c>
      <c r="G114" s="51">
        <v>33</v>
      </c>
      <c r="H114" s="50">
        <v>60</v>
      </c>
      <c r="I114" s="45">
        <v>53</v>
      </c>
      <c r="J114" s="51">
        <v>52</v>
      </c>
      <c r="K114" s="50">
        <v>74</v>
      </c>
      <c r="L114" s="45">
        <v>70</v>
      </c>
      <c r="M114" s="51">
        <v>62</v>
      </c>
      <c r="N114" s="50">
        <v>75</v>
      </c>
      <c r="O114" s="45">
        <v>65</v>
      </c>
      <c r="P114" s="51">
        <v>53</v>
      </c>
    </row>
    <row r="115" spans="2:16" ht="17.25" customHeight="1" x14ac:dyDescent="0.2">
      <c r="B115" s="103" t="s">
        <v>275</v>
      </c>
      <c r="C115" s="82" t="s">
        <v>150</v>
      </c>
      <c r="D115" s="117" t="s">
        <v>313</v>
      </c>
      <c r="E115" s="50">
        <v>449</v>
      </c>
      <c r="F115" s="45">
        <v>348</v>
      </c>
      <c r="G115" s="51">
        <v>239</v>
      </c>
      <c r="H115" s="50">
        <v>444</v>
      </c>
      <c r="I115" s="45">
        <v>361</v>
      </c>
      <c r="J115" s="51">
        <v>285</v>
      </c>
      <c r="K115" s="50">
        <v>451</v>
      </c>
      <c r="L115" s="45">
        <v>335</v>
      </c>
      <c r="M115" s="51">
        <v>261</v>
      </c>
      <c r="N115" s="50">
        <v>494</v>
      </c>
      <c r="O115" s="45">
        <v>401</v>
      </c>
      <c r="P115" s="51">
        <v>282</v>
      </c>
    </row>
    <row r="116" spans="2:16" ht="17.25" customHeight="1" x14ac:dyDescent="0.2">
      <c r="B116" s="103" t="s">
        <v>275</v>
      </c>
      <c r="C116" s="82" t="s">
        <v>151</v>
      </c>
      <c r="D116" s="117" t="s">
        <v>322</v>
      </c>
      <c r="E116" s="50">
        <v>2452</v>
      </c>
      <c r="F116" s="45">
        <v>2252</v>
      </c>
      <c r="G116" s="51">
        <v>1847</v>
      </c>
      <c r="H116" s="50">
        <v>2490</v>
      </c>
      <c r="I116" s="45">
        <v>2208</v>
      </c>
      <c r="J116" s="51">
        <v>1956</v>
      </c>
      <c r="K116" s="50">
        <v>2649</v>
      </c>
      <c r="L116" s="45">
        <v>2459</v>
      </c>
      <c r="M116" s="51">
        <v>2069</v>
      </c>
      <c r="N116" s="50">
        <v>2422</v>
      </c>
      <c r="O116" s="45">
        <v>2188</v>
      </c>
      <c r="P116" s="51">
        <v>1843</v>
      </c>
    </row>
    <row r="117" spans="2:16" ht="17.25" customHeight="1" x14ac:dyDescent="0.2">
      <c r="B117" s="103" t="s">
        <v>275</v>
      </c>
      <c r="C117" s="82" t="s">
        <v>147</v>
      </c>
      <c r="D117" s="117" t="s">
        <v>330</v>
      </c>
      <c r="E117" s="50">
        <v>92</v>
      </c>
      <c r="F117" s="45">
        <v>51</v>
      </c>
      <c r="G117" s="51">
        <v>29</v>
      </c>
      <c r="H117" s="50">
        <v>69</v>
      </c>
      <c r="I117" s="45">
        <v>35</v>
      </c>
      <c r="J117" s="51">
        <v>17</v>
      </c>
      <c r="K117" s="50">
        <v>69</v>
      </c>
      <c r="L117" s="45">
        <v>43</v>
      </c>
      <c r="M117" s="51">
        <v>25</v>
      </c>
      <c r="N117" s="50">
        <v>153</v>
      </c>
      <c r="O117" s="45">
        <v>46</v>
      </c>
      <c r="P117" s="51">
        <v>23</v>
      </c>
    </row>
    <row r="118" spans="2:16" ht="17.25" customHeight="1" x14ac:dyDescent="0.2">
      <c r="B118" s="103" t="s">
        <v>275</v>
      </c>
      <c r="C118" s="82" t="s">
        <v>138</v>
      </c>
      <c r="D118" s="117" t="s">
        <v>348</v>
      </c>
      <c r="E118" s="50">
        <v>584</v>
      </c>
      <c r="F118" s="45">
        <v>510</v>
      </c>
      <c r="G118" s="51">
        <v>408</v>
      </c>
      <c r="H118" s="50">
        <v>586</v>
      </c>
      <c r="I118" s="45">
        <v>537</v>
      </c>
      <c r="J118" s="51">
        <v>433</v>
      </c>
      <c r="K118" s="50">
        <v>602</v>
      </c>
      <c r="L118" s="45">
        <v>561</v>
      </c>
      <c r="M118" s="51">
        <v>490</v>
      </c>
      <c r="N118" s="50">
        <v>826</v>
      </c>
      <c r="O118" s="45">
        <v>754</v>
      </c>
      <c r="P118" s="51">
        <v>673</v>
      </c>
    </row>
    <row r="119" spans="2:16" ht="17.25" customHeight="1" x14ac:dyDescent="0.2">
      <c r="B119" s="103" t="s">
        <v>275</v>
      </c>
      <c r="C119" s="82" t="s">
        <v>152</v>
      </c>
      <c r="D119" s="117" t="s">
        <v>352</v>
      </c>
      <c r="E119" s="50">
        <v>339</v>
      </c>
      <c r="F119" s="45">
        <v>268</v>
      </c>
      <c r="G119" s="51">
        <v>199</v>
      </c>
      <c r="H119" s="50">
        <v>561</v>
      </c>
      <c r="I119" s="45">
        <v>488</v>
      </c>
      <c r="J119" s="51">
        <v>348</v>
      </c>
      <c r="K119" s="50">
        <v>338</v>
      </c>
      <c r="L119" s="45">
        <v>255</v>
      </c>
      <c r="M119" s="51">
        <v>196</v>
      </c>
      <c r="N119" s="50">
        <v>319</v>
      </c>
      <c r="O119" s="45">
        <v>269</v>
      </c>
      <c r="P119" s="51">
        <v>212</v>
      </c>
    </row>
    <row r="120" spans="2:16" ht="17.25" customHeight="1" x14ac:dyDescent="0.2">
      <c r="B120" s="103" t="s">
        <v>275</v>
      </c>
      <c r="C120" s="82" t="s">
        <v>139</v>
      </c>
      <c r="D120" s="117" t="s">
        <v>356</v>
      </c>
      <c r="E120" s="50">
        <v>157</v>
      </c>
      <c r="F120" s="45">
        <v>134</v>
      </c>
      <c r="G120" s="51">
        <v>110</v>
      </c>
      <c r="H120" s="50">
        <v>161</v>
      </c>
      <c r="I120" s="45">
        <v>129</v>
      </c>
      <c r="J120" s="51">
        <v>109</v>
      </c>
      <c r="K120" s="50">
        <v>176</v>
      </c>
      <c r="L120" s="45">
        <v>153</v>
      </c>
      <c r="M120" s="51">
        <v>113</v>
      </c>
      <c r="N120" s="50">
        <v>248</v>
      </c>
      <c r="O120" s="45">
        <v>214</v>
      </c>
      <c r="P120" s="51">
        <v>169</v>
      </c>
    </row>
    <row r="121" spans="2:16" ht="17.25" customHeight="1" x14ac:dyDescent="0.2">
      <c r="B121" s="103" t="s">
        <v>275</v>
      </c>
      <c r="C121" s="82" t="s">
        <v>155</v>
      </c>
      <c r="D121" s="117" t="s">
        <v>357</v>
      </c>
      <c r="E121" s="50">
        <v>4407</v>
      </c>
      <c r="F121" s="45">
        <v>4240</v>
      </c>
      <c r="G121" s="51">
        <v>4040</v>
      </c>
      <c r="H121" s="50">
        <v>3823</v>
      </c>
      <c r="I121" s="45">
        <v>3683</v>
      </c>
      <c r="J121" s="51">
        <v>3476</v>
      </c>
      <c r="K121" s="50">
        <v>3861</v>
      </c>
      <c r="L121" s="45">
        <v>3701</v>
      </c>
      <c r="M121" s="51">
        <v>3444</v>
      </c>
      <c r="N121" s="50">
        <v>3909</v>
      </c>
      <c r="O121" s="45">
        <v>3772</v>
      </c>
      <c r="P121" s="51">
        <v>3483</v>
      </c>
    </row>
    <row r="122" spans="2:16" ht="17.25" customHeight="1" x14ac:dyDescent="0.2">
      <c r="B122" s="103" t="s">
        <v>275</v>
      </c>
      <c r="C122" s="82" t="s">
        <v>140</v>
      </c>
      <c r="D122" s="117" t="s">
        <v>361</v>
      </c>
      <c r="E122" s="50">
        <v>254</v>
      </c>
      <c r="F122" s="45">
        <v>227</v>
      </c>
      <c r="G122" s="51">
        <v>145</v>
      </c>
      <c r="H122" s="50">
        <v>177</v>
      </c>
      <c r="I122" s="45">
        <v>164</v>
      </c>
      <c r="J122" s="51">
        <v>124</v>
      </c>
      <c r="K122" s="50">
        <v>229</v>
      </c>
      <c r="L122" s="45">
        <v>209</v>
      </c>
      <c r="M122" s="51">
        <v>134</v>
      </c>
      <c r="N122" s="50">
        <v>265</v>
      </c>
      <c r="O122" s="45">
        <v>254</v>
      </c>
      <c r="P122" s="51">
        <v>205</v>
      </c>
    </row>
    <row r="123" spans="2:16" ht="17.25" customHeight="1" x14ac:dyDescent="0.2">
      <c r="B123" s="103" t="s">
        <v>275</v>
      </c>
      <c r="C123" s="82" t="s">
        <v>141</v>
      </c>
      <c r="D123" s="117" t="s">
        <v>363</v>
      </c>
      <c r="E123" s="50">
        <v>472</v>
      </c>
      <c r="F123" s="45">
        <v>420</v>
      </c>
      <c r="G123" s="51">
        <v>346</v>
      </c>
      <c r="H123" s="50">
        <v>346</v>
      </c>
      <c r="I123" s="45">
        <v>318</v>
      </c>
      <c r="J123" s="51">
        <v>229</v>
      </c>
      <c r="K123" s="50">
        <v>418</v>
      </c>
      <c r="L123" s="45">
        <v>396</v>
      </c>
      <c r="M123" s="51">
        <v>317</v>
      </c>
      <c r="N123" s="50">
        <v>418</v>
      </c>
      <c r="O123" s="45">
        <v>396</v>
      </c>
      <c r="P123" s="51">
        <v>317</v>
      </c>
    </row>
    <row r="124" spans="2:16" ht="17.25" customHeight="1" x14ac:dyDescent="0.2">
      <c r="B124" s="103" t="s">
        <v>275</v>
      </c>
      <c r="C124" s="82" t="s">
        <v>142</v>
      </c>
      <c r="D124" s="117" t="s">
        <v>368</v>
      </c>
      <c r="E124" s="50">
        <v>847</v>
      </c>
      <c r="F124" s="45">
        <v>765</v>
      </c>
      <c r="G124" s="51">
        <v>700</v>
      </c>
      <c r="H124" s="50">
        <v>835</v>
      </c>
      <c r="I124" s="45">
        <v>771</v>
      </c>
      <c r="J124" s="51">
        <v>735</v>
      </c>
      <c r="K124" s="50">
        <v>805</v>
      </c>
      <c r="L124" s="45">
        <v>758</v>
      </c>
      <c r="M124" s="51">
        <v>624</v>
      </c>
      <c r="N124" s="50">
        <v>651</v>
      </c>
      <c r="O124" s="45">
        <v>628</v>
      </c>
      <c r="P124" s="51">
        <v>559</v>
      </c>
    </row>
    <row r="125" spans="2:16" ht="17.25" customHeight="1" x14ac:dyDescent="0.2">
      <c r="B125" s="103" t="s">
        <v>275</v>
      </c>
      <c r="C125" s="82" t="s">
        <v>143</v>
      </c>
      <c r="D125" s="117" t="s">
        <v>373</v>
      </c>
      <c r="E125" s="50">
        <v>219</v>
      </c>
      <c r="F125" s="45">
        <v>183</v>
      </c>
      <c r="G125" s="51">
        <v>127</v>
      </c>
      <c r="H125" s="50">
        <v>219</v>
      </c>
      <c r="I125" s="45">
        <v>183</v>
      </c>
      <c r="J125" s="51">
        <v>127</v>
      </c>
      <c r="K125" s="50">
        <v>118</v>
      </c>
      <c r="L125" s="45">
        <v>106</v>
      </c>
      <c r="M125" s="51">
        <v>98</v>
      </c>
      <c r="N125" s="50">
        <v>211</v>
      </c>
      <c r="O125" s="45">
        <v>166</v>
      </c>
      <c r="P125" s="51">
        <v>116</v>
      </c>
    </row>
    <row r="126" spans="2:16" ht="17.25" customHeight="1" x14ac:dyDescent="0.2">
      <c r="B126" s="103" t="s">
        <v>275</v>
      </c>
      <c r="C126" s="82" t="s">
        <v>148</v>
      </c>
      <c r="D126" s="117" t="s">
        <v>374</v>
      </c>
      <c r="E126" s="50">
        <v>676</v>
      </c>
      <c r="F126" s="45">
        <v>581</v>
      </c>
      <c r="G126" s="51">
        <v>446</v>
      </c>
      <c r="H126" s="50">
        <v>519</v>
      </c>
      <c r="I126" s="45">
        <v>462</v>
      </c>
      <c r="J126" s="51">
        <v>343</v>
      </c>
      <c r="K126" s="50">
        <v>389</v>
      </c>
      <c r="L126" s="45">
        <v>340</v>
      </c>
      <c r="M126" s="51">
        <v>264</v>
      </c>
      <c r="N126" s="50">
        <v>584</v>
      </c>
      <c r="O126" s="45">
        <v>481</v>
      </c>
      <c r="P126" s="51">
        <v>358</v>
      </c>
    </row>
    <row r="127" spans="2:16" ht="17.25" customHeight="1" x14ac:dyDescent="0.2">
      <c r="B127" s="103" t="s">
        <v>275</v>
      </c>
      <c r="C127" s="82" t="s">
        <v>156</v>
      </c>
      <c r="D127" s="117" t="s">
        <v>383</v>
      </c>
      <c r="E127" s="50">
        <v>1152</v>
      </c>
      <c r="F127" s="45">
        <v>1119</v>
      </c>
      <c r="G127" s="51">
        <v>1021</v>
      </c>
      <c r="H127" s="50">
        <v>1158</v>
      </c>
      <c r="I127" s="45">
        <v>1110</v>
      </c>
      <c r="J127" s="51">
        <v>1013</v>
      </c>
      <c r="K127" s="50">
        <v>1494</v>
      </c>
      <c r="L127" s="45">
        <v>1454</v>
      </c>
      <c r="M127" s="51">
        <v>1327</v>
      </c>
      <c r="N127" s="50">
        <v>1387</v>
      </c>
      <c r="O127" s="45">
        <v>1339</v>
      </c>
      <c r="P127" s="51">
        <v>1240</v>
      </c>
    </row>
    <row r="128" spans="2:16" ht="17.25" customHeight="1" x14ac:dyDescent="0.2">
      <c r="B128" s="103" t="s">
        <v>275</v>
      </c>
      <c r="C128" s="82" t="s">
        <v>157</v>
      </c>
      <c r="D128" s="117" t="s">
        <v>399</v>
      </c>
      <c r="E128" s="50">
        <v>900</v>
      </c>
      <c r="F128" s="45">
        <v>760</v>
      </c>
      <c r="G128" s="51">
        <v>490</v>
      </c>
      <c r="H128" s="50">
        <v>1020</v>
      </c>
      <c r="I128" s="45">
        <v>873</v>
      </c>
      <c r="J128" s="51">
        <v>624</v>
      </c>
      <c r="K128" s="50">
        <v>979</v>
      </c>
      <c r="L128" s="45">
        <v>875</v>
      </c>
      <c r="M128" s="51">
        <v>723</v>
      </c>
      <c r="N128" s="50">
        <v>1016</v>
      </c>
      <c r="O128" s="45">
        <v>928</v>
      </c>
      <c r="P128" s="51">
        <v>782</v>
      </c>
    </row>
    <row r="129" spans="2:16" ht="17.25" customHeight="1" x14ac:dyDescent="0.2">
      <c r="B129" s="103" t="s">
        <v>275</v>
      </c>
      <c r="C129" s="82" t="s">
        <v>144</v>
      </c>
      <c r="D129" s="117" t="s">
        <v>389</v>
      </c>
      <c r="E129" s="50">
        <v>361</v>
      </c>
      <c r="F129" s="45">
        <v>315</v>
      </c>
      <c r="G129" s="51">
        <v>243</v>
      </c>
      <c r="H129" s="50">
        <v>323</v>
      </c>
      <c r="I129" s="45">
        <v>309</v>
      </c>
      <c r="J129" s="51">
        <v>244</v>
      </c>
      <c r="K129" s="50">
        <v>267</v>
      </c>
      <c r="L129" s="45">
        <v>231</v>
      </c>
      <c r="M129" s="51">
        <v>201</v>
      </c>
      <c r="N129" s="50">
        <v>259</v>
      </c>
      <c r="O129" s="45">
        <v>208</v>
      </c>
      <c r="P129" s="51">
        <v>162</v>
      </c>
    </row>
    <row r="130" spans="2:16" ht="17.25" customHeight="1" x14ac:dyDescent="0.2">
      <c r="B130" s="103" t="s">
        <v>276</v>
      </c>
      <c r="C130" s="82" t="s">
        <v>165</v>
      </c>
      <c r="D130" s="117" t="s">
        <v>279</v>
      </c>
      <c r="E130" s="50">
        <v>4515</v>
      </c>
      <c r="F130" s="45">
        <v>4336</v>
      </c>
      <c r="G130" s="51">
        <v>4081</v>
      </c>
      <c r="H130" s="50">
        <v>4904</v>
      </c>
      <c r="I130" s="45">
        <v>4714</v>
      </c>
      <c r="J130" s="51">
        <v>4381</v>
      </c>
      <c r="K130" s="50">
        <v>5021</v>
      </c>
      <c r="L130" s="45">
        <v>4788</v>
      </c>
      <c r="M130" s="51">
        <v>4494</v>
      </c>
      <c r="N130" s="50">
        <v>5130</v>
      </c>
      <c r="O130" s="45">
        <v>4959</v>
      </c>
      <c r="P130" s="51">
        <v>4652</v>
      </c>
    </row>
    <row r="131" spans="2:16" ht="17.25" customHeight="1" x14ac:dyDescent="0.2">
      <c r="B131" s="103" t="s">
        <v>276</v>
      </c>
      <c r="C131" s="82" t="s">
        <v>158</v>
      </c>
      <c r="D131" s="117" t="s">
        <v>297</v>
      </c>
      <c r="E131" s="50">
        <v>145</v>
      </c>
      <c r="F131" s="45">
        <v>128</v>
      </c>
      <c r="G131" s="51">
        <v>115</v>
      </c>
      <c r="H131" s="50">
        <v>220</v>
      </c>
      <c r="I131" s="45">
        <v>215</v>
      </c>
      <c r="J131" s="51">
        <v>194</v>
      </c>
      <c r="K131" s="50">
        <v>227</v>
      </c>
      <c r="L131" s="45">
        <v>216</v>
      </c>
      <c r="M131" s="51">
        <v>183</v>
      </c>
      <c r="N131" s="50">
        <v>143</v>
      </c>
      <c r="O131" s="45">
        <v>139</v>
      </c>
      <c r="P131" s="51">
        <v>128</v>
      </c>
    </row>
    <row r="132" spans="2:16" ht="17.25" customHeight="1" x14ac:dyDescent="0.2">
      <c r="B132" s="103" t="s">
        <v>276</v>
      </c>
      <c r="C132" s="82" t="s">
        <v>159</v>
      </c>
      <c r="D132" s="117" t="s">
        <v>298</v>
      </c>
      <c r="E132" s="50">
        <v>3390</v>
      </c>
      <c r="F132" s="45">
        <v>3183</v>
      </c>
      <c r="G132" s="51">
        <v>2843</v>
      </c>
      <c r="H132" s="50">
        <v>2937</v>
      </c>
      <c r="I132" s="45">
        <v>2680</v>
      </c>
      <c r="J132" s="51">
        <v>2453</v>
      </c>
      <c r="K132" s="50">
        <v>3433</v>
      </c>
      <c r="L132" s="45">
        <v>3170</v>
      </c>
      <c r="M132" s="51">
        <v>2836</v>
      </c>
      <c r="N132" s="50">
        <v>3329</v>
      </c>
      <c r="O132" s="45">
        <v>3164</v>
      </c>
      <c r="P132" s="51">
        <v>2773</v>
      </c>
    </row>
    <row r="133" spans="2:16" ht="17.25" customHeight="1" x14ac:dyDescent="0.2">
      <c r="B133" s="103" t="s">
        <v>276</v>
      </c>
      <c r="C133" s="82" t="s">
        <v>160</v>
      </c>
      <c r="D133" s="117" t="s">
        <v>299</v>
      </c>
      <c r="E133" s="50">
        <v>958</v>
      </c>
      <c r="F133" s="45">
        <v>896</v>
      </c>
      <c r="G133" s="51">
        <v>764</v>
      </c>
      <c r="H133" s="50">
        <v>938</v>
      </c>
      <c r="I133" s="45">
        <v>881</v>
      </c>
      <c r="J133" s="51">
        <v>773</v>
      </c>
      <c r="K133" s="50">
        <v>1148</v>
      </c>
      <c r="L133" s="45">
        <v>1094</v>
      </c>
      <c r="M133" s="51">
        <v>982</v>
      </c>
      <c r="N133" s="50">
        <v>1065</v>
      </c>
      <c r="O133" s="45">
        <v>1016</v>
      </c>
      <c r="P133" s="51">
        <v>912</v>
      </c>
    </row>
    <row r="134" spans="2:16" ht="17.25" customHeight="1" x14ac:dyDescent="0.2">
      <c r="B134" s="103" t="s">
        <v>276</v>
      </c>
      <c r="C134" s="82" t="s">
        <v>161</v>
      </c>
      <c r="D134" s="117" t="s">
        <v>310</v>
      </c>
      <c r="E134" s="50">
        <v>5691</v>
      </c>
      <c r="F134" s="45">
        <v>5540</v>
      </c>
      <c r="G134" s="51">
        <v>5224</v>
      </c>
      <c r="H134" s="50">
        <v>5624</v>
      </c>
      <c r="I134" s="45">
        <v>5476</v>
      </c>
      <c r="J134" s="51">
        <v>5163</v>
      </c>
      <c r="K134" s="50">
        <v>5582</v>
      </c>
      <c r="L134" s="45">
        <v>5411</v>
      </c>
      <c r="M134" s="51">
        <v>5156</v>
      </c>
      <c r="N134" s="50">
        <v>5253</v>
      </c>
      <c r="O134" s="45">
        <v>5131</v>
      </c>
      <c r="P134" s="51">
        <v>4897</v>
      </c>
    </row>
    <row r="135" spans="2:16" ht="17.25" customHeight="1" x14ac:dyDescent="0.2">
      <c r="B135" s="103" t="s">
        <v>276</v>
      </c>
      <c r="C135" s="82" t="s">
        <v>162</v>
      </c>
      <c r="D135" s="117" t="s">
        <v>401</v>
      </c>
      <c r="E135" s="50">
        <v>882</v>
      </c>
      <c r="F135" s="45">
        <v>845</v>
      </c>
      <c r="G135" s="51">
        <v>753</v>
      </c>
      <c r="H135" s="50">
        <v>736</v>
      </c>
      <c r="I135" s="45">
        <v>692</v>
      </c>
      <c r="J135" s="51">
        <v>637</v>
      </c>
      <c r="K135" s="50">
        <v>682</v>
      </c>
      <c r="L135" s="45">
        <v>630</v>
      </c>
      <c r="M135" s="51">
        <v>512</v>
      </c>
      <c r="N135" s="50">
        <v>626</v>
      </c>
      <c r="O135" s="45">
        <v>560</v>
      </c>
      <c r="P135" s="51">
        <v>490</v>
      </c>
    </row>
    <row r="136" spans="2:16" ht="17.25" customHeight="1" x14ac:dyDescent="0.2">
      <c r="B136" s="103" t="s">
        <v>276</v>
      </c>
      <c r="C136" s="82" t="s">
        <v>163</v>
      </c>
      <c r="D136" s="117" t="s">
        <v>331</v>
      </c>
      <c r="E136" s="50">
        <v>2142</v>
      </c>
      <c r="F136" s="45">
        <v>2042</v>
      </c>
      <c r="G136" s="51">
        <v>2006</v>
      </c>
      <c r="H136" s="50">
        <v>2159</v>
      </c>
      <c r="I136" s="45">
        <v>2116</v>
      </c>
      <c r="J136" s="51">
        <v>1900</v>
      </c>
      <c r="K136" s="50">
        <v>2275</v>
      </c>
      <c r="L136" s="45">
        <v>2210</v>
      </c>
      <c r="M136" s="51">
        <v>2133</v>
      </c>
      <c r="N136" s="50">
        <v>2578</v>
      </c>
      <c r="O136" s="45">
        <v>2512</v>
      </c>
      <c r="P136" s="51">
        <v>2410</v>
      </c>
    </row>
    <row r="137" spans="2:16" ht="17.25" customHeight="1" x14ac:dyDescent="0.2">
      <c r="B137" s="103" t="s">
        <v>276</v>
      </c>
      <c r="C137" s="82" t="s">
        <v>166</v>
      </c>
      <c r="D137" s="117" t="s">
        <v>341</v>
      </c>
      <c r="E137" s="50">
        <v>3029</v>
      </c>
      <c r="F137" s="45">
        <v>2930</v>
      </c>
      <c r="G137" s="51">
        <v>2788</v>
      </c>
      <c r="H137" s="50">
        <v>3008</v>
      </c>
      <c r="I137" s="45">
        <v>2891</v>
      </c>
      <c r="J137" s="51">
        <v>2778</v>
      </c>
      <c r="K137" s="50">
        <v>3528</v>
      </c>
      <c r="L137" s="45">
        <v>3372</v>
      </c>
      <c r="M137" s="51">
        <v>3156</v>
      </c>
      <c r="N137" s="50">
        <v>3418</v>
      </c>
      <c r="O137" s="45">
        <v>3297</v>
      </c>
      <c r="P137" s="51">
        <v>3080</v>
      </c>
    </row>
    <row r="138" spans="2:16" ht="17.25" customHeight="1" x14ac:dyDescent="0.2">
      <c r="B138" s="103" t="s">
        <v>276</v>
      </c>
      <c r="C138" s="82" t="s">
        <v>167</v>
      </c>
      <c r="D138" s="117" t="s">
        <v>342</v>
      </c>
      <c r="E138" s="50">
        <v>593</v>
      </c>
      <c r="F138" s="45">
        <v>522</v>
      </c>
      <c r="G138" s="51">
        <v>387</v>
      </c>
      <c r="H138" s="50">
        <v>661</v>
      </c>
      <c r="I138" s="45">
        <v>585</v>
      </c>
      <c r="J138" s="51">
        <v>493</v>
      </c>
      <c r="K138" s="50">
        <v>537</v>
      </c>
      <c r="L138" s="45">
        <v>473</v>
      </c>
      <c r="M138" s="51">
        <v>355</v>
      </c>
      <c r="N138" s="50">
        <v>744</v>
      </c>
      <c r="O138" s="45">
        <v>675</v>
      </c>
      <c r="P138" s="51">
        <v>553</v>
      </c>
    </row>
    <row r="139" spans="2:16" ht="17.25" customHeight="1" x14ac:dyDescent="0.2">
      <c r="B139" s="103" t="s">
        <v>276</v>
      </c>
      <c r="C139" s="82" t="s">
        <v>168</v>
      </c>
      <c r="D139" s="117" t="s">
        <v>343</v>
      </c>
      <c r="E139" s="50">
        <v>1420</v>
      </c>
      <c r="F139" s="45">
        <v>1385</v>
      </c>
      <c r="G139" s="51">
        <v>1332</v>
      </c>
      <c r="H139" s="50">
        <v>1566</v>
      </c>
      <c r="I139" s="45">
        <v>1553</v>
      </c>
      <c r="J139" s="51">
        <v>1518</v>
      </c>
      <c r="K139" s="50">
        <v>1577</v>
      </c>
      <c r="L139" s="45">
        <v>1554</v>
      </c>
      <c r="M139" s="51">
        <v>1514</v>
      </c>
      <c r="N139" s="50">
        <v>1688</v>
      </c>
      <c r="O139" s="45">
        <v>1652</v>
      </c>
      <c r="P139" s="51">
        <v>1616</v>
      </c>
    </row>
    <row r="140" spans="2:16" ht="17.25" customHeight="1" x14ac:dyDescent="0.2">
      <c r="B140" s="103" t="s">
        <v>276</v>
      </c>
      <c r="C140" s="82" t="s">
        <v>169</v>
      </c>
      <c r="D140" s="117" t="s">
        <v>358</v>
      </c>
      <c r="E140" s="50">
        <v>807</v>
      </c>
      <c r="F140" s="45">
        <v>741</v>
      </c>
      <c r="G140" s="51">
        <v>633</v>
      </c>
      <c r="H140" s="50">
        <v>753</v>
      </c>
      <c r="I140" s="45">
        <v>673</v>
      </c>
      <c r="J140" s="51">
        <v>584</v>
      </c>
      <c r="K140" s="50">
        <v>788</v>
      </c>
      <c r="L140" s="45">
        <v>699</v>
      </c>
      <c r="M140" s="51">
        <v>576</v>
      </c>
      <c r="N140" s="50">
        <v>632</v>
      </c>
      <c r="O140" s="45">
        <v>595</v>
      </c>
      <c r="P140" s="51">
        <v>452</v>
      </c>
    </row>
    <row r="141" spans="2:16" ht="17.25" customHeight="1" x14ac:dyDescent="0.2">
      <c r="B141" s="103" t="s">
        <v>276</v>
      </c>
      <c r="C141" s="82" t="s">
        <v>171</v>
      </c>
      <c r="D141" s="117" t="s">
        <v>369</v>
      </c>
      <c r="E141" s="50">
        <v>691</v>
      </c>
      <c r="F141" s="45">
        <v>583</v>
      </c>
      <c r="G141" s="51">
        <v>417</v>
      </c>
      <c r="H141" s="50">
        <v>870</v>
      </c>
      <c r="I141" s="45">
        <v>747</v>
      </c>
      <c r="J141" s="51">
        <v>581</v>
      </c>
      <c r="K141" s="50">
        <v>1099</v>
      </c>
      <c r="L141" s="45">
        <v>961</v>
      </c>
      <c r="M141" s="51">
        <v>818</v>
      </c>
      <c r="N141" s="50">
        <v>1041</v>
      </c>
      <c r="O141" s="45">
        <v>953</v>
      </c>
      <c r="P141" s="51">
        <v>817</v>
      </c>
    </row>
    <row r="142" spans="2:16" ht="17.25" customHeight="1" x14ac:dyDescent="0.2">
      <c r="B142" s="103" t="s">
        <v>276</v>
      </c>
      <c r="C142" s="82" t="s">
        <v>170</v>
      </c>
      <c r="D142" s="117" t="s">
        <v>380</v>
      </c>
      <c r="E142" s="50">
        <v>233</v>
      </c>
      <c r="F142" s="45">
        <v>215</v>
      </c>
      <c r="G142" s="51">
        <v>166</v>
      </c>
      <c r="H142" s="50">
        <v>350</v>
      </c>
      <c r="I142" s="45">
        <v>296</v>
      </c>
      <c r="J142" s="51">
        <v>263</v>
      </c>
      <c r="K142" s="50">
        <v>366</v>
      </c>
      <c r="L142" s="45">
        <v>332</v>
      </c>
      <c r="M142" s="51">
        <v>278</v>
      </c>
      <c r="N142" s="50">
        <v>374</v>
      </c>
      <c r="O142" s="45">
        <v>328</v>
      </c>
      <c r="P142" s="51">
        <v>275</v>
      </c>
    </row>
    <row r="143" spans="2:16" ht="17.25" customHeight="1" x14ac:dyDescent="0.2">
      <c r="B143" s="103" t="s">
        <v>276</v>
      </c>
      <c r="C143" s="82" t="s">
        <v>164</v>
      </c>
      <c r="D143" s="117" t="s">
        <v>382</v>
      </c>
      <c r="E143" s="50">
        <v>1516</v>
      </c>
      <c r="F143" s="45">
        <v>1445</v>
      </c>
      <c r="G143" s="51">
        <v>1237</v>
      </c>
      <c r="H143" s="50">
        <v>1410</v>
      </c>
      <c r="I143" s="45">
        <v>1348</v>
      </c>
      <c r="J143" s="51">
        <v>1241</v>
      </c>
      <c r="K143" s="50">
        <v>1342</v>
      </c>
      <c r="L143" s="45">
        <v>1291</v>
      </c>
      <c r="M143" s="51">
        <v>1149</v>
      </c>
      <c r="N143" s="50">
        <v>1315</v>
      </c>
      <c r="O143" s="45">
        <v>1222</v>
      </c>
      <c r="P143" s="51">
        <v>1151</v>
      </c>
    </row>
    <row r="144" spans="2:16" ht="17.25" customHeight="1" x14ac:dyDescent="0.2">
      <c r="B144" s="103" t="s">
        <v>276</v>
      </c>
      <c r="C144" s="82" t="s">
        <v>172</v>
      </c>
      <c r="D144" s="117" t="s">
        <v>387</v>
      </c>
      <c r="E144" s="50">
        <v>625</v>
      </c>
      <c r="F144" s="45">
        <v>576</v>
      </c>
      <c r="G144" s="51">
        <v>465</v>
      </c>
      <c r="H144" s="50">
        <v>670</v>
      </c>
      <c r="I144" s="45">
        <v>613</v>
      </c>
      <c r="J144" s="51">
        <v>527</v>
      </c>
      <c r="K144" s="50">
        <v>672</v>
      </c>
      <c r="L144" s="45">
        <v>614</v>
      </c>
      <c r="M144" s="51">
        <v>554</v>
      </c>
      <c r="N144" s="50">
        <v>664</v>
      </c>
      <c r="O144" s="45">
        <v>626</v>
      </c>
      <c r="P144" s="51">
        <v>520</v>
      </c>
    </row>
    <row r="145" spans="2:16" ht="17.25" customHeight="1" x14ac:dyDescent="0.2">
      <c r="B145" s="103" t="s">
        <v>276</v>
      </c>
      <c r="C145" s="82" t="s">
        <v>173</v>
      </c>
      <c r="D145" s="117" t="s">
        <v>388</v>
      </c>
      <c r="E145" s="50">
        <v>689</v>
      </c>
      <c r="F145" s="45">
        <v>615</v>
      </c>
      <c r="G145" s="51">
        <v>474</v>
      </c>
      <c r="H145" s="50">
        <v>594</v>
      </c>
      <c r="I145" s="45">
        <v>481</v>
      </c>
      <c r="J145" s="51">
        <v>359</v>
      </c>
      <c r="K145" s="50">
        <v>597</v>
      </c>
      <c r="L145" s="45">
        <v>511</v>
      </c>
      <c r="M145" s="51">
        <v>416</v>
      </c>
      <c r="N145" s="50">
        <v>428</v>
      </c>
      <c r="O145" s="45">
        <v>397</v>
      </c>
      <c r="P145" s="51">
        <v>334</v>
      </c>
    </row>
    <row r="146" spans="2:16" ht="17.25" customHeight="1" x14ac:dyDescent="0.2">
      <c r="B146" s="103" t="s">
        <v>276</v>
      </c>
      <c r="C146" s="82" t="s">
        <v>174</v>
      </c>
      <c r="D146" s="117" t="s">
        <v>391</v>
      </c>
      <c r="E146" s="50">
        <v>402</v>
      </c>
      <c r="F146" s="45">
        <v>343</v>
      </c>
      <c r="G146" s="51">
        <v>262</v>
      </c>
      <c r="H146" s="50">
        <v>367</v>
      </c>
      <c r="I146" s="45">
        <v>318</v>
      </c>
      <c r="J146" s="51">
        <v>239</v>
      </c>
      <c r="K146" s="50">
        <v>256</v>
      </c>
      <c r="L146" s="45">
        <v>213</v>
      </c>
      <c r="M146" s="51">
        <v>158</v>
      </c>
      <c r="N146" s="50">
        <v>289</v>
      </c>
      <c r="O146" s="45">
        <v>265</v>
      </c>
      <c r="P146" s="51">
        <v>194</v>
      </c>
    </row>
    <row r="147" spans="2:16" ht="17.25" customHeight="1" x14ac:dyDescent="0.2">
      <c r="B147" s="103" t="s">
        <v>277</v>
      </c>
      <c r="C147" s="82" t="s">
        <v>179</v>
      </c>
      <c r="D147" s="117" t="s">
        <v>283</v>
      </c>
      <c r="E147" s="50">
        <v>547</v>
      </c>
      <c r="F147" s="45">
        <v>492</v>
      </c>
      <c r="G147" s="51">
        <v>378</v>
      </c>
      <c r="H147" s="50">
        <v>639</v>
      </c>
      <c r="I147" s="45">
        <v>571</v>
      </c>
      <c r="J147" s="51">
        <v>518</v>
      </c>
      <c r="K147" s="50">
        <v>684</v>
      </c>
      <c r="L147" s="45">
        <v>615</v>
      </c>
      <c r="M147" s="51">
        <v>498</v>
      </c>
      <c r="N147" s="50">
        <v>648</v>
      </c>
      <c r="O147" s="45">
        <v>564</v>
      </c>
      <c r="P147" s="51">
        <v>495</v>
      </c>
    </row>
    <row r="148" spans="2:16" ht="17.25" customHeight="1" x14ac:dyDescent="0.2">
      <c r="B148" s="103" t="s">
        <v>277</v>
      </c>
      <c r="C148" s="82" t="s">
        <v>187</v>
      </c>
      <c r="D148" s="117" t="s">
        <v>286</v>
      </c>
      <c r="E148" s="50">
        <v>750</v>
      </c>
      <c r="F148" s="45">
        <v>705</v>
      </c>
      <c r="G148" s="51">
        <v>650</v>
      </c>
      <c r="H148" s="50">
        <v>776</v>
      </c>
      <c r="I148" s="45">
        <v>748</v>
      </c>
      <c r="J148" s="51">
        <v>722</v>
      </c>
      <c r="K148" s="50">
        <v>536</v>
      </c>
      <c r="L148" s="45">
        <v>498</v>
      </c>
      <c r="M148" s="51">
        <v>458</v>
      </c>
      <c r="N148" s="50">
        <v>451</v>
      </c>
      <c r="O148" s="45">
        <v>405</v>
      </c>
      <c r="P148" s="51">
        <v>357</v>
      </c>
    </row>
    <row r="149" spans="2:16" ht="17.25" customHeight="1" x14ac:dyDescent="0.2">
      <c r="B149" s="103" t="s">
        <v>277</v>
      </c>
      <c r="C149" s="82" t="s">
        <v>178</v>
      </c>
      <c r="D149" s="117" t="s">
        <v>308</v>
      </c>
      <c r="E149" s="50">
        <v>3606</v>
      </c>
      <c r="F149" s="45">
        <v>3472</v>
      </c>
      <c r="G149" s="51">
        <v>3235</v>
      </c>
      <c r="H149" s="50">
        <v>3699</v>
      </c>
      <c r="I149" s="45">
        <v>3569</v>
      </c>
      <c r="J149" s="51">
        <v>3359</v>
      </c>
      <c r="K149" s="50">
        <v>3621</v>
      </c>
      <c r="L149" s="45">
        <v>3560</v>
      </c>
      <c r="M149" s="51">
        <v>3394</v>
      </c>
      <c r="N149" s="50">
        <v>3982</v>
      </c>
      <c r="O149" s="45">
        <v>3900</v>
      </c>
      <c r="P149" s="51">
        <v>3749</v>
      </c>
    </row>
    <row r="150" spans="2:16" ht="17.25" customHeight="1" x14ac:dyDescent="0.2">
      <c r="B150" s="103" t="s">
        <v>277</v>
      </c>
      <c r="C150" s="82" t="s">
        <v>180</v>
      </c>
      <c r="D150" s="117" t="s">
        <v>321</v>
      </c>
      <c r="E150" s="50">
        <v>3249</v>
      </c>
      <c r="F150" s="45">
        <v>3028</v>
      </c>
      <c r="G150" s="51">
        <v>2791</v>
      </c>
      <c r="H150" s="50">
        <v>3088</v>
      </c>
      <c r="I150" s="45">
        <v>2937</v>
      </c>
      <c r="J150" s="51">
        <v>2683</v>
      </c>
      <c r="K150" s="50">
        <v>3214</v>
      </c>
      <c r="L150" s="45">
        <v>3050</v>
      </c>
      <c r="M150" s="51">
        <v>2843</v>
      </c>
      <c r="N150" s="50">
        <v>2998</v>
      </c>
      <c r="O150" s="45">
        <v>2810</v>
      </c>
      <c r="P150" s="51">
        <v>2612</v>
      </c>
    </row>
    <row r="151" spans="2:16" ht="17.25" customHeight="1" x14ac:dyDescent="0.2">
      <c r="B151" s="103" t="s">
        <v>277</v>
      </c>
      <c r="C151" s="82" t="s">
        <v>181</v>
      </c>
      <c r="D151" s="117" t="s">
        <v>323</v>
      </c>
      <c r="E151" s="50">
        <v>1729</v>
      </c>
      <c r="F151" s="45">
        <v>1477</v>
      </c>
      <c r="G151" s="51">
        <v>1263</v>
      </c>
      <c r="H151" s="50">
        <v>1571</v>
      </c>
      <c r="I151" s="45">
        <v>1359</v>
      </c>
      <c r="J151" s="51">
        <v>1034</v>
      </c>
      <c r="K151" s="50">
        <v>1656</v>
      </c>
      <c r="L151" s="45">
        <v>1521</v>
      </c>
      <c r="M151" s="51">
        <v>1247</v>
      </c>
      <c r="N151" s="50">
        <v>1597</v>
      </c>
      <c r="O151" s="45">
        <v>1376</v>
      </c>
      <c r="P151" s="51">
        <v>1189</v>
      </c>
    </row>
    <row r="152" spans="2:16" ht="17.25" customHeight="1" x14ac:dyDescent="0.2">
      <c r="B152" s="103" t="s">
        <v>277</v>
      </c>
      <c r="C152" s="82" t="s">
        <v>175</v>
      </c>
      <c r="D152" s="117" t="s">
        <v>324</v>
      </c>
      <c r="E152" s="50">
        <v>151</v>
      </c>
      <c r="F152" s="45">
        <v>127</v>
      </c>
      <c r="G152" s="51">
        <v>113</v>
      </c>
      <c r="H152" s="50">
        <v>140</v>
      </c>
      <c r="I152" s="45">
        <v>120</v>
      </c>
      <c r="J152" s="51">
        <v>100</v>
      </c>
      <c r="K152" s="50">
        <v>135</v>
      </c>
      <c r="L152" s="45">
        <v>118</v>
      </c>
      <c r="M152" s="51">
        <v>112</v>
      </c>
      <c r="N152" s="50">
        <v>135</v>
      </c>
      <c r="O152" s="45">
        <v>118</v>
      </c>
      <c r="P152" s="51">
        <v>112</v>
      </c>
    </row>
    <row r="153" spans="2:16" ht="17.25" customHeight="1" x14ac:dyDescent="0.2">
      <c r="B153" s="103" t="s">
        <v>277</v>
      </c>
      <c r="C153" s="82" t="s">
        <v>182</v>
      </c>
      <c r="D153" s="117" t="s">
        <v>345</v>
      </c>
      <c r="E153" s="50">
        <v>981</v>
      </c>
      <c r="F153" s="45">
        <v>926</v>
      </c>
      <c r="G153" s="51">
        <v>811</v>
      </c>
      <c r="H153" s="50">
        <v>1008</v>
      </c>
      <c r="I153" s="45">
        <v>947</v>
      </c>
      <c r="J153" s="51">
        <v>834</v>
      </c>
      <c r="K153" s="50">
        <v>715</v>
      </c>
      <c r="L153" s="45">
        <v>647</v>
      </c>
      <c r="M153" s="51">
        <v>526</v>
      </c>
      <c r="N153" s="50">
        <v>676</v>
      </c>
      <c r="O153" s="45">
        <v>600</v>
      </c>
      <c r="P153" s="51">
        <v>533</v>
      </c>
    </row>
    <row r="154" spans="2:16" ht="17.25" customHeight="1" x14ac:dyDescent="0.2">
      <c r="B154" s="103" t="s">
        <v>277</v>
      </c>
      <c r="C154" s="82" t="s">
        <v>183</v>
      </c>
      <c r="D154" s="117" t="s">
        <v>346</v>
      </c>
      <c r="E154" s="50">
        <v>478</v>
      </c>
      <c r="F154" s="45">
        <v>452</v>
      </c>
      <c r="G154" s="51">
        <v>422</v>
      </c>
      <c r="H154" s="50">
        <v>561</v>
      </c>
      <c r="I154" s="45">
        <v>542</v>
      </c>
      <c r="J154" s="51">
        <v>499</v>
      </c>
      <c r="K154" s="50">
        <v>550</v>
      </c>
      <c r="L154" s="45">
        <v>534</v>
      </c>
      <c r="M154" s="51">
        <v>505</v>
      </c>
      <c r="N154" s="50">
        <v>567</v>
      </c>
      <c r="O154" s="45">
        <v>549</v>
      </c>
      <c r="P154" s="51">
        <v>506</v>
      </c>
    </row>
    <row r="155" spans="2:16" ht="17.25" customHeight="1" x14ac:dyDescent="0.2">
      <c r="B155" s="103" t="s">
        <v>277</v>
      </c>
      <c r="C155" s="82" t="s">
        <v>184</v>
      </c>
      <c r="D155" s="117" t="s">
        <v>353</v>
      </c>
      <c r="E155" s="50">
        <v>1228</v>
      </c>
      <c r="F155" s="45">
        <v>1145</v>
      </c>
      <c r="G155" s="51">
        <v>1016</v>
      </c>
      <c r="H155" s="50">
        <v>1203</v>
      </c>
      <c r="I155" s="45">
        <v>1090</v>
      </c>
      <c r="J155" s="51">
        <v>1002</v>
      </c>
      <c r="K155" s="50">
        <v>1314</v>
      </c>
      <c r="L155" s="45">
        <v>1167</v>
      </c>
      <c r="M155" s="51">
        <v>988</v>
      </c>
      <c r="N155" s="50">
        <v>1250</v>
      </c>
      <c r="O155" s="45">
        <v>1145</v>
      </c>
      <c r="P155" s="51">
        <v>1026</v>
      </c>
    </row>
    <row r="156" spans="2:16" ht="17.25" customHeight="1" x14ac:dyDescent="0.2">
      <c r="B156" s="103" t="s">
        <v>277</v>
      </c>
      <c r="C156" s="82" t="s">
        <v>176</v>
      </c>
      <c r="D156" s="117" t="s">
        <v>365</v>
      </c>
      <c r="E156" s="50">
        <v>377</v>
      </c>
      <c r="F156" s="45">
        <v>307</v>
      </c>
      <c r="G156" s="51">
        <v>225</v>
      </c>
      <c r="H156" s="50">
        <v>369</v>
      </c>
      <c r="I156" s="45">
        <v>332</v>
      </c>
      <c r="J156" s="51">
        <v>266</v>
      </c>
      <c r="K156" s="50">
        <v>344</v>
      </c>
      <c r="L156" s="45">
        <v>299</v>
      </c>
      <c r="M156" s="51">
        <v>240</v>
      </c>
      <c r="N156" s="50">
        <v>357</v>
      </c>
      <c r="O156" s="45">
        <v>294</v>
      </c>
      <c r="P156" s="51">
        <v>218</v>
      </c>
    </row>
    <row r="157" spans="2:16" ht="17.25" customHeight="1" x14ac:dyDescent="0.2">
      <c r="B157" s="103" t="s">
        <v>277</v>
      </c>
      <c r="C157" s="82" t="s">
        <v>188</v>
      </c>
      <c r="D157" s="117" t="s">
        <v>366</v>
      </c>
      <c r="E157" s="50">
        <v>273</v>
      </c>
      <c r="F157" s="45">
        <v>252</v>
      </c>
      <c r="G157" s="51">
        <v>210</v>
      </c>
      <c r="H157" s="50">
        <v>376</v>
      </c>
      <c r="I157" s="45">
        <v>311</v>
      </c>
      <c r="J157" s="51">
        <v>261</v>
      </c>
      <c r="K157" s="50">
        <v>496</v>
      </c>
      <c r="L157" s="45">
        <v>446</v>
      </c>
      <c r="M157" s="51">
        <v>358</v>
      </c>
      <c r="N157" s="50">
        <v>483</v>
      </c>
      <c r="O157" s="45">
        <v>435</v>
      </c>
      <c r="P157" s="51">
        <v>356</v>
      </c>
    </row>
    <row r="158" spans="2:16" ht="17.25" customHeight="1" x14ac:dyDescent="0.2">
      <c r="B158" s="103" t="s">
        <v>277</v>
      </c>
      <c r="C158" s="82" t="s">
        <v>189</v>
      </c>
      <c r="D158" s="117" t="s">
        <v>367</v>
      </c>
      <c r="E158" s="50">
        <v>733</v>
      </c>
      <c r="F158" s="45">
        <v>733</v>
      </c>
      <c r="G158" s="51">
        <v>733</v>
      </c>
      <c r="H158" s="50">
        <v>756</v>
      </c>
      <c r="I158" s="45">
        <v>756</v>
      </c>
      <c r="J158" s="51">
        <v>756</v>
      </c>
      <c r="K158" s="50">
        <v>685</v>
      </c>
      <c r="L158" s="45">
        <v>685</v>
      </c>
      <c r="M158" s="51">
        <v>685</v>
      </c>
      <c r="N158" s="50">
        <v>668</v>
      </c>
      <c r="O158" s="45">
        <v>668</v>
      </c>
      <c r="P158" s="51">
        <v>668</v>
      </c>
    </row>
    <row r="159" spans="2:16" ht="17.25" customHeight="1" x14ac:dyDescent="0.2">
      <c r="B159" s="103" t="s">
        <v>277</v>
      </c>
      <c r="C159" s="82" t="s">
        <v>185</v>
      </c>
      <c r="D159" s="117" t="s">
        <v>372</v>
      </c>
      <c r="E159" s="50">
        <v>1510</v>
      </c>
      <c r="F159" s="45">
        <v>1392</v>
      </c>
      <c r="G159" s="51">
        <v>1186</v>
      </c>
      <c r="H159" s="50">
        <v>1670</v>
      </c>
      <c r="I159" s="45">
        <v>1525</v>
      </c>
      <c r="J159" s="51">
        <v>1338</v>
      </c>
      <c r="K159" s="50">
        <v>1484</v>
      </c>
      <c r="L159" s="45">
        <v>1331</v>
      </c>
      <c r="M159" s="51">
        <v>1157</v>
      </c>
      <c r="N159" s="50">
        <v>1675</v>
      </c>
      <c r="O159" s="45">
        <v>1548</v>
      </c>
      <c r="P159" s="51">
        <v>1305</v>
      </c>
    </row>
    <row r="160" spans="2:16" ht="17.25" customHeight="1" x14ac:dyDescent="0.2">
      <c r="B160" s="103" t="s">
        <v>277</v>
      </c>
      <c r="C160" s="82" t="s">
        <v>186</v>
      </c>
      <c r="D160" s="117" t="s">
        <v>377</v>
      </c>
      <c r="E160" s="50">
        <v>743</v>
      </c>
      <c r="F160" s="45">
        <v>684</v>
      </c>
      <c r="G160" s="51">
        <v>564</v>
      </c>
      <c r="H160" s="50">
        <v>835</v>
      </c>
      <c r="I160" s="45">
        <v>746</v>
      </c>
      <c r="J160" s="51">
        <v>631</v>
      </c>
      <c r="K160" s="50">
        <v>658</v>
      </c>
      <c r="L160" s="45">
        <v>627</v>
      </c>
      <c r="M160" s="51">
        <v>528</v>
      </c>
      <c r="N160" s="50">
        <v>754</v>
      </c>
      <c r="O160" s="45">
        <v>679</v>
      </c>
      <c r="P160" s="51">
        <v>614</v>
      </c>
    </row>
    <row r="161" spans="2:16" ht="17.25" customHeight="1" x14ac:dyDescent="0.2">
      <c r="B161" s="103" t="s">
        <v>277</v>
      </c>
      <c r="C161" s="82" t="s">
        <v>190</v>
      </c>
      <c r="D161" s="117" t="s">
        <v>385</v>
      </c>
      <c r="E161" s="50">
        <v>3290</v>
      </c>
      <c r="F161" s="45">
        <v>3075</v>
      </c>
      <c r="G161" s="51">
        <v>2764</v>
      </c>
      <c r="H161" s="50">
        <v>3352</v>
      </c>
      <c r="I161" s="45">
        <v>3162</v>
      </c>
      <c r="J161" s="51">
        <v>2810</v>
      </c>
      <c r="K161" s="50">
        <v>3196</v>
      </c>
      <c r="L161" s="45">
        <v>3068</v>
      </c>
      <c r="M161" s="51">
        <v>2792</v>
      </c>
      <c r="N161" s="50">
        <v>3444</v>
      </c>
      <c r="O161" s="45">
        <v>3262</v>
      </c>
      <c r="P161" s="51">
        <v>3128</v>
      </c>
    </row>
    <row r="162" spans="2:16" ht="17.25" customHeight="1" x14ac:dyDescent="0.2">
      <c r="B162" s="103" t="s">
        <v>277</v>
      </c>
      <c r="C162" s="82" t="s">
        <v>177</v>
      </c>
      <c r="D162" s="117" t="s">
        <v>390</v>
      </c>
      <c r="E162" s="50">
        <v>634</v>
      </c>
      <c r="F162" s="45">
        <v>593</v>
      </c>
      <c r="G162" s="51">
        <v>499</v>
      </c>
      <c r="H162" s="50">
        <v>760</v>
      </c>
      <c r="I162" s="45">
        <v>722</v>
      </c>
      <c r="J162" s="51">
        <v>644</v>
      </c>
      <c r="K162" s="50">
        <v>705</v>
      </c>
      <c r="L162" s="45">
        <v>643</v>
      </c>
      <c r="M162" s="51">
        <v>602</v>
      </c>
      <c r="N162" s="50">
        <v>652</v>
      </c>
      <c r="O162" s="45">
        <v>617</v>
      </c>
      <c r="P162" s="51">
        <v>535</v>
      </c>
    </row>
    <row r="163" spans="2:16" ht="17.25" customHeight="1" x14ac:dyDescent="0.2">
      <c r="B163" s="103" t="s">
        <v>277</v>
      </c>
      <c r="C163" s="82" t="s">
        <v>191</v>
      </c>
      <c r="D163" s="117" t="s">
        <v>393</v>
      </c>
      <c r="E163" s="50">
        <v>5282</v>
      </c>
      <c r="F163" s="45">
        <v>5120</v>
      </c>
      <c r="G163" s="51">
        <v>4698</v>
      </c>
      <c r="H163" s="50">
        <v>4779</v>
      </c>
      <c r="I163" s="45">
        <v>4625</v>
      </c>
      <c r="J163" s="51">
        <v>4215</v>
      </c>
      <c r="K163" s="50">
        <v>4490</v>
      </c>
      <c r="L163" s="45">
        <v>4342</v>
      </c>
      <c r="M163" s="51">
        <v>3937</v>
      </c>
      <c r="N163" s="50">
        <v>4651</v>
      </c>
      <c r="O163" s="45">
        <v>4530</v>
      </c>
      <c r="P163" s="51">
        <v>4202</v>
      </c>
    </row>
    <row r="164" spans="2:16" ht="17.25" customHeight="1" x14ac:dyDescent="0.2">
      <c r="B164" s="103" t="s">
        <v>278</v>
      </c>
      <c r="C164" s="82" t="s">
        <v>195</v>
      </c>
      <c r="D164" s="117" t="s">
        <v>287</v>
      </c>
      <c r="E164" s="50">
        <v>2238</v>
      </c>
      <c r="F164" s="45">
        <v>1938</v>
      </c>
      <c r="G164" s="51">
        <v>1546</v>
      </c>
      <c r="H164" s="50">
        <v>2419</v>
      </c>
      <c r="I164" s="45">
        <v>2234</v>
      </c>
      <c r="J164" s="51">
        <v>1799</v>
      </c>
      <c r="K164" s="50">
        <v>2593</v>
      </c>
      <c r="L164" s="45">
        <v>2449</v>
      </c>
      <c r="M164" s="51">
        <v>2154</v>
      </c>
      <c r="N164" s="50">
        <v>2839</v>
      </c>
      <c r="O164" s="45">
        <v>2670</v>
      </c>
      <c r="P164" s="51">
        <v>2478</v>
      </c>
    </row>
    <row r="165" spans="2:16" ht="17.25" customHeight="1" x14ac:dyDescent="0.2">
      <c r="B165" s="103" t="s">
        <v>278</v>
      </c>
      <c r="C165" s="82" t="s">
        <v>198</v>
      </c>
      <c r="D165" s="117" t="s">
        <v>288</v>
      </c>
      <c r="E165" s="50">
        <v>128</v>
      </c>
      <c r="F165" s="45">
        <v>112</v>
      </c>
      <c r="G165" s="51">
        <v>100</v>
      </c>
      <c r="H165" s="50">
        <v>103</v>
      </c>
      <c r="I165" s="45">
        <v>70</v>
      </c>
      <c r="J165" s="51">
        <v>62</v>
      </c>
      <c r="K165" s="50">
        <v>108</v>
      </c>
      <c r="L165" s="45">
        <v>86</v>
      </c>
      <c r="M165" s="51">
        <v>76</v>
      </c>
      <c r="N165" s="50">
        <v>103</v>
      </c>
      <c r="O165" s="45">
        <v>93</v>
      </c>
      <c r="P165" s="51">
        <v>90</v>
      </c>
    </row>
    <row r="166" spans="2:16" ht="17.25" customHeight="1" x14ac:dyDescent="0.2">
      <c r="B166" s="103" t="s">
        <v>278</v>
      </c>
      <c r="C166" s="82" t="s">
        <v>204</v>
      </c>
      <c r="D166" s="117" t="s">
        <v>319</v>
      </c>
      <c r="E166" s="50">
        <v>2176</v>
      </c>
      <c r="F166" s="45">
        <v>1921</v>
      </c>
      <c r="G166" s="51">
        <v>1573</v>
      </c>
      <c r="H166" s="50">
        <v>2049</v>
      </c>
      <c r="I166" s="45">
        <v>1819</v>
      </c>
      <c r="J166" s="51">
        <v>1442</v>
      </c>
      <c r="K166" s="50">
        <v>1696</v>
      </c>
      <c r="L166" s="45">
        <v>1539</v>
      </c>
      <c r="M166" s="51">
        <v>1255</v>
      </c>
      <c r="N166" s="50">
        <v>1967</v>
      </c>
      <c r="O166" s="45">
        <v>1750</v>
      </c>
      <c r="P166" s="51">
        <v>1534</v>
      </c>
    </row>
    <row r="167" spans="2:16" ht="17.25" customHeight="1" x14ac:dyDescent="0.2">
      <c r="B167" s="103" t="s">
        <v>278</v>
      </c>
      <c r="C167" s="82" t="s">
        <v>202</v>
      </c>
      <c r="D167" s="117" t="s">
        <v>295</v>
      </c>
      <c r="E167" s="50">
        <v>578</v>
      </c>
      <c r="F167" s="45">
        <v>556</v>
      </c>
      <c r="G167" s="51">
        <v>522</v>
      </c>
      <c r="H167" s="50">
        <v>643</v>
      </c>
      <c r="I167" s="45">
        <v>628</v>
      </c>
      <c r="J167" s="51">
        <v>590</v>
      </c>
      <c r="K167" s="50">
        <v>561</v>
      </c>
      <c r="L167" s="45">
        <v>539</v>
      </c>
      <c r="M167" s="51">
        <v>494</v>
      </c>
      <c r="N167" s="50">
        <v>608</v>
      </c>
      <c r="O167" s="45">
        <v>592</v>
      </c>
      <c r="P167" s="51">
        <v>546</v>
      </c>
    </row>
    <row r="168" spans="2:16" ht="17.25" customHeight="1" x14ac:dyDescent="0.2">
      <c r="B168" s="103" t="s">
        <v>278</v>
      </c>
      <c r="C168" s="82" t="s">
        <v>192</v>
      </c>
      <c r="D168" s="117" t="s">
        <v>305</v>
      </c>
      <c r="E168" s="50">
        <v>796</v>
      </c>
      <c r="F168" s="45">
        <v>662</v>
      </c>
      <c r="G168" s="51">
        <v>563</v>
      </c>
      <c r="H168" s="50">
        <v>738</v>
      </c>
      <c r="I168" s="45">
        <v>633</v>
      </c>
      <c r="J168" s="51">
        <v>497</v>
      </c>
      <c r="K168" s="50">
        <v>722</v>
      </c>
      <c r="L168" s="45">
        <v>642</v>
      </c>
      <c r="M168" s="51">
        <v>493</v>
      </c>
      <c r="N168" s="50">
        <v>566</v>
      </c>
      <c r="O168" s="45">
        <v>434</v>
      </c>
      <c r="P168" s="51">
        <v>322</v>
      </c>
    </row>
    <row r="169" spans="2:16" ht="17.25" customHeight="1" x14ac:dyDescent="0.2">
      <c r="B169" s="103" t="s">
        <v>278</v>
      </c>
      <c r="C169" s="82" t="s">
        <v>201</v>
      </c>
      <c r="D169" s="117" t="s">
        <v>282</v>
      </c>
      <c r="E169" s="50">
        <v>3250</v>
      </c>
      <c r="F169" s="45">
        <v>3023</v>
      </c>
      <c r="G169" s="51">
        <v>2723</v>
      </c>
      <c r="H169" s="50">
        <v>3354</v>
      </c>
      <c r="I169" s="45">
        <v>3260</v>
      </c>
      <c r="J169" s="51">
        <v>2936</v>
      </c>
      <c r="K169" s="50">
        <v>3105</v>
      </c>
      <c r="L169" s="45">
        <v>2956</v>
      </c>
      <c r="M169" s="51">
        <v>2746</v>
      </c>
      <c r="N169" s="50">
        <v>3105</v>
      </c>
      <c r="O169" s="45">
        <v>2956</v>
      </c>
      <c r="P169" s="51">
        <v>2746</v>
      </c>
    </row>
    <row r="170" spans="2:16" ht="17.25" customHeight="1" x14ac:dyDescent="0.2">
      <c r="B170" s="103" t="s">
        <v>278</v>
      </c>
      <c r="C170" s="82" t="s">
        <v>197</v>
      </c>
      <c r="D170" s="117" t="s">
        <v>309</v>
      </c>
      <c r="E170" s="50">
        <v>1023</v>
      </c>
      <c r="F170" s="45">
        <v>979</v>
      </c>
      <c r="G170" s="51">
        <v>936</v>
      </c>
      <c r="H170" s="50">
        <v>978</v>
      </c>
      <c r="I170" s="45">
        <v>946</v>
      </c>
      <c r="J170" s="51">
        <v>881</v>
      </c>
      <c r="K170" s="50">
        <v>1032</v>
      </c>
      <c r="L170" s="45">
        <v>989</v>
      </c>
      <c r="M170" s="51">
        <v>919</v>
      </c>
      <c r="N170" s="50">
        <v>852</v>
      </c>
      <c r="O170" s="45">
        <v>829</v>
      </c>
      <c r="P170" s="51">
        <v>790</v>
      </c>
    </row>
    <row r="171" spans="2:16" ht="17.25" customHeight="1" x14ac:dyDescent="0.2">
      <c r="B171" s="103" t="s">
        <v>278</v>
      </c>
      <c r="C171" s="82" t="s">
        <v>199</v>
      </c>
      <c r="D171" s="117" t="s">
        <v>320</v>
      </c>
      <c r="E171" s="50">
        <v>497</v>
      </c>
      <c r="F171" s="45">
        <v>361</v>
      </c>
      <c r="G171" s="51">
        <v>255</v>
      </c>
      <c r="H171" s="50">
        <v>481</v>
      </c>
      <c r="I171" s="45">
        <v>382</v>
      </c>
      <c r="J171" s="51">
        <v>243</v>
      </c>
      <c r="K171" s="50">
        <v>686</v>
      </c>
      <c r="L171" s="45">
        <v>561</v>
      </c>
      <c r="M171" s="51">
        <v>384</v>
      </c>
      <c r="N171" s="50">
        <v>678</v>
      </c>
      <c r="O171" s="45">
        <v>545</v>
      </c>
      <c r="P171" s="51">
        <v>367</v>
      </c>
    </row>
    <row r="172" spans="2:16" ht="17.25" customHeight="1" x14ac:dyDescent="0.2">
      <c r="B172" s="103" t="s">
        <v>278</v>
      </c>
      <c r="C172" s="82" t="s">
        <v>200</v>
      </c>
      <c r="D172" s="117" t="s">
        <v>334</v>
      </c>
      <c r="E172" s="50">
        <v>411</v>
      </c>
      <c r="F172" s="45">
        <v>342</v>
      </c>
      <c r="G172" s="51">
        <v>264</v>
      </c>
      <c r="H172" s="50">
        <v>477</v>
      </c>
      <c r="I172" s="45">
        <v>402</v>
      </c>
      <c r="J172" s="51">
        <v>324</v>
      </c>
      <c r="K172" s="50">
        <v>491</v>
      </c>
      <c r="L172" s="45">
        <v>440</v>
      </c>
      <c r="M172" s="51">
        <v>318</v>
      </c>
      <c r="N172" s="50">
        <v>365</v>
      </c>
      <c r="O172" s="45">
        <v>306</v>
      </c>
      <c r="P172" s="51">
        <v>252</v>
      </c>
    </row>
    <row r="173" spans="2:16" ht="17.25" customHeight="1" x14ac:dyDescent="0.2">
      <c r="B173" s="103" t="s">
        <v>278</v>
      </c>
      <c r="C173" s="82" t="s">
        <v>193</v>
      </c>
      <c r="D173" s="117" t="s">
        <v>344</v>
      </c>
      <c r="E173" s="50">
        <v>645</v>
      </c>
      <c r="F173" s="45">
        <v>560</v>
      </c>
      <c r="G173" s="51">
        <v>431</v>
      </c>
      <c r="H173" s="50">
        <v>752</v>
      </c>
      <c r="I173" s="45">
        <v>639</v>
      </c>
      <c r="J173" s="51">
        <v>507</v>
      </c>
      <c r="K173" s="50">
        <v>632</v>
      </c>
      <c r="L173" s="45">
        <v>531</v>
      </c>
      <c r="M173" s="51">
        <v>408</v>
      </c>
      <c r="N173" s="50">
        <v>651</v>
      </c>
      <c r="O173" s="45">
        <v>573</v>
      </c>
      <c r="P173" s="51">
        <v>501</v>
      </c>
    </row>
    <row r="174" spans="2:16" ht="17.25" customHeight="1" x14ac:dyDescent="0.2">
      <c r="B174" s="103" t="s">
        <v>278</v>
      </c>
      <c r="C174" s="82" t="s">
        <v>194</v>
      </c>
      <c r="D174" s="117" t="s">
        <v>351</v>
      </c>
      <c r="E174" s="50">
        <v>1465</v>
      </c>
      <c r="F174" s="45">
        <v>1420</v>
      </c>
      <c r="G174" s="51">
        <v>1313</v>
      </c>
      <c r="H174" s="50">
        <v>1488</v>
      </c>
      <c r="I174" s="45">
        <v>1439</v>
      </c>
      <c r="J174" s="51">
        <v>1375</v>
      </c>
      <c r="K174" s="50">
        <v>1488</v>
      </c>
      <c r="L174" s="45">
        <v>1441</v>
      </c>
      <c r="M174" s="51">
        <v>1367</v>
      </c>
      <c r="N174" s="50">
        <v>1514</v>
      </c>
      <c r="O174" s="45">
        <v>1470</v>
      </c>
      <c r="P174" s="51">
        <v>1381</v>
      </c>
    </row>
    <row r="175" spans="2:16" ht="17.25" customHeight="1" x14ac:dyDescent="0.2">
      <c r="B175" s="103" t="s">
        <v>278</v>
      </c>
      <c r="C175" s="82" t="s">
        <v>203</v>
      </c>
      <c r="D175" s="117" t="s">
        <v>362</v>
      </c>
      <c r="E175" s="50">
        <v>1277</v>
      </c>
      <c r="F175" s="45">
        <v>1192</v>
      </c>
      <c r="G175" s="51">
        <v>944</v>
      </c>
      <c r="H175" s="50">
        <v>1172</v>
      </c>
      <c r="I175" s="45">
        <v>1071</v>
      </c>
      <c r="J175" s="51">
        <v>919</v>
      </c>
      <c r="K175" s="50">
        <v>1261</v>
      </c>
      <c r="L175" s="45">
        <v>1175</v>
      </c>
      <c r="M175" s="51">
        <v>1007</v>
      </c>
      <c r="N175" s="50">
        <v>1309</v>
      </c>
      <c r="O175" s="45">
        <v>1243</v>
      </c>
      <c r="P175" s="51">
        <v>1076</v>
      </c>
    </row>
    <row r="176" spans="2:16" ht="17.25" customHeight="1" x14ac:dyDescent="0.2">
      <c r="B176" s="104" t="s">
        <v>278</v>
      </c>
      <c r="C176" s="105" t="s">
        <v>196</v>
      </c>
      <c r="D176" s="118" t="s">
        <v>370</v>
      </c>
      <c r="E176" s="52">
        <v>1618</v>
      </c>
      <c r="F176" s="53">
        <v>1379</v>
      </c>
      <c r="G176" s="54">
        <v>1051</v>
      </c>
      <c r="H176" s="52">
        <v>1842</v>
      </c>
      <c r="I176" s="53">
        <v>1596</v>
      </c>
      <c r="J176" s="54">
        <v>1311</v>
      </c>
      <c r="K176" s="52">
        <v>1844</v>
      </c>
      <c r="L176" s="53">
        <v>1658</v>
      </c>
      <c r="M176" s="54">
        <v>1244</v>
      </c>
      <c r="N176" s="52">
        <v>2218</v>
      </c>
      <c r="O176" s="53">
        <v>1991</v>
      </c>
      <c r="P176" s="54">
        <v>1725</v>
      </c>
    </row>
  </sheetData>
  <mergeCells count="6">
    <mergeCell ref="N3:P3"/>
    <mergeCell ref="B4:D4"/>
    <mergeCell ref="B1:D1"/>
    <mergeCell ref="E3:G3"/>
    <mergeCell ref="H3:J3"/>
    <mergeCell ref="K3:M3"/>
  </mergeCells>
  <conditionalFormatting sqref="C59:D176">
    <cfRule type="expression" dxfId="8" priority="1">
      <formula>$C59=1</formula>
    </cfRule>
  </conditionalFormatting>
  <hyperlinks>
    <hyperlink ref="B3" location="Contents!A1" display="Contents" xr:uid="{36E3422C-7A2B-41DC-A926-8162B7E3144D}"/>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C27E6-5F3C-47E2-B612-4A38A6AED6BE}">
  <sheetPr codeName="Sheet12">
    <tabColor rgb="FF92D050"/>
  </sheetPr>
  <dimension ref="A1:T179"/>
  <sheetViews>
    <sheetView showGridLines="0" zoomScale="80" zoomScaleNormal="80" workbookViewId="0">
      <pane ySplit="7" topLeftCell="A8" activePane="bottomLeft" state="frozen"/>
      <selection activeCell="C7" sqref="C7:E7"/>
      <selection pane="bottomLeft" activeCell="E6" sqref="E6:Q177"/>
    </sheetView>
  </sheetViews>
  <sheetFormatPr defaultColWidth="8.5" defaultRowHeight="17.25" customHeight="1" x14ac:dyDescent="0.2"/>
  <cols>
    <col min="1" max="1" width="3" style="8" customWidth="1"/>
    <col min="2" max="2" width="31.19921875" style="8" customWidth="1"/>
    <col min="3" max="3" width="10.796875" style="8" customWidth="1"/>
    <col min="4" max="4" width="75" style="8" customWidth="1"/>
    <col min="5" max="12" width="12.3984375" style="8" customWidth="1"/>
    <col min="13" max="16" width="12.3984375" style="30" customWidth="1"/>
    <col min="17" max="16384" width="8.5" style="8"/>
  </cols>
  <sheetData>
    <row r="1" spans="1:20" ht="20.25" customHeight="1" x14ac:dyDescent="0.2">
      <c r="B1" s="357" t="s">
        <v>413</v>
      </c>
      <c r="C1" s="357"/>
      <c r="D1" s="357"/>
      <c r="E1" s="24"/>
      <c r="F1" s="24"/>
      <c r="G1" s="25"/>
      <c r="H1" s="25"/>
      <c r="I1" s="24"/>
      <c r="J1" s="24"/>
      <c r="K1" s="25"/>
      <c r="L1" s="25"/>
      <c r="M1" s="8"/>
      <c r="N1" s="8"/>
      <c r="O1" s="8"/>
      <c r="P1" s="8"/>
      <c r="R1" s="58"/>
      <c r="S1" s="58"/>
      <c r="T1" s="58"/>
    </row>
    <row r="2" spans="1:20" s="17" customFormat="1" ht="21.6" customHeight="1" x14ac:dyDescent="0.2">
      <c r="A2" s="8"/>
      <c r="B2" s="26" t="s">
        <v>403</v>
      </c>
      <c r="C2" s="8"/>
      <c r="D2" s="8"/>
      <c r="E2" s="24"/>
      <c r="R2" s="59"/>
      <c r="S2" s="59"/>
      <c r="T2" s="59"/>
    </row>
    <row r="3" spans="1:20" s="17" customFormat="1" ht="21.6" customHeight="1" x14ac:dyDescent="0.2">
      <c r="A3" s="8"/>
      <c r="B3" s="26"/>
      <c r="C3" s="8"/>
      <c r="D3" s="8"/>
      <c r="R3" s="59"/>
      <c r="S3" s="59"/>
      <c r="T3" s="59"/>
    </row>
    <row r="4" spans="1:20" s="16" customFormat="1" ht="20.25" customHeight="1" x14ac:dyDescent="0.2">
      <c r="B4" s="368" t="s">
        <v>414</v>
      </c>
      <c r="C4" s="368"/>
      <c r="D4" s="368"/>
      <c r="E4" s="369" t="s">
        <v>512</v>
      </c>
      <c r="F4" s="370"/>
      <c r="G4" s="370"/>
      <c r="H4" s="370"/>
      <c r="I4" s="370"/>
      <c r="J4" s="370"/>
      <c r="K4" s="370"/>
      <c r="L4" s="371"/>
      <c r="R4" s="60"/>
      <c r="S4" s="60"/>
      <c r="T4" s="60"/>
    </row>
    <row r="5" spans="1:20" s="23" customFormat="1" ht="120" customHeight="1" x14ac:dyDescent="0.2">
      <c r="B5" s="368"/>
      <c r="C5" s="368"/>
      <c r="D5" s="368"/>
      <c r="E5" s="216" t="s">
        <v>220</v>
      </c>
      <c r="F5" s="217" t="s">
        <v>222</v>
      </c>
      <c r="G5" s="216" t="s">
        <v>224</v>
      </c>
      <c r="H5" s="218" t="s">
        <v>226</v>
      </c>
      <c r="I5" s="217" t="s">
        <v>227</v>
      </c>
      <c r="J5" s="219" t="s">
        <v>228</v>
      </c>
      <c r="K5" s="220" t="s">
        <v>230</v>
      </c>
      <c r="L5" s="217" t="s">
        <v>231</v>
      </c>
      <c r="N5" s="242" t="s">
        <v>415</v>
      </c>
      <c r="O5" s="242" t="s">
        <v>416</v>
      </c>
      <c r="P5" s="242" t="s">
        <v>417</v>
      </c>
      <c r="Q5" s="243" t="s">
        <v>418</v>
      </c>
      <c r="R5" s="44"/>
      <c r="S5" s="62" t="s">
        <v>405</v>
      </c>
      <c r="T5" s="44"/>
    </row>
    <row r="6" spans="1:20" s="23" customFormat="1" ht="17.25" customHeight="1" x14ac:dyDescent="0.2">
      <c r="B6" s="28"/>
      <c r="C6" s="28"/>
      <c r="D6" s="63" t="s">
        <v>271</v>
      </c>
      <c r="E6" s="130">
        <v>252702</v>
      </c>
      <c r="F6" s="132">
        <v>5847</v>
      </c>
      <c r="G6" s="130">
        <v>21571</v>
      </c>
      <c r="H6" s="131">
        <v>6411</v>
      </c>
      <c r="I6" s="212">
        <v>1763</v>
      </c>
      <c r="J6" s="221">
        <v>9739</v>
      </c>
      <c r="K6" s="130">
        <v>3514</v>
      </c>
      <c r="L6" s="132">
        <v>1367</v>
      </c>
      <c r="N6" s="287">
        <v>258549</v>
      </c>
      <c r="O6" s="287">
        <v>29745</v>
      </c>
      <c r="P6" s="287">
        <v>9739</v>
      </c>
      <c r="Q6" s="287">
        <v>4881</v>
      </c>
      <c r="R6" s="61">
        <v>293739</v>
      </c>
      <c r="S6" s="61">
        <v>293741</v>
      </c>
      <c r="T6" s="61" t="s">
        <v>419</v>
      </c>
    </row>
    <row r="7" spans="1:20" s="23" customFormat="1" ht="17.25" customHeight="1" x14ac:dyDescent="0.2">
      <c r="D7" s="106" t="s">
        <v>272</v>
      </c>
      <c r="E7" s="127">
        <v>29707</v>
      </c>
      <c r="F7" s="129">
        <v>1252</v>
      </c>
      <c r="G7" s="127">
        <v>2862</v>
      </c>
      <c r="H7" s="128">
        <v>811</v>
      </c>
      <c r="I7" s="213">
        <v>79</v>
      </c>
      <c r="J7" s="222">
        <v>1497</v>
      </c>
      <c r="K7" s="127">
        <v>319</v>
      </c>
      <c r="L7" s="129">
        <v>207</v>
      </c>
      <c r="N7" s="227">
        <v>30959</v>
      </c>
      <c r="O7" s="227">
        <v>3752</v>
      </c>
      <c r="P7" s="227">
        <v>1497</v>
      </c>
      <c r="Q7" s="227">
        <v>526</v>
      </c>
      <c r="R7" s="61">
        <v>40020</v>
      </c>
      <c r="S7" s="61">
        <v>40020</v>
      </c>
      <c r="T7" s="61" t="s">
        <v>420</v>
      </c>
    </row>
    <row r="8" spans="1:20" s="23" customFormat="1" ht="17.25" customHeight="1" x14ac:dyDescent="0.2">
      <c r="D8" s="89" t="s">
        <v>273</v>
      </c>
      <c r="E8" s="122">
        <v>34056</v>
      </c>
      <c r="F8" s="123">
        <v>633</v>
      </c>
      <c r="G8" s="122">
        <v>3144</v>
      </c>
      <c r="H8" s="84">
        <v>1029</v>
      </c>
      <c r="I8" s="214">
        <v>358</v>
      </c>
      <c r="J8" s="223">
        <v>819</v>
      </c>
      <c r="K8" s="122">
        <v>427</v>
      </c>
      <c r="L8" s="123">
        <v>76</v>
      </c>
      <c r="N8" s="228">
        <v>34689</v>
      </c>
      <c r="O8" s="228">
        <v>4531</v>
      </c>
      <c r="P8" s="228">
        <v>819</v>
      </c>
      <c r="Q8" s="228">
        <v>503</v>
      </c>
      <c r="R8" s="61">
        <v>41952</v>
      </c>
      <c r="S8" s="61">
        <v>41954</v>
      </c>
      <c r="T8" s="61" t="s">
        <v>419</v>
      </c>
    </row>
    <row r="9" spans="1:20" s="23" customFormat="1" ht="17.25" customHeight="1" x14ac:dyDescent="0.2">
      <c r="D9" s="89" t="s">
        <v>274</v>
      </c>
      <c r="E9" s="122">
        <v>45878</v>
      </c>
      <c r="F9" s="123">
        <v>1079</v>
      </c>
      <c r="G9" s="122">
        <v>4990</v>
      </c>
      <c r="H9" s="84">
        <v>1006</v>
      </c>
      <c r="I9" s="214">
        <v>351</v>
      </c>
      <c r="J9" s="223">
        <v>2029</v>
      </c>
      <c r="K9" s="122">
        <v>542</v>
      </c>
      <c r="L9" s="123">
        <v>676</v>
      </c>
      <c r="N9" s="228">
        <v>46957</v>
      </c>
      <c r="O9" s="228">
        <v>6347</v>
      </c>
      <c r="P9" s="228">
        <v>2029</v>
      </c>
      <c r="Q9" s="228">
        <v>1218</v>
      </c>
      <c r="R9" s="61">
        <v>52545</v>
      </c>
      <c r="S9" s="61">
        <v>52545</v>
      </c>
      <c r="T9" s="61" t="s">
        <v>420</v>
      </c>
    </row>
    <row r="10" spans="1:20" s="23" customFormat="1" ht="17.25" customHeight="1" x14ac:dyDescent="0.2">
      <c r="D10" s="90" t="s">
        <v>275</v>
      </c>
      <c r="E10" s="122">
        <v>44476</v>
      </c>
      <c r="F10" s="123">
        <v>881</v>
      </c>
      <c r="G10" s="122">
        <v>3103</v>
      </c>
      <c r="H10" s="84">
        <v>775</v>
      </c>
      <c r="I10" s="214">
        <v>443</v>
      </c>
      <c r="J10" s="223">
        <v>1485</v>
      </c>
      <c r="K10" s="122">
        <v>669</v>
      </c>
      <c r="L10" s="123">
        <v>88</v>
      </c>
      <c r="N10" s="228">
        <v>45357</v>
      </c>
      <c r="O10" s="228">
        <v>4321</v>
      </c>
      <c r="P10" s="228">
        <v>1485</v>
      </c>
      <c r="Q10" s="228">
        <v>757</v>
      </c>
      <c r="R10" s="61">
        <v>54787</v>
      </c>
      <c r="S10" s="61">
        <v>54787</v>
      </c>
      <c r="T10" s="61" t="s">
        <v>420</v>
      </c>
    </row>
    <row r="11" spans="1:20" s="23" customFormat="1" ht="17.25" customHeight="1" x14ac:dyDescent="0.2">
      <c r="D11" s="90" t="s">
        <v>276</v>
      </c>
      <c r="E11" s="122">
        <v>33173</v>
      </c>
      <c r="F11" s="123">
        <v>449</v>
      </c>
      <c r="G11" s="122">
        <v>2294</v>
      </c>
      <c r="H11" s="84">
        <v>1482</v>
      </c>
      <c r="I11" s="214">
        <v>188</v>
      </c>
      <c r="J11" s="223">
        <v>1233</v>
      </c>
      <c r="K11" s="122">
        <v>608</v>
      </c>
      <c r="L11" s="123">
        <v>117</v>
      </c>
      <c r="N11" s="228">
        <v>33622</v>
      </c>
      <c r="O11" s="228">
        <v>3964</v>
      </c>
      <c r="P11" s="228">
        <v>1233</v>
      </c>
      <c r="Q11" s="228">
        <v>725</v>
      </c>
      <c r="R11" s="61">
        <v>36042</v>
      </c>
      <c r="S11" s="61">
        <v>36042</v>
      </c>
      <c r="T11" s="61" t="s">
        <v>420</v>
      </c>
    </row>
    <row r="12" spans="1:20" s="23" customFormat="1" ht="17.25" customHeight="1" x14ac:dyDescent="0.2">
      <c r="D12" s="90" t="s">
        <v>277</v>
      </c>
      <c r="E12" s="122">
        <v>34877</v>
      </c>
      <c r="F12" s="123">
        <v>1141</v>
      </c>
      <c r="G12" s="122">
        <v>2191</v>
      </c>
      <c r="H12" s="84">
        <v>991</v>
      </c>
      <c r="I12" s="214">
        <v>331</v>
      </c>
      <c r="J12" s="223">
        <v>1481</v>
      </c>
      <c r="K12" s="122">
        <v>534</v>
      </c>
      <c r="L12" s="123">
        <v>140</v>
      </c>
      <c r="N12" s="228">
        <v>36018</v>
      </c>
      <c r="O12" s="228">
        <v>3513</v>
      </c>
      <c r="P12" s="228">
        <v>1481</v>
      </c>
      <c r="Q12" s="228">
        <v>674</v>
      </c>
      <c r="R12" s="61">
        <v>39005</v>
      </c>
      <c r="S12" s="61">
        <v>39005</v>
      </c>
      <c r="T12" s="61" t="s">
        <v>420</v>
      </c>
    </row>
    <row r="13" spans="1:20" s="23" customFormat="1" ht="17.25" customHeight="1" x14ac:dyDescent="0.2">
      <c r="D13" s="91" t="s">
        <v>278</v>
      </c>
      <c r="E13" s="124">
        <v>30535</v>
      </c>
      <c r="F13" s="126">
        <v>412</v>
      </c>
      <c r="G13" s="124">
        <v>2987</v>
      </c>
      <c r="H13" s="125">
        <v>317</v>
      </c>
      <c r="I13" s="215">
        <v>13</v>
      </c>
      <c r="J13" s="224">
        <v>1195</v>
      </c>
      <c r="K13" s="124">
        <v>415</v>
      </c>
      <c r="L13" s="126">
        <v>63</v>
      </c>
      <c r="N13" s="229">
        <v>30947</v>
      </c>
      <c r="O13" s="229">
        <v>3317</v>
      </c>
      <c r="P13" s="229">
        <v>1195</v>
      </c>
      <c r="Q13" s="229">
        <v>478</v>
      </c>
      <c r="R13" s="61">
        <v>29388</v>
      </c>
      <c r="S13" s="61">
        <v>29388</v>
      </c>
      <c r="T13" s="61" t="s">
        <v>420</v>
      </c>
    </row>
    <row r="14" spans="1:20" s="23" customFormat="1" ht="17.25" customHeight="1" x14ac:dyDescent="0.2">
      <c r="E14" s="97"/>
      <c r="F14" s="99"/>
      <c r="G14" s="133"/>
      <c r="H14" s="98"/>
      <c r="I14" s="100"/>
      <c r="J14" s="133"/>
      <c r="K14" s="133"/>
      <c r="L14" s="99"/>
      <c r="N14" s="288"/>
      <c r="O14" s="289"/>
      <c r="P14" s="289"/>
      <c r="Q14" s="289"/>
      <c r="R14" s="61"/>
      <c r="S14" s="61"/>
      <c r="T14" s="61"/>
    </row>
    <row r="15" spans="1:20" s="23" customFormat="1" ht="17.25" customHeight="1" x14ac:dyDescent="0.2">
      <c r="B15" s="299" t="s">
        <v>1</v>
      </c>
      <c r="C15" s="300" t="s">
        <v>2</v>
      </c>
      <c r="D15" s="353" t="s">
        <v>407</v>
      </c>
      <c r="E15" s="299"/>
      <c r="F15" s="301"/>
      <c r="G15" s="299"/>
      <c r="H15" s="300"/>
      <c r="I15" s="301"/>
      <c r="J15" s="305"/>
      <c r="K15" s="299"/>
      <c r="L15" s="301"/>
      <c r="N15" s="306"/>
      <c r="O15" s="301"/>
      <c r="P15" s="301"/>
      <c r="Q15" s="301"/>
      <c r="R15" s="61"/>
      <c r="S15" s="61"/>
      <c r="T15" s="61"/>
    </row>
    <row r="16" spans="1:20" s="23" customFormat="1" ht="17.25" customHeight="1" x14ac:dyDescent="0.2">
      <c r="B16" s="87" t="s">
        <v>272</v>
      </c>
      <c r="C16" s="81" t="s">
        <v>7</v>
      </c>
      <c r="D16" s="94" t="s">
        <v>8</v>
      </c>
      <c r="E16" s="122">
        <v>4019</v>
      </c>
      <c r="F16" s="123">
        <v>173</v>
      </c>
      <c r="G16" s="122">
        <v>532</v>
      </c>
      <c r="H16" s="84">
        <v>66</v>
      </c>
      <c r="I16" s="123">
        <v>8</v>
      </c>
      <c r="J16" s="223">
        <v>124</v>
      </c>
      <c r="K16" s="122">
        <v>93</v>
      </c>
      <c r="L16" s="225">
        <v>36</v>
      </c>
      <c r="M16" s="57"/>
      <c r="N16" s="228">
        <v>4192</v>
      </c>
      <c r="O16" s="228">
        <v>606</v>
      </c>
      <c r="P16" s="228">
        <v>124</v>
      </c>
      <c r="Q16" s="228">
        <v>129</v>
      </c>
      <c r="R16" s="61">
        <v>5955</v>
      </c>
      <c r="S16" s="61">
        <v>5955</v>
      </c>
      <c r="T16" s="61" t="s">
        <v>420</v>
      </c>
    </row>
    <row r="17" spans="2:20" s="23" customFormat="1" ht="17.25" customHeight="1" x14ac:dyDescent="0.2">
      <c r="B17" s="87" t="s">
        <v>272</v>
      </c>
      <c r="C17" s="81" t="s">
        <v>10</v>
      </c>
      <c r="D17" s="94" t="s">
        <v>11</v>
      </c>
      <c r="E17" s="122">
        <v>4863</v>
      </c>
      <c r="F17" s="123">
        <v>161</v>
      </c>
      <c r="G17" s="122">
        <v>696</v>
      </c>
      <c r="H17" s="84">
        <v>57</v>
      </c>
      <c r="I17" s="123">
        <v>33</v>
      </c>
      <c r="J17" s="223">
        <v>326</v>
      </c>
      <c r="K17" s="122">
        <v>73</v>
      </c>
      <c r="L17" s="123">
        <v>33</v>
      </c>
      <c r="M17" s="57"/>
      <c r="N17" s="228">
        <v>5024</v>
      </c>
      <c r="O17" s="228">
        <v>786</v>
      </c>
      <c r="P17" s="228">
        <v>326</v>
      </c>
      <c r="Q17" s="228">
        <v>106</v>
      </c>
      <c r="R17" s="61">
        <v>8025</v>
      </c>
      <c r="S17" s="61">
        <v>8025</v>
      </c>
      <c r="T17" s="61" t="s">
        <v>420</v>
      </c>
    </row>
    <row r="18" spans="2:20" s="23" customFormat="1" ht="17.25" customHeight="1" x14ac:dyDescent="0.2">
      <c r="B18" s="87" t="s">
        <v>272</v>
      </c>
      <c r="C18" s="81" t="s">
        <v>12</v>
      </c>
      <c r="D18" s="94" t="s">
        <v>13</v>
      </c>
      <c r="E18" s="122">
        <v>6068</v>
      </c>
      <c r="F18" s="123">
        <v>141</v>
      </c>
      <c r="G18" s="122">
        <v>380</v>
      </c>
      <c r="H18" s="84">
        <v>3</v>
      </c>
      <c r="I18" s="123">
        <v>1</v>
      </c>
      <c r="J18" s="223">
        <v>269</v>
      </c>
      <c r="K18" s="122">
        <v>45</v>
      </c>
      <c r="L18" s="123">
        <v>16</v>
      </c>
      <c r="M18" s="57"/>
      <c r="N18" s="228">
        <v>6209</v>
      </c>
      <c r="O18" s="228">
        <v>384</v>
      </c>
      <c r="P18" s="228">
        <v>269</v>
      </c>
      <c r="Q18" s="228">
        <v>61</v>
      </c>
      <c r="R18" s="61">
        <v>6470</v>
      </c>
      <c r="S18" s="61">
        <v>6470</v>
      </c>
      <c r="T18" s="61" t="s">
        <v>420</v>
      </c>
    </row>
    <row r="19" spans="2:20" s="23" customFormat="1" ht="17.25" customHeight="1" x14ac:dyDescent="0.2">
      <c r="B19" s="87" t="s">
        <v>272</v>
      </c>
      <c r="C19" s="81" t="s">
        <v>3</v>
      </c>
      <c r="D19" s="94" t="s">
        <v>5</v>
      </c>
      <c r="E19" s="122">
        <v>4262</v>
      </c>
      <c r="F19" s="123">
        <v>248</v>
      </c>
      <c r="G19" s="122">
        <v>282</v>
      </c>
      <c r="H19" s="84">
        <v>195</v>
      </c>
      <c r="I19" s="123">
        <v>11</v>
      </c>
      <c r="J19" s="223">
        <v>164</v>
      </c>
      <c r="K19" s="122">
        <v>25</v>
      </c>
      <c r="L19" s="123">
        <v>61</v>
      </c>
      <c r="M19" s="57"/>
      <c r="N19" s="228">
        <v>4510</v>
      </c>
      <c r="O19" s="228">
        <v>488</v>
      </c>
      <c r="P19" s="228">
        <v>164</v>
      </c>
      <c r="Q19" s="228">
        <v>86</v>
      </c>
      <c r="R19" s="61">
        <v>5300</v>
      </c>
      <c r="S19" s="61">
        <v>5300</v>
      </c>
      <c r="T19" s="61" t="s">
        <v>420</v>
      </c>
    </row>
    <row r="20" spans="2:20" s="23" customFormat="1" ht="17.25" customHeight="1" x14ac:dyDescent="0.2">
      <c r="B20" s="87" t="s">
        <v>272</v>
      </c>
      <c r="C20" s="81" t="s">
        <v>16</v>
      </c>
      <c r="D20" s="94" t="s">
        <v>18</v>
      </c>
      <c r="E20" s="122">
        <v>4748</v>
      </c>
      <c r="F20" s="123">
        <v>304</v>
      </c>
      <c r="G20" s="122">
        <v>220</v>
      </c>
      <c r="H20" s="84">
        <v>338</v>
      </c>
      <c r="I20" s="123">
        <v>26</v>
      </c>
      <c r="J20" s="223">
        <v>223</v>
      </c>
      <c r="K20" s="122">
        <v>80</v>
      </c>
      <c r="L20" s="123">
        <v>40</v>
      </c>
      <c r="M20" s="57"/>
      <c r="N20" s="228">
        <v>5052</v>
      </c>
      <c r="O20" s="228">
        <v>584</v>
      </c>
      <c r="P20" s="228">
        <v>223</v>
      </c>
      <c r="Q20" s="228">
        <v>120</v>
      </c>
      <c r="R20" s="61">
        <v>6327</v>
      </c>
      <c r="S20" s="61">
        <v>6327</v>
      </c>
      <c r="T20" s="61" t="s">
        <v>420</v>
      </c>
    </row>
    <row r="21" spans="2:20" s="23" customFormat="1" ht="17.25" customHeight="1" x14ac:dyDescent="0.2">
      <c r="B21" s="87" t="s">
        <v>272</v>
      </c>
      <c r="C21" s="81" t="s">
        <v>21</v>
      </c>
      <c r="D21" s="94" t="s">
        <v>22</v>
      </c>
      <c r="E21" s="122">
        <v>5747</v>
      </c>
      <c r="F21" s="123">
        <v>225</v>
      </c>
      <c r="G21" s="122">
        <v>752</v>
      </c>
      <c r="H21" s="84">
        <v>152</v>
      </c>
      <c r="I21" s="123">
        <v>0</v>
      </c>
      <c r="J21" s="223">
        <v>391</v>
      </c>
      <c r="K21" s="122">
        <v>3</v>
      </c>
      <c r="L21" s="123">
        <v>21</v>
      </c>
      <c r="M21" s="57"/>
      <c r="N21" s="228">
        <v>5972</v>
      </c>
      <c r="O21" s="228">
        <v>904</v>
      </c>
      <c r="P21" s="228">
        <v>391</v>
      </c>
      <c r="Q21" s="228">
        <v>24</v>
      </c>
      <c r="R21" s="61">
        <v>7943</v>
      </c>
      <c r="S21" s="61">
        <v>7943</v>
      </c>
      <c r="T21" s="61" t="s">
        <v>420</v>
      </c>
    </row>
    <row r="22" spans="2:20" s="23" customFormat="1" ht="17.25" customHeight="1" x14ac:dyDescent="0.2">
      <c r="B22" s="87" t="s">
        <v>273</v>
      </c>
      <c r="C22" s="81" t="s">
        <v>24</v>
      </c>
      <c r="D22" s="94" t="s">
        <v>25</v>
      </c>
      <c r="E22" s="122">
        <v>7886</v>
      </c>
      <c r="F22" s="123">
        <v>92</v>
      </c>
      <c r="G22" s="122">
        <v>1622</v>
      </c>
      <c r="H22" s="84">
        <v>38</v>
      </c>
      <c r="I22" s="123">
        <v>86</v>
      </c>
      <c r="J22" s="223">
        <v>313</v>
      </c>
      <c r="K22" s="122">
        <v>129</v>
      </c>
      <c r="L22" s="123">
        <v>7</v>
      </c>
      <c r="M22" s="57"/>
      <c r="N22" s="228">
        <v>7978</v>
      </c>
      <c r="O22" s="228">
        <v>1746</v>
      </c>
      <c r="P22" s="228">
        <v>313</v>
      </c>
      <c r="Q22" s="228">
        <v>136</v>
      </c>
      <c r="R22" s="61">
        <v>10815</v>
      </c>
      <c r="S22" s="61">
        <v>10815</v>
      </c>
      <c r="T22" s="61" t="s">
        <v>420</v>
      </c>
    </row>
    <row r="23" spans="2:20" s="23" customFormat="1" ht="17.25" customHeight="1" x14ac:dyDescent="0.2">
      <c r="B23" s="87" t="s">
        <v>273</v>
      </c>
      <c r="C23" s="81" t="s">
        <v>27</v>
      </c>
      <c r="D23" s="94" t="s">
        <v>28</v>
      </c>
      <c r="E23" s="122">
        <v>6301</v>
      </c>
      <c r="F23" s="123">
        <v>80</v>
      </c>
      <c r="G23" s="122">
        <v>498</v>
      </c>
      <c r="H23" s="84">
        <v>191</v>
      </c>
      <c r="I23" s="123">
        <v>53</v>
      </c>
      <c r="J23" s="223">
        <v>197</v>
      </c>
      <c r="K23" s="122">
        <v>58</v>
      </c>
      <c r="L23" s="123">
        <v>8</v>
      </c>
      <c r="M23" s="57"/>
      <c r="N23" s="228">
        <v>6381</v>
      </c>
      <c r="O23" s="228">
        <v>742</v>
      </c>
      <c r="P23" s="228">
        <v>197</v>
      </c>
      <c r="Q23" s="228">
        <v>66</v>
      </c>
      <c r="R23" s="61">
        <v>8124</v>
      </c>
      <c r="S23" s="61">
        <v>8124</v>
      </c>
      <c r="T23" s="61" t="s">
        <v>420</v>
      </c>
    </row>
    <row r="24" spans="2:20" s="23" customFormat="1" ht="17.25" customHeight="1" x14ac:dyDescent="0.2">
      <c r="B24" s="87" t="s">
        <v>273</v>
      </c>
      <c r="C24" s="81" t="s">
        <v>31</v>
      </c>
      <c r="D24" s="94" t="s">
        <v>32</v>
      </c>
      <c r="E24" s="122">
        <v>7724</v>
      </c>
      <c r="F24" s="123">
        <v>163</v>
      </c>
      <c r="G24" s="122">
        <v>248</v>
      </c>
      <c r="H24" s="84">
        <v>386</v>
      </c>
      <c r="I24" s="123">
        <v>153</v>
      </c>
      <c r="J24" s="223">
        <v>112</v>
      </c>
      <c r="K24" s="122">
        <v>84</v>
      </c>
      <c r="L24" s="123">
        <v>30</v>
      </c>
      <c r="M24" s="57"/>
      <c r="N24" s="228">
        <v>7887</v>
      </c>
      <c r="O24" s="228">
        <v>787</v>
      </c>
      <c r="P24" s="228">
        <v>112</v>
      </c>
      <c r="Q24" s="228">
        <v>114</v>
      </c>
      <c r="R24" s="61">
        <v>7522</v>
      </c>
      <c r="S24" s="61">
        <v>7522</v>
      </c>
      <c r="T24" s="61" t="s">
        <v>420</v>
      </c>
    </row>
    <row r="25" spans="2:20" s="23" customFormat="1" ht="17.25" customHeight="1" x14ac:dyDescent="0.2">
      <c r="B25" s="87" t="s">
        <v>273</v>
      </c>
      <c r="C25" s="81" t="s">
        <v>34</v>
      </c>
      <c r="D25" s="94" t="s">
        <v>35</v>
      </c>
      <c r="E25" s="122">
        <v>8200</v>
      </c>
      <c r="F25" s="123">
        <v>199</v>
      </c>
      <c r="G25" s="122">
        <v>388</v>
      </c>
      <c r="H25" s="84">
        <v>248</v>
      </c>
      <c r="I25" s="123">
        <v>5</v>
      </c>
      <c r="J25" s="223">
        <v>121</v>
      </c>
      <c r="K25" s="122">
        <v>77</v>
      </c>
      <c r="L25" s="123">
        <v>6</v>
      </c>
      <c r="M25" s="57"/>
      <c r="N25" s="228">
        <v>8399</v>
      </c>
      <c r="O25" s="228">
        <v>641</v>
      </c>
      <c r="P25" s="228">
        <v>121</v>
      </c>
      <c r="Q25" s="228">
        <v>83</v>
      </c>
      <c r="R25" s="61">
        <v>8454</v>
      </c>
      <c r="S25" s="61">
        <v>8454</v>
      </c>
      <c r="T25" s="61" t="s">
        <v>420</v>
      </c>
    </row>
    <row r="26" spans="2:20" s="23" customFormat="1" ht="17.25" customHeight="1" x14ac:dyDescent="0.2">
      <c r="B26" s="87" t="s">
        <v>273</v>
      </c>
      <c r="C26" s="81" t="s">
        <v>37</v>
      </c>
      <c r="D26" s="94" t="s">
        <v>38</v>
      </c>
      <c r="E26" s="122">
        <v>3945</v>
      </c>
      <c r="F26" s="123">
        <v>99</v>
      </c>
      <c r="G26" s="122">
        <v>388</v>
      </c>
      <c r="H26" s="84">
        <v>166</v>
      </c>
      <c r="I26" s="123">
        <v>61</v>
      </c>
      <c r="J26" s="223">
        <v>76</v>
      </c>
      <c r="K26" s="122">
        <v>79</v>
      </c>
      <c r="L26" s="123">
        <v>25</v>
      </c>
      <c r="M26" s="57"/>
      <c r="N26" s="228">
        <v>4044</v>
      </c>
      <c r="O26" s="228">
        <v>615</v>
      </c>
      <c r="P26" s="228">
        <v>76</v>
      </c>
      <c r="Q26" s="228">
        <v>104</v>
      </c>
      <c r="R26" s="61">
        <v>7037</v>
      </c>
      <c r="S26" s="61">
        <v>7039</v>
      </c>
      <c r="T26" s="61" t="s">
        <v>419</v>
      </c>
    </row>
    <row r="27" spans="2:20" s="23" customFormat="1" ht="17.25" customHeight="1" x14ac:dyDescent="0.2">
      <c r="B27" s="87" t="s">
        <v>274</v>
      </c>
      <c r="C27" s="81" t="s">
        <v>40</v>
      </c>
      <c r="D27" s="94" t="s">
        <v>41</v>
      </c>
      <c r="E27" s="122">
        <v>3407</v>
      </c>
      <c r="F27" s="123">
        <v>0</v>
      </c>
      <c r="G27" s="122">
        <v>984</v>
      </c>
      <c r="H27" s="84">
        <v>12</v>
      </c>
      <c r="I27" s="123">
        <v>0</v>
      </c>
      <c r="J27" s="223">
        <v>186</v>
      </c>
      <c r="K27" s="122">
        <v>1</v>
      </c>
      <c r="L27" s="123">
        <v>311</v>
      </c>
      <c r="M27" s="57"/>
      <c r="N27" s="228">
        <v>3407</v>
      </c>
      <c r="O27" s="228">
        <v>996</v>
      </c>
      <c r="P27" s="228">
        <v>186</v>
      </c>
      <c r="Q27" s="228">
        <v>312</v>
      </c>
      <c r="R27" s="61">
        <v>4775</v>
      </c>
      <c r="S27" s="61">
        <v>4775</v>
      </c>
      <c r="T27" s="61" t="s">
        <v>420</v>
      </c>
    </row>
    <row r="28" spans="2:20" s="23" customFormat="1" ht="17.25" customHeight="1" x14ac:dyDescent="0.2">
      <c r="B28" s="87" t="s">
        <v>274</v>
      </c>
      <c r="C28" s="81" t="s">
        <v>43</v>
      </c>
      <c r="D28" s="94" t="s">
        <v>44</v>
      </c>
      <c r="E28" s="122">
        <v>2101</v>
      </c>
      <c r="F28" s="123">
        <v>126</v>
      </c>
      <c r="G28" s="122">
        <v>10</v>
      </c>
      <c r="H28" s="84">
        <v>207</v>
      </c>
      <c r="I28" s="123">
        <v>13</v>
      </c>
      <c r="J28" s="223">
        <v>237</v>
      </c>
      <c r="K28" s="122">
        <v>28</v>
      </c>
      <c r="L28" s="123">
        <v>26</v>
      </c>
      <c r="M28" s="57"/>
      <c r="N28" s="228">
        <v>2227</v>
      </c>
      <c r="O28" s="228">
        <v>230</v>
      </c>
      <c r="P28" s="228">
        <v>237</v>
      </c>
      <c r="Q28" s="228">
        <v>54</v>
      </c>
      <c r="R28" s="61">
        <v>2571</v>
      </c>
      <c r="S28" s="61">
        <v>2571</v>
      </c>
      <c r="T28" s="61" t="s">
        <v>420</v>
      </c>
    </row>
    <row r="29" spans="2:20" s="23" customFormat="1" ht="17.25" customHeight="1" x14ac:dyDescent="0.2">
      <c r="B29" s="87" t="s">
        <v>274</v>
      </c>
      <c r="C29" s="81" t="s">
        <v>46</v>
      </c>
      <c r="D29" s="94" t="s">
        <v>47</v>
      </c>
      <c r="E29" s="122">
        <v>6280</v>
      </c>
      <c r="F29" s="123">
        <v>302</v>
      </c>
      <c r="G29" s="122">
        <v>444</v>
      </c>
      <c r="H29" s="84">
        <v>1</v>
      </c>
      <c r="I29" s="123">
        <v>201</v>
      </c>
      <c r="J29" s="223">
        <v>289</v>
      </c>
      <c r="K29" s="122">
        <v>50</v>
      </c>
      <c r="L29" s="123">
        <v>57</v>
      </c>
      <c r="M29" s="57"/>
      <c r="N29" s="228">
        <v>6582</v>
      </c>
      <c r="O29" s="228">
        <v>646</v>
      </c>
      <c r="P29" s="228">
        <v>289</v>
      </c>
      <c r="Q29" s="228">
        <v>107</v>
      </c>
      <c r="R29" s="61">
        <v>8107</v>
      </c>
      <c r="S29" s="61">
        <v>8107</v>
      </c>
      <c r="T29" s="61" t="s">
        <v>420</v>
      </c>
    </row>
    <row r="30" spans="2:20" s="23" customFormat="1" ht="17.25" customHeight="1" x14ac:dyDescent="0.2">
      <c r="B30" s="87" t="s">
        <v>274</v>
      </c>
      <c r="C30" s="81" t="s">
        <v>49</v>
      </c>
      <c r="D30" s="94" t="s">
        <v>50</v>
      </c>
      <c r="E30" s="122">
        <v>1986</v>
      </c>
      <c r="F30" s="123">
        <v>114</v>
      </c>
      <c r="G30" s="122">
        <v>228</v>
      </c>
      <c r="H30" s="84">
        <v>55</v>
      </c>
      <c r="I30" s="123">
        <v>43</v>
      </c>
      <c r="J30" s="223">
        <v>55</v>
      </c>
      <c r="K30" s="122">
        <v>60</v>
      </c>
      <c r="L30" s="123">
        <v>18</v>
      </c>
      <c r="M30" s="57"/>
      <c r="N30" s="228">
        <v>2100</v>
      </c>
      <c r="O30" s="228">
        <v>326</v>
      </c>
      <c r="P30" s="228">
        <v>55</v>
      </c>
      <c r="Q30" s="228">
        <v>78</v>
      </c>
      <c r="R30" s="61">
        <v>690</v>
      </c>
      <c r="S30" s="61">
        <v>690</v>
      </c>
      <c r="T30" s="61" t="s">
        <v>420</v>
      </c>
    </row>
    <row r="31" spans="2:20" s="23" customFormat="1" ht="17.25" customHeight="1" x14ac:dyDescent="0.2">
      <c r="B31" s="87" t="s">
        <v>274</v>
      </c>
      <c r="C31" s="81" t="s">
        <v>52</v>
      </c>
      <c r="D31" s="94" t="s">
        <v>53</v>
      </c>
      <c r="E31" s="122">
        <v>6788</v>
      </c>
      <c r="F31" s="123">
        <v>121</v>
      </c>
      <c r="G31" s="122">
        <v>657</v>
      </c>
      <c r="H31" s="84">
        <v>253</v>
      </c>
      <c r="I31" s="123">
        <v>5</v>
      </c>
      <c r="J31" s="223">
        <v>180</v>
      </c>
      <c r="K31" s="122">
        <v>41</v>
      </c>
      <c r="L31" s="123">
        <v>56</v>
      </c>
      <c r="M31" s="57"/>
      <c r="N31" s="228">
        <v>6909</v>
      </c>
      <c r="O31" s="228">
        <v>915</v>
      </c>
      <c r="P31" s="228">
        <v>180</v>
      </c>
      <c r="Q31" s="228">
        <v>97</v>
      </c>
      <c r="R31" s="61">
        <v>7899</v>
      </c>
      <c r="S31" s="61">
        <v>7899</v>
      </c>
      <c r="T31" s="61" t="s">
        <v>420</v>
      </c>
    </row>
    <row r="32" spans="2:20" s="23" customFormat="1" ht="17.25" customHeight="1" x14ac:dyDescent="0.2">
      <c r="B32" s="87" t="s">
        <v>274</v>
      </c>
      <c r="C32" s="81" t="s">
        <v>55</v>
      </c>
      <c r="D32" s="94" t="s">
        <v>56</v>
      </c>
      <c r="E32" s="122">
        <v>7395</v>
      </c>
      <c r="F32" s="123">
        <v>86</v>
      </c>
      <c r="G32" s="122">
        <v>301</v>
      </c>
      <c r="H32" s="84">
        <v>92</v>
      </c>
      <c r="I32" s="123">
        <v>40</v>
      </c>
      <c r="J32" s="223">
        <v>302</v>
      </c>
      <c r="K32" s="122">
        <v>34</v>
      </c>
      <c r="L32" s="123">
        <v>22</v>
      </c>
      <c r="M32" s="57"/>
      <c r="N32" s="228">
        <v>7481</v>
      </c>
      <c r="O32" s="228">
        <v>433</v>
      </c>
      <c r="P32" s="228">
        <v>302</v>
      </c>
      <c r="Q32" s="228">
        <v>56</v>
      </c>
      <c r="R32" s="61">
        <v>7881</v>
      </c>
      <c r="S32" s="61">
        <v>7881</v>
      </c>
      <c r="T32" s="61" t="s">
        <v>420</v>
      </c>
    </row>
    <row r="33" spans="2:20" s="23" customFormat="1" ht="17.25" customHeight="1" x14ac:dyDescent="0.2">
      <c r="B33" s="87" t="s">
        <v>274</v>
      </c>
      <c r="C33" s="81" t="s">
        <v>58</v>
      </c>
      <c r="D33" s="94" t="s">
        <v>59</v>
      </c>
      <c r="E33" s="122">
        <v>5738</v>
      </c>
      <c r="F33" s="123">
        <v>86</v>
      </c>
      <c r="G33" s="122">
        <v>894</v>
      </c>
      <c r="H33" s="84">
        <v>96</v>
      </c>
      <c r="I33" s="123">
        <v>10</v>
      </c>
      <c r="J33" s="223">
        <v>221</v>
      </c>
      <c r="K33" s="122">
        <v>169</v>
      </c>
      <c r="L33" s="123">
        <v>99</v>
      </c>
      <c r="M33" s="57"/>
      <c r="N33" s="228">
        <v>5824</v>
      </c>
      <c r="O33" s="228">
        <v>1000</v>
      </c>
      <c r="P33" s="228">
        <v>221</v>
      </c>
      <c r="Q33" s="228">
        <v>268</v>
      </c>
      <c r="R33" s="61">
        <v>6892</v>
      </c>
      <c r="S33" s="61">
        <v>6892</v>
      </c>
      <c r="T33" s="61" t="s">
        <v>420</v>
      </c>
    </row>
    <row r="34" spans="2:20" s="23" customFormat="1" ht="17.25" customHeight="1" x14ac:dyDescent="0.2">
      <c r="B34" s="87" t="s">
        <v>274</v>
      </c>
      <c r="C34" s="81" t="s">
        <v>60</v>
      </c>
      <c r="D34" s="94" t="s">
        <v>61</v>
      </c>
      <c r="E34" s="122">
        <v>2426</v>
      </c>
      <c r="F34" s="123">
        <v>0</v>
      </c>
      <c r="G34" s="122">
        <v>479</v>
      </c>
      <c r="H34" s="84">
        <v>4</v>
      </c>
      <c r="I34" s="123">
        <v>0</v>
      </c>
      <c r="J34" s="223">
        <v>220</v>
      </c>
      <c r="K34" s="122">
        <v>17</v>
      </c>
      <c r="L34" s="123">
        <v>6</v>
      </c>
      <c r="M34" s="57"/>
      <c r="N34" s="228">
        <v>2426</v>
      </c>
      <c r="O34" s="228">
        <v>483</v>
      </c>
      <c r="P34" s="228">
        <v>220</v>
      </c>
      <c r="Q34" s="228">
        <v>23</v>
      </c>
      <c r="R34" s="61">
        <v>1856</v>
      </c>
      <c r="S34" s="61">
        <v>1856</v>
      </c>
      <c r="T34" s="61" t="s">
        <v>420</v>
      </c>
    </row>
    <row r="35" spans="2:20" s="23" customFormat="1" ht="17.25" customHeight="1" x14ac:dyDescent="0.2">
      <c r="B35" s="87" t="s">
        <v>274</v>
      </c>
      <c r="C35" s="81" t="s">
        <v>62</v>
      </c>
      <c r="D35" s="94" t="s">
        <v>63</v>
      </c>
      <c r="E35" s="122">
        <v>2962</v>
      </c>
      <c r="F35" s="123">
        <v>67</v>
      </c>
      <c r="G35" s="122">
        <v>489</v>
      </c>
      <c r="H35" s="84">
        <v>170</v>
      </c>
      <c r="I35" s="123">
        <v>35</v>
      </c>
      <c r="J35" s="223">
        <v>180</v>
      </c>
      <c r="K35" s="122">
        <v>25</v>
      </c>
      <c r="L35" s="123">
        <v>35</v>
      </c>
      <c r="M35" s="57"/>
      <c r="N35" s="228">
        <v>3029</v>
      </c>
      <c r="O35" s="228">
        <v>694</v>
      </c>
      <c r="P35" s="228">
        <v>180</v>
      </c>
      <c r="Q35" s="228">
        <v>60</v>
      </c>
      <c r="R35" s="61">
        <v>2484</v>
      </c>
      <c r="S35" s="61">
        <v>2484</v>
      </c>
      <c r="T35" s="61" t="s">
        <v>420</v>
      </c>
    </row>
    <row r="36" spans="2:20" s="23" customFormat="1" ht="17.25" customHeight="1" x14ac:dyDescent="0.2">
      <c r="B36" s="87" t="s">
        <v>274</v>
      </c>
      <c r="C36" s="81" t="s">
        <v>65</v>
      </c>
      <c r="D36" s="94" t="s">
        <v>66</v>
      </c>
      <c r="E36" s="122">
        <v>3839</v>
      </c>
      <c r="F36" s="123">
        <v>56</v>
      </c>
      <c r="G36" s="122">
        <v>410</v>
      </c>
      <c r="H36" s="84">
        <v>23</v>
      </c>
      <c r="I36" s="123">
        <v>2</v>
      </c>
      <c r="J36" s="223">
        <v>90</v>
      </c>
      <c r="K36" s="122">
        <v>70</v>
      </c>
      <c r="L36" s="123">
        <v>35</v>
      </c>
      <c r="M36" s="57"/>
      <c r="N36" s="228">
        <v>3895</v>
      </c>
      <c r="O36" s="228">
        <v>435</v>
      </c>
      <c r="P36" s="228">
        <v>90</v>
      </c>
      <c r="Q36" s="228">
        <v>105</v>
      </c>
      <c r="R36" s="61">
        <v>5430</v>
      </c>
      <c r="S36" s="61">
        <v>5430</v>
      </c>
      <c r="T36" s="61" t="s">
        <v>420</v>
      </c>
    </row>
    <row r="37" spans="2:20" s="23" customFormat="1" ht="17.25" customHeight="1" x14ac:dyDescent="0.2">
      <c r="B37" s="87" t="s">
        <v>274</v>
      </c>
      <c r="C37" s="81" t="s">
        <v>68</v>
      </c>
      <c r="D37" s="94" t="s">
        <v>69</v>
      </c>
      <c r="E37" s="122">
        <v>2956</v>
      </c>
      <c r="F37" s="123">
        <v>121</v>
      </c>
      <c r="G37" s="122">
        <v>94</v>
      </c>
      <c r="H37" s="84">
        <v>93</v>
      </c>
      <c r="I37" s="123">
        <v>2</v>
      </c>
      <c r="J37" s="223">
        <v>69</v>
      </c>
      <c r="K37" s="122">
        <v>47</v>
      </c>
      <c r="L37" s="123">
        <v>11</v>
      </c>
      <c r="M37" s="57"/>
      <c r="N37" s="228">
        <v>3077</v>
      </c>
      <c r="O37" s="228">
        <v>189</v>
      </c>
      <c r="P37" s="228">
        <v>69</v>
      </c>
      <c r="Q37" s="228">
        <v>58</v>
      </c>
      <c r="R37" s="61">
        <v>3960</v>
      </c>
      <c r="S37" s="61">
        <v>3960</v>
      </c>
      <c r="T37" s="61" t="s">
        <v>420</v>
      </c>
    </row>
    <row r="38" spans="2:20" s="23" customFormat="1" ht="17.25" customHeight="1" x14ac:dyDescent="0.2">
      <c r="B38" s="87" t="s">
        <v>275</v>
      </c>
      <c r="C38" s="81" t="s">
        <v>54</v>
      </c>
      <c r="D38" s="94" t="s">
        <v>82</v>
      </c>
      <c r="E38" s="122">
        <v>10044</v>
      </c>
      <c r="F38" s="123">
        <v>127</v>
      </c>
      <c r="G38" s="122">
        <v>591</v>
      </c>
      <c r="H38" s="84">
        <v>225</v>
      </c>
      <c r="I38" s="123">
        <v>7</v>
      </c>
      <c r="J38" s="223">
        <v>236</v>
      </c>
      <c r="K38" s="122">
        <v>97</v>
      </c>
      <c r="L38" s="123">
        <v>27</v>
      </c>
      <c r="M38" s="57"/>
      <c r="N38" s="228">
        <v>10171</v>
      </c>
      <c r="O38" s="228">
        <v>823</v>
      </c>
      <c r="P38" s="228">
        <v>236</v>
      </c>
      <c r="Q38" s="228">
        <v>124</v>
      </c>
      <c r="R38" s="61">
        <v>12167</v>
      </c>
      <c r="S38" s="61">
        <v>12167</v>
      </c>
      <c r="T38" s="61" t="s">
        <v>420</v>
      </c>
    </row>
    <row r="39" spans="2:20" s="23" customFormat="1" ht="17.25" customHeight="1" x14ac:dyDescent="0.2">
      <c r="B39" s="87" t="s">
        <v>275</v>
      </c>
      <c r="C39" s="81" t="s">
        <v>71</v>
      </c>
      <c r="D39" s="94" t="s">
        <v>72</v>
      </c>
      <c r="E39" s="122">
        <v>14971</v>
      </c>
      <c r="F39" s="123">
        <v>349</v>
      </c>
      <c r="G39" s="122">
        <v>1077</v>
      </c>
      <c r="H39" s="84">
        <v>369</v>
      </c>
      <c r="I39" s="123">
        <v>214</v>
      </c>
      <c r="J39" s="223">
        <v>512</v>
      </c>
      <c r="K39" s="122">
        <v>304</v>
      </c>
      <c r="L39" s="123">
        <v>18</v>
      </c>
      <c r="M39" s="57"/>
      <c r="N39" s="228">
        <v>15320</v>
      </c>
      <c r="O39" s="228">
        <v>1660</v>
      </c>
      <c r="P39" s="228">
        <v>512</v>
      </c>
      <c r="Q39" s="228">
        <v>322</v>
      </c>
      <c r="R39" s="61">
        <v>16782</v>
      </c>
      <c r="S39" s="61">
        <v>16782</v>
      </c>
      <c r="T39" s="61" t="s">
        <v>420</v>
      </c>
    </row>
    <row r="40" spans="2:20" s="23" customFormat="1" ht="17.25" customHeight="1" x14ac:dyDescent="0.2">
      <c r="B40" s="87" t="s">
        <v>275</v>
      </c>
      <c r="C40" s="81" t="s">
        <v>78</v>
      </c>
      <c r="D40" s="94" t="s">
        <v>79</v>
      </c>
      <c r="E40" s="122">
        <v>5925</v>
      </c>
      <c r="F40" s="123">
        <v>187</v>
      </c>
      <c r="G40" s="122">
        <v>424</v>
      </c>
      <c r="H40" s="84">
        <v>103</v>
      </c>
      <c r="I40" s="123">
        <v>27</v>
      </c>
      <c r="J40" s="223">
        <v>410</v>
      </c>
      <c r="K40" s="122">
        <v>102</v>
      </c>
      <c r="L40" s="123">
        <v>31</v>
      </c>
      <c r="M40" s="57"/>
      <c r="N40" s="228">
        <v>6112</v>
      </c>
      <c r="O40" s="228">
        <v>554</v>
      </c>
      <c r="P40" s="228">
        <v>410</v>
      </c>
      <c r="Q40" s="228">
        <v>133</v>
      </c>
      <c r="R40" s="61">
        <v>10470</v>
      </c>
      <c r="S40" s="61">
        <v>10470</v>
      </c>
      <c r="T40" s="61" t="s">
        <v>420</v>
      </c>
    </row>
    <row r="41" spans="2:20" s="23" customFormat="1" ht="17.25" customHeight="1" x14ac:dyDescent="0.2">
      <c r="B41" s="87" t="s">
        <v>275</v>
      </c>
      <c r="C41" s="81" t="s">
        <v>75</v>
      </c>
      <c r="D41" s="94" t="s">
        <v>76</v>
      </c>
      <c r="E41" s="122">
        <v>13536</v>
      </c>
      <c r="F41" s="123">
        <v>218</v>
      </c>
      <c r="G41" s="122">
        <v>1011</v>
      </c>
      <c r="H41" s="84">
        <v>78</v>
      </c>
      <c r="I41" s="123">
        <v>195</v>
      </c>
      <c r="J41" s="223">
        <v>327</v>
      </c>
      <c r="K41" s="122">
        <v>166</v>
      </c>
      <c r="L41" s="123">
        <v>12</v>
      </c>
      <c r="M41" s="57"/>
      <c r="N41" s="228">
        <v>13754</v>
      </c>
      <c r="O41" s="228">
        <v>1284</v>
      </c>
      <c r="P41" s="228">
        <v>327</v>
      </c>
      <c r="Q41" s="228">
        <v>178</v>
      </c>
      <c r="R41" s="61">
        <v>15368</v>
      </c>
      <c r="S41" s="61">
        <v>15368</v>
      </c>
      <c r="T41" s="61" t="s">
        <v>420</v>
      </c>
    </row>
    <row r="42" spans="2:20" s="23" customFormat="1" ht="17.25" customHeight="1" x14ac:dyDescent="0.2">
      <c r="B42" s="87" t="s">
        <v>276</v>
      </c>
      <c r="C42" s="81" t="s">
        <v>6</v>
      </c>
      <c r="D42" s="94" t="s">
        <v>87</v>
      </c>
      <c r="E42" s="122">
        <v>12083</v>
      </c>
      <c r="F42" s="123">
        <v>157</v>
      </c>
      <c r="G42" s="122">
        <v>1121</v>
      </c>
      <c r="H42" s="84">
        <v>295</v>
      </c>
      <c r="I42" s="123">
        <v>131</v>
      </c>
      <c r="J42" s="223">
        <v>482</v>
      </c>
      <c r="K42" s="122">
        <v>153</v>
      </c>
      <c r="L42" s="123">
        <v>28</v>
      </c>
      <c r="M42" s="57"/>
      <c r="N42" s="228">
        <v>12240</v>
      </c>
      <c r="O42" s="228">
        <v>1547</v>
      </c>
      <c r="P42" s="228">
        <v>482</v>
      </c>
      <c r="Q42" s="228">
        <v>181</v>
      </c>
      <c r="R42" s="61">
        <v>13429</v>
      </c>
      <c r="S42" s="61">
        <v>13429</v>
      </c>
      <c r="T42" s="61" t="s">
        <v>420</v>
      </c>
    </row>
    <row r="43" spans="2:20" s="23" customFormat="1" ht="17.25" customHeight="1" x14ac:dyDescent="0.2">
      <c r="B43" s="87" t="s">
        <v>276</v>
      </c>
      <c r="C43" s="81" t="s">
        <v>30</v>
      </c>
      <c r="D43" s="94" t="s">
        <v>89</v>
      </c>
      <c r="E43" s="122">
        <v>12855</v>
      </c>
      <c r="F43" s="123">
        <v>206</v>
      </c>
      <c r="G43" s="122">
        <v>505</v>
      </c>
      <c r="H43" s="84">
        <v>1068</v>
      </c>
      <c r="I43" s="123">
        <v>7</v>
      </c>
      <c r="J43" s="223">
        <v>476</v>
      </c>
      <c r="K43" s="122">
        <v>354</v>
      </c>
      <c r="L43" s="123">
        <v>14</v>
      </c>
      <c r="M43" s="57"/>
      <c r="N43" s="228">
        <v>13061</v>
      </c>
      <c r="O43" s="228">
        <v>1580</v>
      </c>
      <c r="P43" s="228">
        <v>476</v>
      </c>
      <c r="Q43" s="228">
        <v>368</v>
      </c>
      <c r="R43" s="61">
        <v>13657</v>
      </c>
      <c r="S43" s="61">
        <v>13657</v>
      </c>
      <c r="T43" s="61" t="s">
        <v>420</v>
      </c>
    </row>
    <row r="44" spans="2:20" s="23" customFormat="1" ht="17.25" customHeight="1" x14ac:dyDescent="0.2">
      <c r="B44" s="87" t="s">
        <v>276</v>
      </c>
      <c r="C44" s="81" t="s">
        <v>84</v>
      </c>
      <c r="D44" s="94" t="s">
        <v>85</v>
      </c>
      <c r="E44" s="122">
        <v>8235</v>
      </c>
      <c r="F44" s="123">
        <v>86</v>
      </c>
      <c r="G44" s="122">
        <v>668</v>
      </c>
      <c r="H44" s="84">
        <v>119</v>
      </c>
      <c r="I44" s="123">
        <v>50</v>
      </c>
      <c r="J44" s="223">
        <v>275</v>
      </c>
      <c r="K44" s="122">
        <v>101</v>
      </c>
      <c r="L44" s="123">
        <v>75</v>
      </c>
      <c r="M44" s="57"/>
      <c r="N44" s="228">
        <v>8321</v>
      </c>
      <c r="O44" s="228">
        <v>837</v>
      </c>
      <c r="P44" s="228">
        <v>275</v>
      </c>
      <c r="Q44" s="228">
        <v>176</v>
      </c>
      <c r="R44" s="61">
        <v>8956</v>
      </c>
      <c r="S44" s="61">
        <v>8956</v>
      </c>
      <c r="T44" s="61" t="s">
        <v>420</v>
      </c>
    </row>
    <row r="45" spans="2:20" s="23" customFormat="1" ht="17.25" customHeight="1" x14ac:dyDescent="0.2">
      <c r="B45" s="87" t="s">
        <v>277</v>
      </c>
      <c r="C45" s="81" t="s">
        <v>90</v>
      </c>
      <c r="D45" s="94" t="s">
        <v>91</v>
      </c>
      <c r="E45" s="122">
        <v>6025</v>
      </c>
      <c r="F45" s="123">
        <v>240</v>
      </c>
      <c r="G45" s="122">
        <v>492</v>
      </c>
      <c r="H45" s="84">
        <v>67</v>
      </c>
      <c r="I45" s="123">
        <v>19</v>
      </c>
      <c r="J45" s="223">
        <v>364</v>
      </c>
      <c r="K45" s="122">
        <v>144</v>
      </c>
      <c r="L45" s="123">
        <v>29</v>
      </c>
      <c r="M45" s="57"/>
      <c r="N45" s="228">
        <v>6265</v>
      </c>
      <c r="O45" s="228">
        <v>578</v>
      </c>
      <c r="P45" s="228">
        <v>364</v>
      </c>
      <c r="Q45" s="228">
        <v>173</v>
      </c>
      <c r="R45" s="61">
        <v>4524</v>
      </c>
      <c r="S45" s="61">
        <v>4524</v>
      </c>
      <c r="T45" s="61" t="s">
        <v>420</v>
      </c>
    </row>
    <row r="46" spans="2:20" s="23" customFormat="1" ht="17.25" customHeight="1" x14ac:dyDescent="0.2">
      <c r="B46" s="87" t="s">
        <v>277</v>
      </c>
      <c r="C46" s="81" t="s">
        <v>95</v>
      </c>
      <c r="D46" s="94" t="s">
        <v>96</v>
      </c>
      <c r="E46" s="122">
        <v>2907</v>
      </c>
      <c r="F46" s="123">
        <v>164</v>
      </c>
      <c r="G46" s="122">
        <v>43</v>
      </c>
      <c r="H46" s="84">
        <v>527</v>
      </c>
      <c r="I46" s="123">
        <v>0</v>
      </c>
      <c r="J46" s="223">
        <v>78</v>
      </c>
      <c r="K46" s="122">
        <v>42</v>
      </c>
      <c r="L46" s="123">
        <v>0</v>
      </c>
      <c r="M46" s="57"/>
      <c r="N46" s="228">
        <v>3071</v>
      </c>
      <c r="O46" s="228">
        <v>570</v>
      </c>
      <c r="P46" s="228">
        <v>78</v>
      </c>
      <c r="Q46" s="228">
        <v>42</v>
      </c>
      <c r="R46" s="61">
        <v>3829</v>
      </c>
      <c r="S46" s="61">
        <v>3829</v>
      </c>
      <c r="T46" s="61" t="s">
        <v>420</v>
      </c>
    </row>
    <row r="47" spans="2:20" s="23" customFormat="1" ht="17.25" customHeight="1" x14ac:dyDescent="0.2">
      <c r="B47" s="87" t="s">
        <v>277</v>
      </c>
      <c r="C47" s="81" t="s">
        <v>101</v>
      </c>
      <c r="D47" s="94" t="s">
        <v>102</v>
      </c>
      <c r="E47" s="122">
        <v>9374</v>
      </c>
      <c r="F47" s="123">
        <v>421</v>
      </c>
      <c r="G47" s="122">
        <v>534</v>
      </c>
      <c r="H47" s="84">
        <v>260</v>
      </c>
      <c r="I47" s="123">
        <v>292</v>
      </c>
      <c r="J47" s="223">
        <v>513</v>
      </c>
      <c r="K47" s="122">
        <v>135</v>
      </c>
      <c r="L47" s="123">
        <v>43</v>
      </c>
      <c r="M47" s="57"/>
      <c r="N47" s="228">
        <v>9795</v>
      </c>
      <c r="O47" s="228">
        <v>1086</v>
      </c>
      <c r="P47" s="228">
        <v>513</v>
      </c>
      <c r="Q47" s="228">
        <v>178</v>
      </c>
      <c r="R47" s="61">
        <v>8944</v>
      </c>
      <c r="S47" s="61">
        <v>8944</v>
      </c>
      <c r="T47" s="61" t="s">
        <v>420</v>
      </c>
    </row>
    <row r="48" spans="2:20" s="23" customFormat="1" ht="17.25" customHeight="1" x14ac:dyDescent="0.2">
      <c r="B48" s="87" t="s">
        <v>277</v>
      </c>
      <c r="C48" s="81" t="s">
        <v>105</v>
      </c>
      <c r="D48" s="94" t="s">
        <v>106</v>
      </c>
      <c r="E48" s="122">
        <v>6379</v>
      </c>
      <c r="F48" s="123">
        <v>140</v>
      </c>
      <c r="G48" s="122">
        <v>390</v>
      </c>
      <c r="H48" s="84">
        <v>12</v>
      </c>
      <c r="I48" s="123">
        <v>2</v>
      </c>
      <c r="J48" s="223">
        <v>149</v>
      </c>
      <c r="K48" s="122">
        <v>46</v>
      </c>
      <c r="L48" s="123">
        <v>7</v>
      </c>
      <c r="M48" s="57"/>
      <c r="N48" s="228">
        <v>6519</v>
      </c>
      <c r="O48" s="228">
        <v>404</v>
      </c>
      <c r="P48" s="228">
        <v>149</v>
      </c>
      <c r="Q48" s="228">
        <v>53</v>
      </c>
      <c r="R48" s="61">
        <v>9021</v>
      </c>
      <c r="S48" s="61">
        <v>9021</v>
      </c>
      <c r="T48" s="61" t="s">
        <v>420</v>
      </c>
    </row>
    <row r="49" spans="2:20" s="23" customFormat="1" ht="17.25" customHeight="1" x14ac:dyDescent="0.2">
      <c r="B49" s="87" t="s">
        <v>277</v>
      </c>
      <c r="C49" s="81" t="s">
        <v>98</v>
      </c>
      <c r="D49" s="94" t="s">
        <v>99</v>
      </c>
      <c r="E49" s="122">
        <v>4686</v>
      </c>
      <c r="F49" s="123">
        <v>103</v>
      </c>
      <c r="G49" s="122">
        <v>300</v>
      </c>
      <c r="H49" s="84">
        <v>29</v>
      </c>
      <c r="I49" s="123">
        <v>9</v>
      </c>
      <c r="J49" s="223">
        <v>92</v>
      </c>
      <c r="K49" s="122">
        <v>99</v>
      </c>
      <c r="L49" s="123">
        <v>31</v>
      </c>
      <c r="M49" s="57"/>
      <c r="N49" s="228">
        <v>4789</v>
      </c>
      <c r="O49" s="228">
        <v>338</v>
      </c>
      <c r="P49" s="228">
        <v>92</v>
      </c>
      <c r="Q49" s="228">
        <v>130</v>
      </c>
      <c r="R49" s="61">
        <v>4207</v>
      </c>
      <c r="S49" s="61">
        <v>4207</v>
      </c>
      <c r="T49" s="61" t="s">
        <v>420</v>
      </c>
    </row>
    <row r="50" spans="2:20" s="23" customFormat="1" ht="17.25" customHeight="1" x14ac:dyDescent="0.2">
      <c r="B50" s="87" t="s">
        <v>277</v>
      </c>
      <c r="C50" s="81" t="s">
        <v>93</v>
      </c>
      <c r="D50" s="94" t="s">
        <v>94</v>
      </c>
      <c r="E50" s="122">
        <v>5506</v>
      </c>
      <c r="F50" s="123">
        <v>73</v>
      </c>
      <c r="G50" s="122">
        <v>432</v>
      </c>
      <c r="H50" s="84">
        <v>96</v>
      </c>
      <c r="I50" s="123">
        <v>9</v>
      </c>
      <c r="J50" s="223">
        <v>285</v>
      </c>
      <c r="K50" s="122">
        <v>68</v>
      </c>
      <c r="L50" s="123">
        <v>30</v>
      </c>
      <c r="M50" s="57"/>
      <c r="N50" s="228">
        <v>5579</v>
      </c>
      <c r="O50" s="228">
        <v>537</v>
      </c>
      <c r="P50" s="228">
        <v>285</v>
      </c>
      <c r="Q50" s="228">
        <v>98</v>
      </c>
      <c r="R50" s="61">
        <v>8480</v>
      </c>
      <c r="S50" s="61">
        <v>8480</v>
      </c>
      <c r="T50" s="61" t="s">
        <v>420</v>
      </c>
    </row>
    <row r="51" spans="2:20" s="23" customFormat="1" ht="17.25" customHeight="1" x14ac:dyDescent="0.2">
      <c r="B51" s="87" t="s">
        <v>278</v>
      </c>
      <c r="C51" s="81" t="s">
        <v>108</v>
      </c>
      <c r="D51" s="94" t="s">
        <v>109</v>
      </c>
      <c r="E51" s="122">
        <v>1848</v>
      </c>
      <c r="F51" s="123">
        <v>49</v>
      </c>
      <c r="G51" s="122">
        <v>192</v>
      </c>
      <c r="H51" s="84">
        <v>108</v>
      </c>
      <c r="I51" s="123">
        <v>10</v>
      </c>
      <c r="J51" s="223">
        <v>165</v>
      </c>
      <c r="K51" s="122">
        <v>38</v>
      </c>
      <c r="L51" s="123">
        <v>8</v>
      </c>
      <c r="M51" s="57"/>
      <c r="N51" s="228">
        <v>1897</v>
      </c>
      <c r="O51" s="228">
        <v>310</v>
      </c>
      <c r="P51" s="228">
        <v>165</v>
      </c>
      <c r="Q51" s="228">
        <v>46</v>
      </c>
      <c r="R51" s="61">
        <v>2332</v>
      </c>
      <c r="S51" s="61">
        <v>2332</v>
      </c>
      <c r="T51" s="61" t="s">
        <v>420</v>
      </c>
    </row>
    <row r="52" spans="2:20" s="23" customFormat="1" ht="17.25" customHeight="1" x14ac:dyDescent="0.2">
      <c r="B52" s="87" t="s">
        <v>278</v>
      </c>
      <c r="C52" s="81" t="s">
        <v>111</v>
      </c>
      <c r="D52" s="94" t="s">
        <v>112</v>
      </c>
      <c r="E52" s="122">
        <v>9343</v>
      </c>
      <c r="F52" s="123">
        <v>79</v>
      </c>
      <c r="G52" s="122">
        <v>727</v>
      </c>
      <c r="H52" s="84">
        <v>48</v>
      </c>
      <c r="I52" s="123">
        <v>2</v>
      </c>
      <c r="J52" s="223">
        <v>267</v>
      </c>
      <c r="K52" s="122">
        <v>82</v>
      </c>
      <c r="L52" s="123">
        <v>16</v>
      </c>
      <c r="M52" s="57"/>
      <c r="N52" s="228">
        <v>9422</v>
      </c>
      <c r="O52" s="228">
        <v>777</v>
      </c>
      <c r="P52" s="228">
        <v>267</v>
      </c>
      <c r="Q52" s="228">
        <v>98</v>
      </c>
      <c r="R52" s="61">
        <v>10237</v>
      </c>
      <c r="S52" s="61">
        <v>10237</v>
      </c>
      <c r="T52" s="61" t="s">
        <v>420</v>
      </c>
    </row>
    <row r="53" spans="2:20" s="23" customFormat="1" ht="17.25" customHeight="1" x14ac:dyDescent="0.2">
      <c r="B53" s="87" t="s">
        <v>278</v>
      </c>
      <c r="C53" s="81" t="s">
        <v>114</v>
      </c>
      <c r="D53" s="94" t="s">
        <v>115</v>
      </c>
      <c r="E53" s="122">
        <v>2832</v>
      </c>
      <c r="F53" s="123">
        <v>96</v>
      </c>
      <c r="G53" s="122">
        <v>219</v>
      </c>
      <c r="H53" s="84">
        <v>12</v>
      </c>
      <c r="I53" s="123">
        <v>0</v>
      </c>
      <c r="J53" s="223">
        <v>118</v>
      </c>
      <c r="K53" s="122">
        <v>63</v>
      </c>
      <c r="L53" s="123">
        <v>12</v>
      </c>
      <c r="M53" s="57"/>
      <c r="N53" s="228">
        <v>2928</v>
      </c>
      <c r="O53" s="228">
        <v>231</v>
      </c>
      <c r="P53" s="228">
        <v>118</v>
      </c>
      <c r="Q53" s="228">
        <v>75</v>
      </c>
      <c r="R53" s="61">
        <v>3299</v>
      </c>
      <c r="S53" s="61">
        <v>3299</v>
      </c>
      <c r="T53" s="61" t="s">
        <v>420</v>
      </c>
    </row>
    <row r="54" spans="2:20" s="23" customFormat="1" ht="17.25" customHeight="1" x14ac:dyDescent="0.2">
      <c r="B54" s="87" t="s">
        <v>278</v>
      </c>
      <c r="C54" s="81" t="s">
        <v>117</v>
      </c>
      <c r="D54" s="94" t="s">
        <v>118</v>
      </c>
      <c r="E54" s="122">
        <v>5748</v>
      </c>
      <c r="F54" s="123">
        <v>6</v>
      </c>
      <c r="G54" s="122">
        <v>680</v>
      </c>
      <c r="H54" s="84">
        <v>49</v>
      </c>
      <c r="I54" s="123">
        <v>0</v>
      </c>
      <c r="J54" s="223">
        <v>172</v>
      </c>
      <c r="K54" s="122">
        <v>129</v>
      </c>
      <c r="L54" s="123">
        <v>16</v>
      </c>
      <c r="M54" s="57"/>
      <c r="N54" s="228">
        <v>5754</v>
      </c>
      <c r="O54" s="228">
        <v>729</v>
      </c>
      <c r="P54" s="228">
        <v>172</v>
      </c>
      <c r="Q54" s="228">
        <v>145</v>
      </c>
      <c r="R54" s="61">
        <v>6762</v>
      </c>
      <c r="S54" s="61">
        <v>6762</v>
      </c>
      <c r="T54" s="61" t="s">
        <v>420</v>
      </c>
    </row>
    <row r="55" spans="2:20" s="23" customFormat="1" ht="17.25" customHeight="1" x14ac:dyDescent="0.2">
      <c r="B55" s="87" t="s">
        <v>278</v>
      </c>
      <c r="C55" s="81" t="s">
        <v>120</v>
      </c>
      <c r="D55" s="94" t="s">
        <v>121</v>
      </c>
      <c r="E55" s="122">
        <v>4824</v>
      </c>
      <c r="F55" s="123">
        <v>103</v>
      </c>
      <c r="G55" s="122">
        <v>645</v>
      </c>
      <c r="H55" s="84">
        <v>56</v>
      </c>
      <c r="I55" s="123">
        <v>0</v>
      </c>
      <c r="J55" s="223">
        <v>161</v>
      </c>
      <c r="K55" s="122">
        <v>55</v>
      </c>
      <c r="L55" s="123">
        <v>11</v>
      </c>
      <c r="M55" s="57"/>
      <c r="N55" s="228">
        <v>4927</v>
      </c>
      <c r="O55" s="228">
        <v>701</v>
      </c>
      <c r="P55" s="228">
        <v>161</v>
      </c>
      <c r="Q55" s="228">
        <v>66</v>
      </c>
      <c r="R55" s="61">
        <v>0</v>
      </c>
      <c r="S55" s="61">
        <v>0</v>
      </c>
      <c r="T55" s="61" t="s">
        <v>420</v>
      </c>
    </row>
    <row r="56" spans="2:20" s="23" customFormat="1" ht="17.25" customHeight="1" x14ac:dyDescent="0.2">
      <c r="B56" s="87" t="s">
        <v>278</v>
      </c>
      <c r="C56" s="81" t="s">
        <v>123</v>
      </c>
      <c r="D56" s="94" t="s">
        <v>124</v>
      </c>
      <c r="E56" s="122">
        <v>4059</v>
      </c>
      <c r="F56" s="123">
        <v>31</v>
      </c>
      <c r="G56" s="122">
        <v>396</v>
      </c>
      <c r="H56" s="84">
        <v>8</v>
      </c>
      <c r="I56" s="123">
        <v>1</v>
      </c>
      <c r="J56" s="223">
        <v>177</v>
      </c>
      <c r="K56" s="122">
        <v>48</v>
      </c>
      <c r="L56" s="123">
        <v>0</v>
      </c>
      <c r="M56" s="57"/>
      <c r="N56" s="228">
        <v>4090</v>
      </c>
      <c r="O56" s="228">
        <v>405</v>
      </c>
      <c r="P56" s="228">
        <v>177</v>
      </c>
      <c r="Q56" s="228">
        <v>48</v>
      </c>
      <c r="R56" s="61">
        <v>4540</v>
      </c>
      <c r="S56" s="61">
        <v>4540</v>
      </c>
      <c r="T56" s="61" t="s">
        <v>420</v>
      </c>
    </row>
    <row r="57" spans="2:20" s="23" customFormat="1" ht="17.25" customHeight="1" x14ac:dyDescent="0.2">
      <c r="B57" s="88" t="s">
        <v>278</v>
      </c>
      <c r="C57" s="101" t="s">
        <v>126</v>
      </c>
      <c r="D57" s="102" t="s">
        <v>127</v>
      </c>
      <c r="E57" s="124">
        <v>1881</v>
      </c>
      <c r="F57" s="126">
        <v>48</v>
      </c>
      <c r="G57" s="124">
        <v>128</v>
      </c>
      <c r="H57" s="125">
        <v>36</v>
      </c>
      <c r="I57" s="126">
        <v>0</v>
      </c>
      <c r="J57" s="224">
        <v>135</v>
      </c>
      <c r="K57" s="124">
        <v>0</v>
      </c>
      <c r="L57" s="126">
        <v>0</v>
      </c>
      <c r="M57" s="57"/>
      <c r="N57" s="229">
        <v>1929</v>
      </c>
      <c r="O57" s="229">
        <v>164</v>
      </c>
      <c r="P57" s="229">
        <v>135</v>
      </c>
      <c r="Q57" s="229">
        <v>0</v>
      </c>
      <c r="R57" s="61">
        <v>2218</v>
      </c>
      <c r="S57" s="61">
        <v>2218</v>
      </c>
      <c r="T57" s="61" t="s">
        <v>420</v>
      </c>
    </row>
    <row r="58" spans="2:20" s="23" customFormat="1" ht="17.25" customHeight="1" x14ac:dyDescent="0.2">
      <c r="E58" s="97"/>
      <c r="F58" s="100"/>
      <c r="G58" s="97"/>
      <c r="I58" s="100"/>
      <c r="J58" s="97"/>
      <c r="K58" s="97"/>
      <c r="L58" s="100"/>
      <c r="N58" s="290"/>
      <c r="O58" s="291"/>
      <c r="P58" s="291"/>
      <c r="Q58" s="291"/>
      <c r="R58" s="61"/>
      <c r="S58" s="61"/>
      <c r="T58" s="61"/>
    </row>
    <row r="59" spans="2:20" s="23" customFormat="1" ht="17.25" customHeight="1" x14ac:dyDescent="0.2">
      <c r="B59" s="299" t="s">
        <v>1</v>
      </c>
      <c r="C59" s="300" t="s">
        <v>394</v>
      </c>
      <c r="D59" s="301" t="s">
        <v>395</v>
      </c>
      <c r="E59" s="299"/>
      <c r="F59" s="301"/>
      <c r="G59" s="299"/>
      <c r="H59" s="300"/>
      <c r="I59" s="301"/>
      <c r="J59" s="305"/>
      <c r="K59" s="299"/>
      <c r="L59" s="301"/>
      <c r="N59" s="306"/>
      <c r="O59" s="301"/>
      <c r="P59" s="301"/>
      <c r="Q59" s="301"/>
      <c r="R59" s="61"/>
      <c r="S59" s="61"/>
      <c r="T59" s="61"/>
    </row>
    <row r="60" spans="2:20" s="23" customFormat="1" ht="17.25" customHeight="1" x14ac:dyDescent="0.2">
      <c r="B60" s="87" t="s">
        <v>272</v>
      </c>
      <c r="C60" s="81" t="s">
        <v>23</v>
      </c>
      <c r="D60" s="134" t="s">
        <v>290</v>
      </c>
      <c r="E60" s="122">
        <v>5747</v>
      </c>
      <c r="F60" s="123">
        <v>225</v>
      </c>
      <c r="G60" s="122">
        <v>752</v>
      </c>
      <c r="H60" s="84">
        <v>152</v>
      </c>
      <c r="I60" s="123">
        <v>0</v>
      </c>
      <c r="J60" s="223">
        <v>391</v>
      </c>
      <c r="K60" s="122">
        <v>3</v>
      </c>
      <c r="L60" s="123">
        <v>21</v>
      </c>
      <c r="N60" s="228">
        <v>5972</v>
      </c>
      <c r="O60" s="228">
        <v>904</v>
      </c>
      <c r="P60" s="228">
        <v>391</v>
      </c>
      <c r="Q60" s="228">
        <v>24</v>
      </c>
      <c r="R60" s="61">
        <v>7943</v>
      </c>
      <c r="S60" s="61">
        <v>7943</v>
      </c>
      <c r="T60" s="61" t="s">
        <v>420</v>
      </c>
    </row>
    <row r="61" spans="2:20" s="23" customFormat="1" ht="17.25" customHeight="1" x14ac:dyDescent="0.2">
      <c r="B61" s="87" t="s">
        <v>272</v>
      </c>
      <c r="C61" s="81" t="s">
        <v>4</v>
      </c>
      <c r="D61" s="134" t="s">
        <v>300</v>
      </c>
      <c r="E61" s="122">
        <v>2517</v>
      </c>
      <c r="F61" s="123">
        <v>166</v>
      </c>
      <c r="G61" s="122">
        <v>139</v>
      </c>
      <c r="H61" s="84">
        <v>176</v>
      </c>
      <c r="I61" s="123">
        <v>4</v>
      </c>
      <c r="J61" s="223">
        <v>118</v>
      </c>
      <c r="K61" s="122">
        <v>14</v>
      </c>
      <c r="L61" s="123">
        <v>37</v>
      </c>
      <c r="N61" s="228">
        <v>2683</v>
      </c>
      <c r="O61" s="228">
        <v>319</v>
      </c>
      <c r="P61" s="228">
        <v>118</v>
      </c>
      <c r="Q61" s="228">
        <v>51</v>
      </c>
      <c r="R61" s="61">
        <v>3191</v>
      </c>
      <c r="S61" s="61">
        <v>3191</v>
      </c>
      <c r="T61" s="61" t="s">
        <v>420</v>
      </c>
    </row>
    <row r="62" spans="2:20" s="23" customFormat="1" ht="17.25" customHeight="1" x14ac:dyDescent="0.2">
      <c r="B62" s="87" t="s">
        <v>272</v>
      </c>
      <c r="C62" s="81" t="s">
        <v>26</v>
      </c>
      <c r="D62" s="134" t="s">
        <v>304</v>
      </c>
      <c r="E62" s="122">
        <v>140</v>
      </c>
      <c r="F62" s="123">
        <v>0</v>
      </c>
      <c r="G62" s="122">
        <v>162</v>
      </c>
      <c r="H62" s="84">
        <v>0</v>
      </c>
      <c r="I62" s="123">
        <v>0</v>
      </c>
      <c r="J62" s="223">
        <v>85</v>
      </c>
      <c r="K62" s="122">
        <v>25</v>
      </c>
      <c r="L62" s="123">
        <v>0</v>
      </c>
      <c r="N62" s="228">
        <v>140</v>
      </c>
      <c r="O62" s="228">
        <v>162</v>
      </c>
      <c r="P62" s="228">
        <v>85</v>
      </c>
      <c r="Q62" s="228">
        <v>25</v>
      </c>
      <c r="R62" s="61">
        <v>1769</v>
      </c>
      <c r="S62" s="61">
        <v>1769</v>
      </c>
      <c r="T62" s="61" t="s">
        <v>420</v>
      </c>
    </row>
    <row r="63" spans="2:20" s="23" customFormat="1" ht="17.25" customHeight="1" x14ac:dyDescent="0.2">
      <c r="B63" s="87" t="s">
        <v>272</v>
      </c>
      <c r="C63" s="81" t="s">
        <v>9</v>
      </c>
      <c r="D63" s="134" t="s">
        <v>306</v>
      </c>
      <c r="E63" s="122">
        <v>1745</v>
      </c>
      <c r="F63" s="123">
        <v>82</v>
      </c>
      <c r="G63" s="122">
        <v>143</v>
      </c>
      <c r="H63" s="84">
        <v>19</v>
      </c>
      <c r="I63" s="123">
        <v>7</v>
      </c>
      <c r="J63" s="223">
        <v>46</v>
      </c>
      <c r="K63" s="122">
        <v>11</v>
      </c>
      <c r="L63" s="123">
        <v>24</v>
      </c>
      <c r="N63" s="228">
        <v>1827</v>
      </c>
      <c r="O63" s="228">
        <v>169</v>
      </c>
      <c r="P63" s="228">
        <v>46</v>
      </c>
      <c r="Q63" s="228">
        <v>35</v>
      </c>
      <c r="R63" s="61">
        <v>2109</v>
      </c>
      <c r="S63" s="61">
        <v>2109</v>
      </c>
      <c r="T63" s="61" t="s">
        <v>420</v>
      </c>
    </row>
    <row r="64" spans="2:20" s="23" customFormat="1" ht="17.25" customHeight="1" x14ac:dyDescent="0.2">
      <c r="B64" s="87" t="s">
        <v>272</v>
      </c>
      <c r="C64" s="81" t="s">
        <v>36</v>
      </c>
      <c r="D64" s="134" t="s">
        <v>307</v>
      </c>
      <c r="E64" s="122">
        <v>4473</v>
      </c>
      <c r="F64" s="123">
        <v>71</v>
      </c>
      <c r="G64" s="122">
        <v>254</v>
      </c>
      <c r="H64" s="84">
        <v>0</v>
      </c>
      <c r="I64" s="123">
        <v>0</v>
      </c>
      <c r="J64" s="223">
        <v>101</v>
      </c>
      <c r="K64" s="122">
        <v>22</v>
      </c>
      <c r="L64" s="123">
        <v>1</v>
      </c>
      <c r="N64" s="228">
        <v>4544</v>
      </c>
      <c r="O64" s="228">
        <v>254</v>
      </c>
      <c r="P64" s="228">
        <v>101</v>
      </c>
      <c r="Q64" s="228">
        <v>23</v>
      </c>
      <c r="R64" s="61">
        <v>4799</v>
      </c>
      <c r="S64" s="61">
        <v>4799</v>
      </c>
      <c r="T64" s="61" t="s">
        <v>420</v>
      </c>
    </row>
    <row r="65" spans="2:20" s="23" customFormat="1" ht="17.25" customHeight="1" x14ac:dyDescent="0.2">
      <c r="B65" s="87" t="s">
        <v>272</v>
      </c>
      <c r="C65" s="81" t="s">
        <v>14</v>
      </c>
      <c r="D65" s="134" t="s">
        <v>315</v>
      </c>
      <c r="E65" s="122">
        <v>1539</v>
      </c>
      <c r="F65" s="123">
        <v>69</v>
      </c>
      <c r="G65" s="122">
        <v>250</v>
      </c>
      <c r="H65" s="84">
        <v>41</v>
      </c>
      <c r="I65" s="123">
        <v>8</v>
      </c>
      <c r="J65" s="223">
        <v>61</v>
      </c>
      <c r="K65" s="122">
        <v>46</v>
      </c>
      <c r="L65" s="123">
        <v>13</v>
      </c>
      <c r="N65" s="228">
        <v>1608</v>
      </c>
      <c r="O65" s="228">
        <v>299</v>
      </c>
      <c r="P65" s="228">
        <v>61</v>
      </c>
      <c r="Q65" s="228">
        <v>59</v>
      </c>
      <c r="R65" s="61">
        <v>3244</v>
      </c>
      <c r="S65" s="61">
        <v>3244</v>
      </c>
      <c r="T65" s="61" t="s">
        <v>420</v>
      </c>
    </row>
    <row r="66" spans="2:20" s="23" customFormat="1" ht="17.25" customHeight="1" x14ac:dyDescent="0.2">
      <c r="B66" s="87" t="s">
        <v>272</v>
      </c>
      <c r="C66" s="81" t="s">
        <v>29</v>
      </c>
      <c r="D66" s="134" t="s">
        <v>316</v>
      </c>
      <c r="E66" s="122">
        <v>1211</v>
      </c>
      <c r="F66" s="123">
        <v>3</v>
      </c>
      <c r="G66" s="122">
        <v>101</v>
      </c>
      <c r="H66" s="84">
        <v>42</v>
      </c>
      <c r="I66" s="123">
        <v>9</v>
      </c>
      <c r="J66" s="223">
        <v>46</v>
      </c>
      <c r="K66" s="122">
        <v>28</v>
      </c>
      <c r="L66" s="123">
        <v>8</v>
      </c>
      <c r="N66" s="228">
        <v>1214</v>
      </c>
      <c r="O66" s="228">
        <v>152</v>
      </c>
      <c r="P66" s="228">
        <v>46</v>
      </c>
      <c r="Q66" s="228">
        <v>36</v>
      </c>
      <c r="R66" s="61">
        <v>1468</v>
      </c>
      <c r="S66" s="61">
        <v>1468</v>
      </c>
      <c r="T66" s="61" t="s">
        <v>420</v>
      </c>
    </row>
    <row r="67" spans="2:20" s="23" customFormat="1" ht="17.25" customHeight="1" x14ac:dyDescent="0.2">
      <c r="B67" s="87" t="s">
        <v>272</v>
      </c>
      <c r="C67" s="81" t="s">
        <v>39</v>
      </c>
      <c r="D67" s="134" t="s">
        <v>317</v>
      </c>
      <c r="E67" s="122">
        <v>1595</v>
      </c>
      <c r="F67" s="123">
        <v>70</v>
      </c>
      <c r="G67" s="122">
        <v>126</v>
      </c>
      <c r="H67" s="84">
        <v>3</v>
      </c>
      <c r="I67" s="123">
        <v>1</v>
      </c>
      <c r="J67" s="223">
        <v>168</v>
      </c>
      <c r="K67" s="122">
        <v>23</v>
      </c>
      <c r="L67" s="123">
        <v>15</v>
      </c>
      <c r="N67" s="228">
        <v>1665</v>
      </c>
      <c r="O67" s="228">
        <v>130</v>
      </c>
      <c r="P67" s="228">
        <v>168</v>
      </c>
      <c r="Q67" s="228">
        <v>38</v>
      </c>
      <c r="R67" s="61">
        <v>1671</v>
      </c>
      <c r="S67" s="61">
        <v>1671</v>
      </c>
      <c r="T67" s="61" t="s">
        <v>420</v>
      </c>
    </row>
    <row r="68" spans="2:20" s="23" customFormat="1" ht="17.25" customHeight="1" x14ac:dyDescent="0.2">
      <c r="B68" s="87" t="s">
        <v>272</v>
      </c>
      <c r="C68" s="81" t="s">
        <v>15</v>
      </c>
      <c r="D68" s="134" t="s">
        <v>318</v>
      </c>
      <c r="E68" s="122">
        <v>2480</v>
      </c>
      <c r="F68" s="123">
        <v>104</v>
      </c>
      <c r="G68" s="122">
        <v>282</v>
      </c>
      <c r="H68" s="84">
        <v>25</v>
      </c>
      <c r="I68" s="123">
        <v>0</v>
      </c>
      <c r="J68" s="223">
        <v>63</v>
      </c>
      <c r="K68" s="122">
        <v>47</v>
      </c>
      <c r="L68" s="123">
        <v>23</v>
      </c>
      <c r="N68" s="228">
        <v>2584</v>
      </c>
      <c r="O68" s="228">
        <v>307</v>
      </c>
      <c r="P68" s="228">
        <v>63</v>
      </c>
      <c r="Q68" s="228">
        <v>70</v>
      </c>
      <c r="R68" s="61">
        <v>2711</v>
      </c>
      <c r="S68" s="61">
        <v>2711</v>
      </c>
      <c r="T68" s="61" t="s">
        <v>420</v>
      </c>
    </row>
    <row r="69" spans="2:20" s="23" customFormat="1" ht="17.25" customHeight="1" x14ac:dyDescent="0.2">
      <c r="B69" s="87" t="s">
        <v>272</v>
      </c>
      <c r="C69" s="81" t="s">
        <v>33</v>
      </c>
      <c r="D69" s="134" t="s">
        <v>340</v>
      </c>
      <c r="E69" s="122">
        <v>3512</v>
      </c>
      <c r="F69" s="123">
        <v>158</v>
      </c>
      <c r="G69" s="122">
        <v>433</v>
      </c>
      <c r="H69" s="84">
        <v>15</v>
      </c>
      <c r="I69" s="123">
        <v>24</v>
      </c>
      <c r="J69" s="223">
        <v>195</v>
      </c>
      <c r="K69" s="122">
        <v>20</v>
      </c>
      <c r="L69" s="123">
        <v>25</v>
      </c>
      <c r="N69" s="228">
        <v>3670</v>
      </c>
      <c r="O69" s="228">
        <v>472</v>
      </c>
      <c r="P69" s="228">
        <v>195</v>
      </c>
      <c r="Q69" s="228">
        <v>45</v>
      </c>
      <c r="R69" s="61">
        <v>4788</v>
      </c>
      <c r="S69" s="61">
        <v>4788</v>
      </c>
      <c r="T69" s="61" t="s">
        <v>420</v>
      </c>
    </row>
    <row r="70" spans="2:20" s="23" customFormat="1" ht="17.25" customHeight="1" x14ac:dyDescent="0.2">
      <c r="B70" s="87" t="s">
        <v>272</v>
      </c>
      <c r="C70" s="81" t="s">
        <v>17</v>
      </c>
      <c r="D70" s="134" t="s">
        <v>355</v>
      </c>
      <c r="E70" s="122">
        <v>932</v>
      </c>
      <c r="F70" s="123">
        <v>64</v>
      </c>
      <c r="G70" s="122">
        <v>94</v>
      </c>
      <c r="H70" s="84">
        <v>38</v>
      </c>
      <c r="I70" s="123">
        <v>18</v>
      </c>
      <c r="J70" s="223">
        <v>30</v>
      </c>
      <c r="K70" s="122">
        <v>32</v>
      </c>
      <c r="L70" s="123">
        <v>11</v>
      </c>
      <c r="N70" s="228">
        <v>996</v>
      </c>
      <c r="O70" s="228">
        <v>150</v>
      </c>
      <c r="P70" s="228">
        <v>30</v>
      </c>
      <c r="Q70" s="228">
        <v>43</v>
      </c>
      <c r="R70" s="61">
        <v>1211</v>
      </c>
      <c r="S70" s="61">
        <v>1211</v>
      </c>
      <c r="T70" s="61" t="s">
        <v>420</v>
      </c>
    </row>
    <row r="71" spans="2:20" s="23" customFormat="1" ht="17.25" customHeight="1" x14ac:dyDescent="0.2">
      <c r="B71" s="87" t="s">
        <v>272</v>
      </c>
      <c r="C71" s="81" t="s">
        <v>19</v>
      </c>
      <c r="D71" s="134" t="s">
        <v>378</v>
      </c>
      <c r="E71" s="122">
        <v>2115</v>
      </c>
      <c r="F71" s="123">
        <v>159</v>
      </c>
      <c r="G71" s="122">
        <v>8</v>
      </c>
      <c r="H71" s="84">
        <v>282</v>
      </c>
      <c r="I71" s="123">
        <v>5</v>
      </c>
      <c r="J71" s="223">
        <v>115</v>
      </c>
      <c r="K71" s="122">
        <v>34</v>
      </c>
      <c r="L71" s="123">
        <v>16</v>
      </c>
      <c r="N71" s="228">
        <v>2274</v>
      </c>
      <c r="O71" s="228">
        <v>295</v>
      </c>
      <c r="P71" s="228">
        <v>115</v>
      </c>
      <c r="Q71" s="228">
        <v>50</v>
      </c>
      <c r="R71" s="61">
        <v>2915</v>
      </c>
      <c r="S71" s="61">
        <v>2915</v>
      </c>
      <c r="T71" s="61" t="s">
        <v>420</v>
      </c>
    </row>
    <row r="72" spans="2:20" s="23" customFormat="1" ht="17.25" customHeight="1" x14ac:dyDescent="0.2">
      <c r="B72" s="87" t="s">
        <v>272</v>
      </c>
      <c r="C72" s="81" t="s">
        <v>20</v>
      </c>
      <c r="D72" s="134" t="s">
        <v>379</v>
      </c>
      <c r="E72" s="122">
        <v>1701</v>
      </c>
      <c r="F72" s="123">
        <v>81</v>
      </c>
      <c r="G72" s="122">
        <v>118</v>
      </c>
      <c r="H72" s="84">
        <v>18</v>
      </c>
      <c r="I72" s="123">
        <v>3</v>
      </c>
      <c r="J72" s="223">
        <v>78</v>
      </c>
      <c r="K72" s="122">
        <v>14</v>
      </c>
      <c r="L72" s="123">
        <v>13</v>
      </c>
      <c r="N72" s="228">
        <v>1782</v>
      </c>
      <c r="O72" s="228">
        <v>139</v>
      </c>
      <c r="P72" s="228">
        <v>78</v>
      </c>
      <c r="Q72" s="228">
        <v>27</v>
      </c>
      <c r="R72" s="61">
        <v>2201</v>
      </c>
      <c r="S72" s="61">
        <v>2201</v>
      </c>
      <c r="T72" s="61" t="s">
        <v>420</v>
      </c>
    </row>
    <row r="73" spans="2:20" s="23" customFormat="1" ht="17.25" customHeight="1" x14ac:dyDescent="0.2">
      <c r="B73" s="87" t="s">
        <v>273</v>
      </c>
      <c r="C73" s="81" t="s">
        <v>42</v>
      </c>
      <c r="D73" s="134" t="s">
        <v>284</v>
      </c>
      <c r="E73" s="122">
        <v>4664</v>
      </c>
      <c r="F73" s="123">
        <v>0</v>
      </c>
      <c r="G73" s="122">
        <v>191</v>
      </c>
      <c r="H73" s="84">
        <v>209</v>
      </c>
      <c r="I73" s="123">
        <v>123</v>
      </c>
      <c r="J73" s="223">
        <v>48</v>
      </c>
      <c r="K73" s="122">
        <v>11</v>
      </c>
      <c r="L73" s="123">
        <v>6</v>
      </c>
      <c r="N73" s="228">
        <v>4664</v>
      </c>
      <c r="O73" s="228">
        <v>523</v>
      </c>
      <c r="P73" s="228">
        <v>48</v>
      </c>
      <c r="Q73" s="228">
        <v>17</v>
      </c>
      <c r="R73" s="61">
        <v>4045</v>
      </c>
      <c r="S73" s="61">
        <v>4045</v>
      </c>
      <c r="T73" s="61" t="s">
        <v>420</v>
      </c>
    </row>
    <row r="74" spans="2:20" s="23" customFormat="1" ht="17.25" customHeight="1" x14ac:dyDescent="0.2">
      <c r="B74" s="87" t="s">
        <v>273</v>
      </c>
      <c r="C74" s="80" t="s">
        <v>67</v>
      </c>
      <c r="D74" s="135" t="s">
        <v>285</v>
      </c>
      <c r="E74" s="122">
        <v>2336</v>
      </c>
      <c r="F74" s="123">
        <v>5</v>
      </c>
      <c r="G74" s="122">
        <v>723</v>
      </c>
      <c r="H74" s="84">
        <v>13</v>
      </c>
      <c r="I74" s="123">
        <v>76</v>
      </c>
      <c r="J74" s="223">
        <v>142</v>
      </c>
      <c r="K74" s="122">
        <v>15</v>
      </c>
      <c r="L74" s="123">
        <v>2</v>
      </c>
      <c r="N74" s="228">
        <v>2341</v>
      </c>
      <c r="O74" s="228">
        <v>812</v>
      </c>
      <c r="P74" s="228">
        <v>142</v>
      </c>
      <c r="Q74" s="228">
        <v>17</v>
      </c>
      <c r="R74" s="61">
        <v>4300</v>
      </c>
      <c r="S74" s="61">
        <v>4300</v>
      </c>
      <c r="T74" s="61" t="s">
        <v>420</v>
      </c>
    </row>
    <row r="75" spans="2:20" s="23" customFormat="1" ht="17.25" customHeight="1" x14ac:dyDescent="0.2">
      <c r="B75" s="87" t="s">
        <v>273</v>
      </c>
      <c r="C75" s="81" t="s">
        <v>51</v>
      </c>
      <c r="D75" s="134" t="s">
        <v>291</v>
      </c>
      <c r="E75" s="122">
        <v>3395</v>
      </c>
      <c r="F75" s="123">
        <v>42</v>
      </c>
      <c r="G75" s="122">
        <v>337</v>
      </c>
      <c r="H75" s="84">
        <v>114</v>
      </c>
      <c r="I75" s="123">
        <v>52</v>
      </c>
      <c r="J75" s="223">
        <v>140</v>
      </c>
      <c r="K75" s="122">
        <v>50</v>
      </c>
      <c r="L75" s="123">
        <v>5</v>
      </c>
      <c r="N75" s="228">
        <v>3437</v>
      </c>
      <c r="O75" s="228">
        <v>503</v>
      </c>
      <c r="P75" s="228">
        <v>140</v>
      </c>
      <c r="Q75" s="228">
        <v>55</v>
      </c>
      <c r="R75" s="61">
        <v>3262</v>
      </c>
      <c r="S75" s="61">
        <v>3262</v>
      </c>
      <c r="T75" s="61" t="s">
        <v>420</v>
      </c>
    </row>
    <row r="76" spans="2:20" s="23" customFormat="1" ht="17.25" customHeight="1" x14ac:dyDescent="0.2">
      <c r="B76" s="87" t="s">
        <v>273</v>
      </c>
      <c r="C76" s="81" t="s">
        <v>70</v>
      </c>
      <c r="D76" s="134" t="s">
        <v>293</v>
      </c>
      <c r="E76" s="122">
        <v>713</v>
      </c>
      <c r="F76" s="123">
        <v>45</v>
      </c>
      <c r="G76" s="122">
        <v>157</v>
      </c>
      <c r="H76" s="84">
        <v>23</v>
      </c>
      <c r="I76" s="123">
        <v>10</v>
      </c>
      <c r="J76" s="223">
        <v>37</v>
      </c>
      <c r="K76" s="122">
        <v>9</v>
      </c>
      <c r="L76" s="123">
        <v>4</v>
      </c>
      <c r="N76" s="228">
        <v>758</v>
      </c>
      <c r="O76" s="228">
        <v>190</v>
      </c>
      <c r="P76" s="228">
        <v>37</v>
      </c>
      <c r="Q76" s="228">
        <v>13</v>
      </c>
      <c r="R76" s="61">
        <v>1300</v>
      </c>
      <c r="S76" s="61">
        <v>1300</v>
      </c>
      <c r="T76" s="61" t="s">
        <v>420</v>
      </c>
    </row>
    <row r="77" spans="2:20" s="23" customFormat="1" ht="17.25" customHeight="1" x14ac:dyDescent="0.2">
      <c r="B77" s="87" t="s">
        <v>273</v>
      </c>
      <c r="C77" s="81" t="s">
        <v>83</v>
      </c>
      <c r="D77" s="134" t="s">
        <v>294</v>
      </c>
      <c r="E77" s="122">
        <v>1047</v>
      </c>
      <c r="F77" s="123">
        <v>0</v>
      </c>
      <c r="G77" s="122">
        <v>0</v>
      </c>
      <c r="H77" s="84">
        <v>82</v>
      </c>
      <c r="I77" s="123">
        <v>0</v>
      </c>
      <c r="J77" s="223">
        <v>13</v>
      </c>
      <c r="K77" s="122">
        <v>16</v>
      </c>
      <c r="L77" s="123">
        <v>0</v>
      </c>
      <c r="N77" s="228">
        <v>1047</v>
      </c>
      <c r="O77" s="228">
        <v>82</v>
      </c>
      <c r="P77" s="228">
        <v>13</v>
      </c>
      <c r="Q77" s="228">
        <v>16</v>
      </c>
      <c r="R77" s="61">
        <v>932</v>
      </c>
      <c r="S77" s="61">
        <v>932</v>
      </c>
      <c r="T77" s="61" t="s">
        <v>420</v>
      </c>
    </row>
    <row r="78" spans="2:20" s="23" customFormat="1" ht="17.25" customHeight="1" x14ac:dyDescent="0.2">
      <c r="B78" s="87" t="s">
        <v>273</v>
      </c>
      <c r="C78" s="81" t="s">
        <v>45</v>
      </c>
      <c r="D78" s="134" t="s">
        <v>311</v>
      </c>
      <c r="E78" s="122">
        <v>2187</v>
      </c>
      <c r="F78" s="123">
        <v>152</v>
      </c>
      <c r="G78" s="122">
        <v>31</v>
      </c>
      <c r="H78" s="84">
        <v>131</v>
      </c>
      <c r="I78" s="123">
        <v>21</v>
      </c>
      <c r="J78" s="223">
        <v>61</v>
      </c>
      <c r="K78" s="122">
        <v>58</v>
      </c>
      <c r="L78" s="123">
        <v>21</v>
      </c>
      <c r="N78" s="228">
        <v>2339</v>
      </c>
      <c r="O78" s="228">
        <v>183</v>
      </c>
      <c r="P78" s="228">
        <v>61</v>
      </c>
      <c r="Q78" s="228">
        <v>79</v>
      </c>
      <c r="R78" s="61">
        <v>1110</v>
      </c>
      <c r="S78" s="61">
        <v>1110</v>
      </c>
      <c r="T78" s="61" t="s">
        <v>420</v>
      </c>
    </row>
    <row r="79" spans="2:20" s="23" customFormat="1" ht="17.25" customHeight="1" x14ac:dyDescent="0.2">
      <c r="B79" s="87" t="s">
        <v>273</v>
      </c>
      <c r="C79" s="81" t="s">
        <v>77</v>
      </c>
      <c r="D79" s="134" t="s">
        <v>325</v>
      </c>
      <c r="E79" s="122">
        <v>2610</v>
      </c>
      <c r="F79" s="123">
        <v>14</v>
      </c>
      <c r="G79" s="122">
        <v>87</v>
      </c>
      <c r="H79" s="84">
        <v>179</v>
      </c>
      <c r="I79" s="123">
        <v>0</v>
      </c>
      <c r="J79" s="223">
        <v>52</v>
      </c>
      <c r="K79" s="122">
        <v>12</v>
      </c>
      <c r="L79" s="123">
        <v>0</v>
      </c>
      <c r="N79" s="228">
        <v>2624</v>
      </c>
      <c r="O79" s="228">
        <v>266</v>
      </c>
      <c r="P79" s="228">
        <v>52</v>
      </c>
      <c r="Q79" s="228">
        <v>12</v>
      </c>
      <c r="R79" s="61">
        <v>2576</v>
      </c>
      <c r="S79" s="61">
        <v>2576</v>
      </c>
      <c r="T79" s="61" t="s">
        <v>420</v>
      </c>
    </row>
    <row r="80" spans="2:20" s="23" customFormat="1" ht="17.25" customHeight="1" x14ac:dyDescent="0.2">
      <c r="B80" s="87" t="s">
        <v>273</v>
      </c>
      <c r="C80" s="81" t="s">
        <v>80</v>
      </c>
      <c r="D80" s="134" t="s">
        <v>326</v>
      </c>
      <c r="E80" s="122">
        <v>2429</v>
      </c>
      <c r="F80" s="123">
        <v>65</v>
      </c>
      <c r="G80" s="122">
        <v>256</v>
      </c>
      <c r="H80" s="84">
        <v>67</v>
      </c>
      <c r="I80" s="123">
        <v>5</v>
      </c>
      <c r="J80" s="223">
        <v>41</v>
      </c>
      <c r="K80" s="122">
        <v>36</v>
      </c>
      <c r="L80" s="123">
        <v>6</v>
      </c>
      <c r="N80" s="228">
        <v>2494</v>
      </c>
      <c r="O80" s="228">
        <v>328</v>
      </c>
      <c r="P80" s="228">
        <v>41</v>
      </c>
      <c r="Q80" s="228">
        <v>42</v>
      </c>
      <c r="R80" s="61">
        <v>2589</v>
      </c>
      <c r="S80" s="61">
        <v>2589</v>
      </c>
      <c r="T80" s="61" t="s">
        <v>420</v>
      </c>
    </row>
    <row r="81" spans="2:20" s="23" customFormat="1" ht="17.25" customHeight="1" x14ac:dyDescent="0.2">
      <c r="B81" s="87" t="s">
        <v>273</v>
      </c>
      <c r="C81" s="81" t="s">
        <v>86</v>
      </c>
      <c r="D81" s="134" t="s">
        <v>327</v>
      </c>
      <c r="E81" s="122">
        <v>1090</v>
      </c>
      <c r="F81" s="123">
        <v>40</v>
      </c>
      <c r="G81" s="122">
        <v>163</v>
      </c>
      <c r="H81" s="84">
        <v>0</v>
      </c>
      <c r="I81" s="123">
        <v>9</v>
      </c>
      <c r="J81" s="223">
        <v>3</v>
      </c>
      <c r="K81" s="122">
        <v>12</v>
      </c>
      <c r="L81" s="123">
        <v>4</v>
      </c>
      <c r="N81" s="228">
        <v>1130</v>
      </c>
      <c r="O81" s="228">
        <v>172</v>
      </c>
      <c r="P81" s="228">
        <v>3</v>
      </c>
      <c r="Q81" s="228">
        <v>16</v>
      </c>
      <c r="R81" s="61">
        <v>2584</v>
      </c>
      <c r="S81" s="61">
        <v>2584</v>
      </c>
      <c r="T81" s="61" t="s">
        <v>420</v>
      </c>
    </row>
    <row r="82" spans="2:20" s="23" customFormat="1" ht="17.25" customHeight="1" x14ac:dyDescent="0.2">
      <c r="B82" s="87" t="s">
        <v>273</v>
      </c>
      <c r="C82" s="81" t="s">
        <v>88</v>
      </c>
      <c r="D82" s="134" t="s">
        <v>328</v>
      </c>
      <c r="E82" s="122">
        <v>400</v>
      </c>
      <c r="F82" s="123">
        <v>36</v>
      </c>
      <c r="G82" s="122">
        <v>11</v>
      </c>
      <c r="H82" s="84">
        <v>73</v>
      </c>
      <c r="I82" s="123">
        <v>48</v>
      </c>
      <c r="J82" s="223">
        <v>18</v>
      </c>
      <c r="K82" s="122">
        <v>8</v>
      </c>
      <c r="L82" s="123">
        <v>5</v>
      </c>
      <c r="N82" s="228">
        <v>436</v>
      </c>
      <c r="O82" s="228">
        <v>132</v>
      </c>
      <c r="P82" s="228">
        <v>18</v>
      </c>
      <c r="Q82" s="228">
        <v>13</v>
      </c>
      <c r="R82" s="61">
        <v>1436</v>
      </c>
      <c r="S82" s="61">
        <v>1436</v>
      </c>
      <c r="T82" s="61" t="s">
        <v>420</v>
      </c>
    </row>
    <row r="83" spans="2:20" s="23" customFormat="1" ht="17.25" customHeight="1" x14ac:dyDescent="0.2">
      <c r="B83" s="87" t="s">
        <v>273</v>
      </c>
      <c r="C83" s="81" t="s">
        <v>81</v>
      </c>
      <c r="D83" s="134" t="s">
        <v>332</v>
      </c>
      <c r="E83" s="122">
        <v>3161</v>
      </c>
      <c r="F83" s="123">
        <v>120</v>
      </c>
      <c r="G83" s="122">
        <v>45</v>
      </c>
      <c r="H83" s="84">
        <v>2</v>
      </c>
      <c r="I83" s="123">
        <v>0</v>
      </c>
      <c r="J83" s="223">
        <v>28</v>
      </c>
      <c r="K83" s="122">
        <v>29</v>
      </c>
      <c r="L83" s="123">
        <v>0</v>
      </c>
      <c r="N83" s="228">
        <v>3281</v>
      </c>
      <c r="O83" s="228">
        <v>47</v>
      </c>
      <c r="P83" s="228">
        <v>28</v>
      </c>
      <c r="Q83" s="228">
        <v>29</v>
      </c>
      <c r="R83" s="61">
        <v>2725</v>
      </c>
      <c r="S83" s="61">
        <v>2727</v>
      </c>
      <c r="T83" s="61" t="s">
        <v>419</v>
      </c>
    </row>
    <row r="84" spans="2:20" s="23" customFormat="1" ht="17.25" customHeight="1" x14ac:dyDescent="0.2">
      <c r="B84" s="87" t="s">
        <v>273</v>
      </c>
      <c r="C84" s="81" t="s">
        <v>57</v>
      </c>
      <c r="D84" s="134" t="s">
        <v>336</v>
      </c>
      <c r="E84" s="122">
        <v>425</v>
      </c>
      <c r="F84" s="123">
        <v>23</v>
      </c>
      <c r="G84" s="122">
        <v>5</v>
      </c>
      <c r="H84" s="84">
        <v>75</v>
      </c>
      <c r="I84" s="123">
        <v>0</v>
      </c>
      <c r="J84" s="223">
        <v>25</v>
      </c>
      <c r="K84" s="122">
        <v>8</v>
      </c>
      <c r="L84" s="123">
        <v>3</v>
      </c>
      <c r="N84" s="228">
        <v>448</v>
      </c>
      <c r="O84" s="228">
        <v>80</v>
      </c>
      <c r="P84" s="228">
        <v>25</v>
      </c>
      <c r="Q84" s="228">
        <v>11</v>
      </c>
      <c r="R84" s="61">
        <v>3281</v>
      </c>
      <c r="S84" s="61">
        <v>3281</v>
      </c>
      <c r="T84" s="61" t="s">
        <v>420</v>
      </c>
    </row>
    <row r="85" spans="2:20" s="23" customFormat="1" ht="17.25" customHeight="1" x14ac:dyDescent="0.2">
      <c r="B85" s="87" t="s">
        <v>273</v>
      </c>
      <c r="C85" s="81" t="s">
        <v>73</v>
      </c>
      <c r="D85" s="134" t="s">
        <v>354</v>
      </c>
      <c r="E85" s="122">
        <v>2101</v>
      </c>
      <c r="F85" s="123">
        <v>11</v>
      </c>
      <c r="G85" s="122">
        <v>467</v>
      </c>
      <c r="H85" s="84">
        <v>2</v>
      </c>
      <c r="I85" s="123">
        <v>0</v>
      </c>
      <c r="J85" s="223">
        <v>42</v>
      </c>
      <c r="K85" s="122">
        <v>58</v>
      </c>
      <c r="L85" s="123">
        <v>1</v>
      </c>
      <c r="N85" s="228">
        <v>2112</v>
      </c>
      <c r="O85" s="228">
        <v>469</v>
      </c>
      <c r="P85" s="228">
        <v>42</v>
      </c>
      <c r="Q85" s="228">
        <v>59</v>
      </c>
      <c r="R85" s="61">
        <v>743</v>
      </c>
      <c r="S85" s="61">
        <v>743</v>
      </c>
      <c r="T85" s="61" t="s">
        <v>420</v>
      </c>
    </row>
    <row r="86" spans="2:20" s="23" customFormat="1" ht="17.25" customHeight="1" x14ac:dyDescent="0.2">
      <c r="B86" s="87" t="s">
        <v>273</v>
      </c>
      <c r="C86" s="80" t="s">
        <v>48</v>
      </c>
      <c r="D86" s="135" t="s">
        <v>396</v>
      </c>
      <c r="E86" s="122">
        <v>873</v>
      </c>
      <c r="F86" s="123">
        <v>11</v>
      </c>
      <c r="G86" s="122">
        <v>26</v>
      </c>
      <c r="H86" s="84">
        <v>46</v>
      </c>
      <c r="I86" s="123">
        <v>9</v>
      </c>
      <c r="J86" s="223">
        <v>3</v>
      </c>
      <c r="K86" s="122">
        <v>15</v>
      </c>
      <c r="L86" s="123">
        <v>3</v>
      </c>
      <c r="N86" s="228">
        <v>884</v>
      </c>
      <c r="O86" s="228">
        <v>81</v>
      </c>
      <c r="P86" s="228">
        <v>3</v>
      </c>
      <c r="Q86" s="228">
        <v>18</v>
      </c>
      <c r="R86" s="61">
        <v>2353</v>
      </c>
      <c r="S86" s="61">
        <v>2353</v>
      </c>
      <c r="T86" s="61" t="s">
        <v>420</v>
      </c>
    </row>
    <row r="87" spans="2:20" s="23" customFormat="1" ht="17.25" customHeight="1" x14ac:dyDescent="0.2">
      <c r="B87" s="87" t="s">
        <v>273</v>
      </c>
      <c r="C87" s="81" t="s">
        <v>64</v>
      </c>
      <c r="D87" s="134" t="s">
        <v>360</v>
      </c>
      <c r="E87" s="122">
        <v>2481</v>
      </c>
      <c r="F87" s="123">
        <v>15</v>
      </c>
      <c r="G87" s="122">
        <v>156</v>
      </c>
      <c r="H87" s="84">
        <v>2</v>
      </c>
      <c r="I87" s="123">
        <v>1</v>
      </c>
      <c r="J87" s="223">
        <v>32</v>
      </c>
      <c r="K87" s="122">
        <v>0</v>
      </c>
      <c r="L87" s="123">
        <v>0</v>
      </c>
      <c r="N87" s="228">
        <v>2496</v>
      </c>
      <c r="O87" s="228">
        <v>159</v>
      </c>
      <c r="P87" s="228">
        <v>32</v>
      </c>
      <c r="Q87" s="228">
        <v>0</v>
      </c>
      <c r="R87" s="61">
        <v>901</v>
      </c>
      <c r="S87" s="61">
        <v>901</v>
      </c>
      <c r="T87" s="61" t="s">
        <v>420</v>
      </c>
    </row>
    <row r="88" spans="2:20" s="23" customFormat="1" ht="17.25" customHeight="1" x14ac:dyDescent="0.2">
      <c r="B88" s="87" t="s">
        <v>273</v>
      </c>
      <c r="C88" s="81" t="s">
        <v>92</v>
      </c>
      <c r="D88" s="134" t="s">
        <v>371</v>
      </c>
      <c r="E88" s="122">
        <v>1408</v>
      </c>
      <c r="F88" s="123">
        <v>23</v>
      </c>
      <c r="G88" s="122">
        <v>214</v>
      </c>
      <c r="H88" s="84">
        <v>11</v>
      </c>
      <c r="I88" s="123">
        <v>4</v>
      </c>
      <c r="J88" s="223">
        <v>42</v>
      </c>
      <c r="K88" s="122">
        <v>43</v>
      </c>
      <c r="L88" s="123">
        <v>16</v>
      </c>
      <c r="N88" s="228">
        <v>1431</v>
      </c>
      <c r="O88" s="228">
        <v>229</v>
      </c>
      <c r="P88" s="228">
        <v>42</v>
      </c>
      <c r="Q88" s="228">
        <v>59</v>
      </c>
      <c r="R88" s="61">
        <v>2819</v>
      </c>
      <c r="S88" s="61">
        <v>2819</v>
      </c>
      <c r="T88" s="61" t="s">
        <v>420</v>
      </c>
    </row>
    <row r="89" spans="2:20" s="23" customFormat="1" ht="17.25" customHeight="1" x14ac:dyDescent="0.2">
      <c r="B89" s="87" t="s">
        <v>273</v>
      </c>
      <c r="C89" s="81" t="s">
        <v>74</v>
      </c>
      <c r="D89" s="134" t="s">
        <v>392</v>
      </c>
      <c r="E89" s="122">
        <v>2736</v>
      </c>
      <c r="F89" s="123">
        <v>31</v>
      </c>
      <c r="G89" s="122">
        <v>275</v>
      </c>
      <c r="H89" s="84">
        <v>0</v>
      </c>
      <c r="I89" s="123">
        <v>0</v>
      </c>
      <c r="J89" s="223">
        <v>92</v>
      </c>
      <c r="K89" s="122">
        <v>47</v>
      </c>
      <c r="L89" s="123">
        <v>0</v>
      </c>
      <c r="N89" s="228">
        <v>2767</v>
      </c>
      <c r="O89" s="228">
        <v>275</v>
      </c>
      <c r="P89" s="228">
        <v>92</v>
      </c>
      <c r="Q89" s="228">
        <v>47</v>
      </c>
      <c r="R89" s="61">
        <v>1766</v>
      </c>
      <c r="S89" s="61">
        <v>1766</v>
      </c>
      <c r="T89" s="61" t="s">
        <v>420</v>
      </c>
    </row>
    <row r="90" spans="2:20" s="23" customFormat="1" ht="17.25" customHeight="1" x14ac:dyDescent="0.2">
      <c r="B90" s="87" t="s">
        <v>274</v>
      </c>
      <c r="C90" s="81" t="s">
        <v>133</v>
      </c>
      <c r="D90" s="134" t="s">
        <v>296</v>
      </c>
      <c r="E90" s="122">
        <v>279</v>
      </c>
      <c r="F90" s="123">
        <v>7</v>
      </c>
      <c r="G90" s="122">
        <v>150</v>
      </c>
      <c r="H90" s="84">
        <v>12</v>
      </c>
      <c r="I90" s="123">
        <v>0</v>
      </c>
      <c r="J90" s="223">
        <v>22</v>
      </c>
      <c r="K90" s="122">
        <v>34</v>
      </c>
      <c r="L90" s="123">
        <v>16</v>
      </c>
      <c r="N90" s="228">
        <v>286</v>
      </c>
      <c r="O90" s="228">
        <v>162</v>
      </c>
      <c r="P90" s="228">
        <v>22</v>
      </c>
      <c r="Q90" s="228">
        <v>50</v>
      </c>
      <c r="R90" s="61">
        <v>3230</v>
      </c>
      <c r="S90" s="61">
        <v>3230</v>
      </c>
      <c r="T90" s="61" t="s">
        <v>420</v>
      </c>
    </row>
    <row r="91" spans="2:20" s="23" customFormat="1" ht="17.25" customHeight="1" x14ac:dyDescent="0.2">
      <c r="B91" s="87" t="s">
        <v>274</v>
      </c>
      <c r="C91" s="81" t="s">
        <v>113</v>
      </c>
      <c r="D91" s="134" t="s">
        <v>314</v>
      </c>
      <c r="E91" s="122">
        <v>1856</v>
      </c>
      <c r="F91" s="123">
        <v>150</v>
      </c>
      <c r="G91" s="122">
        <v>147</v>
      </c>
      <c r="H91" s="84">
        <v>1</v>
      </c>
      <c r="I91" s="123">
        <v>0</v>
      </c>
      <c r="J91" s="223">
        <v>93</v>
      </c>
      <c r="K91" s="122">
        <v>22</v>
      </c>
      <c r="L91" s="123">
        <v>11</v>
      </c>
      <c r="N91" s="228">
        <v>2006</v>
      </c>
      <c r="O91" s="228">
        <v>148</v>
      </c>
      <c r="P91" s="228">
        <v>93</v>
      </c>
      <c r="Q91" s="228">
        <v>33</v>
      </c>
      <c r="R91" s="61">
        <v>782</v>
      </c>
      <c r="S91" s="61">
        <v>782</v>
      </c>
      <c r="T91" s="61" t="s">
        <v>420</v>
      </c>
    </row>
    <row r="92" spans="2:20" s="23" customFormat="1" ht="17.25" customHeight="1" x14ac:dyDescent="0.2">
      <c r="B92" s="87" t="s">
        <v>274</v>
      </c>
      <c r="C92" s="81" t="s">
        <v>100</v>
      </c>
      <c r="D92" s="134" t="s">
        <v>397</v>
      </c>
      <c r="E92" s="122">
        <v>701</v>
      </c>
      <c r="F92" s="123">
        <v>31</v>
      </c>
      <c r="G92" s="122">
        <v>160</v>
      </c>
      <c r="H92" s="84">
        <v>128</v>
      </c>
      <c r="I92" s="123">
        <v>33</v>
      </c>
      <c r="J92" s="223">
        <v>49</v>
      </c>
      <c r="K92" s="122">
        <v>14</v>
      </c>
      <c r="L92" s="123">
        <v>13</v>
      </c>
      <c r="N92" s="228">
        <v>732</v>
      </c>
      <c r="O92" s="228">
        <v>321</v>
      </c>
      <c r="P92" s="228">
        <v>49</v>
      </c>
      <c r="Q92" s="228">
        <v>27</v>
      </c>
      <c r="R92" s="61">
        <v>2079</v>
      </c>
      <c r="S92" s="61">
        <v>2079</v>
      </c>
      <c r="T92" s="61" t="s">
        <v>420</v>
      </c>
    </row>
    <row r="93" spans="2:20" s="23" customFormat="1" ht="17.25" customHeight="1" x14ac:dyDescent="0.2">
      <c r="B93" s="87" t="s">
        <v>274</v>
      </c>
      <c r="C93" s="81" t="s">
        <v>132</v>
      </c>
      <c r="D93" s="134" t="s">
        <v>329</v>
      </c>
      <c r="E93" s="122">
        <v>3407</v>
      </c>
      <c r="F93" s="123">
        <v>0</v>
      </c>
      <c r="G93" s="122">
        <v>984</v>
      </c>
      <c r="H93" s="84">
        <v>12</v>
      </c>
      <c r="I93" s="123">
        <v>0</v>
      </c>
      <c r="J93" s="223">
        <v>186</v>
      </c>
      <c r="K93" s="122">
        <v>1</v>
      </c>
      <c r="L93" s="123">
        <v>311</v>
      </c>
      <c r="N93" s="228">
        <v>3407</v>
      </c>
      <c r="O93" s="228">
        <v>996</v>
      </c>
      <c r="P93" s="228">
        <v>186</v>
      </c>
      <c r="Q93" s="228">
        <v>312</v>
      </c>
      <c r="R93" s="61">
        <v>1796</v>
      </c>
      <c r="S93" s="61">
        <v>1796</v>
      </c>
      <c r="T93" s="61" t="s">
        <v>420</v>
      </c>
    </row>
    <row r="94" spans="2:20" s="23" customFormat="1" ht="17.25" customHeight="1" x14ac:dyDescent="0.2">
      <c r="B94" s="87" t="s">
        <v>274</v>
      </c>
      <c r="C94" s="81" t="s">
        <v>129</v>
      </c>
      <c r="D94" s="134" t="s">
        <v>333</v>
      </c>
      <c r="E94" s="122">
        <v>1836</v>
      </c>
      <c r="F94" s="123">
        <v>121</v>
      </c>
      <c r="G94" s="122">
        <v>47</v>
      </c>
      <c r="H94" s="84">
        <v>236</v>
      </c>
      <c r="I94" s="123">
        <v>5</v>
      </c>
      <c r="J94" s="223">
        <v>31</v>
      </c>
      <c r="K94" s="122">
        <v>4</v>
      </c>
      <c r="L94" s="123">
        <v>0</v>
      </c>
      <c r="N94" s="228">
        <v>1957</v>
      </c>
      <c r="O94" s="228">
        <v>288</v>
      </c>
      <c r="P94" s="228">
        <v>31</v>
      </c>
      <c r="Q94" s="228">
        <v>4</v>
      </c>
      <c r="R94" s="61">
        <v>4775</v>
      </c>
      <c r="S94" s="61">
        <v>4775</v>
      </c>
      <c r="T94" s="61" t="s">
        <v>420</v>
      </c>
    </row>
    <row r="95" spans="2:20" s="23" customFormat="1" ht="17.25" customHeight="1" x14ac:dyDescent="0.2">
      <c r="B95" s="87" t="s">
        <v>274</v>
      </c>
      <c r="C95" s="81" t="s">
        <v>103</v>
      </c>
      <c r="D95" s="134" t="s">
        <v>335</v>
      </c>
      <c r="E95" s="122">
        <v>1258</v>
      </c>
      <c r="F95" s="123">
        <v>34</v>
      </c>
      <c r="G95" s="122">
        <v>248</v>
      </c>
      <c r="H95" s="84">
        <v>41</v>
      </c>
      <c r="I95" s="123">
        <v>0</v>
      </c>
      <c r="J95" s="223">
        <v>121</v>
      </c>
      <c r="K95" s="122">
        <v>6</v>
      </c>
      <c r="L95" s="123">
        <v>22</v>
      </c>
      <c r="N95" s="228">
        <v>1292</v>
      </c>
      <c r="O95" s="228">
        <v>289</v>
      </c>
      <c r="P95" s="228">
        <v>121</v>
      </c>
      <c r="Q95" s="228">
        <v>28</v>
      </c>
      <c r="R95" s="61">
        <v>2260</v>
      </c>
      <c r="S95" s="61">
        <v>2260</v>
      </c>
      <c r="T95" s="61" t="s">
        <v>420</v>
      </c>
    </row>
    <row r="96" spans="2:20" s="23" customFormat="1" ht="17.25" customHeight="1" x14ac:dyDescent="0.2">
      <c r="B96" s="87" t="s">
        <v>274</v>
      </c>
      <c r="C96" s="81" t="s">
        <v>134</v>
      </c>
      <c r="D96" s="134" t="s">
        <v>337</v>
      </c>
      <c r="E96" s="122">
        <v>1344</v>
      </c>
      <c r="F96" s="123">
        <v>50</v>
      </c>
      <c r="G96" s="122">
        <v>174</v>
      </c>
      <c r="H96" s="84">
        <v>0</v>
      </c>
      <c r="I96" s="123">
        <v>4</v>
      </c>
      <c r="J96" s="223">
        <v>34</v>
      </c>
      <c r="K96" s="122">
        <v>75</v>
      </c>
      <c r="L96" s="123">
        <v>2</v>
      </c>
      <c r="N96" s="228">
        <v>1394</v>
      </c>
      <c r="O96" s="228">
        <v>178</v>
      </c>
      <c r="P96" s="228">
        <v>34</v>
      </c>
      <c r="Q96" s="228">
        <v>77</v>
      </c>
      <c r="R96" s="61">
        <v>0</v>
      </c>
      <c r="S96" s="61">
        <v>0</v>
      </c>
      <c r="T96" s="61" t="s">
        <v>420</v>
      </c>
    </row>
    <row r="97" spans="2:20" s="23" customFormat="1" ht="17.25" customHeight="1" x14ac:dyDescent="0.2">
      <c r="B97" s="87" t="s">
        <v>274</v>
      </c>
      <c r="C97" s="81" t="s">
        <v>107</v>
      </c>
      <c r="D97" s="134" t="s">
        <v>338</v>
      </c>
      <c r="E97" s="122">
        <v>1245</v>
      </c>
      <c r="F97" s="123">
        <v>0</v>
      </c>
      <c r="G97" s="122">
        <v>68</v>
      </c>
      <c r="H97" s="84">
        <v>0</v>
      </c>
      <c r="I97" s="123">
        <v>0</v>
      </c>
      <c r="J97" s="223">
        <v>43</v>
      </c>
      <c r="K97" s="122">
        <v>19</v>
      </c>
      <c r="L97" s="123">
        <v>0</v>
      </c>
      <c r="N97" s="228">
        <v>1245</v>
      </c>
      <c r="O97" s="228">
        <v>68</v>
      </c>
      <c r="P97" s="228">
        <v>43</v>
      </c>
      <c r="Q97" s="228">
        <v>19</v>
      </c>
      <c r="R97" s="61">
        <v>1751</v>
      </c>
      <c r="S97" s="61">
        <v>1751</v>
      </c>
      <c r="T97" s="61" t="s">
        <v>420</v>
      </c>
    </row>
    <row r="98" spans="2:20" s="23" customFormat="1" ht="17.25" customHeight="1" x14ac:dyDescent="0.2">
      <c r="B98" s="87" t="s">
        <v>274</v>
      </c>
      <c r="C98" s="81" t="s">
        <v>104</v>
      </c>
      <c r="D98" s="134" t="s">
        <v>339</v>
      </c>
      <c r="E98" s="122">
        <v>1003</v>
      </c>
      <c r="F98" s="123">
        <v>2</v>
      </c>
      <c r="G98" s="122">
        <v>81</v>
      </c>
      <c r="H98" s="84">
        <v>1</v>
      </c>
      <c r="I98" s="123">
        <v>2</v>
      </c>
      <c r="J98" s="223">
        <v>10</v>
      </c>
      <c r="K98" s="122">
        <v>5</v>
      </c>
      <c r="L98" s="123">
        <v>0</v>
      </c>
      <c r="N98" s="228">
        <v>1005</v>
      </c>
      <c r="O98" s="228">
        <v>84</v>
      </c>
      <c r="P98" s="228">
        <v>10</v>
      </c>
      <c r="Q98" s="228">
        <v>5</v>
      </c>
      <c r="R98" s="61">
        <v>1091</v>
      </c>
      <c r="S98" s="61">
        <v>1091</v>
      </c>
      <c r="T98" s="61" t="s">
        <v>420</v>
      </c>
    </row>
    <row r="99" spans="2:20" s="23" customFormat="1" ht="17.25" customHeight="1" x14ac:dyDescent="0.2">
      <c r="B99" s="87" t="s">
        <v>274</v>
      </c>
      <c r="C99" s="81" t="s">
        <v>135</v>
      </c>
      <c r="D99" s="134" t="s">
        <v>347</v>
      </c>
      <c r="E99" s="122">
        <v>1698</v>
      </c>
      <c r="F99" s="123">
        <v>28</v>
      </c>
      <c r="G99" s="122">
        <v>196</v>
      </c>
      <c r="H99" s="84">
        <v>84</v>
      </c>
      <c r="I99" s="123">
        <v>6</v>
      </c>
      <c r="J99" s="223">
        <v>62</v>
      </c>
      <c r="K99" s="122">
        <v>41</v>
      </c>
      <c r="L99" s="123">
        <v>6</v>
      </c>
      <c r="N99" s="228">
        <v>1726</v>
      </c>
      <c r="O99" s="228">
        <v>286</v>
      </c>
      <c r="P99" s="228">
        <v>62</v>
      </c>
      <c r="Q99" s="228">
        <v>47</v>
      </c>
      <c r="R99" s="61">
        <v>688</v>
      </c>
      <c r="S99" s="61">
        <v>688</v>
      </c>
      <c r="T99" s="61" t="s">
        <v>420</v>
      </c>
    </row>
    <row r="100" spans="2:20" s="23" customFormat="1" ht="17.25" customHeight="1" x14ac:dyDescent="0.2">
      <c r="B100" s="87" t="s">
        <v>274</v>
      </c>
      <c r="C100" s="81" t="s">
        <v>125</v>
      </c>
      <c r="D100" s="134" t="s">
        <v>349</v>
      </c>
      <c r="E100" s="122">
        <v>1677</v>
      </c>
      <c r="F100" s="123">
        <v>121</v>
      </c>
      <c r="G100" s="122">
        <v>34</v>
      </c>
      <c r="H100" s="84">
        <v>2</v>
      </c>
      <c r="I100" s="123">
        <v>0</v>
      </c>
      <c r="J100" s="223">
        <v>12</v>
      </c>
      <c r="K100" s="122">
        <v>14</v>
      </c>
      <c r="L100" s="123">
        <v>1</v>
      </c>
      <c r="N100" s="228">
        <v>1798</v>
      </c>
      <c r="O100" s="228">
        <v>36</v>
      </c>
      <c r="P100" s="228">
        <v>12</v>
      </c>
      <c r="Q100" s="228">
        <v>15</v>
      </c>
      <c r="R100" s="61">
        <v>1876</v>
      </c>
      <c r="S100" s="61">
        <v>1876</v>
      </c>
      <c r="T100" s="61" t="s">
        <v>420</v>
      </c>
    </row>
    <row r="101" spans="2:20" s="23" customFormat="1" ht="17.25" customHeight="1" x14ac:dyDescent="0.2">
      <c r="B101" s="87" t="s">
        <v>274</v>
      </c>
      <c r="C101" s="81" t="s">
        <v>128</v>
      </c>
      <c r="D101" s="134" t="s">
        <v>350</v>
      </c>
      <c r="E101" s="122">
        <v>1279</v>
      </c>
      <c r="F101" s="123">
        <v>0</v>
      </c>
      <c r="G101" s="122">
        <v>60</v>
      </c>
      <c r="H101" s="84">
        <v>91</v>
      </c>
      <c r="I101" s="123">
        <v>2</v>
      </c>
      <c r="J101" s="223">
        <v>57</v>
      </c>
      <c r="K101" s="122">
        <v>33</v>
      </c>
      <c r="L101" s="123">
        <v>10</v>
      </c>
      <c r="N101" s="228">
        <v>1279</v>
      </c>
      <c r="O101" s="228">
        <v>153</v>
      </c>
      <c r="P101" s="228">
        <v>57</v>
      </c>
      <c r="Q101" s="228">
        <v>43</v>
      </c>
      <c r="R101" s="61">
        <v>1867</v>
      </c>
      <c r="S101" s="61">
        <v>1867</v>
      </c>
      <c r="T101" s="61" t="s">
        <v>420</v>
      </c>
    </row>
    <row r="102" spans="2:20" s="23" customFormat="1" ht="17.25" customHeight="1" x14ac:dyDescent="0.2">
      <c r="B102" s="87" t="s">
        <v>274</v>
      </c>
      <c r="C102" s="81" t="s">
        <v>97</v>
      </c>
      <c r="D102" s="134" t="s">
        <v>359</v>
      </c>
      <c r="E102" s="122">
        <v>2426</v>
      </c>
      <c r="F102" s="123">
        <v>0</v>
      </c>
      <c r="G102" s="122">
        <v>479</v>
      </c>
      <c r="H102" s="84">
        <v>4</v>
      </c>
      <c r="I102" s="123">
        <v>0</v>
      </c>
      <c r="J102" s="223">
        <v>220</v>
      </c>
      <c r="K102" s="122">
        <v>17</v>
      </c>
      <c r="L102" s="123">
        <v>6</v>
      </c>
      <c r="N102" s="228">
        <v>2426</v>
      </c>
      <c r="O102" s="228">
        <v>483</v>
      </c>
      <c r="P102" s="228">
        <v>220</v>
      </c>
      <c r="Q102" s="228">
        <v>23</v>
      </c>
      <c r="R102" s="61">
        <v>2093</v>
      </c>
      <c r="S102" s="61">
        <v>2093</v>
      </c>
      <c r="T102" s="61" t="s">
        <v>420</v>
      </c>
    </row>
    <row r="103" spans="2:20" s="23" customFormat="1" ht="17.25" customHeight="1" x14ac:dyDescent="0.2">
      <c r="B103" s="87" t="s">
        <v>274</v>
      </c>
      <c r="C103" s="81" t="s">
        <v>116</v>
      </c>
      <c r="D103" s="134" t="s">
        <v>364</v>
      </c>
      <c r="E103" s="122">
        <v>4424</v>
      </c>
      <c r="F103" s="123">
        <v>152</v>
      </c>
      <c r="G103" s="122">
        <v>297</v>
      </c>
      <c r="H103" s="84">
        <v>0</v>
      </c>
      <c r="I103" s="123">
        <v>201</v>
      </c>
      <c r="J103" s="223">
        <v>196</v>
      </c>
      <c r="K103" s="122">
        <v>28</v>
      </c>
      <c r="L103" s="123">
        <v>46</v>
      </c>
      <c r="N103" s="228">
        <v>4576</v>
      </c>
      <c r="O103" s="228">
        <v>498</v>
      </c>
      <c r="P103" s="228">
        <v>196</v>
      </c>
      <c r="Q103" s="228">
        <v>74</v>
      </c>
      <c r="R103" s="61">
        <v>1856</v>
      </c>
      <c r="S103" s="61">
        <v>1856</v>
      </c>
      <c r="T103" s="61" t="s">
        <v>420</v>
      </c>
    </row>
    <row r="104" spans="2:20" s="23" customFormat="1" ht="17.25" customHeight="1" x14ac:dyDescent="0.2">
      <c r="B104" s="87" t="s">
        <v>274</v>
      </c>
      <c r="C104" s="81" t="s">
        <v>122</v>
      </c>
      <c r="D104" s="134" t="s">
        <v>375</v>
      </c>
      <c r="E104" s="122">
        <v>1986</v>
      </c>
      <c r="F104" s="123">
        <v>114</v>
      </c>
      <c r="G104" s="122">
        <v>228</v>
      </c>
      <c r="H104" s="84">
        <v>55</v>
      </c>
      <c r="I104" s="123">
        <v>43</v>
      </c>
      <c r="J104" s="223">
        <v>55</v>
      </c>
      <c r="K104" s="122">
        <v>60</v>
      </c>
      <c r="L104" s="123">
        <v>18</v>
      </c>
      <c r="N104" s="228">
        <v>2100</v>
      </c>
      <c r="O104" s="228">
        <v>326</v>
      </c>
      <c r="P104" s="228">
        <v>55</v>
      </c>
      <c r="Q104" s="228">
        <v>78</v>
      </c>
      <c r="R104" s="61">
        <v>6028</v>
      </c>
      <c r="S104" s="61">
        <v>6028</v>
      </c>
      <c r="T104" s="61" t="s">
        <v>420</v>
      </c>
    </row>
    <row r="105" spans="2:20" s="23" customFormat="1" ht="17.25" customHeight="1" x14ac:dyDescent="0.2">
      <c r="B105" s="87" t="s">
        <v>274</v>
      </c>
      <c r="C105" s="81" t="s">
        <v>119</v>
      </c>
      <c r="D105" s="134" t="s">
        <v>376</v>
      </c>
      <c r="E105" s="122">
        <v>7395</v>
      </c>
      <c r="F105" s="123">
        <v>86</v>
      </c>
      <c r="G105" s="122">
        <v>301</v>
      </c>
      <c r="H105" s="84">
        <v>92</v>
      </c>
      <c r="I105" s="123">
        <v>40</v>
      </c>
      <c r="J105" s="223">
        <v>302</v>
      </c>
      <c r="K105" s="122">
        <v>34</v>
      </c>
      <c r="L105" s="123">
        <v>22</v>
      </c>
      <c r="N105" s="228">
        <v>7481</v>
      </c>
      <c r="O105" s="228">
        <v>433</v>
      </c>
      <c r="P105" s="228">
        <v>302</v>
      </c>
      <c r="Q105" s="228">
        <v>56</v>
      </c>
      <c r="R105" s="61">
        <v>690</v>
      </c>
      <c r="S105" s="61">
        <v>690</v>
      </c>
      <c r="T105" s="61" t="s">
        <v>420</v>
      </c>
    </row>
    <row r="106" spans="2:20" s="23" customFormat="1" ht="17.25" customHeight="1" x14ac:dyDescent="0.2">
      <c r="B106" s="87" t="s">
        <v>274</v>
      </c>
      <c r="C106" s="81" t="s">
        <v>110</v>
      </c>
      <c r="D106" s="134" t="s">
        <v>381</v>
      </c>
      <c r="E106" s="122">
        <v>2594</v>
      </c>
      <c r="F106" s="123">
        <v>56</v>
      </c>
      <c r="G106" s="122">
        <v>342</v>
      </c>
      <c r="H106" s="84">
        <v>23</v>
      </c>
      <c r="I106" s="123">
        <v>2</v>
      </c>
      <c r="J106" s="223">
        <v>47</v>
      </c>
      <c r="K106" s="122">
        <v>51</v>
      </c>
      <c r="L106" s="123">
        <v>35</v>
      </c>
      <c r="N106" s="228">
        <v>2650</v>
      </c>
      <c r="O106" s="228">
        <v>367</v>
      </c>
      <c r="P106" s="228">
        <v>47</v>
      </c>
      <c r="Q106" s="228">
        <v>86</v>
      </c>
      <c r="R106" s="61">
        <v>7881</v>
      </c>
      <c r="S106" s="61">
        <v>7881</v>
      </c>
      <c r="T106" s="61" t="s">
        <v>420</v>
      </c>
    </row>
    <row r="107" spans="2:20" s="23" customFormat="1" ht="17.25" customHeight="1" x14ac:dyDescent="0.2">
      <c r="B107" s="87" t="s">
        <v>274</v>
      </c>
      <c r="C107" s="81" t="s">
        <v>130</v>
      </c>
      <c r="D107" s="134" t="s">
        <v>384</v>
      </c>
      <c r="E107" s="122">
        <v>4952</v>
      </c>
      <c r="F107" s="123">
        <v>0</v>
      </c>
      <c r="G107" s="122">
        <v>610</v>
      </c>
      <c r="H107" s="84">
        <v>17</v>
      </c>
      <c r="I107" s="123">
        <v>0</v>
      </c>
      <c r="J107" s="223">
        <v>149</v>
      </c>
      <c r="K107" s="122">
        <v>37</v>
      </c>
      <c r="L107" s="123">
        <v>56</v>
      </c>
      <c r="N107" s="228">
        <v>4952</v>
      </c>
      <c r="O107" s="228">
        <v>627</v>
      </c>
      <c r="P107" s="228">
        <v>149</v>
      </c>
      <c r="Q107" s="228">
        <v>93</v>
      </c>
      <c r="R107" s="61">
        <v>4339</v>
      </c>
      <c r="S107" s="61">
        <v>4339</v>
      </c>
      <c r="T107" s="61" t="s">
        <v>420</v>
      </c>
    </row>
    <row r="108" spans="2:20" s="23" customFormat="1" ht="17.25" customHeight="1" x14ac:dyDescent="0.2">
      <c r="B108" s="87" t="s">
        <v>274</v>
      </c>
      <c r="C108" s="81" t="s">
        <v>136</v>
      </c>
      <c r="D108" s="134" t="s">
        <v>386</v>
      </c>
      <c r="E108" s="122">
        <v>2417</v>
      </c>
      <c r="F108" s="123">
        <v>1</v>
      </c>
      <c r="G108" s="122">
        <v>374</v>
      </c>
      <c r="H108" s="84">
        <v>0</v>
      </c>
      <c r="I108" s="123">
        <v>0</v>
      </c>
      <c r="J108" s="223">
        <v>103</v>
      </c>
      <c r="K108" s="122">
        <v>19</v>
      </c>
      <c r="L108" s="123">
        <v>75</v>
      </c>
      <c r="N108" s="228">
        <v>2418</v>
      </c>
      <c r="O108" s="228">
        <v>374</v>
      </c>
      <c r="P108" s="228">
        <v>103</v>
      </c>
      <c r="Q108" s="228">
        <v>94</v>
      </c>
      <c r="R108" s="61">
        <v>5639</v>
      </c>
      <c r="S108" s="61">
        <v>5639</v>
      </c>
      <c r="T108" s="61" t="s">
        <v>420</v>
      </c>
    </row>
    <row r="109" spans="2:20" s="23" customFormat="1" ht="17.25" customHeight="1" x14ac:dyDescent="0.2">
      <c r="B109" s="87" t="s">
        <v>274</v>
      </c>
      <c r="C109" s="81" t="s">
        <v>131</v>
      </c>
      <c r="D109" s="134" t="s">
        <v>398</v>
      </c>
      <c r="E109" s="122">
        <v>2101</v>
      </c>
      <c r="F109" s="123">
        <v>126</v>
      </c>
      <c r="G109" s="122">
        <v>10</v>
      </c>
      <c r="H109" s="84">
        <v>207</v>
      </c>
      <c r="I109" s="123">
        <v>13</v>
      </c>
      <c r="J109" s="223">
        <v>237</v>
      </c>
      <c r="K109" s="122">
        <v>28</v>
      </c>
      <c r="L109" s="123">
        <v>26</v>
      </c>
      <c r="N109" s="228">
        <v>2227</v>
      </c>
      <c r="O109" s="228">
        <v>230</v>
      </c>
      <c r="P109" s="228">
        <v>237</v>
      </c>
      <c r="Q109" s="228">
        <v>54</v>
      </c>
      <c r="R109" s="61">
        <v>2483</v>
      </c>
      <c r="S109" s="61">
        <v>2483</v>
      </c>
      <c r="T109" s="61" t="s">
        <v>420</v>
      </c>
    </row>
    <row r="110" spans="2:20" s="23" customFormat="1" ht="17.25" customHeight="1" x14ac:dyDescent="0.2">
      <c r="B110" s="87" t="s">
        <v>275</v>
      </c>
      <c r="C110" s="81" t="s">
        <v>137</v>
      </c>
      <c r="D110" s="134" t="s">
        <v>281</v>
      </c>
      <c r="E110" s="122">
        <v>2603</v>
      </c>
      <c r="F110" s="123">
        <v>118</v>
      </c>
      <c r="G110" s="122">
        <v>132</v>
      </c>
      <c r="H110" s="84">
        <v>214</v>
      </c>
      <c r="I110" s="123">
        <v>134</v>
      </c>
      <c r="J110" s="223">
        <v>77</v>
      </c>
      <c r="K110" s="122">
        <v>122</v>
      </c>
      <c r="L110" s="123">
        <v>0</v>
      </c>
      <c r="N110" s="228">
        <v>2721</v>
      </c>
      <c r="O110" s="228">
        <v>480</v>
      </c>
      <c r="P110" s="228">
        <v>77</v>
      </c>
      <c r="Q110" s="228">
        <v>122</v>
      </c>
      <c r="R110" s="61">
        <v>2571</v>
      </c>
      <c r="S110" s="61">
        <v>2571</v>
      </c>
      <c r="T110" s="61" t="s">
        <v>420</v>
      </c>
    </row>
    <row r="111" spans="2:20" s="23" customFormat="1" ht="17.25" customHeight="1" x14ac:dyDescent="0.2">
      <c r="B111" s="87" t="s">
        <v>275</v>
      </c>
      <c r="C111" s="81" t="s">
        <v>153</v>
      </c>
      <c r="D111" s="134" t="s">
        <v>289</v>
      </c>
      <c r="E111" s="122">
        <v>2506</v>
      </c>
      <c r="F111" s="123">
        <v>5</v>
      </c>
      <c r="G111" s="122">
        <v>122</v>
      </c>
      <c r="H111" s="84">
        <v>14</v>
      </c>
      <c r="I111" s="123">
        <v>1</v>
      </c>
      <c r="J111" s="223">
        <v>16</v>
      </c>
      <c r="K111" s="122">
        <v>14</v>
      </c>
      <c r="L111" s="123">
        <v>8</v>
      </c>
      <c r="N111" s="228">
        <v>2511</v>
      </c>
      <c r="O111" s="228">
        <v>137</v>
      </c>
      <c r="P111" s="228">
        <v>16</v>
      </c>
      <c r="Q111" s="228">
        <v>22</v>
      </c>
      <c r="R111" s="61">
        <v>2414</v>
      </c>
      <c r="S111" s="61">
        <v>2414</v>
      </c>
      <c r="T111" s="61" t="s">
        <v>420</v>
      </c>
    </row>
    <row r="112" spans="2:20" s="23" customFormat="1" ht="17.25" customHeight="1" x14ac:dyDescent="0.2">
      <c r="B112" s="87" t="s">
        <v>275</v>
      </c>
      <c r="C112" s="81" t="s">
        <v>145</v>
      </c>
      <c r="D112" s="134" t="s">
        <v>301</v>
      </c>
      <c r="E112" s="122">
        <v>2534</v>
      </c>
      <c r="F112" s="123">
        <v>0</v>
      </c>
      <c r="G112" s="122">
        <v>68</v>
      </c>
      <c r="H112" s="84">
        <v>103</v>
      </c>
      <c r="I112" s="123">
        <v>1</v>
      </c>
      <c r="J112" s="223">
        <v>128</v>
      </c>
      <c r="K112" s="122">
        <v>52</v>
      </c>
      <c r="L112" s="123">
        <v>20</v>
      </c>
      <c r="N112" s="228">
        <v>2534</v>
      </c>
      <c r="O112" s="228">
        <v>172</v>
      </c>
      <c r="P112" s="228">
        <v>128</v>
      </c>
      <c r="Q112" s="228">
        <v>72</v>
      </c>
      <c r="R112" s="61">
        <v>2728</v>
      </c>
      <c r="S112" s="61">
        <v>2728</v>
      </c>
      <c r="T112" s="61" t="s">
        <v>420</v>
      </c>
    </row>
    <row r="113" spans="2:20" s="23" customFormat="1" ht="17.25" customHeight="1" x14ac:dyDescent="0.2">
      <c r="B113" s="87" t="s">
        <v>275</v>
      </c>
      <c r="C113" s="81" t="s">
        <v>146</v>
      </c>
      <c r="D113" s="134" t="s">
        <v>302</v>
      </c>
      <c r="E113" s="122">
        <v>240</v>
      </c>
      <c r="F113" s="123">
        <v>0</v>
      </c>
      <c r="G113" s="122">
        <v>0</v>
      </c>
      <c r="H113" s="84">
        <v>0</v>
      </c>
      <c r="I113" s="123">
        <v>64</v>
      </c>
      <c r="J113" s="223">
        <v>25</v>
      </c>
      <c r="K113" s="122">
        <v>21</v>
      </c>
      <c r="L113" s="123">
        <v>0</v>
      </c>
      <c r="N113" s="228">
        <v>240</v>
      </c>
      <c r="O113" s="228">
        <v>64</v>
      </c>
      <c r="P113" s="228">
        <v>25</v>
      </c>
      <c r="Q113" s="228">
        <v>21</v>
      </c>
      <c r="R113" s="61">
        <v>3026</v>
      </c>
      <c r="S113" s="61">
        <v>3026</v>
      </c>
      <c r="T113" s="61" t="s">
        <v>420</v>
      </c>
    </row>
    <row r="114" spans="2:20" s="23" customFormat="1" ht="17.25" customHeight="1" x14ac:dyDescent="0.2">
      <c r="B114" s="87" t="s">
        <v>275</v>
      </c>
      <c r="C114" s="81" t="s">
        <v>154</v>
      </c>
      <c r="D114" s="134" t="s">
        <v>303</v>
      </c>
      <c r="E114" s="122">
        <v>1422</v>
      </c>
      <c r="F114" s="123">
        <v>0</v>
      </c>
      <c r="G114" s="122">
        <v>107</v>
      </c>
      <c r="H114" s="84">
        <v>0</v>
      </c>
      <c r="I114" s="123">
        <v>0</v>
      </c>
      <c r="J114" s="223">
        <v>46</v>
      </c>
      <c r="K114" s="122">
        <v>19</v>
      </c>
      <c r="L114" s="123">
        <v>0</v>
      </c>
      <c r="N114" s="228">
        <v>1422</v>
      </c>
      <c r="O114" s="228">
        <v>107</v>
      </c>
      <c r="P114" s="228">
        <v>46</v>
      </c>
      <c r="Q114" s="228">
        <v>19</v>
      </c>
      <c r="R114" s="61">
        <v>372</v>
      </c>
      <c r="S114" s="61">
        <v>372</v>
      </c>
      <c r="T114" s="61" t="s">
        <v>420</v>
      </c>
    </row>
    <row r="115" spans="2:20" s="23" customFormat="1" ht="17.25" customHeight="1" x14ac:dyDescent="0.2">
      <c r="B115" s="87" t="s">
        <v>275</v>
      </c>
      <c r="C115" s="81" t="s">
        <v>149</v>
      </c>
      <c r="D115" s="134" t="s">
        <v>312</v>
      </c>
      <c r="E115" s="122">
        <v>1744</v>
      </c>
      <c r="F115" s="123">
        <v>63</v>
      </c>
      <c r="G115" s="122">
        <v>253</v>
      </c>
      <c r="H115" s="84">
        <v>10</v>
      </c>
      <c r="I115" s="123">
        <v>3</v>
      </c>
      <c r="J115" s="223">
        <v>102</v>
      </c>
      <c r="K115" s="122">
        <v>6</v>
      </c>
      <c r="L115" s="123">
        <v>11</v>
      </c>
      <c r="N115" s="228">
        <v>1807</v>
      </c>
      <c r="O115" s="228">
        <v>266</v>
      </c>
      <c r="P115" s="228">
        <v>102</v>
      </c>
      <c r="Q115" s="228">
        <v>17</v>
      </c>
      <c r="R115" s="61">
        <v>1549</v>
      </c>
      <c r="S115" s="61">
        <v>1549</v>
      </c>
      <c r="T115" s="61" t="s">
        <v>420</v>
      </c>
    </row>
    <row r="116" spans="2:20" s="23" customFormat="1" ht="17.25" customHeight="1" x14ac:dyDescent="0.2">
      <c r="B116" s="87" t="s">
        <v>275</v>
      </c>
      <c r="C116" s="81" t="s">
        <v>150</v>
      </c>
      <c r="D116" s="134" t="s">
        <v>313</v>
      </c>
      <c r="E116" s="122">
        <v>1828</v>
      </c>
      <c r="F116" s="123">
        <v>61</v>
      </c>
      <c r="G116" s="122">
        <v>32</v>
      </c>
      <c r="H116" s="84">
        <v>18</v>
      </c>
      <c r="I116" s="123">
        <v>1</v>
      </c>
      <c r="J116" s="223">
        <v>35</v>
      </c>
      <c r="K116" s="122">
        <v>28</v>
      </c>
      <c r="L116" s="123">
        <v>4</v>
      </c>
      <c r="N116" s="228">
        <v>1889</v>
      </c>
      <c r="O116" s="228">
        <v>51</v>
      </c>
      <c r="P116" s="228">
        <v>35</v>
      </c>
      <c r="Q116" s="228">
        <v>32</v>
      </c>
      <c r="R116" s="61">
        <v>2052</v>
      </c>
      <c r="S116" s="61">
        <v>2052</v>
      </c>
      <c r="T116" s="61" t="s">
        <v>420</v>
      </c>
    </row>
    <row r="117" spans="2:20" s="23" customFormat="1" ht="17.25" customHeight="1" x14ac:dyDescent="0.2">
      <c r="B117" s="87" t="s">
        <v>275</v>
      </c>
      <c r="C117" s="81" t="s">
        <v>151</v>
      </c>
      <c r="D117" s="134" t="s">
        <v>322</v>
      </c>
      <c r="E117" s="122">
        <v>5535</v>
      </c>
      <c r="F117" s="123">
        <v>2</v>
      </c>
      <c r="G117" s="122">
        <v>196</v>
      </c>
      <c r="H117" s="84">
        <v>179</v>
      </c>
      <c r="I117" s="123">
        <v>2</v>
      </c>
      <c r="J117" s="223">
        <v>41</v>
      </c>
      <c r="K117" s="122">
        <v>42</v>
      </c>
      <c r="L117" s="123">
        <v>1</v>
      </c>
      <c r="N117" s="228">
        <v>5537</v>
      </c>
      <c r="O117" s="228">
        <v>377</v>
      </c>
      <c r="P117" s="228">
        <v>41</v>
      </c>
      <c r="Q117" s="228">
        <v>43</v>
      </c>
      <c r="R117" s="61">
        <v>2161</v>
      </c>
      <c r="S117" s="61">
        <v>2161</v>
      </c>
      <c r="T117" s="61" t="s">
        <v>420</v>
      </c>
    </row>
    <row r="118" spans="2:20" s="23" customFormat="1" ht="17.25" customHeight="1" x14ac:dyDescent="0.2">
      <c r="B118" s="87" t="s">
        <v>275</v>
      </c>
      <c r="C118" s="81" t="s">
        <v>147</v>
      </c>
      <c r="D118" s="134" t="s">
        <v>330</v>
      </c>
      <c r="E118" s="122">
        <v>410</v>
      </c>
      <c r="F118" s="123">
        <v>15</v>
      </c>
      <c r="G118" s="122">
        <v>47</v>
      </c>
      <c r="H118" s="84">
        <v>0</v>
      </c>
      <c r="I118" s="123">
        <v>26</v>
      </c>
      <c r="J118" s="223">
        <v>69</v>
      </c>
      <c r="K118" s="122">
        <v>15</v>
      </c>
      <c r="L118" s="123">
        <v>7</v>
      </c>
      <c r="N118" s="228">
        <v>425</v>
      </c>
      <c r="O118" s="228">
        <v>73</v>
      </c>
      <c r="P118" s="228">
        <v>69</v>
      </c>
      <c r="Q118" s="228">
        <v>22</v>
      </c>
      <c r="R118" s="61">
        <v>5704</v>
      </c>
      <c r="S118" s="61">
        <v>5704</v>
      </c>
      <c r="T118" s="61" t="s">
        <v>420</v>
      </c>
    </row>
    <row r="119" spans="2:20" s="23" customFormat="1" ht="17.25" customHeight="1" x14ac:dyDescent="0.2">
      <c r="B119" s="87" t="s">
        <v>275</v>
      </c>
      <c r="C119" s="81" t="s">
        <v>138</v>
      </c>
      <c r="D119" s="134" t="s">
        <v>348</v>
      </c>
      <c r="E119" s="122">
        <v>1191</v>
      </c>
      <c r="F119" s="123">
        <v>59</v>
      </c>
      <c r="G119" s="122">
        <v>321</v>
      </c>
      <c r="H119" s="84">
        <v>24</v>
      </c>
      <c r="I119" s="123">
        <v>2</v>
      </c>
      <c r="J119" s="223">
        <v>124</v>
      </c>
      <c r="K119" s="122">
        <v>34</v>
      </c>
      <c r="L119" s="123">
        <v>18</v>
      </c>
      <c r="N119" s="228">
        <v>1250</v>
      </c>
      <c r="O119" s="228">
        <v>347</v>
      </c>
      <c r="P119" s="228">
        <v>124</v>
      </c>
      <c r="Q119" s="228">
        <v>52</v>
      </c>
      <c r="R119" s="61">
        <v>3994</v>
      </c>
      <c r="S119" s="61">
        <v>3994</v>
      </c>
      <c r="T119" s="61" t="s">
        <v>420</v>
      </c>
    </row>
    <row r="120" spans="2:20" s="23" customFormat="1" ht="17.25" customHeight="1" x14ac:dyDescent="0.2">
      <c r="B120" s="87" t="s">
        <v>275</v>
      </c>
      <c r="C120" s="81" t="s">
        <v>152</v>
      </c>
      <c r="D120" s="134" t="s">
        <v>352</v>
      </c>
      <c r="E120" s="122">
        <v>937</v>
      </c>
      <c r="F120" s="123">
        <v>1</v>
      </c>
      <c r="G120" s="122">
        <v>110</v>
      </c>
      <c r="H120" s="84">
        <v>18</v>
      </c>
      <c r="I120" s="123">
        <v>1</v>
      </c>
      <c r="J120" s="223">
        <v>58</v>
      </c>
      <c r="K120" s="122">
        <v>21</v>
      </c>
      <c r="L120" s="123">
        <v>11</v>
      </c>
      <c r="N120" s="228">
        <v>938</v>
      </c>
      <c r="O120" s="228">
        <v>129</v>
      </c>
      <c r="P120" s="228">
        <v>58</v>
      </c>
      <c r="Q120" s="228">
        <v>32</v>
      </c>
      <c r="R120" s="61">
        <v>1815</v>
      </c>
      <c r="S120" s="61">
        <v>1815</v>
      </c>
      <c r="T120" s="61" t="s">
        <v>420</v>
      </c>
    </row>
    <row r="121" spans="2:20" s="23" customFormat="1" ht="17.25" customHeight="1" x14ac:dyDescent="0.2">
      <c r="B121" s="87" t="s">
        <v>275</v>
      </c>
      <c r="C121" s="81" t="s">
        <v>139</v>
      </c>
      <c r="D121" s="134" t="s">
        <v>356</v>
      </c>
      <c r="E121" s="122">
        <v>1235</v>
      </c>
      <c r="F121" s="123">
        <v>0</v>
      </c>
      <c r="G121" s="122">
        <v>136</v>
      </c>
      <c r="H121" s="84">
        <v>0</v>
      </c>
      <c r="I121" s="123">
        <v>0</v>
      </c>
      <c r="J121" s="223">
        <v>32</v>
      </c>
      <c r="K121" s="122">
        <v>0</v>
      </c>
      <c r="L121" s="123">
        <v>0</v>
      </c>
      <c r="N121" s="228">
        <v>1235</v>
      </c>
      <c r="O121" s="228">
        <v>136</v>
      </c>
      <c r="P121" s="228">
        <v>32</v>
      </c>
      <c r="Q121" s="228">
        <v>0</v>
      </c>
      <c r="R121" s="61">
        <v>2250</v>
      </c>
      <c r="S121" s="61">
        <v>2250</v>
      </c>
      <c r="T121" s="61" t="s">
        <v>420</v>
      </c>
    </row>
    <row r="122" spans="2:20" s="23" customFormat="1" ht="17.25" customHeight="1" x14ac:dyDescent="0.2">
      <c r="B122" s="87" t="s">
        <v>275</v>
      </c>
      <c r="C122" s="81" t="s">
        <v>155</v>
      </c>
      <c r="D122" s="134" t="s">
        <v>357</v>
      </c>
      <c r="E122" s="122">
        <v>4632</v>
      </c>
      <c r="F122" s="123">
        <v>34</v>
      </c>
      <c r="G122" s="122">
        <v>397</v>
      </c>
      <c r="H122" s="84">
        <v>18</v>
      </c>
      <c r="I122" s="123">
        <v>127</v>
      </c>
      <c r="J122" s="223">
        <v>101</v>
      </c>
      <c r="K122" s="122">
        <v>68</v>
      </c>
      <c r="L122" s="123">
        <v>0</v>
      </c>
      <c r="N122" s="228">
        <v>4666</v>
      </c>
      <c r="O122" s="228">
        <v>542</v>
      </c>
      <c r="P122" s="228">
        <v>101</v>
      </c>
      <c r="Q122" s="228">
        <v>68</v>
      </c>
      <c r="R122" s="61">
        <v>1510</v>
      </c>
      <c r="S122" s="61">
        <v>1510</v>
      </c>
      <c r="T122" s="61" t="s">
        <v>420</v>
      </c>
    </row>
    <row r="123" spans="2:20" s="23" customFormat="1" ht="17.25" customHeight="1" x14ac:dyDescent="0.2">
      <c r="B123" s="87" t="s">
        <v>275</v>
      </c>
      <c r="C123" s="81" t="s">
        <v>140</v>
      </c>
      <c r="D123" s="134" t="s">
        <v>361</v>
      </c>
      <c r="E123" s="122">
        <v>3906</v>
      </c>
      <c r="F123" s="123">
        <v>11</v>
      </c>
      <c r="G123" s="122">
        <v>323</v>
      </c>
      <c r="H123" s="84">
        <v>0</v>
      </c>
      <c r="I123" s="123">
        <v>0</v>
      </c>
      <c r="J123" s="223">
        <v>146</v>
      </c>
      <c r="K123" s="122">
        <v>79</v>
      </c>
      <c r="L123" s="123">
        <v>0</v>
      </c>
      <c r="N123" s="228">
        <v>3917</v>
      </c>
      <c r="O123" s="228">
        <v>323</v>
      </c>
      <c r="P123" s="228">
        <v>146</v>
      </c>
      <c r="Q123" s="228">
        <v>79</v>
      </c>
      <c r="R123" s="61">
        <v>5028</v>
      </c>
      <c r="S123" s="61">
        <v>5028</v>
      </c>
      <c r="T123" s="61" t="s">
        <v>420</v>
      </c>
    </row>
    <row r="124" spans="2:20" s="23" customFormat="1" ht="17.25" customHeight="1" x14ac:dyDescent="0.2">
      <c r="B124" s="87" t="s">
        <v>275</v>
      </c>
      <c r="C124" s="81" t="s">
        <v>141</v>
      </c>
      <c r="D124" s="134" t="s">
        <v>363</v>
      </c>
      <c r="E124" s="122">
        <v>1613</v>
      </c>
      <c r="F124" s="123">
        <v>0</v>
      </c>
      <c r="G124" s="122">
        <v>0</v>
      </c>
      <c r="H124" s="84">
        <v>0</v>
      </c>
      <c r="I124" s="123">
        <v>73</v>
      </c>
      <c r="J124" s="223">
        <v>0</v>
      </c>
      <c r="K124" s="122">
        <v>6</v>
      </c>
      <c r="L124" s="123">
        <v>0</v>
      </c>
      <c r="N124" s="228">
        <v>1613</v>
      </c>
      <c r="O124" s="228">
        <v>73</v>
      </c>
      <c r="P124" s="228">
        <v>0</v>
      </c>
      <c r="Q124" s="228">
        <v>6</v>
      </c>
      <c r="R124" s="61">
        <v>4686</v>
      </c>
      <c r="S124" s="61">
        <v>4686</v>
      </c>
      <c r="T124" s="61" t="s">
        <v>420</v>
      </c>
    </row>
    <row r="125" spans="2:20" s="23" customFormat="1" ht="17.25" customHeight="1" x14ac:dyDescent="0.2">
      <c r="B125" s="87" t="s">
        <v>275</v>
      </c>
      <c r="C125" s="81" t="s">
        <v>142</v>
      </c>
      <c r="D125" s="134" t="s">
        <v>368</v>
      </c>
      <c r="E125" s="122">
        <v>3021</v>
      </c>
      <c r="F125" s="123">
        <v>37</v>
      </c>
      <c r="G125" s="122">
        <v>54</v>
      </c>
      <c r="H125" s="84">
        <v>129</v>
      </c>
      <c r="I125" s="123">
        <v>4</v>
      </c>
      <c r="J125" s="223">
        <v>35</v>
      </c>
      <c r="K125" s="122">
        <v>63</v>
      </c>
      <c r="L125" s="123">
        <v>0</v>
      </c>
      <c r="N125" s="228">
        <v>3058</v>
      </c>
      <c r="O125" s="228">
        <v>187</v>
      </c>
      <c r="P125" s="228">
        <v>35</v>
      </c>
      <c r="Q125" s="228">
        <v>63</v>
      </c>
      <c r="R125" s="61">
        <v>1674</v>
      </c>
      <c r="S125" s="61">
        <v>1674</v>
      </c>
      <c r="T125" s="61" t="s">
        <v>420</v>
      </c>
    </row>
    <row r="126" spans="2:20" s="23" customFormat="1" ht="17.25" customHeight="1" x14ac:dyDescent="0.2">
      <c r="B126" s="87" t="s">
        <v>275</v>
      </c>
      <c r="C126" s="81" t="s">
        <v>143</v>
      </c>
      <c r="D126" s="134" t="s">
        <v>373</v>
      </c>
      <c r="E126" s="122">
        <v>873</v>
      </c>
      <c r="F126" s="123">
        <v>67</v>
      </c>
      <c r="G126" s="122">
        <v>111</v>
      </c>
      <c r="H126" s="84">
        <v>2</v>
      </c>
      <c r="I126" s="123">
        <v>1</v>
      </c>
      <c r="J126" s="223">
        <v>98</v>
      </c>
      <c r="K126" s="122">
        <v>0</v>
      </c>
      <c r="L126" s="123">
        <v>0</v>
      </c>
      <c r="N126" s="228">
        <v>940</v>
      </c>
      <c r="O126" s="228">
        <v>114</v>
      </c>
      <c r="P126" s="228">
        <v>98</v>
      </c>
      <c r="Q126" s="228">
        <v>0</v>
      </c>
      <c r="R126" s="61">
        <v>2950</v>
      </c>
      <c r="S126" s="61">
        <v>2950</v>
      </c>
      <c r="T126" s="61" t="s">
        <v>420</v>
      </c>
    </row>
    <row r="127" spans="2:20" s="23" customFormat="1" ht="17.25" customHeight="1" x14ac:dyDescent="0.2">
      <c r="B127" s="87" t="s">
        <v>275</v>
      </c>
      <c r="C127" s="81" t="s">
        <v>148</v>
      </c>
      <c r="D127" s="134" t="s">
        <v>374</v>
      </c>
      <c r="E127" s="122">
        <v>2981</v>
      </c>
      <c r="F127" s="123">
        <v>172</v>
      </c>
      <c r="G127" s="122">
        <v>309</v>
      </c>
      <c r="H127" s="84">
        <v>0</v>
      </c>
      <c r="I127" s="123">
        <v>0</v>
      </c>
      <c r="J127" s="223">
        <v>213</v>
      </c>
      <c r="K127" s="122">
        <v>35</v>
      </c>
      <c r="L127" s="123">
        <v>4</v>
      </c>
      <c r="N127" s="228">
        <v>3153</v>
      </c>
      <c r="O127" s="228">
        <v>309</v>
      </c>
      <c r="P127" s="228">
        <v>213</v>
      </c>
      <c r="Q127" s="228">
        <v>39</v>
      </c>
      <c r="R127" s="61">
        <v>1213</v>
      </c>
      <c r="S127" s="61">
        <v>1213</v>
      </c>
      <c r="T127" s="61" t="s">
        <v>420</v>
      </c>
    </row>
    <row r="128" spans="2:20" s="23" customFormat="1" ht="17.25" customHeight="1" x14ac:dyDescent="0.2">
      <c r="B128" s="87" t="s">
        <v>275</v>
      </c>
      <c r="C128" s="81" t="s">
        <v>156</v>
      </c>
      <c r="D128" s="134" t="s">
        <v>383</v>
      </c>
      <c r="E128" s="122">
        <v>1922</v>
      </c>
      <c r="F128" s="123">
        <v>116</v>
      </c>
      <c r="G128" s="122">
        <v>66</v>
      </c>
      <c r="H128" s="84">
        <v>37</v>
      </c>
      <c r="I128" s="123">
        <v>3</v>
      </c>
      <c r="J128" s="223">
        <v>24</v>
      </c>
      <c r="K128" s="122">
        <v>26</v>
      </c>
      <c r="L128" s="123">
        <v>0</v>
      </c>
      <c r="N128" s="228">
        <v>2038</v>
      </c>
      <c r="O128" s="228">
        <v>106</v>
      </c>
      <c r="P128" s="228">
        <v>24</v>
      </c>
      <c r="Q128" s="228">
        <v>26</v>
      </c>
      <c r="R128" s="61">
        <v>3450</v>
      </c>
      <c r="S128" s="61">
        <v>3450</v>
      </c>
      <c r="T128" s="61" t="s">
        <v>420</v>
      </c>
    </row>
    <row r="129" spans="2:20" s="23" customFormat="1" ht="17.25" customHeight="1" x14ac:dyDescent="0.2">
      <c r="B129" s="87" t="s">
        <v>275</v>
      </c>
      <c r="C129" s="81" t="s">
        <v>157</v>
      </c>
      <c r="D129" s="134" t="s">
        <v>399</v>
      </c>
      <c r="E129" s="122">
        <v>2814</v>
      </c>
      <c r="F129" s="123">
        <v>63</v>
      </c>
      <c r="G129" s="122">
        <v>319</v>
      </c>
      <c r="H129" s="84">
        <v>9</v>
      </c>
      <c r="I129" s="123">
        <v>0</v>
      </c>
      <c r="J129" s="223">
        <v>115</v>
      </c>
      <c r="K129" s="122">
        <v>18</v>
      </c>
      <c r="L129" s="123">
        <v>4</v>
      </c>
      <c r="N129" s="228">
        <v>2877</v>
      </c>
      <c r="O129" s="228">
        <v>328</v>
      </c>
      <c r="P129" s="228">
        <v>115</v>
      </c>
      <c r="Q129" s="228">
        <v>22</v>
      </c>
      <c r="R129" s="61">
        <v>2142</v>
      </c>
      <c r="S129" s="61">
        <v>2142</v>
      </c>
      <c r="T129" s="61" t="s">
        <v>420</v>
      </c>
    </row>
    <row r="130" spans="2:20" s="23" customFormat="1" ht="17.25" customHeight="1" x14ac:dyDescent="0.2">
      <c r="B130" s="87" t="s">
        <v>275</v>
      </c>
      <c r="C130" s="81" t="s">
        <v>144</v>
      </c>
      <c r="D130" s="134" t="s">
        <v>389</v>
      </c>
      <c r="E130" s="122">
        <v>529</v>
      </c>
      <c r="F130" s="123">
        <v>57</v>
      </c>
      <c r="G130" s="122">
        <v>0</v>
      </c>
      <c r="H130" s="84">
        <v>0</v>
      </c>
      <c r="I130" s="123">
        <v>0</v>
      </c>
      <c r="J130" s="223">
        <v>0</v>
      </c>
      <c r="K130" s="122">
        <v>0</v>
      </c>
      <c r="L130" s="123">
        <v>0</v>
      </c>
      <c r="N130" s="228">
        <v>586</v>
      </c>
      <c r="O130" s="228">
        <v>0</v>
      </c>
      <c r="P130" s="228">
        <v>0</v>
      </c>
      <c r="Q130" s="228">
        <v>0</v>
      </c>
      <c r="R130" s="61">
        <v>3549</v>
      </c>
      <c r="S130" s="61">
        <v>3549</v>
      </c>
      <c r="T130" s="61" t="s">
        <v>420</v>
      </c>
    </row>
    <row r="131" spans="2:20" s="23" customFormat="1" ht="17.25" customHeight="1" x14ac:dyDescent="0.2">
      <c r="B131" s="87" t="s">
        <v>276</v>
      </c>
      <c r="C131" s="81" t="s">
        <v>165</v>
      </c>
      <c r="D131" s="134" t="s">
        <v>279</v>
      </c>
      <c r="E131" s="122">
        <v>6039</v>
      </c>
      <c r="F131" s="123">
        <v>65</v>
      </c>
      <c r="G131" s="122">
        <v>531</v>
      </c>
      <c r="H131" s="84">
        <v>206</v>
      </c>
      <c r="I131" s="123">
        <v>12</v>
      </c>
      <c r="J131" s="223">
        <v>202</v>
      </c>
      <c r="K131" s="122">
        <v>65</v>
      </c>
      <c r="L131" s="123">
        <v>4</v>
      </c>
      <c r="N131" s="228">
        <v>6104</v>
      </c>
      <c r="O131" s="228">
        <v>749</v>
      </c>
      <c r="P131" s="228">
        <v>202</v>
      </c>
      <c r="Q131" s="228">
        <v>69</v>
      </c>
      <c r="R131" s="61">
        <v>520</v>
      </c>
      <c r="S131" s="61">
        <v>520</v>
      </c>
      <c r="T131" s="61" t="s">
        <v>420</v>
      </c>
    </row>
    <row r="132" spans="2:20" s="23" customFormat="1" ht="17.25" customHeight="1" x14ac:dyDescent="0.2">
      <c r="B132" s="87" t="s">
        <v>276</v>
      </c>
      <c r="C132" s="81" t="s">
        <v>158</v>
      </c>
      <c r="D132" s="134" t="s">
        <v>297</v>
      </c>
      <c r="E132" s="122">
        <v>703</v>
      </c>
      <c r="F132" s="123">
        <v>10</v>
      </c>
      <c r="G132" s="122">
        <v>102</v>
      </c>
      <c r="H132" s="84">
        <v>7</v>
      </c>
      <c r="I132" s="123">
        <v>0</v>
      </c>
      <c r="J132" s="223">
        <v>21</v>
      </c>
      <c r="K132" s="122">
        <v>22</v>
      </c>
      <c r="L132" s="123">
        <v>1</v>
      </c>
      <c r="N132" s="228">
        <v>713</v>
      </c>
      <c r="O132" s="228">
        <v>109</v>
      </c>
      <c r="P132" s="228">
        <v>21</v>
      </c>
      <c r="Q132" s="228">
        <v>23</v>
      </c>
      <c r="R132" s="61">
        <v>6457</v>
      </c>
      <c r="S132" s="61">
        <v>6457</v>
      </c>
      <c r="T132" s="61" t="s">
        <v>420</v>
      </c>
    </row>
    <row r="133" spans="2:20" s="23" customFormat="1" ht="17.25" customHeight="1" x14ac:dyDescent="0.2">
      <c r="B133" s="87" t="s">
        <v>276</v>
      </c>
      <c r="C133" s="81" t="s">
        <v>159</v>
      </c>
      <c r="D133" s="134" t="s">
        <v>298</v>
      </c>
      <c r="E133" s="122">
        <v>3657</v>
      </c>
      <c r="F133" s="123">
        <v>2</v>
      </c>
      <c r="G133" s="122">
        <v>78</v>
      </c>
      <c r="H133" s="84">
        <v>0</v>
      </c>
      <c r="I133" s="123">
        <v>4</v>
      </c>
      <c r="J133" s="223">
        <v>14</v>
      </c>
      <c r="K133" s="122">
        <v>139</v>
      </c>
      <c r="L133" s="123">
        <v>0</v>
      </c>
      <c r="N133" s="228">
        <v>3659</v>
      </c>
      <c r="O133" s="228">
        <v>82</v>
      </c>
      <c r="P133" s="228">
        <v>14</v>
      </c>
      <c r="Q133" s="228">
        <v>139</v>
      </c>
      <c r="R133" s="61">
        <v>2067</v>
      </c>
      <c r="S133" s="61">
        <v>2067</v>
      </c>
      <c r="T133" s="61" t="s">
        <v>420</v>
      </c>
    </row>
    <row r="134" spans="2:20" s="23" customFormat="1" ht="17.25" customHeight="1" x14ac:dyDescent="0.2">
      <c r="B134" s="87" t="s">
        <v>276</v>
      </c>
      <c r="C134" s="81" t="s">
        <v>160</v>
      </c>
      <c r="D134" s="134" t="s">
        <v>299</v>
      </c>
      <c r="E134" s="122">
        <v>2113</v>
      </c>
      <c r="F134" s="123">
        <v>61</v>
      </c>
      <c r="G134" s="122">
        <v>0</v>
      </c>
      <c r="H134" s="84">
        <v>138</v>
      </c>
      <c r="I134" s="123">
        <v>0</v>
      </c>
      <c r="J134" s="223">
        <v>142</v>
      </c>
      <c r="K134" s="122">
        <v>3</v>
      </c>
      <c r="L134" s="123">
        <v>0</v>
      </c>
      <c r="N134" s="228">
        <v>2174</v>
      </c>
      <c r="O134" s="228">
        <v>138</v>
      </c>
      <c r="P134" s="228">
        <v>142</v>
      </c>
      <c r="Q134" s="228">
        <v>3</v>
      </c>
      <c r="R134" s="61">
        <v>3605</v>
      </c>
      <c r="S134" s="61">
        <v>3605</v>
      </c>
      <c r="T134" s="61" t="s">
        <v>420</v>
      </c>
    </row>
    <row r="135" spans="2:20" s="23" customFormat="1" ht="17.25" customHeight="1" x14ac:dyDescent="0.2">
      <c r="B135" s="87" t="s">
        <v>276</v>
      </c>
      <c r="C135" s="81" t="s">
        <v>161</v>
      </c>
      <c r="D135" s="134" t="s">
        <v>310</v>
      </c>
      <c r="E135" s="122">
        <v>3695</v>
      </c>
      <c r="F135" s="123">
        <v>84</v>
      </c>
      <c r="G135" s="122">
        <v>0</v>
      </c>
      <c r="H135" s="84">
        <v>916</v>
      </c>
      <c r="I135" s="123">
        <v>0</v>
      </c>
      <c r="J135" s="223">
        <v>77</v>
      </c>
      <c r="K135" s="122">
        <v>100</v>
      </c>
      <c r="L135" s="123">
        <v>4</v>
      </c>
      <c r="N135" s="228">
        <v>3779</v>
      </c>
      <c r="O135" s="228">
        <v>916</v>
      </c>
      <c r="P135" s="228">
        <v>77</v>
      </c>
      <c r="Q135" s="228">
        <v>104</v>
      </c>
      <c r="R135" s="61">
        <v>2141</v>
      </c>
      <c r="S135" s="61">
        <v>2141</v>
      </c>
      <c r="T135" s="61" t="s">
        <v>420</v>
      </c>
    </row>
    <row r="136" spans="2:20" s="23" customFormat="1" ht="17.25" customHeight="1" x14ac:dyDescent="0.2">
      <c r="B136" s="87" t="s">
        <v>276</v>
      </c>
      <c r="C136" s="81" t="s">
        <v>162</v>
      </c>
      <c r="D136" s="134" t="s">
        <v>401</v>
      </c>
      <c r="E136" s="122">
        <v>569</v>
      </c>
      <c r="F136" s="123">
        <v>4</v>
      </c>
      <c r="G136" s="122">
        <v>22</v>
      </c>
      <c r="H136" s="84">
        <v>0</v>
      </c>
      <c r="I136" s="123">
        <v>0</v>
      </c>
      <c r="J136" s="223">
        <v>45</v>
      </c>
      <c r="K136" s="122">
        <v>19</v>
      </c>
      <c r="L136" s="123">
        <v>3</v>
      </c>
      <c r="N136" s="228">
        <v>573</v>
      </c>
      <c r="O136" s="228">
        <v>22</v>
      </c>
      <c r="P136" s="228">
        <v>45</v>
      </c>
      <c r="Q136" s="228">
        <v>22</v>
      </c>
      <c r="R136" s="61">
        <v>3046</v>
      </c>
      <c r="S136" s="61">
        <v>3046</v>
      </c>
      <c r="T136" s="61" t="s">
        <v>420</v>
      </c>
    </row>
    <row r="137" spans="2:20" s="23" customFormat="1" ht="17.25" customHeight="1" x14ac:dyDescent="0.2">
      <c r="B137" s="87" t="s">
        <v>276</v>
      </c>
      <c r="C137" s="81" t="s">
        <v>163</v>
      </c>
      <c r="D137" s="134" t="s">
        <v>331</v>
      </c>
      <c r="E137" s="122">
        <v>914</v>
      </c>
      <c r="F137" s="123">
        <v>0</v>
      </c>
      <c r="G137" s="122">
        <v>146</v>
      </c>
      <c r="H137" s="84">
        <v>2</v>
      </c>
      <c r="I137" s="123">
        <v>0</v>
      </c>
      <c r="J137" s="223">
        <v>98</v>
      </c>
      <c r="K137" s="122">
        <v>36</v>
      </c>
      <c r="L137" s="123">
        <v>0</v>
      </c>
      <c r="N137" s="228">
        <v>914</v>
      </c>
      <c r="O137" s="228">
        <v>148</v>
      </c>
      <c r="P137" s="228">
        <v>98</v>
      </c>
      <c r="Q137" s="228">
        <v>36</v>
      </c>
      <c r="R137" s="61">
        <v>0</v>
      </c>
      <c r="S137" s="61">
        <v>0</v>
      </c>
      <c r="T137" s="61" t="s">
        <v>420</v>
      </c>
    </row>
    <row r="138" spans="2:20" s="23" customFormat="1" ht="17.25" customHeight="1" x14ac:dyDescent="0.2">
      <c r="B138" s="87" t="s">
        <v>276</v>
      </c>
      <c r="C138" s="81" t="s">
        <v>166</v>
      </c>
      <c r="D138" s="134" t="s">
        <v>341</v>
      </c>
      <c r="E138" s="122">
        <v>91</v>
      </c>
      <c r="F138" s="123">
        <v>16</v>
      </c>
      <c r="G138" s="122">
        <v>129</v>
      </c>
      <c r="H138" s="84">
        <v>40</v>
      </c>
      <c r="I138" s="123">
        <v>2</v>
      </c>
      <c r="J138" s="223">
        <v>71</v>
      </c>
      <c r="K138" s="122">
        <v>28</v>
      </c>
      <c r="L138" s="123">
        <v>8</v>
      </c>
      <c r="N138" s="228">
        <v>107</v>
      </c>
      <c r="O138" s="228">
        <v>171</v>
      </c>
      <c r="P138" s="228">
        <v>71</v>
      </c>
      <c r="Q138" s="228">
        <v>36</v>
      </c>
      <c r="R138" s="61">
        <v>1179</v>
      </c>
      <c r="S138" s="61">
        <v>1179</v>
      </c>
      <c r="T138" s="61" t="s">
        <v>420</v>
      </c>
    </row>
    <row r="139" spans="2:20" s="23" customFormat="1" ht="17.25" customHeight="1" x14ac:dyDescent="0.2">
      <c r="B139" s="87" t="s">
        <v>276</v>
      </c>
      <c r="C139" s="81" t="s">
        <v>167</v>
      </c>
      <c r="D139" s="134" t="s">
        <v>342</v>
      </c>
      <c r="E139" s="122">
        <v>1272</v>
      </c>
      <c r="F139" s="123">
        <v>22</v>
      </c>
      <c r="G139" s="122">
        <v>211</v>
      </c>
      <c r="H139" s="84">
        <v>0</v>
      </c>
      <c r="I139" s="123">
        <v>1</v>
      </c>
      <c r="J139" s="223">
        <v>66</v>
      </c>
      <c r="K139" s="122">
        <v>22</v>
      </c>
      <c r="L139" s="123">
        <v>0</v>
      </c>
      <c r="N139" s="228">
        <v>1294</v>
      </c>
      <c r="O139" s="228">
        <v>212</v>
      </c>
      <c r="P139" s="228">
        <v>66</v>
      </c>
      <c r="Q139" s="228">
        <v>22</v>
      </c>
      <c r="R139" s="61">
        <v>50</v>
      </c>
      <c r="S139" s="61">
        <v>50</v>
      </c>
      <c r="T139" s="61" t="s">
        <v>420</v>
      </c>
    </row>
    <row r="140" spans="2:20" s="23" customFormat="1" ht="17.25" customHeight="1" x14ac:dyDescent="0.2">
      <c r="B140" s="87" t="s">
        <v>276</v>
      </c>
      <c r="C140" s="81" t="s">
        <v>168</v>
      </c>
      <c r="D140" s="134" t="s">
        <v>343</v>
      </c>
      <c r="E140" s="122">
        <v>1411</v>
      </c>
      <c r="F140" s="123">
        <v>0</v>
      </c>
      <c r="G140" s="122">
        <v>51</v>
      </c>
      <c r="H140" s="84">
        <v>31</v>
      </c>
      <c r="I140" s="123">
        <v>0</v>
      </c>
      <c r="J140" s="223">
        <v>3</v>
      </c>
      <c r="K140" s="122">
        <v>4</v>
      </c>
      <c r="L140" s="123">
        <v>0</v>
      </c>
      <c r="N140" s="228">
        <v>1411</v>
      </c>
      <c r="O140" s="228">
        <v>82</v>
      </c>
      <c r="P140" s="228">
        <v>3</v>
      </c>
      <c r="Q140" s="228">
        <v>4</v>
      </c>
      <c r="R140" s="61">
        <v>1113</v>
      </c>
      <c r="S140" s="61">
        <v>1113</v>
      </c>
      <c r="T140" s="61" t="s">
        <v>420</v>
      </c>
    </row>
    <row r="141" spans="2:20" s="23" customFormat="1" ht="17.25" customHeight="1" x14ac:dyDescent="0.2">
      <c r="B141" s="87" t="s">
        <v>276</v>
      </c>
      <c r="C141" s="81" t="s">
        <v>169</v>
      </c>
      <c r="D141" s="134" t="s">
        <v>358</v>
      </c>
      <c r="E141" s="122">
        <v>1557</v>
      </c>
      <c r="F141" s="123">
        <v>0</v>
      </c>
      <c r="G141" s="122">
        <v>0</v>
      </c>
      <c r="H141" s="84">
        <v>0</v>
      </c>
      <c r="I141" s="123">
        <v>116</v>
      </c>
      <c r="J141" s="223">
        <v>54</v>
      </c>
      <c r="K141" s="122">
        <v>17</v>
      </c>
      <c r="L141" s="123">
        <v>0</v>
      </c>
      <c r="N141" s="228">
        <v>1557</v>
      </c>
      <c r="O141" s="228">
        <v>116</v>
      </c>
      <c r="P141" s="228">
        <v>54</v>
      </c>
      <c r="Q141" s="228">
        <v>17</v>
      </c>
      <c r="R141" s="61">
        <v>2598</v>
      </c>
      <c r="S141" s="61">
        <v>2598</v>
      </c>
      <c r="T141" s="61" t="s">
        <v>420</v>
      </c>
    </row>
    <row r="142" spans="2:20" s="23" customFormat="1" ht="17.25" customHeight="1" x14ac:dyDescent="0.2">
      <c r="B142" s="87" t="s">
        <v>276</v>
      </c>
      <c r="C142" s="81" t="s">
        <v>171</v>
      </c>
      <c r="D142" s="134" t="s">
        <v>369</v>
      </c>
      <c r="E142" s="122">
        <v>1708</v>
      </c>
      <c r="F142" s="123">
        <v>54</v>
      </c>
      <c r="G142" s="122">
        <v>227</v>
      </c>
      <c r="H142" s="84">
        <v>0</v>
      </c>
      <c r="I142" s="123">
        <v>0</v>
      </c>
      <c r="J142" s="223">
        <v>32</v>
      </c>
      <c r="K142" s="122">
        <v>62</v>
      </c>
      <c r="L142" s="123">
        <v>0</v>
      </c>
      <c r="N142" s="228">
        <v>1762</v>
      </c>
      <c r="O142" s="228">
        <v>227</v>
      </c>
      <c r="P142" s="228">
        <v>32</v>
      </c>
      <c r="Q142" s="228">
        <v>62</v>
      </c>
      <c r="R142" s="61">
        <v>1374</v>
      </c>
      <c r="S142" s="61">
        <v>1374</v>
      </c>
      <c r="T142" s="61" t="s">
        <v>420</v>
      </c>
    </row>
    <row r="143" spans="2:20" s="23" customFormat="1" ht="17.25" customHeight="1" x14ac:dyDescent="0.2">
      <c r="B143" s="87" t="s">
        <v>276</v>
      </c>
      <c r="C143" s="81" t="s">
        <v>170</v>
      </c>
      <c r="D143" s="134" t="s">
        <v>380</v>
      </c>
      <c r="E143" s="122">
        <v>1713</v>
      </c>
      <c r="F143" s="123">
        <v>54</v>
      </c>
      <c r="G143" s="122">
        <v>199</v>
      </c>
      <c r="H143" s="84">
        <v>18</v>
      </c>
      <c r="I143" s="123">
        <v>0</v>
      </c>
      <c r="J143" s="223">
        <v>86</v>
      </c>
      <c r="K143" s="122">
        <v>17</v>
      </c>
      <c r="L143" s="123">
        <v>16</v>
      </c>
      <c r="N143" s="228">
        <v>1767</v>
      </c>
      <c r="O143" s="228">
        <v>217</v>
      </c>
      <c r="P143" s="228">
        <v>86</v>
      </c>
      <c r="Q143" s="228">
        <v>33</v>
      </c>
      <c r="R143" s="61">
        <v>2151</v>
      </c>
      <c r="S143" s="61">
        <v>2151</v>
      </c>
      <c r="T143" s="61" t="s">
        <v>420</v>
      </c>
    </row>
    <row r="144" spans="2:20" s="23" customFormat="1" ht="17.25" customHeight="1" x14ac:dyDescent="0.2">
      <c r="B144" s="87" t="s">
        <v>276</v>
      </c>
      <c r="C144" s="81" t="s">
        <v>164</v>
      </c>
      <c r="D144" s="134" t="s">
        <v>382</v>
      </c>
      <c r="E144" s="122">
        <v>1204</v>
      </c>
      <c r="F144" s="123">
        <v>45</v>
      </c>
      <c r="G144" s="122">
        <v>157</v>
      </c>
      <c r="H144" s="84">
        <v>5</v>
      </c>
      <c r="I144" s="123">
        <v>3</v>
      </c>
      <c r="J144" s="223">
        <v>79</v>
      </c>
      <c r="K144" s="122">
        <v>35</v>
      </c>
      <c r="L144" s="123">
        <v>6</v>
      </c>
      <c r="N144" s="228">
        <v>1249</v>
      </c>
      <c r="O144" s="228">
        <v>165</v>
      </c>
      <c r="P144" s="228">
        <v>79</v>
      </c>
      <c r="Q144" s="228">
        <v>41</v>
      </c>
      <c r="R144" s="61">
        <v>1837</v>
      </c>
      <c r="S144" s="61">
        <v>1837</v>
      </c>
      <c r="T144" s="61" t="s">
        <v>420</v>
      </c>
    </row>
    <row r="145" spans="2:20" s="23" customFormat="1" ht="17.25" customHeight="1" x14ac:dyDescent="0.2">
      <c r="B145" s="87" t="s">
        <v>276</v>
      </c>
      <c r="C145" s="81" t="s">
        <v>172</v>
      </c>
      <c r="D145" s="134" t="s">
        <v>387</v>
      </c>
      <c r="E145" s="122">
        <v>1419</v>
      </c>
      <c r="F145" s="123">
        <v>0</v>
      </c>
      <c r="G145" s="122">
        <v>145</v>
      </c>
      <c r="H145" s="84">
        <v>109</v>
      </c>
      <c r="I145" s="123">
        <v>14</v>
      </c>
      <c r="J145" s="223">
        <v>180</v>
      </c>
      <c r="K145" s="122">
        <v>22</v>
      </c>
      <c r="L145" s="123">
        <v>6</v>
      </c>
      <c r="N145" s="228">
        <v>1419</v>
      </c>
      <c r="O145" s="228">
        <v>268</v>
      </c>
      <c r="P145" s="228">
        <v>180</v>
      </c>
      <c r="Q145" s="228">
        <v>28</v>
      </c>
      <c r="R145" s="61">
        <v>1619</v>
      </c>
      <c r="S145" s="61">
        <v>1619</v>
      </c>
      <c r="T145" s="61" t="s">
        <v>420</v>
      </c>
    </row>
    <row r="146" spans="2:20" s="23" customFormat="1" ht="17.25" customHeight="1" x14ac:dyDescent="0.2">
      <c r="B146" s="87" t="s">
        <v>276</v>
      </c>
      <c r="C146" s="81" t="s">
        <v>173</v>
      </c>
      <c r="D146" s="134" t="s">
        <v>388</v>
      </c>
      <c r="E146" s="122">
        <v>3252</v>
      </c>
      <c r="F146" s="123">
        <v>0</v>
      </c>
      <c r="G146" s="122">
        <v>3</v>
      </c>
      <c r="H146" s="84">
        <v>0</v>
      </c>
      <c r="I146" s="123">
        <v>0</v>
      </c>
      <c r="J146" s="223">
        <v>16</v>
      </c>
      <c r="K146" s="122">
        <v>0</v>
      </c>
      <c r="L146" s="123">
        <v>0</v>
      </c>
      <c r="N146" s="228">
        <v>3252</v>
      </c>
      <c r="O146" s="228">
        <v>3</v>
      </c>
      <c r="P146" s="228">
        <v>16</v>
      </c>
      <c r="Q146" s="228">
        <v>0</v>
      </c>
      <c r="R146" s="61">
        <v>1313</v>
      </c>
      <c r="S146" s="61">
        <v>1313</v>
      </c>
      <c r="T146" s="61" t="s">
        <v>420</v>
      </c>
    </row>
    <row r="147" spans="2:20" s="23" customFormat="1" ht="17.25" customHeight="1" x14ac:dyDescent="0.2">
      <c r="B147" s="87" t="s">
        <v>276</v>
      </c>
      <c r="C147" s="81" t="s">
        <v>174</v>
      </c>
      <c r="D147" s="134" t="s">
        <v>391</v>
      </c>
      <c r="E147" s="122">
        <v>1856</v>
      </c>
      <c r="F147" s="123">
        <v>32</v>
      </c>
      <c r="G147" s="122">
        <v>293</v>
      </c>
      <c r="H147" s="84">
        <v>10</v>
      </c>
      <c r="I147" s="123">
        <v>36</v>
      </c>
      <c r="J147" s="223">
        <v>47</v>
      </c>
      <c r="K147" s="122">
        <v>17</v>
      </c>
      <c r="L147" s="123">
        <v>69</v>
      </c>
      <c r="N147" s="228">
        <v>1888</v>
      </c>
      <c r="O147" s="228">
        <v>339</v>
      </c>
      <c r="P147" s="228">
        <v>47</v>
      </c>
      <c r="Q147" s="228">
        <v>86</v>
      </c>
      <c r="R147" s="61">
        <v>3565</v>
      </c>
      <c r="S147" s="61">
        <v>3565</v>
      </c>
      <c r="T147" s="61" t="s">
        <v>420</v>
      </c>
    </row>
    <row r="148" spans="2:20" s="23" customFormat="1" ht="17.25" customHeight="1" x14ac:dyDescent="0.2">
      <c r="B148" s="87" t="s">
        <v>277</v>
      </c>
      <c r="C148" s="81" t="s">
        <v>179</v>
      </c>
      <c r="D148" s="134" t="s">
        <v>283</v>
      </c>
      <c r="E148" s="122">
        <v>788</v>
      </c>
      <c r="F148" s="123">
        <v>86</v>
      </c>
      <c r="G148" s="122">
        <v>72</v>
      </c>
      <c r="H148" s="84">
        <v>31</v>
      </c>
      <c r="I148" s="123">
        <v>12</v>
      </c>
      <c r="J148" s="223">
        <v>88</v>
      </c>
      <c r="K148" s="122">
        <v>0</v>
      </c>
      <c r="L148" s="123">
        <v>5</v>
      </c>
      <c r="N148" s="228">
        <v>874</v>
      </c>
      <c r="O148" s="228">
        <v>115</v>
      </c>
      <c r="P148" s="228">
        <v>88</v>
      </c>
      <c r="Q148" s="228">
        <v>5</v>
      </c>
      <c r="R148" s="61">
        <v>1927</v>
      </c>
      <c r="S148" s="61">
        <v>1927</v>
      </c>
      <c r="T148" s="61" t="s">
        <v>420</v>
      </c>
    </row>
    <row r="149" spans="2:20" s="23" customFormat="1" ht="17.25" customHeight="1" x14ac:dyDescent="0.2">
      <c r="B149" s="87" t="s">
        <v>277</v>
      </c>
      <c r="C149" s="81" t="s">
        <v>187</v>
      </c>
      <c r="D149" s="134" t="s">
        <v>286</v>
      </c>
      <c r="E149" s="122">
        <v>1782</v>
      </c>
      <c r="F149" s="123">
        <v>98</v>
      </c>
      <c r="G149" s="122">
        <v>41</v>
      </c>
      <c r="H149" s="84">
        <v>17</v>
      </c>
      <c r="I149" s="123">
        <v>0</v>
      </c>
      <c r="J149" s="223">
        <v>1</v>
      </c>
      <c r="K149" s="122">
        <v>26</v>
      </c>
      <c r="L149" s="123">
        <v>0</v>
      </c>
      <c r="N149" s="228">
        <v>1880</v>
      </c>
      <c r="O149" s="228">
        <v>58</v>
      </c>
      <c r="P149" s="228">
        <v>1</v>
      </c>
      <c r="Q149" s="228">
        <v>26</v>
      </c>
      <c r="R149" s="61">
        <v>691</v>
      </c>
      <c r="S149" s="61">
        <v>691</v>
      </c>
      <c r="T149" s="61" t="s">
        <v>420</v>
      </c>
    </row>
    <row r="150" spans="2:20" s="23" customFormat="1" ht="17.25" customHeight="1" x14ac:dyDescent="0.2">
      <c r="B150" s="87" t="s">
        <v>277</v>
      </c>
      <c r="C150" s="81" t="s">
        <v>178</v>
      </c>
      <c r="D150" s="134" t="s">
        <v>308</v>
      </c>
      <c r="E150" s="122">
        <v>2907</v>
      </c>
      <c r="F150" s="123">
        <v>164</v>
      </c>
      <c r="G150" s="122">
        <v>43</v>
      </c>
      <c r="H150" s="84">
        <v>527</v>
      </c>
      <c r="I150" s="123">
        <v>0</v>
      </c>
      <c r="J150" s="223">
        <v>78</v>
      </c>
      <c r="K150" s="122">
        <v>42</v>
      </c>
      <c r="L150" s="123">
        <v>0</v>
      </c>
      <c r="N150" s="228">
        <v>3071</v>
      </c>
      <c r="O150" s="228">
        <v>570</v>
      </c>
      <c r="P150" s="228">
        <v>78</v>
      </c>
      <c r="Q150" s="228">
        <v>42</v>
      </c>
      <c r="R150" s="61">
        <v>1763</v>
      </c>
      <c r="S150" s="61">
        <v>1763</v>
      </c>
      <c r="T150" s="61" t="s">
        <v>420</v>
      </c>
    </row>
    <row r="151" spans="2:20" s="23" customFormat="1" ht="17.25" customHeight="1" x14ac:dyDescent="0.2">
      <c r="B151" s="87" t="s">
        <v>277</v>
      </c>
      <c r="C151" s="81" t="s">
        <v>180</v>
      </c>
      <c r="D151" s="134" t="s">
        <v>321</v>
      </c>
      <c r="E151" s="122">
        <v>3404</v>
      </c>
      <c r="F151" s="123">
        <v>117</v>
      </c>
      <c r="G151" s="122">
        <v>215</v>
      </c>
      <c r="H151" s="84">
        <v>67</v>
      </c>
      <c r="I151" s="123">
        <v>0</v>
      </c>
      <c r="J151" s="223">
        <v>125</v>
      </c>
      <c r="K151" s="122">
        <v>38</v>
      </c>
      <c r="L151" s="123">
        <v>13</v>
      </c>
      <c r="N151" s="228">
        <v>3521</v>
      </c>
      <c r="O151" s="228">
        <v>282</v>
      </c>
      <c r="P151" s="228">
        <v>125</v>
      </c>
      <c r="Q151" s="228">
        <v>51</v>
      </c>
      <c r="R151" s="61">
        <v>3829</v>
      </c>
      <c r="S151" s="61">
        <v>3829</v>
      </c>
      <c r="T151" s="61" t="s">
        <v>420</v>
      </c>
    </row>
    <row r="152" spans="2:20" s="23" customFormat="1" ht="17.25" customHeight="1" x14ac:dyDescent="0.2">
      <c r="B152" s="87" t="s">
        <v>277</v>
      </c>
      <c r="C152" s="81" t="s">
        <v>181</v>
      </c>
      <c r="D152" s="134" t="s">
        <v>323</v>
      </c>
      <c r="E152" s="122">
        <v>2882</v>
      </c>
      <c r="F152" s="123">
        <v>136</v>
      </c>
      <c r="G152" s="122">
        <v>57</v>
      </c>
      <c r="H152" s="84">
        <v>50</v>
      </c>
      <c r="I152" s="123">
        <v>270</v>
      </c>
      <c r="J152" s="223">
        <v>209</v>
      </c>
      <c r="K152" s="122">
        <v>50</v>
      </c>
      <c r="L152" s="123">
        <v>19</v>
      </c>
      <c r="N152" s="228">
        <v>3018</v>
      </c>
      <c r="O152" s="228">
        <v>377</v>
      </c>
      <c r="P152" s="228">
        <v>209</v>
      </c>
      <c r="Q152" s="228">
        <v>69</v>
      </c>
      <c r="R152" s="61">
        <v>3730</v>
      </c>
      <c r="S152" s="61">
        <v>3730</v>
      </c>
      <c r="T152" s="61" t="s">
        <v>420</v>
      </c>
    </row>
    <row r="153" spans="2:20" s="23" customFormat="1" ht="17.25" customHeight="1" x14ac:dyDescent="0.2">
      <c r="B153" s="87" t="s">
        <v>277</v>
      </c>
      <c r="C153" s="81" t="s">
        <v>175</v>
      </c>
      <c r="D153" s="134" t="s">
        <v>324</v>
      </c>
      <c r="E153" s="122">
        <v>2006</v>
      </c>
      <c r="F153" s="123">
        <v>71</v>
      </c>
      <c r="G153" s="122">
        <v>63</v>
      </c>
      <c r="H153" s="84">
        <v>0</v>
      </c>
      <c r="I153" s="123">
        <v>0</v>
      </c>
      <c r="J153" s="223">
        <v>78</v>
      </c>
      <c r="K153" s="122">
        <v>0</v>
      </c>
      <c r="L153" s="123">
        <v>0</v>
      </c>
      <c r="N153" s="228">
        <v>2077</v>
      </c>
      <c r="O153" s="228">
        <v>63</v>
      </c>
      <c r="P153" s="228">
        <v>78</v>
      </c>
      <c r="Q153" s="228">
        <v>0</v>
      </c>
      <c r="R153" s="61">
        <v>3615</v>
      </c>
      <c r="S153" s="61">
        <v>3615</v>
      </c>
      <c r="T153" s="61" t="s">
        <v>420</v>
      </c>
    </row>
    <row r="154" spans="2:20" s="23" customFormat="1" ht="17.25" customHeight="1" x14ac:dyDescent="0.2">
      <c r="B154" s="87" t="s">
        <v>277</v>
      </c>
      <c r="C154" s="81" t="s">
        <v>182</v>
      </c>
      <c r="D154" s="134" t="s">
        <v>345</v>
      </c>
      <c r="E154" s="122">
        <v>2300</v>
      </c>
      <c r="F154" s="123">
        <v>82</v>
      </c>
      <c r="G154" s="122">
        <v>190</v>
      </c>
      <c r="H154" s="84">
        <v>112</v>
      </c>
      <c r="I154" s="123">
        <v>10</v>
      </c>
      <c r="J154" s="223">
        <v>91</v>
      </c>
      <c r="K154" s="122">
        <v>47</v>
      </c>
      <c r="L154" s="123">
        <v>6</v>
      </c>
      <c r="N154" s="228">
        <v>2382</v>
      </c>
      <c r="O154" s="228">
        <v>312</v>
      </c>
      <c r="P154" s="228">
        <v>91</v>
      </c>
      <c r="Q154" s="228">
        <v>53</v>
      </c>
      <c r="R154" s="61">
        <v>2735</v>
      </c>
      <c r="S154" s="61">
        <v>2735</v>
      </c>
      <c r="T154" s="61" t="s">
        <v>420</v>
      </c>
    </row>
    <row r="155" spans="2:20" s="23" customFormat="1" ht="17.25" customHeight="1" x14ac:dyDescent="0.2">
      <c r="B155" s="87" t="s">
        <v>277</v>
      </c>
      <c r="C155" s="81" t="s">
        <v>183</v>
      </c>
      <c r="D155" s="134" t="s">
        <v>346</v>
      </c>
      <c r="E155" s="122">
        <v>1143</v>
      </c>
      <c r="F155" s="123">
        <v>82</v>
      </c>
      <c r="G155" s="122">
        <v>6</v>
      </c>
      <c r="H155" s="84">
        <v>20</v>
      </c>
      <c r="I155" s="123">
        <v>4</v>
      </c>
      <c r="J155" s="223">
        <v>17</v>
      </c>
      <c r="K155" s="122">
        <v>7</v>
      </c>
      <c r="L155" s="123">
        <v>1</v>
      </c>
      <c r="N155" s="228">
        <v>1225</v>
      </c>
      <c r="O155" s="228">
        <v>30</v>
      </c>
      <c r="P155" s="228">
        <v>17</v>
      </c>
      <c r="Q155" s="228">
        <v>8</v>
      </c>
      <c r="R155" s="61">
        <v>908</v>
      </c>
      <c r="S155" s="61">
        <v>908</v>
      </c>
      <c r="T155" s="61" t="s">
        <v>420</v>
      </c>
    </row>
    <row r="156" spans="2:20" s="23" customFormat="1" ht="17.25" customHeight="1" x14ac:dyDescent="0.2">
      <c r="B156" s="87" t="s">
        <v>277</v>
      </c>
      <c r="C156" s="81" t="s">
        <v>184</v>
      </c>
      <c r="D156" s="134" t="s">
        <v>353</v>
      </c>
      <c r="E156" s="122">
        <v>1427</v>
      </c>
      <c r="F156" s="123">
        <v>84</v>
      </c>
      <c r="G156" s="122">
        <v>225</v>
      </c>
      <c r="H156" s="84">
        <v>0</v>
      </c>
      <c r="I156" s="123">
        <v>0</v>
      </c>
      <c r="J156" s="223">
        <v>77</v>
      </c>
      <c r="K156" s="122">
        <v>24</v>
      </c>
      <c r="L156" s="123">
        <v>0</v>
      </c>
      <c r="N156" s="228">
        <v>1511</v>
      </c>
      <c r="O156" s="228">
        <v>225</v>
      </c>
      <c r="P156" s="228">
        <v>77</v>
      </c>
      <c r="Q156" s="228">
        <v>24</v>
      </c>
      <c r="R156" s="61">
        <v>1312</v>
      </c>
      <c r="S156" s="61">
        <v>1312</v>
      </c>
      <c r="T156" s="61" t="s">
        <v>420</v>
      </c>
    </row>
    <row r="157" spans="2:20" s="23" customFormat="1" ht="17.25" customHeight="1" x14ac:dyDescent="0.2">
      <c r="B157" s="87" t="s">
        <v>277</v>
      </c>
      <c r="C157" s="81" t="s">
        <v>176</v>
      </c>
      <c r="D157" s="134" t="s">
        <v>365</v>
      </c>
      <c r="E157" s="122">
        <v>3123</v>
      </c>
      <c r="F157" s="123">
        <v>69</v>
      </c>
      <c r="G157" s="122">
        <v>256</v>
      </c>
      <c r="H157" s="84">
        <v>11</v>
      </c>
      <c r="I157" s="123">
        <v>0</v>
      </c>
      <c r="J157" s="223">
        <v>60</v>
      </c>
      <c r="K157" s="122">
        <v>35</v>
      </c>
      <c r="L157" s="123">
        <v>5</v>
      </c>
      <c r="N157" s="228">
        <v>3192</v>
      </c>
      <c r="O157" s="228">
        <v>267</v>
      </c>
      <c r="P157" s="228">
        <v>60</v>
      </c>
      <c r="Q157" s="228">
        <v>40</v>
      </c>
      <c r="R157" s="61">
        <v>0</v>
      </c>
      <c r="S157" s="61">
        <v>0</v>
      </c>
      <c r="T157" s="61" t="s">
        <v>420</v>
      </c>
    </row>
    <row r="158" spans="2:20" s="23" customFormat="1" ht="17.25" customHeight="1" x14ac:dyDescent="0.2">
      <c r="B158" s="87" t="s">
        <v>277</v>
      </c>
      <c r="C158" s="81" t="s">
        <v>188</v>
      </c>
      <c r="D158" s="134" t="s">
        <v>366</v>
      </c>
      <c r="E158" s="122">
        <v>1090</v>
      </c>
      <c r="F158" s="123">
        <v>0</v>
      </c>
      <c r="G158" s="122">
        <v>140</v>
      </c>
      <c r="H158" s="84">
        <v>0</v>
      </c>
      <c r="I158" s="123">
        <v>0</v>
      </c>
      <c r="J158" s="223">
        <v>32</v>
      </c>
      <c r="K158" s="122">
        <v>34</v>
      </c>
      <c r="L158" s="123">
        <v>0</v>
      </c>
      <c r="N158" s="228">
        <v>1090</v>
      </c>
      <c r="O158" s="228">
        <v>140</v>
      </c>
      <c r="P158" s="228">
        <v>32</v>
      </c>
      <c r="Q158" s="228">
        <v>34</v>
      </c>
      <c r="R158" s="61">
        <v>3455</v>
      </c>
      <c r="S158" s="61">
        <v>3455</v>
      </c>
      <c r="T158" s="61" t="s">
        <v>420</v>
      </c>
    </row>
    <row r="159" spans="2:20" s="23" customFormat="1" ht="17.25" customHeight="1" x14ac:dyDescent="0.2">
      <c r="B159" s="87" t="s">
        <v>277</v>
      </c>
      <c r="C159" s="81" t="s">
        <v>189</v>
      </c>
      <c r="D159" s="134" t="s">
        <v>367</v>
      </c>
      <c r="E159" s="122">
        <v>1814</v>
      </c>
      <c r="F159" s="123">
        <v>5</v>
      </c>
      <c r="G159" s="122">
        <v>119</v>
      </c>
      <c r="H159" s="84">
        <v>12</v>
      </c>
      <c r="I159" s="123">
        <v>9</v>
      </c>
      <c r="J159" s="223">
        <v>59</v>
      </c>
      <c r="K159" s="122">
        <v>39</v>
      </c>
      <c r="L159" s="123">
        <v>31</v>
      </c>
      <c r="N159" s="228">
        <v>1819</v>
      </c>
      <c r="O159" s="228">
        <v>140</v>
      </c>
      <c r="P159" s="228">
        <v>59</v>
      </c>
      <c r="Q159" s="228">
        <v>70</v>
      </c>
      <c r="R159" s="61">
        <v>312</v>
      </c>
      <c r="S159" s="61">
        <v>312</v>
      </c>
      <c r="T159" s="61" t="s">
        <v>420</v>
      </c>
    </row>
    <row r="160" spans="2:20" s="23" customFormat="1" ht="17.25" customHeight="1" x14ac:dyDescent="0.2">
      <c r="B160" s="87" t="s">
        <v>277</v>
      </c>
      <c r="C160" s="81" t="s">
        <v>185</v>
      </c>
      <c r="D160" s="134" t="s">
        <v>372</v>
      </c>
      <c r="E160" s="122">
        <v>2130</v>
      </c>
      <c r="F160" s="123">
        <v>74</v>
      </c>
      <c r="G160" s="122">
        <v>156</v>
      </c>
      <c r="H160" s="84">
        <v>47</v>
      </c>
      <c r="I160" s="123">
        <v>15</v>
      </c>
      <c r="J160" s="223">
        <v>140</v>
      </c>
      <c r="K160" s="122">
        <v>67</v>
      </c>
      <c r="L160" s="123">
        <v>28</v>
      </c>
      <c r="N160" s="228">
        <v>2204</v>
      </c>
      <c r="O160" s="228">
        <v>218</v>
      </c>
      <c r="P160" s="228">
        <v>140</v>
      </c>
      <c r="Q160" s="228">
        <v>95</v>
      </c>
      <c r="R160" s="61">
        <v>2132</v>
      </c>
      <c r="S160" s="61">
        <v>2132</v>
      </c>
      <c r="T160" s="61" t="s">
        <v>420</v>
      </c>
    </row>
    <row r="161" spans="2:20" s="23" customFormat="1" ht="17.25" customHeight="1" x14ac:dyDescent="0.2">
      <c r="B161" s="87" t="s">
        <v>277</v>
      </c>
      <c r="C161" s="81" t="s">
        <v>186</v>
      </c>
      <c r="D161" s="134" t="s">
        <v>377</v>
      </c>
      <c r="E161" s="122">
        <v>1325</v>
      </c>
      <c r="F161" s="123">
        <v>0</v>
      </c>
      <c r="G161" s="122">
        <v>105</v>
      </c>
      <c r="H161" s="84">
        <v>0</v>
      </c>
      <c r="I161" s="123">
        <v>0</v>
      </c>
      <c r="J161" s="223">
        <v>130</v>
      </c>
      <c r="K161" s="122">
        <v>46</v>
      </c>
      <c r="L161" s="123">
        <v>0</v>
      </c>
      <c r="N161" s="228">
        <v>1325</v>
      </c>
      <c r="O161" s="228">
        <v>105</v>
      </c>
      <c r="P161" s="228">
        <v>130</v>
      </c>
      <c r="Q161" s="228">
        <v>46</v>
      </c>
      <c r="R161" s="61">
        <v>1167</v>
      </c>
      <c r="S161" s="61">
        <v>1167</v>
      </c>
      <c r="T161" s="61" t="s">
        <v>420</v>
      </c>
    </row>
    <row r="162" spans="2:20" s="23" customFormat="1" ht="17.25" customHeight="1" x14ac:dyDescent="0.2">
      <c r="B162" s="87" t="s">
        <v>277</v>
      </c>
      <c r="C162" s="81" t="s">
        <v>190</v>
      </c>
      <c r="D162" s="134" t="s">
        <v>385</v>
      </c>
      <c r="E162" s="122">
        <v>502</v>
      </c>
      <c r="F162" s="123">
        <v>73</v>
      </c>
      <c r="G162" s="122">
        <v>167</v>
      </c>
      <c r="H162" s="84">
        <v>96</v>
      </c>
      <c r="I162" s="123">
        <v>0</v>
      </c>
      <c r="J162" s="223">
        <v>107</v>
      </c>
      <c r="K162" s="122">
        <v>32</v>
      </c>
      <c r="L162" s="123">
        <v>30</v>
      </c>
      <c r="N162" s="228">
        <v>575</v>
      </c>
      <c r="O162" s="228">
        <v>263</v>
      </c>
      <c r="P162" s="228">
        <v>107</v>
      </c>
      <c r="Q162" s="228">
        <v>62</v>
      </c>
      <c r="R162" s="61">
        <v>2045</v>
      </c>
      <c r="S162" s="61">
        <v>2045</v>
      </c>
      <c r="T162" s="61" t="s">
        <v>420</v>
      </c>
    </row>
    <row r="163" spans="2:20" s="23" customFormat="1" ht="17.25" customHeight="1" x14ac:dyDescent="0.2">
      <c r="B163" s="87" t="s">
        <v>277</v>
      </c>
      <c r="C163" s="81" t="s">
        <v>177</v>
      </c>
      <c r="D163" s="134" t="s">
        <v>390</v>
      </c>
      <c r="E163" s="122">
        <v>1250</v>
      </c>
      <c r="F163" s="123">
        <v>0</v>
      </c>
      <c r="G163" s="122">
        <v>71</v>
      </c>
      <c r="H163" s="84">
        <v>1</v>
      </c>
      <c r="I163" s="123">
        <v>2</v>
      </c>
      <c r="J163" s="223">
        <v>11</v>
      </c>
      <c r="K163" s="122">
        <v>11</v>
      </c>
      <c r="L163" s="123">
        <v>2</v>
      </c>
      <c r="N163" s="228">
        <v>1250</v>
      </c>
      <c r="O163" s="228">
        <v>74</v>
      </c>
      <c r="P163" s="228">
        <v>11</v>
      </c>
      <c r="Q163" s="228">
        <v>13</v>
      </c>
      <c r="R163" s="61">
        <v>1186</v>
      </c>
      <c r="S163" s="61">
        <v>1186</v>
      </c>
      <c r="T163" s="61" t="s">
        <v>420</v>
      </c>
    </row>
    <row r="164" spans="2:20" s="23" customFormat="1" ht="17.25" customHeight="1" x14ac:dyDescent="0.2">
      <c r="B164" s="87" t="s">
        <v>277</v>
      </c>
      <c r="C164" s="81" t="s">
        <v>191</v>
      </c>
      <c r="D164" s="134" t="s">
        <v>393</v>
      </c>
      <c r="E164" s="122">
        <v>5004</v>
      </c>
      <c r="F164" s="123">
        <v>0</v>
      </c>
      <c r="G164" s="122">
        <v>265</v>
      </c>
      <c r="H164" s="84">
        <v>0</v>
      </c>
      <c r="I164" s="123">
        <v>9</v>
      </c>
      <c r="J164" s="223">
        <v>178</v>
      </c>
      <c r="K164" s="122">
        <v>36</v>
      </c>
      <c r="L164" s="123">
        <v>0</v>
      </c>
      <c r="N164" s="228">
        <v>5004</v>
      </c>
      <c r="O164" s="228">
        <v>274</v>
      </c>
      <c r="P164" s="228">
        <v>178</v>
      </c>
      <c r="Q164" s="228">
        <v>36</v>
      </c>
      <c r="R164" s="61">
        <v>2831</v>
      </c>
      <c r="S164" s="61">
        <v>2831</v>
      </c>
      <c r="T164" s="61" t="s">
        <v>420</v>
      </c>
    </row>
    <row r="165" spans="2:20" s="23" customFormat="1" ht="17.25" customHeight="1" x14ac:dyDescent="0.2">
      <c r="B165" s="87" t="s">
        <v>278</v>
      </c>
      <c r="C165" s="81" t="s">
        <v>195</v>
      </c>
      <c r="D165" s="134" t="s">
        <v>287</v>
      </c>
      <c r="E165" s="122">
        <v>2972</v>
      </c>
      <c r="F165" s="123">
        <v>6</v>
      </c>
      <c r="G165" s="122">
        <v>334</v>
      </c>
      <c r="H165" s="84">
        <v>12</v>
      </c>
      <c r="I165" s="123">
        <v>0</v>
      </c>
      <c r="J165" s="223">
        <v>57</v>
      </c>
      <c r="K165" s="122">
        <v>46</v>
      </c>
      <c r="L165" s="123">
        <v>16</v>
      </c>
      <c r="N165" s="228">
        <v>2978</v>
      </c>
      <c r="O165" s="228">
        <v>346</v>
      </c>
      <c r="P165" s="228">
        <v>57</v>
      </c>
      <c r="Q165" s="228">
        <v>62</v>
      </c>
      <c r="R165" s="61">
        <v>7294</v>
      </c>
      <c r="S165" s="61">
        <v>7294</v>
      </c>
      <c r="T165" s="61" t="s">
        <v>420</v>
      </c>
    </row>
    <row r="166" spans="2:20" s="23" customFormat="1" ht="17.25" customHeight="1" x14ac:dyDescent="0.2">
      <c r="B166" s="87" t="s">
        <v>278</v>
      </c>
      <c r="C166" s="81" t="s">
        <v>198</v>
      </c>
      <c r="D166" s="134" t="s">
        <v>288</v>
      </c>
      <c r="E166" s="122">
        <v>1392</v>
      </c>
      <c r="F166" s="123">
        <v>23</v>
      </c>
      <c r="G166" s="122">
        <v>117</v>
      </c>
      <c r="H166" s="84">
        <v>0</v>
      </c>
      <c r="I166" s="123">
        <v>0</v>
      </c>
      <c r="J166" s="223">
        <v>31</v>
      </c>
      <c r="K166" s="122">
        <v>20</v>
      </c>
      <c r="L166" s="123">
        <v>0</v>
      </c>
      <c r="N166" s="228">
        <v>1415</v>
      </c>
      <c r="O166" s="228">
        <v>117</v>
      </c>
      <c r="P166" s="228">
        <v>31</v>
      </c>
      <c r="Q166" s="228">
        <v>20</v>
      </c>
      <c r="R166" s="61">
        <v>3441</v>
      </c>
      <c r="S166" s="61">
        <v>3441</v>
      </c>
      <c r="T166" s="61" t="s">
        <v>420</v>
      </c>
    </row>
    <row r="167" spans="2:20" s="23" customFormat="1" ht="17.25" customHeight="1" x14ac:dyDescent="0.2">
      <c r="B167" s="87" t="s">
        <v>278</v>
      </c>
      <c r="C167" s="81" t="s">
        <v>204</v>
      </c>
      <c r="D167" s="134" t="s">
        <v>319</v>
      </c>
      <c r="E167" s="122">
        <v>2832</v>
      </c>
      <c r="F167" s="123">
        <v>96</v>
      </c>
      <c r="G167" s="122">
        <v>219</v>
      </c>
      <c r="H167" s="84">
        <v>12</v>
      </c>
      <c r="I167" s="123">
        <v>0</v>
      </c>
      <c r="J167" s="223">
        <v>118</v>
      </c>
      <c r="K167" s="122">
        <v>63</v>
      </c>
      <c r="L167" s="123">
        <v>12</v>
      </c>
      <c r="N167" s="228">
        <v>2928</v>
      </c>
      <c r="O167" s="228">
        <v>231</v>
      </c>
      <c r="P167" s="228">
        <v>118</v>
      </c>
      <c r="Q167" s="228">
        <v>75</v>
      </c>
      <c r="R167" s="61">
        <v>1452</v>
      </c>
      <c r="S167" s="61">
        <v>1452</v>
      </c>
      <c r="T167" s="61" t="s">
        <v>420</v>
      </c>
    </row>
    <row r="168" spans="2:20" s="23" customFormat="1" ht="17.25" customHeight="1" x14ac:dyDescent="0.2">
      <c r="B168" s="87" t="s">
        <v>278</v>
      </c>
      <c r="C168" s="81" t="s">
        <v>202</v>
      </c>
      <c r="D168" s="134" t="s">
        <v>295</v>
      </c>
      <c r="E168" s="122">
        <v>975</v>
      </c>
      <c r="F168" s="123">
        <v>27</v>
      </c>
      <c r="G168" s="122">
        <v>66</v>
      </c>
      <c r="H168" s="84">
        <v>8</v>
      </c>
      <c r="I168" s="123">
        <v>0</v>
      </c>
      <c r="J168" s="223">
        <v>15</v>
      </c>
      <c r="K168" s="122">
        <v>18</v>
      </c>
      <c r="L168" s="123">
        <v>0</v>
      </c>
      <c r="N168" s="228">
        <v>1002</v>
      </c>
      <c r="O168" s="228">
        <v>74</v>
      </c>
      <c r="P168" s="228">
        <v>15</v>
      </c>
      <c r="Q168" s="228">
        <v>18</v>
      </c>
      <c r="R168" s="61">
        <v>3299</v>
      </c>
      <c r="S168" s="61">
        <v>3299</v>
      </c>
      <c r="T168" s="61" t="s">
        <v>420</v>
      </c>
    </row>
    <row r="169" spans="2:20" s="23" customFormat="1" ht="17.25" customHeight="1" x14ac:dyDescent="0.2">
      <c r="B169" s="87" t="s">
        <v>278</v>
      </c>
      <c r="C169" s="81" t="s">
        <v>192</v>
      </c>
      <c r="D169" s="134" t="s">
        <v>305</v>
      </c>
      <c r="E169" s="122">
        <v>1805</v>
      </c>
      <c r="F169" s="123">
        <v>51</v>
      </c>
      <c r="G169" s="122">
        <v>391</v>
      </c>
      <c r="H169" s="84">
        <v>17</v>
      </c>
      <c r="I169" s="123">
        <v>0</v>
      </c>
      <c r="J169" s="223">
        <v>41</v>
      </c>
      <c r="K169" s="122">
        <v>23</v>
      </c>
      <c r="L169" s="123">
        <v>2</v>
      </c>
      <c r="N169" s="228">
        <v>1856</v>
      </c>
      <c r="O169" s="228">
        <v>408</v>
      </c>
      <c r="P169" s="228">
        <v>41</v>
      </c>
      <c r="Q169" s="228">
        <v>25</v>
      </c>
      <c r="R169" s="61">
        <v>1167</v>
      </c>
      <c r="S169" s="61">
        <v>1167</v>
      </c>
      <c r="T169" s="61" t="s">
        <v>420</v>
      </c>
    </row>
    <row r="170" spans="2:20" s="23" customFormat="1" ht="17.25" customHeight="1" x14ac:dyDescent="0.2">
      <c r="B170" s="87" t="s">
        <v>278</v>
      </c>
      <c r="C170" s="81" t="s">
        <v>201</v>
      </c>
      <c r="D170" s="134" t="s">
        <v>282</v>
      </c>
      <c r="E170" s="122">
        <v>3084</v>
      </c>
      <c r="F170" s="123">
        <v>4</v>
      </c>
      <c r="G170" s="122">
        <v>330</v>
      </c>
      <c r="H170" s="84">
        <v>0</v>
      </c>
      <c r="I170" s="123">
        <v>1</v>
      </c>
      <c r="J170" s="223">
        <v>162</v>
      </c>
      <c r="K170" s="122">
        <v>30</v>
      </c>
      <c r="L170" s="123">
        <v>0</v>
      </c>
      <c r="N170" s="228">
        <v>3088</v>
      </c>
      <c r="O170" s="228">
        <v>331</v>
      </c>
      <c r="P170" s="228">
        <v>162</v>
      </c>
      <c r="Q170" s="228">
        <v>30</v>
      </c>
      <c r="R170" s="61">
        <v>0</v>
      </c>
      <c r="S170" s="61">
        <v>0</v>
      </c>
      <c r="T170" s="61" t="s">
        <v>420</v>
      </c>
    </row>
    <row r="171" spans="2:20" s="23" customFormat="1" ht="17.25" customHeight="1" x14ac:dyDescent="0.2">
      <c r="B171" s="87" t="s">
        <v>278</v>
      </c>
      <c r="C171" s="81" t="s">
        <v>197</v>
      </c>
      <c r="D171" s="134" t="s">
        <v>309</v>
      </c>
      <c r="E171" s="122">
        <v>1848</v>
      </c>
      <c r="F171" s="123">
        <v>49</v>
      </c>
      <c r="G171" s="122">
        <v>192</v>
      </c>
      <c r="H171" s="84">
        <v>108</v>
      </c>
      <c r="I171" s="123">
        <v>10</v>
      </c>
      <c r="J171" s="223">
        <v>165</v>
      </c>
      <c r="K171" s="122">
        <v>38</v>
      </c>
      <c r="L171" s="123">
        <v>8</v>
      </c>
      <c r="N171" s="228">
        <v>1897</v>
      </c>
      <c r="O171" s="228">
        <v>310</v>
      </c>
      <c r="P171" s="228">
        <v>165</v>
      </c>
      <c r="Q171" s="228">
        <v>46</v>
      </c>
      <c r="R171" s="61">
        <v>3373</v>
      </c>
      <c r="S171" s="61">
        <v>3373</v>
      </c>
      <c r="T171" s="61" t="s">
        <v>420</v>
      </c>
    </row>
    <row r="172" spans="2:20" s="23" customFormat="1" ht="17.25" customHeight="1" x14ac:dyDescent="0.2">
      <c r="B172" s="87" t="s">
        <v>278</v>
      </c>
      <c r="C172" s="81" t="s">
        <v>199</v>
      </c>
      <c r="D172" s="134" t="s">
        <v>320</v>
      </c>
      <c r="E172" s="122">
        <v>4451</v>
      </c>
      <c r="F172" s="123">
        <v>0</v>
      </c>
      <c r="G172" s="122">
        <v>347</v>
      </c>
      <c r="H172" s="84">
        <v>19</v>
      </c>
      <c r="I172" s="123">
        <v>2</v>
      </c>
      <c r="J172" s="223">
        <v>80</v>
      </c>
      <c r="K172" s="122">
        <v>42</v>
      </c>
      <c r="L172" s="123">
        <v>16</v>
      </c>
      <c r="N172" s="228">
        <v>4451</v>
      </c>
      <c r="O172" s="228">
        <v>368</v>
      </c>
      <c r="P172" s="228">
        <v>80</v>
      </c>
      <c r="Q172" s="228">
        <v>58</v>
      </c>
      <c r="R172" s="61">
        <v>2332</v>
      </c>
      <c r="S172" s="61">
        <v>2332</v>
      </c>
      <c r="T172" s="61" t="s">
        <v>420</v>
      </c>
    </row>
    <row r="173" spans="2:20" s="23" customFormat="1" ht="17.25" customHeight="1" x14ac:dyDescent="0.2">
      <c r="B173" s="87" t="s">
        <v>278</v>
      </c>
      <c r="C173" s="81" t="s">
        <v>200</v>
      </c>
      <c r="D173" s="134" t="s">
        <v>334</v>
      </c>
      <c r="E173" s="122">
        <v>3500</v>
      </c>
      <c r="F173" s="123">
        <v>56</v>
      </c>
      <c r="G173" s="122">
        <v>263</v>
      </c>
      <c r="H173" s="84">
        <v>29</v>
      </c>
      <c r="I173" s="123">
        <v>0</v>
      </c>
      <c r="J173" s="223">
        <v>156</v>
      </c>
      <c r="K173" s="122">
        <v>20</v>
      </c>
      <c r="L173" s="123">
        <v>0</v>
      </c>
      <c r="N173" s="228">
        <v>3556</v>
      </c>
      <c r="O173" s="228">
        <v>292</v>
      </c>
      <c r="P173" s="228">
        <v>156</v>
      </c>
      <c r="Q173" s="228">
        <v>20</v>
      </c>
      <c r="R173" s="61">
        <v>4845</v>
      </c>
      <c r="S173" s="61">
        <v>4845</v>
      </c>
      <c r="T173" s="61" t="s">
        <v>420</v>
      </c>
    </row>
    <row r="174" spans="2:20" s="23" customFormat="1" ht="17.25" customHeight="1" x14ac:dyDescent="0.2">
      <c r="B174" s="87" t="s">
        <v>278</v>
      </c>
      <c r="C174" s="81" t="s">
        <v>193</v>
      </c>
      <c r="D174" s="134" t="s">
        <v>344</v>
      </c>
      <c r="E174" s="122">
        <v>1776</v>
      </c>
      <c r="F174" s="123">
        <v>52</v>
      </c>
      <c r="G174" s="122">
        <v>154</v>
      </c>
      <c r="H174" s="84">
        <v>38</v>
      </c>
      <c r="I174" s="123">
        <v>0</v>
      </c>
      <c r="J174" s="223">
        <v>85</v>
      </c>
      <c r="K174" s="122">
        <v>11</v>
      </c>
      <c r="L174" s="123">
        <v>5</v>
      </c>
      <c r="N174" s="228">
        <v>1828</v>
      </c>
      <c r="O174" s="228">
        <v>192</v>
      </c>
      <c r="P174" s="228">
        <v>85</v>
      </c>
      <c r="Q174" s="228">
        <v>16</v>
      </c>
      <c r="R174" s="61">
        <v>3940</v>
      </c>
      <c r="S174" s="61">
        <v>3940</v>
      </c>
      <c r="T174" s="61" t="s">
        <v>420</v>
      </c>
    </row>
    <row r="175" spans="2:20" s="23" customFormat="1" ht="17.25" customHeight="1" x14ac:dyDescent="0.2">
      <c r="B175" s="87" t="s">
        <v>278</v>
      </c>
      <c r="C175" s="81" t="s">
        <v>194</v>
      </c>
      <c r="D175" s="134" t="s">
        <v>351</v>
      </c>
      <c r="E175" s="122">
        <v>1243</v>
      </c>
      <c r="F175" s="123">
        <v>0</v>
      </c>
      <c r="G175" s="122">
        <v>100</v>
      </c>
      <c r="H175" s="84">
        <v>1</v>
      </c>
      <c r="I175" s="123">
        <v>0</v>
      </c>
      <c r="J175" s="223">
        <v>35</v>
      </c>
      <c r="K175" s="122">
        <v>21</v>
      </c>
      <c r="L175" s="123">
        <v>4</v>
      </c>
      <c r="N175" s="228">
        <v>1243</v>
      </c>
      <c r="O175" s="228">
        <v>101</v>
      </c>
      <c r="P175" s="228">
        <v>35</v>
      </c>
      <c r="Q175" s="228">
        <v>25</v>
      </c>
      <c r="R175" s="61">
        <v>0</v>
      </c>
      <c r="S175" s="61">
        <v>0</v>
      </c>
      <c r="T175" s="61" t="s">
        <v>420</v>
      </c>
    </row>
    <row r="176" spans="2:20" s="23" customFormat="1" ht="17.25" customHeight="1" x14ac:dyDescent="0.2">
      <c r="B176" s="87" t="s">
        <v>278</v>
      </c>
      <c r="C176" s="81" t="s">
        <v>203</v>
      </c>
      <c r="D176" s="134" t="s">
        <v>362</v>
      </c>
      <c r="E176" s="122">
        <v>1881</v>
      </c>
      <c r="F176" s="123">
        <v>48</v>
      </c>
      <c r="G176" s="122">
        <v>128</v>
      </c>
      <c r="H176" s="84">
        <v>36</v>
      </c>
      <c r="I176" s="123">
        <v>0</v>
      </c>
      <c r="J176" s="223">
        <v>135</v>
      </c>
      <c r="K176" s="122">
        <v>0</v>
      </c>
      <c r="L176" s="123">
        <v>0</v>
      </c>
      <c r="N176" s="228">
        <v>1929</v>
      </c>
      <c r="O176" s="228">
        <v>164</v>
      </c>
      <c r="P176" s="228">
        <v>135</v>
      </c>
      <c r="Q176" s="228">
        <v>0</v>
      </c>
      <c r="R176" s="61">
        <v>0</v>
      </c>
      <c r="S176" s="61">
        <v>0</v>
      </c>
      <c r="T176" s="61" t="s">
        <v>420</v>
      </c>
    </row>
    <row r="177" spans="2:20" s="23" customFormat="1" ht="17.25" customHeight="1" x14ac:dyDescent="0.2">
      <c r="B177" s="88" t="s">
        <v>278</v>
      </c>
      <c r="C177" s="101" t="s">
        <v>196</v>
      </c>
      <c r="D177" s="136" t="s">
        <v>370</v>
      </c>
      <c r="E177" s="124">
        <v>2776</v>
      </c>
      <c r="F177" s="126">
        <v>0</v>
      </c>
      <c r="G177" s="124">
        <v>346</v>
      </c>
      <c r="H177" s="125">
        <v>37</v>
      </c>
      <c r="I177" s="126">
        <v>0</v>
      </c>
      <c r="J177" s="224">
        <v>115</v>
      </c>
      <c r="K177" s="124">
        <v>83</v>
      </c>
      <c r="L177" s="126">
        <v>0</v>
      </c>
      <c r="N177" s="231">
        <v>2776</v>
      </c>
      <c r="O177" s="231">
        <v>383</v>
      </c>
      <c r="P177" s="231">
        <v>115</v>
      </c>
      <c r="Q177" s="231">
        <v>83</v>
      </c>
      <c r="R177" s="61">
        <v>2218</v>
      </c>
      <c r="S177" s="61">
        <v>2218</v>
      </c>
      <c r="T177" s="61" t="s">
        <v>420</v>
      </c>
    </row>
    <row r="178" spans="2:20" ht="17.25" customHeight="1" x14ac:dyDescent="0.2">
      <c r="B178" s="357"/>
      <c r="C178" s="357"/>
      <c r="D178" s="357"/>
      <c r="E178" s="24"/>
      <c r="F178" s="24"/>
      <c r="G178" s="25"/>
      <c r="H178" s="25"/>
      <c r="I178" s="24"/>
      <c r="J178" s="24"/>
      <c r="K178" s="25"/>
      <c r="L178" s="25"/>
      <c r="M178" s="8"/>
      <c r="N178" s="8"/>
      <c r="O178" s="8"/>
      <c r="P178" s="8"/>
      <c r="R178" s="58"/>
      <c r="S178" s="58"/>
      <c r="T178" s="58"/>
    </row>
    <row r="179" spans="2:20" ht="17.25" customHeight="1" x14ac:dyDescent="0.2">
      <c r="B179" s="26"/>
      <c r="E179" s="24"/>
      <c r="F179" s="17"/>
      <c r="G179" s="17"/>
      <c r="H179" s="17"/>
      <c r="I179" s="17"/>
      <c r="J179" s="17"/>
      <c r="K179" s="17"/>
      <c r="L179" s="17"/>
      <c r="M179" s="17"/>
      <c r="N179" s="17"/>
      <c r="O179" s="17"/>
      <c r="P179" s="17"/>
      <c r="Q179" s="17"/>
      <c r="R179" s="59"/>
      <c r="S179" s="59"/>
      <c r="T179" s="59"/>
    </row>
  </sheetData>
  <mergeCells count="4">
    <mergeCell ref="B1:D1"/>
    <mergeCell ref="B4:D5"/>
    <mergeCell ref="E4:L4"/>
    <mergeCell ref="B178:D178"/>
  </mergeCells>
  <conditionalFormatting sqref="C60:D177">
    <cfRule type="expression" dxfId="7" priority="1">
      <formula>$C60=1</formula>
    </cfRule>
  </conditionalFormatting>
  <conditionalFormatting sqref="T6:T177">
    <cfRule type="containsText" dxfId="6" priority="2" operator="containsText" text="Error">
      <formula>NOT(ISERROR(SEARCH("Error",T6)))</formula>
    </cfRule>
    <cfRule type="containsText" dxfId="5" priority="3" operator="containsText" text="Match">
      <formula>NOT(ISERROR(SEARCH("Match",T6)))</formula>
    </cfRule>
  </conditionalFormatting>
  <hyperlinks>
    <hyperlink ref="B2" location="Contents!A1" display="Contents" xr:uid="{2E2354E1-B6F6-411B-A85B-C7A40CFF0BFC}"/>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F34C4-2D3E-4747-8722-B054E8D48E93}">
  <sheetPr codeName="Sheet13">
    <tabColor rgb="FF92D050"/>
  </sheetPr>
  <dimension ref="A1:AU179"/>
  <sheetViews>
    <sheetView showGridLines="0" zoomScale="80" zoomScaleNormal="80" workbookViewId="0">
      <pane ySplit="7" topLeftCell="A8" activePane="bottomLeft" state="frozen"/>
      <selection activeCell="C7" sqref="C7:E7"/>
      <selection pane="bottomLeft" activeCell="E7" sqref="E7:AU178"/>
    </sheetView>
  </sheetViews>
  <sheetFormatPr defaultColWidth="8.5" defaultRowHeight="17.25" customHeight="1" x14ac:dyDescent="0.2"/>
  <cols>
    <col min="1" max="1" width="3" style="8" customWidth="1"/>
    <col min="2" max="2" width="31.19921875" style="8" customWidth="1"/>
    <col min="3" max="3" width="10.796875" style="8" customWidth="1"/>
    <col min="4" max="4" width="75" style="8" customWidth="1"/>
    <col min="5" max="17" width="18.8984375" style="8" customWidth="1"/>
    <col min="18" max="18" width="18.8984375" style="30" customWidth="1"/>
    <col min="19" max="22" width="18.8984375" style="8" customWidth="1"/>
    <col min="23" max="16384" width="8.5" style="8"/>
  </cols>
  <sheetData>
    <row r="1" spans="1:47" s="41" customFormat="1" ht="20.25" customHeight="1" x14ac:dyDescent="0.2">
      <c r="E1" s="298"/>
      <c r="F1" s="298"/>
      <c r="G1" s="298"/>
      <c r="H1" s="298"/>
      <c r="I1" s="298"/>
      <c r="J1" s="298"/>
      <c r="K1" s="298"/>
      <c r="L1" s="298"/>
      <c r="M1" s="298"/>
      <c r="Q1" s="298"/>
      <c r="R1" s="298"/>
    </row>
    <row r="2" spans="1:47" ht="45" customHeight="1" x14ac:dyDescent="0.2">
      <c r="B2" s="357" t="s">
        <v>421</v>
      </c>
      <c r="C2" s="357"/>
      <c r="D2" s="357"/>
      <c r="E2" s="244"/>
      <c r="F2" s="245"/>
      <c r="G2" s="244"/>
      <c r="H2" s="245"/>
      <c r="I2" s="244"/>
      <c r="J2" s="244"/>
      <c r="K2" s="244"/>
      <c r="L2" s="244"/>
      <c r="M2" s="244"/>
      <c r="N2" s="245"/>
      <c r="O2" s="245"/>
      <c r="P2" s="245"/>
      <c r="Q2" s="244"/>
      <c r="R2" s="246"/>
      <c r="S2" s="245"/>
      <c r="T2" s="245"/>
      <c r="U2" s="245"/>
      <c r="V2" s="245"/>
      <c r="W2" s="245"/>
      <c r="X2" s="245"/>
      <c r="Y2" s="245"/>
      <c r="Z2" s="245"/>
      <c r="AA2" s="245"/>
      <c r="AB2" s="245"/>
      <c r="AC2" s="245"/>
      <c r="AD2" s="245"/>
      <c r="AE2" s="245"/>
      <c r="AF2" s="245"/>
      <c r="AG2" s="245"/>
      <c r="AH2" s="245"/>
      <c r="AI2" s="245"/>
      <c r="AJ2" s="245"/>
      <c r="AK2" s="245"/>
      <c r="AL2" s="245"/>
      <c r="AM2" s="245"/>
      <c r="AN2" s="245"/>
      <c r="AO2" s="245"/>
    </row>
    <row r="3" spans="1:47" ht="45" customHeight="1" x14ac:dyDescent="0.2">
      <c r="B3" s="26" t="s">
        <v>403</v>
      </c>
      <c r="C3" s="56"/>
      <c r="D3" s="56"/>
      <c r="E3" s="244"/>
      <c r="F3" s="245"/>
      <c r="G3" s="244"/>
      <c r="H3" s="245"/>
      <c r="I3" s="244"/>
      <c r="J3" s="244"/>
      <c r="K3" s="244"/>
      <c r="L3" s="244"/>
      <c r="M3" s="244"/>
      <c r="N3" s="245"/>
      <c r="O3" s="245"/>
      <c r="P3" s="245"/>
      <c r="Q3" s="244"/>
      <c r="R3" s="246"/>
      <c r="S3" s="245"/>
      <c r="T3" s="245"/>
      <c r="U3" s="245"/>
      <c r="V3" s="245"/>
      <c r="W3" s="245"/>
      <c r="X3" s="245"/>
      <c r="Y3" s="245"/>
      <c r="Z3" s="245"/>
      <c r="AA3" s="245"/>
      <c r="AB3" s="245"/>
      <c r="AC3" s="245"/>
      <c r="AD3" s="245"/>
      <c r="AE3" s="245"/>
      <c r="AF3" s="245"/>
      <c r="AG3" s="245"/>
      <c r="AH3" s="245"/>
      <c r="AI3" s="245"/>
      <c r="AJ3" s="245"/>
      <c r="AK3" s="245"/>
      <c r="AL3" s="245"/>
      <c r="AM3" s="245"/>
      <c r="AN3" s="245"/>
      <c r="AO3" s="245"/>
    </row>
    <row r="4" spans="1:47" s="17" customFormat="1" ht="21.6" customHeight="1" x14ac:dyDescent="0.2">
      <c r="A4" s="8"/>
      <c r="B4" s="373" t="s">
        <v>422</v>
      </c>
      <c r="C4" s="373"/>
      <c r="D4" s="373"/>
      <c r="E4" s="374" t="s">
        <v>513</v>
      </c>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75"/>
      <c r="AN4" s="375"/>
      <c r="AO4" s="376"/>
    </row>
    <row r="5" spans="1:47" s="23" customFormat="1" ht="99.75" customHeight="1" x14ac:dyDescent="0.2">
      <c r="A5" s="8"/>
      <c r="B5" s="373"/>
      <c r="C5" s="373"/>
      <c r="D5" s="373"/>
      <c r="E5" s="377" t="s">
        <v>423</v>
      </c>
      <c r="F5" s="377"/>
      <c r="G5" s="377"/>
      <c r="H5" s="377"/>
      <c r="I5" s="377"/>
      <c r="J5" s="377"/>
      <c r="K5" s="377"/>
      <c r="L5" s="377" t="s">
        <v>424</v>
      </c>
      <c r="M5" s="377"/>
      <c r="N5" s="377"/>
      <c r="O5" s="377"/>
      <c r="P5" s="377" t="s">
        <v>425</v>
      </c>
      <c r="Q5" s="377"/>
      <c r="R5" s="377"/>
      <c r="S5" s="377" t="s">
        <v>426</v>
      </c>
      <c r="T5" s="377"/>
      <c r="U5" s="377"/>
      <c r="V5" s="377"/>
      <c r="W5" s="377"/>
      <c r="X5" s="377"/>
      <c r="Y5" s="377"/>
      <c r="Z5" s="377"/>
      <c r="AA5" s="377"/>
      <c r="AB5" s="377"/>
      <c r="AC5" s="377"/>
      <c r="AD5" s="377"/>
      <c r="AE5" s="377" t="s">
        <v>427</v>
      </c>
      <c r="AF5" s="377"/>
      <c r="AG5" s="377"/>
      <c r="AH5" s="377"/>
      <c r="AI5" s="377"/>
      <c r="AJ5" s="377"/>
      <c r="AK5" s="377"/>
      <c r="AL5" s="377"/>
      <c r="AM5" s="377"/>
      <c r="AN5" s="377"/>
      <c r="AO5" s="377"/>
      <c r="AP5" s="17"/>
      <c r="AQ5" s="372"/>
      <c r="AR5" s="372"/>
      <c r="AS5" s="372"/>
      <c r="AT5" s="372"/>
      <c r="AU5" s="372"/>
    </row>
    <row r="6" spans="1:47" s="23" customFormat="1" ht="76.5" customHeight="1" x14ac:dyDescent="0.2">
      <c r="B6" s="373"/>
      <c r="C6" s="373"/>
      <c r="D6" s="373"/>
      <c r="E6" s="216" t="s">
        <v>233</v>
      </c>
      <c r="F6" s="216" t="s">
        <v>234</v>
      </c>
      <c r="G6" s="216" t="s">
        <v>235</v>
      </c>
      <c r="H6" s="216" t="s">
        <v>236</v>
      </c>
      <c r="I6" s="216" t="s">
        <v>237</v>
      </c>
      <c r="J6" s="216" t="s">
        <v>238</v>
      </c>
      <c r="K6" s="216" t="s">
        <v>239</v>
      </c>
      <c r="L6" s="216" t="s">
        <v>240</v>
      </c>
      <c r="M6" s="216" t="s">
        <v>241</v>
      </c>
      <c r="N6" s="216" t="s">
        <v>242</v>
      </c>
      <c r="O6" s="216" t="s">
        <v>243</v>
      </c>
      <c r="P6" s="216" t="s">
        <v>244</v>
      </c>
      <c r="Q6" s="216" t="s">
        <v>245</v>
      </c>
      <c r="R6" s="216" t="s">
        <v>246</v>
      </c>
      <c r="S6" s="216" t="s">
        <v>247</v>
      </c>
      <c r="T6" s="216" t="s">
        <v>248</v>
      </c>
      <c r="U6" s="216" t="s">
        <v>249</v>
      </c>
      <c r="V6" s="216" t="s">
        <v>250</v>
      </c>
      <c r="W6" s="216" t="s">
        <v>251</v>
      </c>
      <c r="X6" s="216" t="s">
        <v>252</v>
      </c>
      <c r="Y6" s="216" t="s">
        <v>253</v>
      </c>
      <c r="Z6" s="216" t="s">
        <v>254</v>
      </c>
      <c r="AA6" s="216" t="s">
        <v>255</v>
      </c>
      <c r="AB6" s="216" t="s">
        <v>256</v>
      </c>
      <c r="AC6" s="216" t="s">
        <v>257</v>
      </c>
      <c r="AD6" s="216" t="s">
        <v>258</v>
      </c>
      <c r="AE6" s="216" t="s">
        <v>259</v>
      </c>
      <c r="AF6" s="216" t="s">
        <v>260</v>
      </c>
      <c r="AG6" s="216" t="s">
        <v>261</v>
      </c>
      <c r="AH6" s="216" t="s">
        <v>262</v>
      </c>
      <c r="AI6" s="216" t="s">
        <v>263</v>
      </c>
      <c r="AJ6" s="216" t="s">
        <v>264</v>
      </c>
      <c r="AK6" s="216" t="s">
        <v>265</v>
      </c>
      <c r="AL6" s="216" t="s">
        <v>266</v>
      </c>
      <c r="AM6" s="216" t="s">
        <v>267</v>
      </c>
      <c r="AN6" s="216" t="s">
        <v>268</v>
      </c>
      <c r="AO6" s="219" t="s">
        <v>269</v>
      </c>
      <c r="AQ6" s="219" t="s">
        <v>423</v>
      </c>
      <c r="AR6" s="219" t="s">
        <v>424</v>
      </c>
      <c r="AS6" s="219" t="s">
        <v>425</v>
      </c>
      <c r="AT6" s="219" t="s">
        <v>426</v>
      </c>
      <c r="AU6" s="219" t="s">
        <v>427</v>
      </c>
    </row>
    <row r="7" spans="1:47" s="23" customFormat="1" ht="17.25" customHeight="1" x14ac:dyDescent="0.2">
      <c r="B7" s="28"/>
      <c r="C7" s="28"/>
      <c r="D7" s="63" t="s">
        <v>271</v>
      </c>
      <c r="E7" s="109">
        <v>506</v>
      </c>
      <c r="F7" s="109">
        <v>291.5</v>
      </c>
      <c r="G7" s="109">
        <v>377</v>
      </c>
      <c r="H7" s="109">
        <v>114.75</v>
      </c>
      <c r="I7" s="109">
        <v>184.5</v>
      </c>
      <c r="J7" s="109">
        <v>38</v>
      </c>
      <c r="K7" s="109">
        <v>242.25</v>
      </c>
      <c r="L7" s="109">
        <v>99</v>
      </c>
      <c r="M7" s="109">
        <v>112.5</v>
      </c>
      <c r="N7" s="109">
        <v>146.25</v>
      </c>
      <c r="O7" s="109">
        <v>155.75</v>
      </c>
      <c r="P7" s="109">
        <v>794.5</v>
      </c>
      <c r="Q7" s="109">
        <v>337</v>
      </c>
      <c r="R7" s="109">
        <v>68</v>
      </c>
      <c r="S7" s="109">
        <v>358</v>
      </c>
      <c r="T7" s="109">
        <v>508.75</v>
      </c>
      <c r="U7" s="109">
        <v>33.25</v>
      </c>
      <c r="V7" s="109">
        <v>69</v>
      </c>
      <c r="W7" s="109">
        <v>569.25</v>
      </c>
      <c r="X7" s="109">
        <v>583.75</v>
      </c>
      <c r="Y7" s="109">
        <v>114.75</v>
      </c>
      <c r="Z7" s="109">
        <v>29.5</v>
      </c>
      <c r="AA7" s="109">
        <v>27.25</v>
      </c>
      <c r="AB7" s="109">
        <v>90</v>
      </c>
      <c r="AC7" s="109">
        <v>69.5</v>
      </c>
      <c r="AD7" s="109">
        <v>185.5</v>
      </c>
      <c r="AE7" s="109">
        <v>501.5</v>
      </c>
      <c r="AF7" s="109">
        <v>256.5</v>
      </c>
      <c r="AG7" s="109">
        <v>164.75</v>
      </c>
      <c r="AH7" s="109">
        <v>50.25</v>
      </c>
      <c r="AI7" s="109">
        <v>966.25</v>
      </c>
      <c r="AJ7" s="109">
        <v>57.75</v>
      </c>
      <c r="AK7" s="109">
        <v>762</v>
      </c>
      <c r="AL7" s="109">
        <v>126</v>
      </c>
      <c r="AM7" s="109">
        <v>56.5</v>
      </c>
      <c r="AN7" s="109">
        <v>199</v>
      </c>
      <c r="AO7" s="138">
        <v>62.75</v>
      </c>
      <c r="AQ7" s="292">
        <v>1754</v>
      </c>
      <c r="AR7" s="138">
        <v>513.5</v>
      </c>
      <c r="AS7" s="138">
        <v>1199.5</v>
      </c>
      <c r="AT7" s="138">
        <v>2638.5</v>
      </c>
      <c r="AU7" s="138">
        <v>3203.25</v>
      </c>
    </row>
    <row r="8" spans="1:47" s="23" customFormat="1" ht="17.25" customHeight="1" x14ac:dyDescent="0.2">
      <c r="D8" s="106" t="s">
        <v>272</v>
      </c>
      <c r="E8" s="139">
        <v>33.5</v>
      </c>
      <c r="F8" s="137">
        <v>14.5</v>
      </c>
      <c r="G8" s="137">
        <v>29.25</v>
      </c>
      <c r="H8" s="137">
        <v>16.25</v>
      </c>
      <c r="I8" s="137">
        <v>9.75</v>
      </c>
      <c r="J8" s="137">
        <v>4.75</v>
      </c>
      <c r="K8" s="137">
        <v>45.75</v>
      </c>
      <c r="L8" s="137">
        <v>3.75</v>
      </c>
      <c r="M8" s="137">
        <v>4.25</v>
      </c>
      <c r="N8" s="137">
        <v>5.25</v>
      </c>
      <c r="O8" s="137">
        <v>8.25</v>
      </c>
      <c r="P8" s="137">
        <v>68.5</v>
      </c>
      <c r="Q8" s="137">
        <v>16.75</v>
      </c>
      <c r="R8" s="137">
        <v>4.75</v>
      </c>
      <c r="S8" s="137">
        <v>36.5</v>
      </c>
      <c r="T8" s="137">
        <v>21.75</v>
      </c>
      <c r="U8" s="137">
        <v>1.25</v>
      </c>
      <c r="V8" s="137">
        <v>4.25</v>
      </c>
      <c r="W8" s="137">
        <v>42.25</v>
      </c>
      <c r="X8" s="137">
        <v>33</v>
      </c>
      <c r="Y8" s="137">
        <v>10.25</v>
      </c>
      <c r="Z8" s="137">
        <v>0.75</v>
      </c>
      <c r="AA8" s="137">
        <v>1.25</v>
      </c>
      <c r="AB8" s="137">
        <v>19.75</v>
      </c>
      <c r="AC8" s="137">
        <v>5.25</v>
      </c>
      <c r="AD8" s="137">
        <v>32</v>
      </c>
      <c r="AE8" s="137">
        <v>74</v>
      </c>
      <c r="AF8" s="137">
        <v>17.25</v>
      </c>
      <c r="AG8" s="137">
        <v>5</v>
      </c>
      <c r="AH8" s="137">
        <v>3.25</v>
      </c>
      <c r="AI8" s="137">
        <v>133.5</v>
      </c>
      <c r="AJ8" s="137">
        <v>9.25</v>
      </c>
      <c r="AK8" s="137">
        <v>61.5</v>
      </c>
      <c r="AL8" s="137">
        <v>21</v>
      </c>
      <c r="AM8" s="137">
        <v>0.75</v>
      </c>
      <c r="AN8" s="137">
        <v>15.75</v>
      </c>
      <c r="AO8" s="140">
        <v>9.75</v>
      </c>
      <c r="AQ8" s="293">
        <v>153.75</v>
      </c>
      <c r="AR8" s="140">
        <v>21.5</v>
      </c>
      <c r="AS8" s="140">
        <v>90</v>
      </c>
      <c r="AT8" s="140">
        <v>208.25</v>
      </c>
      <c r="AU8" s="140">
        <v>351</v>
      </c>
    </row>
    <row r="9" spans="1:47" s="23" customFormat="1" ht="17.25" customHeight="1" x14ac:dyDescent="0.2">
      <c r="D9" s="89" t="s">
        <v>273</v>
      </c>
      <c r="E9" s="141">
        <v>99.25</v>
      </c>
      <c r="F9" s="85">
        <v>77.25</v>
      </c>
      <c r="G9" s="85">
        <v>48</v>
      </c>
      <c r="H9" s="85">
        <v>14.75</v>
      </c>
      <c r="I9" s="85">
        <v>32</v>
      </c>
      <c r="J9" s="85">
        <v>2.75</v>
      </c>
      <c r="K9" s="85">
        <v>28.25</v>
      </c>
      <c r="L9" s="85">
        <v>26.5</v>
      </c>
      <c r="M9" s="85">
        <v>24.75</v>
      </c>
      <c r="N9" s="85">
        <v>49.25</v>
      </c>
      <c r="O9" s="85">
        <v>40.25</v>
      </c>
      <c r="P9" s="85">
        <v>59.5</v>
      </c>
      <c r="Q9" s="85">
        <v>27.75</v>
      </c>
      <c r="R9" s="85">
        <v>13</v>
      </c>
      <c r="S9" s="85">
        <v>29</v>
      </c>
      <c r="T9" s="85">
        <v>121.5</v>
      </c>
      <c r="U9" s="85">
        <v>8</v>
      </c>
      <c r="V9" s="85">
        <v>27.25</v>
      </c>
      <c r="W9" s="85">
        <v>92</v>
      </c>
      <c r="X9" s="85">
        <v>125</v>
      </c>
      <c r="Y9" s="85">
        <v>17.25</v>
      </c>
      <c r="Z9" s="85">
        <v>8.75</v>
      </c>
      <c r="AA9" s="85">
        <v>10</v>
      </c>
      <c r="AB9" s="85">
        <v>16.5</v>
      </c>
      <c r="AC9" s="85">
        <v>23.75</v>
      </c>
      <c r="AD9" s="85">
        <v>23.75</v>
      </c>
      <c r="AE9" s="85">
        <v>22.75</v>
      </c>
      <c r="AF9" s="85">
        <v>18.5</v>
      </c>
      <c r="AG9" s="85">
        <v>5.25</v>
      </c>
      <c r="AH9" s="85">
        <v>18.25</v>
      </c>
      <c r="AI9" s="85">
        <v>36.5</v>
      </c>
      <c r="AJ9" s="85">
        <v>12</v>
      </c>
      <c r="AK9" s="85">
        <v>104</v>
      </c>
      <c r="AL9" s="85">
        <v>8.5</v>
      </c>
      <c r="AM9" s="85">
        <v>16.25</v>
      </c>
      <c r="AN9" s="85">
        <v>50.75</v>
      </c>
      <c r="AO9" s="142">
        <v>6.75</v>
      </c>
      <c r="AQ9" s="294">
        <v>302.25</v>
      </c>
      <c r="AR9" s="142">
        <v>140.75</v>
      </c>
      <c r="AS9" s="142">
        <v>100.25</v>
      </c>
      <c r="AT9" s="142">
        <v>502.75</v>
      </c>
      <c r="AU9" s="142">
        <v>299.5</v>
      </c>
    </row>
    <row r="10" spans="1:47" s="23" customFormat="1" ht="17.25" customHeight="1" x14ac:dyDescent="0.2">
      <c r="D10" s="89" t="s">
        <v>274</v>
      </c>
      <c r="E10" s="141">
        <v>77.75</v>
      </c>
      <c r="F10" s="85">
        <v>56.75</v>
      </c>
      <c r="G10" s="85">
        <v>61.25</v>
      </c>
      <c r="H10" s="85">
        <v>25</v>
      </c>
      <c r="I10" s="85">
        <v>45.25</v>
      </c>
      <c r="J10" s="85">
        <v>9</v>
      </c>
      <c r="K10" s="85">
        <v>62</v>
      </c>
      <c r="L10" s="85">
        <v>11.75</v>
      </c>
      <c r="M10" s="85">
        <v>5.75</v>
      </c>
      <c r="N10" s="85">
        <v>11</v>
      </c>
      <c r="O10" s="85">
        <v>21.5</v>
      </c>
      <c r="P10" s="85">
        <v>73.5</v>
      </c>
      <c r="Q10" s="85">
        <v>41.25</v>
      </c>
      <c r="R10" s="85">
        <v>7.25</v>
      </c>
      <c r="S10" s="85">
        <v>50.25</v>
      </c>
      <c r="T10" s="85">
        <v>37.25</v>
      </c>
      <c r="U10" s="85">
        <v>5.25</v>
      </c>
      <c r="V10" s="85">
        <v>6.75</v>
      </c>
      <c r="W10" s="85">
        <v>148</v>
      </c>
      <c r="X10" s="85">
        <v>54</v>
      </c>
      <c r="Y10" s="85">
        <v>14.75</v>
      </c>
      <c r="Z10" s="85">
        <v>4</v>
      </c>
      <c r="AA10" s="85">
        <v>5.25</v>
      </c>
      <c r="AB10" s="85">
        <v>11.75</v>
      </c>
      <c r="AC10" s="85">
        <v>5.25</v>
      </c>
      <c r="AD10" s="85">
        <v>40.25</v>
      </c>
      <c r="AE10" s="85">
        <v>43.75</v>
      </c>
      <c r="AF10" s="85">
        <v>58.25</v>
      </c>
      <c r="AG10" s="85">
        <v>4.75</v>
      </c>
      <c r="AH10" s="85">
        <v>2</v>
      </c>
      <c r="AI10" s="85">
        <v>154.5</v>
      </c>
      <c r="AJ10" s="85">
        <v>11</v>
      </c>
      <c r="AK10" s="85">
        <v>75</v>
      </c>
      <c r="AL10" s="85">
        <v>25.25</v>
      </c>
      <c r="AM10" s="85">
        <v>7.75</v>
      </c>
      <c r="AN10" s="85">
        <v>29.5</v>
      </c>
      <c r="AO10" s="142">
        <v>7.75</v>
      </c>
      <c r="AQ10" s="294">
        <v>337</v>
      </c>
      <c r="AR10" s="142">
        <v>50</v>
      </c>
      <c r="AS10" s="142">
        <v>122</v>
      </c>
      <c r="AT10" s="142">
        <v>382.75</v>
      </c>
      <c r="AU10" s="142">
        <v>419.5</v>
      </c>
    </row>
    <row r="11" spans="1:47" s="23" customFormat="1" ht="17.25" customHeight="1" x14ac:dyDescent="0.2">
      <c r="D11" s="90" t="s">
        <v>275</v>
      </c>
      <c r="E11" s="141">
        <v>57</v>
      </c>
      <c r="F11" s="85">
        <v>74</v>
      </c>
      <c r="G11" s="85">
        <v>17.25</v>
      </c>
      <c r="H11" s="85">
        <v>13.5</v>
      </c>
      <c r="I11" s="85">
        <v>27.75</v>
      </c>
      <c r="J11" s="85">
        <v>6.25</v>
      </c>
      <c r="K11" s="85">
        <v>22.25</v>
      </c>
      <c r="L11" s="85">
        <v>13.25</v>
      </c>
      <c r="M11" s="85">
        <v>10.75</v>
      </c>
      <c r="N11" s="85">
        <v>23.25</v>
      </c>
      <c r="O11" s="85">
        <v>21.5</v>
      </c>
      <c r="P11" s="85">
        <v>271.75</v>
      </c>
      <c r="Q11" s="85">
        <v>27.75</v>
      </c>
      <c r="R11" s="85">
        <v>8.75</v>
      </c>
      <c r="S11" s="85">
        <v>69</v>
      </c>
      <c r="T11" s="85">
        <v>103</v>
      </c>
      <c r="U11" s="85">
        <v>10.25</v>
      </c>
      <c r="V11" s="85">
        <v>3.25</v>
      </c>
      <c r="W11" s="85">
        <v>79.75</v>
      </c>
      <c r="X11" s="85">
        <v>108.5</v>
      </c>
      <c r="Y11" s="85">
        <v>23.75</v>
      </c>
      <c r="Z11" s="85">
        <v>4.75</v>
      </c>
      <c r="AA11" s="85">
        <v>0.75</v>
      </c>
      <c r="AB11" s="85">
        <v>1.75</v>
      </c>
      <c r="AC11" s="85">
        <v>5.25</v>
      </c>
      <c r="AD11" s="85">
        <v>24.75</v>
      </c>
      <c r="AE11" s="85">
        <v>94.5</v>
      </c>
      <c r="AF11" s="85">
        <v>63</v>
      </c>
      <c r="AG11" s="85">
        <v>12.25</v>
      </c>
      <c r="AH11" s="85">
        <v>8</v>
      </c>
      <c r="AI11" s="85">
        <v>64.75</v>
      </c>
      <c r="AJ11" s="85">
        <v>3.25</v>
      </c>
      <c r="AK11" s="85">
        <v>93.75</v>
      </c>
      <c r="AL11" s="85">
        <v>20.75</v>
      </c>
      <c r="AM11" s="85">
        <v>8.25</v>
      </c>
      <c r="AN11" s="85">
        <v>30</v>
      </c>
      <c r="AO11" s="142">
        <v>10.5</v>
      </c>
      <c r="AQ11" s="294">
        <v>218</v>
      </c>
      <c r="AR11" s="142">
        <v>68.75</v>
      </c>
      <c r="AS11" s="142">
        <v>308.25</v>
      </c>
      <c r="AT11" s="142">
        <v>434.75</v>
      </c>
      <c r="AU11" s="142">
        <v>409</v>
      </c>
    </row>
    <row r="12" spans="1:47" s="23" customFormat="1" ht="17.25" customHeight="1" x14ac:dyDescent="0.2">
      <c r="D12" s="90" t="s">
        <v>276</v>
      </c>
      <c r="E12" s="141">
        <v>96.5</v>
      </c>
      <c r="F12" s="85">
        <v>41.5</v>
      </c>
      <c r="G12" s="85">
        <v>105.5</v>
      </c>
      <c r="H12" s="85">
        <v>12.75</v>
      </c>
      <c r="I12" s="85">
        <v>38.25</v>
      </c>
      <c r="J12" s="85">
        <v>3.75</v>
      </c>
      <c r="K12" s="85">
        <v>51</v>
      </c>
      <c r="L12" s="85">
        <v>22.25</v>
      </c>
      <c r="M12" s="85">
        <v>19</v>
      </c>
      <c r="N12" s="85">
        <v>25.75</v>
      </c>
      <c r="O12" s="85">
        <v>26.75</v>
      </c>
      <c r="P12" s="85">
        <v>180</v>
      </c>
      <c r="Q12" s="85">
        <v>82</v>
      </c>
      <c r="R12" s="85">
        <v>7.75</v>
      </c>
      <c r="S12" s="85">
        <v>65</v>
      </c>
      <c r="T12" s="85">
        <v>128.5</v>
      </c>
      <c r="U12" s="85">
        <v>3.75</v>
      </c>
      <c r="V12" s="85">
        <v>18</v>
      </c>
      <c r="W12" s="85">
        <v>74</v>
      </c>
      <c r="X12" s="85">
        <v>110.5</v>
      </c>
      <c r="Y12" s="85">
        <v>19.75</v>
      </c>
      <c r="Z12" s="85">
        <v>5</v>
      </c>
      <c r="AA12" s="85">
        <v>3.5</v>
      </c>
      <c r="AB12" s="85">
        <v>5</v>
      </c>
      <c r="AC12" s="85">
        <v>11.75</v>
      </c>
      <c r="AD12" s="85">
        <v>37.5</v>
      </c>
      <c r="AE12" s="85">
        <v>95</v>
      </c>
      <c r="AF12" s="85">
        <v>43.75</v>
      </c>
      <c r="AG12" s="85">
        <v>26.75</v>
      </c>
      <c r="AH12" s="85">
        <v>6.25</v>
      </c>
      <c r="AI12" s="85">
        <v>138.25</v>
      </c>
      <c r="AJ12" s="85">
        <v>10.25</v>
      </c>
      <c r="AK12" s="85">
        <v>216</v>
      </c>
      <c r="AL12" s="85">
        <v>14</v>
      </c>
      <c r="AM12" s="85">
        <v>4.5</v>
      </c>
      <c r="AN12" s="85">
        <v>26</v>
      </c>
      <c r="AO12" s="142">
        <v>9.25</v>
      </c>
      <c r="AQ12" s="294">
        <v>349.25</v>
      </c>
      <c r="AR12" s="142">
        <v>93.75</v>
      </c>
      <c r="AS12" s="142">
        <v>269.75</v>
      </c>
      <c r="AT12" s="142">
        <v>482.25</v>
      </c>
      <c r="AU12" s="142">
        <v>590</v>
      </c>
    </row>
    <row r="13" spans="1:47" s="23" customFormat="1" ht="17.25" customHeight="1" x14ac:dyDescent="0.2">
      <c r="D13" s="90" t="s">
        <v>277</v>
      </c>
      <c r="E13" s="141">
        <v>112.25</v>
      </c>
      <c r="F13" s="85">
        <v>21</v>
      </c>
      <c r="G13" s="85">
        <v>70.75</v>
      </c>
      <c r="H13" s="85">
        <v>23.25</v>
      </c>
      <c r="I13" s="85">
        <v>13.25</v>
      </c>
      <c r="J13" s="85">
        <v>5.5</v>
      </c>
      <c r="K13" s="85">
        <v>18</v>
      </c>
      <c r="L13" s="85">
        <v>13.25</v>
      </c>
      <c r="M13" s="85">
        <v>34.75</v>
      </c>
      <c r="N13" s="85">
        <v>16.25</v>
      </c>
      <c r="O13" s="85">
        <v>24.5</v>
      </c>
      <c r="P13" s="85">
        <v>65.5</v>
      </c>
      <c r="Q13" s="85">
        <v>99.5</v>
      </c>
      <c r="R13" s="85">
        <v>8.75</v>
      </c>
      <c r="S13" s="85">
        <v>58.75</v>
      </c>
      <c r="T13" s="85">
        <v>75.25</v>
      </c>
      <c r="U13" s="85">
        <v>3.75</v>
      </c>
      <c r="V13" s="85">
        <v>7.5</v>
      </c>
      <c r="W13" s="85">
        <v>75.5</v>
      </c>
      <c r="X13" s="85">
        <v>96.5</v>
      </c>
      <c r="Y13" s="85">
        <v>21.75</v>
      </c>
      <c r="Z13" s="85">
        <v>5</v>
      </c>
      <c r="AA13" s="85">
        <v>5</v>
      </c>
      <c r="AB13" s="85">
        <v>22.25</v>
      </c>
      <c r="AC13" s="85">
        <v>15.5</v>
      </c>
      <c r="AD13" s="85">
        <v>14.5</v>
      </c>
      <c r="AE13" s="85">
        <v>41.25</v>
      </c>
      <c r="AF13" s="85">
        <v>20.5</v>
      </c>
      <c r="AG13" s="85">
        <v>109.25</v>
      </c>
      <c r="AH13" s="85">
        <v>3.25</v>
      </c>
      <c r="AI13" s="85">
        <v>244.5</v>
      </c>
      <c r="AJ13" s="85">
        <v>6.75</v>
      </c>
      <c r="AK13" s="85">
        <v>96</v>
      </c>
      <c r="AL13" s="85">
        <v>6.5</v>
      </c>
      <c r="AM13" s="85">
        <v>13.75</v>
      </c>
      <c r="AN13" s="85">
        <v>36</v>
      </c>
      <c r="AO13" s="142">
        <v>11.75</v>
      </c>
      <c r="AQ13" s="294">
        <v>264</v>
      </c>
      <c r="AR13" s="142">
        <v>88.75</v>
      </c>
      <c r="AS13" s="142">
        <v>173.75</v>
      </c>
      <c r="AT13" s="142">
        <v>401.25</v>
      </c>
      <c r="AU13" s="142">
        <v>589.5</v>
      </c>
    </row>
    <row r="14" spans="1:47" s="23" customFormat="1" ht="17.25" customHeight="1" x14ac:dyDescent="0.2">
      <c r="D14" s="91" t="s">
        <v>278</v>
      </c>
      <c r="E14" s="143">
        <v>29.75</v>
      </c>
      <c r="F14" s="144">
        <v>6.5</v>
      </c>
      <c r="G14" s="144">
        <v>45</v>
      </c>
      <c r="H14" s="144">
        <v>9.25</v>
      </c>
      <c r="I14" s="144">
        <v>18.25</v>
      </c>
      <c r="J14" s="144">
        <v>6</v>
      </c>
      <c r="K14" s="144">
        <v>15</v>
      </c>
      <c r="L14" s="144">
        <v>8.25</v>
      </c>
      <c r="M14" s="144">
        <v>13.25</v>
      </c>
      <c r="N14" s="144">
        <v>15.5</v>
      </c>
      <c r="O14" s="144">
        <v>13</v>
      </c>
      <c r="P14" s="144">
        <v>75.75</v>
      </c>
      <c r="Q14" s="144">
        <v>42</v>
      </c>
      <c r="R14" s="144">
        <v>17.75</v>
      </c>
      <c r="S14" s="144">
        <v>49.5</v>
      </c>
      <c r="T14" s="144">
        <v>21.5</v>
      </c>
      <c r="U14" s="144">
        <v>1</v>
      </c>
      <c r="V14" s="144">
        <v>2</v>
      </c>
      <c r="W14" s="144">
        <v>57.75</v>
      </c>
      <c r="X14" s="144">
        <v>56.25</v>
      </c>
      <c r="Y14" s="144">
        <v>7.25</v>
      </c>
      <c r="Z14" s="144">
        <v>1.25</v>
      </c>
      <c r="AA14" s="144">
        <v>1.5</v>
      </c>
      <c r="AB14" s="144">
        <v>13</v>
      </c>
      <c r="AC14" s="144">
        <v>2.75</v>
      </c>
      <c r="AD14" s="144">
        <v>12.75</v>
      </c>
      <c r="AE14" s="144">
        <v>130.25</v>
      </c>
      <c r="AF14" s="144">
        <v>35.25</v>
      </c>
      <c r="AG14" s="144">
        <v>1.5</v>
      </c>
      <c r="AH14" s="144">
        <v>9.25</v>
      </c>
      <c r="AI14" s="144">
        <v>194.25</v>
      </c>
      <c r="AJ14" s="144">
        <v>5.25</v>
      </c>
      <c r="AK14" s="144">
        <v>115.75</v>
      </c>
      <c r="AL14" s="144">
        <v>30</v>
      </c>
      <c r="AM14" s="144">
        <v>5.25</v>
      </c>
      <c r="AN14" s="144">
        <v>11</v>
      </c>
      <c r="AO14" s="145">
        <v>7</v>
      </c>
      <c r="AQ14" s="295">
        <v>129.75</v>
      </c>
      <c r="AR14" s="145">
        <v>50</v>
      </c>
      <c r="AS14" s="145">
        <v>135.5</v>
      </c>
      <c r="AT14" s="145">
        <v>226.5</v>
      </c>
      <c r="AU14" s="145">
        <v>544.75</v>
      </c>
    </row>
    <row r="15" spans="1:47" s="23" customFormat="1" ht="17.25" customHeight="1" x14ac:dyDescent="0.2">
      <c r="E15" s="133"/>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9"/>
      <c r="AQ15" s="286"/>
      <c r="AR15" s="99"/>
      <c r="AS15" s="99"/>
      <c r="AT15" s="99"/>
      <c r="AU15" s="99"/>
    </row>
    <row r="16" spans="1:47" s="23" customFormat="1" ht="17.25" customHeight="1" x14ac:dyDescent="0.2">
      <c r="B16" s="299" t="s">
        <v>1</v>
      </c>
      <c r="C16" s="300" t="s">
        <v>2</v>
      </c>
      <c r="D16" s="353" t="s">
        <v>407</v>
      </c>
      <c r="E16" s="307"/>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8"/>
      <c r="AK16" s="308"/>
      <c r="AL16" s="308"/>
      <c r="AM16" s="308"/>
      <c r="AN16" s="308"/>
      <c r="AO16" s="309"/>
      <c r="AQ16" s="310"/>
      <c r="AR16" s="309"/>
      <c r="AS16" s="309"/>
      <c r="AT16" s="309"/>
      <c r="AU16" s="309"/>
    </row>
    <row r="17" spans="2:47" s="23" customFormat="1" ht="17.25" customHeight="1" x14ac:dyDescent="0.2">
      <c r="B17" s="87" t="s">
        <v>272</v>
      </c>
      <c r="C17" s="81" t="s">
        <v>7</v>
      </c>
      <c r="D17" s="94" t="s">
        <v>8</v>
      </c>
      <c r="E17" s="141">
        <v>0.25</v>
      </c>
      <c r="F17" s="85">
        <v>0</v>
      </c>
      <c r="G17" s="85">
        <v>0.5</v>
      </c>
      <c r="H17" s="85">
        <v>4</v>
      </c>
      <c r="I17" s="85">
        <v>1</v>
      </c>
      <c r="J17" s="85">
        <v>0</v>
      </c>
      <c r="K17" s="85">
        <v>32.25</v>
      </c>
      <c r="L17" s="85">
        <v>0</v>
      </c>
      <c r="M17" s="85">
        <v>0</v>
      </c>
      <c r="N17" s="85">
        <v>0</v>
      </c>
      <c r="O17" s="85">
        <v>1.25</v>
      </c>
      <c r="P17" s="85">
        <v>6.25</v>
      </c>
      <c r="Q17" s="85">
        <v>0</v>
      </c>
      <c r="R17" s="85">
        <v>0.75</v>
      </c>
      <c r="S17" s="85">
        <v>5</v>
      </c>
      <c r="T17" s="85">
        <v>11.25</v>
      </c>
      <c r="U17" s="85">
        <v>0.25</v>
      </c>
      <c r="V17" s="85">
        <v>0.5</v>
      </c>
      <c r="W17" s="85">
        <v>4</v>
      </c>
      <c r="X17" s="85">
        <v>6.5</v>
      </c>
      <c r="Y17" s="85">
        <v>1</v>
      </c>
      <c r="Z17" s="85">
        <v>0</v>
      </c>
      <c r="AA17" s="85">
        <v>0</v>
      </c>
      <c r="AB17" s="85">
        <v>5.75</v>
      </c>
      <c r="AC17" s="85">
        <v>0.25</v>
      </c>
      <c r="AD17" s="85">
        <v>0</v>
      </c>
      <c r="AE17" s="85">
        <v>33.25</v>
      </c>
      <c r="AF17" s="85">
        <v>10</v>
      </c>
      <c r="AG17" s="85">
        <v>0</v>
      </c>
      <c r="AH17" s="85">
        <v>0.25</v>
      </c>
      <c r="AI17" s="85">
        <v>11.5</v>
      </c>
      <c r="AJ17" s="85">
        <v>0.75</v>
      </c>
      <c r="AK17" s="85">
        <v>18.75</v>
      </c>
      <c r="AL17" s="85">
        <v>2.25</v>
      </c>
      <c r="AM17" s="85">
        <v>0</v>
      </c>
      <c r="AN17" s="85">
        <v>0.25</v>
      </c>
      <c r="AO17" s="142">
        <v>4.75</v>
      </c>
      <c r="AQ17" s="294">
        <v>38</v>
      </c>
      <c r="AR17" s="142">
        <v>1.25</v>
      </c>
      <c r="AS17" s="142">
        <v>7</v>
      </c>
      <c r="AT17" s="142">
        <v>34.5</v>
      </c>
      <c r="AU17" s="142">
        <v>81.75</v>
      </c>
    </row>
    <row r="18" spans="2:47" s="23" customFormat="1" ht="17.25" customHeight="1" x14ac:dyDescent="0.2">
      <c r="B18" s="87" t="s">
        <v>272</v>
      </c>
      <c r="C18" s="81" t="s">
        <v>10</v>
      </c>
      <c r="D18" s="94" t="s">
        <v>11</v>
      </c>
      <c r="E18" s="141">
        <v>8.75</v>
      </c>
      <c r="F18" s="85">
        <v>7.5</v>
      </c>
      <c r="G18" s="85">
        <v>14.75</v>
      </c>
      <c r="H18" s="85">
        <v>8.25</v>
      </c>
      <c r="I18" s="85">
        <v>2.25</v>
      </c>
      <c r="J18" s="85">
        <v>1</v>
      </c>
      <c r="K18" s="85">
        <v>7</v>
      </c>
      <c r="L18" s="85">
        <v>0.25</v>
      </c>
      <c r="M18" s="85">
        <v>1.5</v>
      </c>
      <c r="N18" s="85">
        <v>3.75</v>
      </c>
      <c r="O18" s="85">
        <v>3</v>
      </c>
      <c r="P18" s="85">
        <v>23.25</v>
      </c>
      <c r="Q18" s="85">
        <v>4.25</v>
      </c>
      <c r="R18" s="85">
        <v>1</v>
      </c>
      <c r="S18" s="85">
        <v>18.75</v>
      </c>
      <c r="T18" s="85">
        <v>3</v>
      </c>
      <c r="U18" s="85">
        <v>0.25</v>
      </c>
      <c r="V18" s="85">
        <v>0</v>
      </c>
      <c r="W18" s="85">
        <v>4.5</v>
      </c>
      <c r="X18" s="85">
        <v>14.25</v>
      </c>
      <c r="Y18" s="85">
        <v>2.25</v>
      </c>
      <c r="Z18" s="85">
        <v>0</v>
      </c>
      <c r="AA18" s="85">
        <v>0.25</v>
      </c>
      <c r="AB18" s="85">
        <v>1.75</v>
      </c>
      <c r="AC18" s="85">
        <v>1.5</v>
      </c>
      <c r="AD18" s="85">
        <v>0</v>
      </c>
      <c r="AE18" s="85">
        <v>6.5</v>
      </c>
      <c r="AF18" s="85">
        <v>2.75</v>
      </c>
      <c r="AG18" s="85">
        <v>0</v>
      </c>
      <c r="AH18" s="85">
        <v>0.25</v>
      </c>
      <c r="AI18" s="85">
        <v>66</v>
      </c>
      <c r="AJ18" s="85">
        <v>0</v>
      </c>
      <c r="AK18" s="85">
        <v>13.5</v>
      </c>
      <c r="AL18" s="85">
        <v>6</v>
      </c>
      <c r="AM18" s="85">
        <v>0.25</v>
      </c>
      <c r="AN18" s="85">
        <v>3.25</v>
      </c>
      <c r="AO18" s="142">
        <v>1.5</v>
      </c>
      <c r="AQ18" s="294">
        <v>49.5</v>
      </c>
      <c r="AR18" s="142">
        <v>8.5</v>
      </c>
      <c r="AS18" s="142">
        <v>28.5</v>
      </c>
      <c r="AT18" s="142">
        <v>46.5</v>
      </c>
      <c r="AU18" s="142">
        <v>100</v>
      </c>
    </row>
    <row r="19" spans="2:47" s="23" customFormat="1" ht="17.25" customHeight="1" x14ac:dyDescent="0.2">
      <c r="B19" s="87" t="s">
        <v>272</v>
      </c>
      <c r="C19" s="81" t="s">
        <v>12</v>
      </c>
      <c r="D19" s="94" t="s">
        <v>13</v>
      </c>
      <c r="E19" s="141">
        <v>2</v>
      </c>
      <c r="F19" s="85">
        <v>2.75</v>
      </c>
      <c r="G19" s="85">
        <v>1.25</v>
      </c>
      <c r="H19" s="85">
        <v>2</v>
      </c>
      <c r="I19" s="85">
        <v>1.75</v>
      </c>
      <c r="J19" s="85">
        <v>2</v>
      </c>
      <c r="K19" s="85">
        <v>2.5</v>
      </c>
      <c r="L19" s="85">
        <v>0.25</v>
      </c>
      <c r="M19" s="85">
        <v>0.75</v>
      </c>
      <c r="N19" s="85">
        <v>0</v>
      </c>
      <c r="O19" s="85">
        <v>0</v>
      </c>
      <c r="P19" s="85">
        <v>11</v>
      </c>
      <c r="Q19" s="85">
        <v>3</v>
      </c>
      <c r="R19" s="85">
        <v>1</v>
      </c>
      <c r="S19" s="85">
        <v>3.75</v>
      </c>
      <c r="T19" s="85">
        <v>0</v>
      </c>
      <c r="U19" s="85">
        <v>0.75</v>
      </c>
      <c r="V19" s="85">
        <v>1.75</v>
      </c>
      <c r="W19" s="85">
        <v>1</v>
      </c>
      <c r="X19" s="85">
        <v>3.5</v>
      </c>
      <c r="Y19" s="85">
        <v>0.75</v>
      </c>
      <c r="Z19" s="85">
        <v>0.5</v>
      </c>
      <c r="AA19" s="85">
        <v>0</v>
      </c>
      <c r="AB19" s="85">
        <v>1.25</v>
      </c>
      <c r="AC19" s="85">
        <v>1.5</v>
      </c>
      <c r="AD19" s="85">
        <v>0.5</v>
      </c>
      <c r="AE19" s="85">
        <v>5.5</v>
      </c>
      <c r="AF19" s="85">
        <v>0.25</v>
      </c>
      <c r="AG19" s="85">
        <v>1.75</v>
      </c>
      <c r="AH19" s="85">
        <v>2</v>
      </c>
      <c r="AI19" s="85">
        <v>10.75</v>
      </c>
      <c r="AJ19" s="85">
        <v>0.25</v>
      </c>
      <c r="AK19" s="85">
        <v>9.75</v>
      </c>
      <c r="AL19" s="85">
        <v>3.5</v>
      </c>
      <c r="AM19" s="85">
        <v>0</v>
      </c>
      <c r="AN19" s="85">
        <v>1</v>
      </c>
      <c r="AO19" s="142">
        <v>1.75</v>
      </c>
      <c r="AQ19" s="294">
        <v>14.25</v>
      </c>
      <c r="AR19" s="142">
        <v>1</v>
      </c>
      <c r="AS19" s="142">
        <v>15</v>
      </c>
      <c r="AT19" s="142">
        <v>15.25</v>
      </c>
      <c r="AU19" s="142">
        <v>36.5</v>
      </c>
    </row>
    <row r="20" spans="2:47" s="23" customFormat="1" ht="17.25" customHeight="1" x14ac:dyDescent="0.2">
      <c r="B20" s="87" t="s">
        <v>272</v>
      </c>
      <c r="C20" s="81" t="s">
        <v>3</v>
      </c>
      <c r="D20" s="94" t="s">
        <v>5</v>
      </c>
      <c r="E20" s="141">
        <v>10.25</v>
      </c>
      <c r="F20" s="85">
        <v>0</v>
      </c>
      <c r="G20" s="85">
        <v>3</v>
      </c>
      <c r="H20" s="85">
        <v>1.5</v>
      </c>
      <c r="I20" s="85">
        <v>1.5</v>
      </c>
      <c r="J20" s="85">
        <v>0</v>
      </c>
      <c r="K20" s="85">
        <v>1.5</v>
      </c>
      <c r="L20" s="85">
        <v>2.25</v>
      </c>
      <c r="M20" s="85">
        <v>1</v>
      </c>
      <c r="N20" s="85">
        <v>0.25</v>
      </c>
      <c r="O20" s="85">
        <v>2.5</v>
      </c>
      <c r="P20" s="85">
        <v>11</v>
      </c>
      <c r="Q20" s="85">
        <v>8.75</v>
      </c>
      <c r="R20" s="85">
        <v>0.25</v>
      </c>
      <c r="S20" s="85">
        <v>7.75</v>
      </c>
      <c r="T20" s="85">
        <v>0</v>
      </c>
      <c r="U20" s="85">
        <v>0</v>
      </c>
      <c r="V20" s="85">
        <v>0.25</v>
      </c>
      <c r="W20" s="85">
        <v>16</v>
      </c>
      <c r="X20" s="85">
        <v>3</v>
      </c>
      <c r="Y20" s="85">
        <v>1.75</v>
      </c>
      <c r="Z20" s="85">
        <v>0.25</v>
      </c>
      <c r="AA20" s="85">
        <v>0.25</v>
      </c>
      <c r="AB20" s="85">
        <v>6.75</v>
      </c>
      <c r="AC20" s="85">
        <v>1.25</v>
      </c>
      <c r="AD20" s="85">
        <v>23</v>
      </c>
      <c r="AE20" s="85">
        <v>16</v>
      </c>
      <c r="AF20" s="85">
        <v>0</v>
      </c>
      <c r="AG20" s="85">
        <v>2.25</v>
      </c>
      <c r="AH20" s="85">
        <v>0.75</v>
      </c>
      <c r="AI20" s="85">
        <v>23.25</v>
      </c>
      <c r="AJ20" s="85">
        <v>2.25</v>
      </c>
      <c r="AK20" s="85">
        <v>4</v>
      </c>
      <c r="AL20" s="85">
        <v>3.75</v>
      </c>
      <c r="AM20" s="85">
        <v>0</v>
      </c>
      <c r="AN20" s="85">
        <v>4.5</v>
      </c>
      <c r="AO20" s="142">
        <v>1.25</v>
      </c>
      <c r="AQ20" s="294">
        <v>17.75</v>
      </c>
      <c r="AR20" s="142">
        <v>6</v>
      </c>
      <c r="AS20" s="142">
        <v>20</v>
      </c>
      <c r="AT20" s="142">
        <v>60.25</v>
      </c>
      <c r="AU20" s="142">
        <v>58</v>
      </c>
    </row>
    <row r="21" spans="2:47" s="23" customFormat="1" ht="17.25" customHeight="1" x14ac:dyDescent="0.2">
      <c r="B21" s="87" t="s">
        <v>272</v>
      </c>
      <c r="C21" s="81" t="s">
        <v>16</v>
      </c>
      <c r="D21" s="94" t="s">
        <v>18</v>
      </c>
      <c r="E21" s="141">
        <v>1.5</v>
      </c>
      <c r="F21" s="85">
        <v>2</v>
      </c>
      <c r="G21" s="85">
        <v>7.25</v>
      </c>
      <c r="H21" s="85">
        <v>0.5</v>
      </c>
      <c r="I21" s="85">
        <v>3</v>
      </c>
      <c r="J21" s="85">
        <v>0.75</v>
      </c>
      <c r="K21" s="85">
        <v>1</v>
      </c>
      <c r="L21" s="85">
        <v>0.5</v>
      </c>
      <c r="M21" s="85">
        <v>0.25</v>
      </c>
      <c r="N21" s="85">
        <v>0</v>
      </c>
      <c r="O21" s="85">
        <v>0.25</v>
      </c>
      <c r="P21" s="85">
        <v>10.5</v>
      </c>
      <c r="Q21" s="85">
        <v>0</v>
      </c>
      <c r="R21" s="85">
        <v>0.5</v>
      </c>
      <c r="S21" s="85">
        <v>0</v>
      </c>
      <c r="T21" s="85">
        <v>4.75</v>
      </c>
      <c r="U21" s="85">
        <v>0</v>
      </c>
      <c r="V21" s="85">
        <v>1.5</v>
      </c>
      <c r="W21" s="85">
        <v>12.75</v>
      </c>
      <c r="X21" s="85">
        <v>3</v>
      </c>
      <c r="Y21" s="85">
        <v>1.75</v>
      </c>
      <c r="Z21" s="85">
        <v>0</v>
      </c>
      <c r="AA21" s="85">
        <v>0</v>
      </c>
      <c r="AB21" s="85">
        <v>3.5</v>
      </c>
      <c r="AC21" s="85">
        <v>0.25</v>
      </c>
      <c r="AD21" s="85">
        <v>7.75</v>
      </c>
      <c r="AE21" s="85">
        <v>0.25</v>
      </c>
      <c r="AF21" s="85">
        <v>0.75</v>
      </c>
      <c r="AG21" s="85">
        <v>0.25</v>
      </c>
      <c r="AH21" s="85">
        <v>0</v>
      </c>
      <c r="AI21" s="85">
        <v>8.5</v>
      </c>
      <c r="AJ21" s="85">
        <v>1.25</v>
      </c>
      <c r="AK21" s="85">
        <v>3.25</v>
      </c>
      <c r="AL21" s="85">
        <v>0.5</v>
      </c>
      <c r="AM21" s="85">
        <v>0.25</v>
      </c>
      <c r="AN21" s="85">
        <v>4.25</v>
      </c>
      <c r="AO21" s="142">
        <v>0</v>
      </c>
      <c r="AQ21" s="294">
        <v>16</v>
      </c>
      <c r="AR21" s="142">
        <v>1</v>
      </c>
      <c r="AS21" s="142">
        <v>11</v>
      </c>
      <c r="AT21" s="142">
        <v>35.25</v>
      </c>
      <c r="AU21" s="142">
        <v>19.25</v>
      </c>
    </row>
    <row r="22" spans="2:47" s="23" customFormat="1" ht="17.25" customHeight="1" x14ac:dyDescent="0.2">
      <c r="B22" s="87" t="s">
        <v>272</v>
      </c>
      <c r="C22" s="81" t="s">
        <v>21</v>
      </c>
      <c r="D22" s="94" t="s">
        <v>22</v>
      </c>
      <c r="E22" s="141">
        <v>10.75</v>
      </c>
      <c r="F22" s="85">
        <v>2.25</v>
      </c>
      <c r="G22" s="85">
        <v>2.5</v>
      </c>
      <c r="H22" s="85">
        <v>0</v>
      </c>
      <c r="I22" s="85">
        <v>0.25</v>
      </c>
      <c r="J22" s="85">
        <v>1</v>
      </c>
      <c r="K22" s="85">
        <v>1.5</v>
      </c>
      <c r="L22" s="85">
        <v>0.5</v>
      </c>
      <c r="M22" s="85">
        <v>0.75</v>
      </c>
      <c r="N22" s="85">
        <v>1.25</v>
      </c>
      <c r="O22" s="85">
        <v>1.25</v>
      </c>
      <c r="P22" s="85">
        <v>6.5</v>
      </c>
      <c r="Q22" s="85">
        <v>0.75</v>
      </c>
      <c r="R22" s="85">
        <v>1.25</v>
      </c>
      <c r="S22" s="85">
        <v>1.25</v>
      </c>
      <c r="T22" s="85">
        <v>2.75</v>
      </c>
      <c r="U22" s="85">
        <v>0</v>
      </c>
      <c r="V22" s="85">
        <v>0.25</v>
      </c>
      <c r="W22" s="85">
        <v>4</v>
      </c>
      <c r="X22" s="85">
        <v>2.75</v>
      </c>
      <c r="Y22" s="85">
        <v>2.75</v>
      </c>
      <c r="Z22" s="85">
        <v>0</v>
      </c>
      <c r="AA22" s="85">
        <v>0.75</v>
      </c>
      <c r="AB22" s="85">
        <v>0.75</v>
      </c>
      <c r="AC22" s="85">
        <v>0.5</v>
      </c>
      <c r="AD22" s="85">
        <v>0.75</v>
      </c>
      <c r="AE22" s="85">
        <v>12.5</v>
      </c>
      <c r="AF22" s="85">
        <v>3.5</v>
      </c>
      <c r="AG22" s="85">
        <v>0.75</v>
      </c>
      <c r="AH22" s="85">
        <v>0</v>
      </c>
      <c r="AI22" s="85">
        <v>13.5</v>
      </c>
      <c r="AJ22" s="85">
        <v>4.75</v>
      </c>
      <c r="AK22" s="85">
        <v>12.25</v>
      </c>
      <c r="AL22" s="85">
        <v>5</v>
      </c>
      <c r="AM22" s="85">
        <v>0.25</v>
      </c>
      <c r="AN22" s="85">
        <v>2.5</v>
      </c>
      <c r="AO22" s="142">
        <v>0.5</v>
      </c>
      <c r="AQ22" s="294">
        <v>18.25</v>
      </c>
      <c r="AR22" s="142">
        <v>3.75</v>
      </c>
      <c r="AS22" s="142">
        <v>8.5</v>
      </c>
      <c r="AT22" s="142">
        <v>16.5</v>
      </c>
      <c r="AU22" s="142">
        <v>55.5</v>
      </c>
    </row>
    <row r="23" spans="2:47" s="23" customFormat="1" ht="17.25" customHeight="1" x14ac:dyDescent="0.2">
      <c r="B23" s="87" t="s">
        <v>273</v>
      </c>
      <c r="C23" s="81" t="s">
        <v>24</v>
      </c>
      <c r="D23" s="94" t="s">
        <v>25</v>
      </c>
      <c r="E23" s="141">
        <v>13.75</v>
      </c>
      <c r="F23" s="85">
        <v>15.75</v>
      </c>
      <c r="G23" s="85">
        <v>12.5</v>
      </c>
      <c r="H23" s="85">
        <v>4.25</v>
      </c>
      <c r="I23" s="85">
        <v>12.75</v>
      </c>
      <c r="J23" s="85">
        <v>0.25</v>
      </c>
      <c r="K23" s="85">
        <v>8.75</v>
      </c>
      <c r="L23" s="85">
        <v>8.5</v>
      </c>
      <c r="M23" s="85">
        <v>2.5</v>
      </c>
      <c r="N23" s="85">
        <v>42.5</v>
      </c>
      <c r="O23" s="85">
        <v>7.5</v>
      </c>
      <c r="P23" s="85">
        <v>5.75</v>
      </c>
      <c r="Q23" s="85">
        <v>9.75</v>
      </c>
      <c r="R23" s="85">
        <v>5.25</v>
      </c>
      <c r="S23" s="85">
        <v>10.25</v>
      </c>
      <c r="T23" s="85">
        <v>34.25</v>
      </c>
      <c r="U23" s="85">
        <v>1.5</v>
      </c>
      <c r="V23" s="85">
        <v>10</v>
      </c>
      <c r="W23" s="85">
        <v>33.5</v>
      </c>
      <c r="X23" s="85">
        <v>28</v>
      </c>
      <c r="Y23" s="85">
        <v>5.75</v>
      </c>
      <c r="Z23" s="85">
        <v>7</v>
      </c>
      <c r="AA23" s="85">
        <v>2.25</v>
      </c>
      <c r="AB23" s="85">
        <v>3.75</v>
      </c>
      <c r="AC23" s="85">
        <v>4.25</v>
      </c>
      <c r="AD23" s="85">
        <v>9.25</v>
      </c>
      <c r="AE23" s="85">
        <v>10.5</v>
      </c>
      <c r="AF23" s="85">
        <v>1.5</v>
      </c>
      <c r="AG23" s="85">
        <v>2.75</v>
      </c>
      <c r="AH23" s="85">
        <v>3.75</v>
      </c>
      <c r="AI23" s="85">
        <v>6.25</v>
      </c>
      <c r="AJ23" s="85">
        <v>2</v>
      </c>
      <c r="AK23" s="85">
        <v>19</v>
      </c>
      <c r="AL23" s="85">
        <v>4</v>
      </c>
      <c r="AM23" s="85">
        <v>2.75</v>
      </c>
      <c r="AN23" s="85">
        <v>9.75</v>
      </c>
      <c r="AO23" s="142">
        <v>2</v>
      </c>
      <c r="AQ23" s="294">
        <v>68</v>
      </c>
      <c r="AR23" s="142">
        <v>61</v>
      </c>
      <c r="AS23" s="142">
        <v>20.75</v>
      </c>
      <c r="AT23" s="142">
        <v>149.75</v>
      </c>
      <c r="AU23" s="142">
        <v>64.25</v>
      </c>
    </row>
    <row r="24" spans="2:47" s="23" customFormat="1" ht="17.25" customHeight="1" x14ac:dyDescent="0.2">
      <c r="B24" s="87" t="s">
        <v>273</v>
      </c>
      <c r="C24" s="81" t="s">
        <v>27</v>
      </c>
      <c r="D24" s="94" t="s">
        <v>28</v>
      </c>
      <c r="E24" s="141">
        <v>15.75</v>
      </c>
      <c r="F24" s="85">
        <v>6</v>
      </c>
      <c r="G24" s="85">
        <v>7.75</v>
      </c>
      <c r="H24" s="85">
        <v>0</v>
      </c>
      <c r="I24" s="85">
        <v>5</v>
      </c>
      <c r="J24" s="85">
        <v>0</v>
      </c>
      <c r="K24" s="85">
        <v>9.5</v>
      </c>
      <c r="L24" s="85">
        <v>2</v>
      </c>
      <c r="M24" s="85">
        <v>4.25</v>
      </c>
      <c r="N24" s="85">
        <v>0.75</v>
      </c>
      <c r="O24" s="85">
        <v>3.25</v>
      </c>
      <c r="P24" s="85">
        <v>9.5</v>
      </c>
      <c r="Q24" s="85">
        <v>0.25</v>
      </c>
      <c r="R24" s="85">
        <v>4.5</v>
      </c>
      <c r="S24" s="85">
        <v>4.25</v>
      </c>
      <c r="T24" s="85">
        <v>54.5</v>
      </c>
      <c r="U24" s="85">
        <v>4.75</v>
      </c>
      <c r="V24" s="85">
        <v>5.25</v>
      </c>
      <c r="W24" s="85">
        <v>29.75</v>
      </c>
      <c r="X24" s="85">
        <v>27</v>
      </c>
      <c r="Y24" s="85">
        <v>7.25</v>
      </c>
      <c r="Z24" s="85">
        <v>0</v>
      </c>
      <c r="AA24" s="85">
        <v>2.75</v>
      </c>
      <c r="AB24" s="85">
        <v>0</v>
      </c>
      <c r="AC24" s="85">
        <v>1.75</v>
      </c>
      <c r="AD24" s="85">
        <v>0</v>
      </c>
      <c r="AE24" s="85">
        <v>0</v>
      </c>
      <c r="AF24" s="85">
        <v>1</v>
      </c>
      <c r="AG24" s="85">
        <v>1.25</v>
      </c>
      <c r="AH24" s="85">
        <v>2.25</v>
      </c>
      <c r="AI24" s="85">
        <v>7.25</v>
      </c>
      <c r="AJ24" s="85">
        <v>3.25</v>
      </c>
      <c r="AK24" s="85">
        <v>1.5</v>
      </c>
      <c r="AL24" s="85">
        <v>0.25</v>
      </c>
      <c r="AM24" s="85">
        <v>0</v>
      </c>
      <c r="AN24" s="85">
        <v>3.75</v>
      </c>
      <c r="AO24" s="142">
        <v>0</v>
      </c>
      <c r="AQ24" s="294">
        <v>44</v>
      </c>
      <c r="AR24" s="142">
        <v>10.25</v>
      </c>
      <c r="AS24" s="142">
        <v>14.25</v>
      </c>
      <c r="AT24" s="142">
        <v>137.25</v>
      </c>
      <c r="AU24" s="142">
        <v>20.5</v>
      </c>
    </row>
    <row r="25" spans="2:47" s="23" customFormat="1" ht="17.25" customHeight="1" x14ac:dyDescent="0.2">
      <c r="B25" s="87" t="s">
        <v>273</v>
      </c>
      <c r="C25" s="81" t="s">
        <v>31</v>
      </c>
      <c r="D25" s="94" t="s">
        <v>32</v>
      </c>
      <c r="E25" s="141">
        <v>6.25</v>
      </c>
      <c r="F25" s="85">
        <v>27</v>
      </c>
      <c r="G25" s="85">
        <v>8.25</v>
      </c>
      <c r="H25" s="85">
        <v>6</v>
      </c>
      <c r="I25" s="85">
        <v>4.75</v>
      </c>
      <c r="J25" s="85">
        <v>0</v>
      </c>
      <c r="K25" s="85">
        <v>2.25</v>
      </c>
      <c r="L25" s="85">
        <v>5</v>
      </c>
      <c r="M25" s="85">
        <v>5</v>
      </c>
      <c r="N25" s="85">
        <v>1.5</v>
      </c>
      <c r="O25" s="85">
        <v>3</v>
      </c>
      <c r="P25" s="85">
        <v>0.75</v>
      </c>
      <c r="Q25" s="85">
        <v>4.5</v>
      </c>
      <c r="R25" s="85">
        <v>1</v>
      </c>
      <c r="S25" s="85">
        <v>4</v>
      </c>
      <c r="T25" s="85">
        <v>15</v>
      </c>
      <c r="U25" s="85">
        <v>0.5</v>
      </c>
      <c r="V25" s="85">
        <v>0.75</v>
      </c>
      <c r="W25" s="85">
        <v>6.75</v>
      </c>
      <c r="X25" s="85">
        <v>22</v>
      </c>
      <c r="Y25" s="85">
        <v>2.5</v>
      </c>
      <c r="Z25" s="85">
        <v>0.75</v>
      </c>
      <c r="AA25" s="85">
        <v>1.5</v>
      </c>
      <c r="AB25" s="85">
        <v>0.25</v>
      </c>
      <c r="AC25" s="85">
        <v>1.25</v>
      </c>
      <c r="AD25" s="85">
        <v>7.75</v>
      </c>
      <c r="AE25" s="85">
        <v>1.5</v>
      </c>
      <c r="AF25" s="85">
        <v>5.75</v>
      </c>
      <c r="AG25" s="85">
        <v>0.75</v>
      </c>
      <c r="AH25" s="85">
        <v>2.5</v>
      </c>
      <c r="AI25" s="85">
        <v>7.75</v>
      </c>
      <c r="AJ25" s="85">
        <v>4.5</v>
      </c>
      <c r="AK25" s="85">
        <v>18.75</v>
      </c>
      <c r="AL25" s="85">
        <v>1</v>
      </c>
      <c r="AM25" s="85">
        <v>0.5</v>
      </c>
      <c r="AN25" s="85">
        <v>19.25</v>
      </c>
      <c r="AO25" s="142">
        <v>1</v>
      </c>
      <c r="AQ25" s="294">
        <v>54.5</v>
      </c>
      <c r="AR25" s="142">
        <v>14.5</v>
      </c>
      <c r="AS25" s="142">
        <v>6.25</v>
      </c>
      <c r="AT25" s="142">
        <v>63</v>
      </c>
      <c r="AU25" s="142">
        <v>63.25</v>
      </c>
    </row>
    <row r="26" spans="2:47" s="23" customFormat="1" ht="17.25" customHeight="1" x14ac:dyDescent="0.2">
      <c r="B26" s="87" t="s">
        <v>273</v>
      </c>
      <c r="C26" s="81" t="s">
        <v>34</v>
      </c>
      <c r="D26" s="94" t="s">
        <v>35</v>
      </c>
      <c r="E26" s="141">
        <v>29.5</v>
      </c>
      <c r="F26" s="85">
        <v>24.25</v>
      </c>
      <c r="G26" s="85">
        <v>12.5</v>
      </c>
      <c r="H26" s="85">
        <v>2.75</v>
      </c>
      <c r="I26" s="85">
        <v>7.25</v>
      </c>
      <c r="J26" s="85">
        <v>0.25</v>
      </c>
      <c r="K26" s="85">
        <v>0.75</v>
      </c>
      <c r="L26" s="85">
        <v>7.75</v>
      </c>
      <c r="M26" s="85">
        <v>3.5</v>
      </c>
      <c r="N26" s="85">
        <v>0</v>
      </c>
      <c r="O26" s="85">
        <v>17</v>
      </c>
      <c r="P26" s="85">
        <v>31.5</v>
      </c>
      <c r="Q26" s="85">
        <v>9.75</v>
      </c>
      <c r="R26" s="85">
        <v>1</v>
      </c>
      <c r="S26" s="85">
        <v>7.5</v>
      </c>
      <c r="T26" s="85">
        <v>7.75</v>
      </c>
      <c r="U26" s="85">
        <v>0</v>
      </c>
      <c r="V26" s="85">
        <v>5.5</v>
      </c>
      <c r="W26" s="85">
        <v>14.5</v>
      </c>
      <c r="X26" s="85">
        <v>30.25</v>
      </c>
      <c r="Y26" s="85">
        <v>0.75</v>
      </c>
      <c r="Z26" s="85">
        <v>0.5</v>
      </c>
      <c r="AA26" s="85">
        <v>1</v>
      </c>
      <c r="AB26" s="85">
        <v>9.25</v>
      </c>
      <c r="AC26" s="85">
        <v>11.25</v>
      </c>
      <c r="AD26" s="85">
        <v>5.25</v>
      </c>
      <c r="AE26" s="85">
        <v>6.5</v>
      </c>
      <c r="AF26" s="85">
        <v>5.5</v>
      </c>
      <c r="AG26" s="85">
        <v>0</v>
      </c>
      <c r="AH26" s="85">
        <v>7.5</v>
      </c>
      <c r="AI26" s="85">
        <v>9.25</v>
      </c>
      <c r="AJ26" s="85">
        <v>1.75</v>
      </c>
      <c r="AK26" s="85">
        <v>44.75</v>
      </c>
      <c r="AL26" s="85">
        <v>0.75</v>
      </c>
      <c r="AM26" s="85">
        <v>8</v>
      </c>
      <c r="AN26" s="85">
        <v>10.5</v>
      </c>
      <c r="AO26" s="142">
        <v>0</v>
      </c>
      <c r="AQ26" s="294">
        <v>77.25</v>
      </c>
      <c r="AR26" s="142">
        <v>28.25</v>
      </c>
      <c r="AS26" s="142">
        <v>42.25</v>
      </c>
      <c r="AT26" s="142">
        <v>93.5</v>
      </c>
      <c r="AU26" s="142">
        <v>94.5</v>
      </c>
    </row>
    <row r="27" spans="2:47" s="23" customFormat="1" ht="17.25" customHeight="1" x14ac:dyDescent="0.2">
      <c r="B27" s="87" t="s">
        <v>273</v>
      </c>
      <c r="C27" s="81" t="s">
        <v>37</v>
      </c>
      <c r="D27" s="94" t="s">
        <v>38</v>
      </c>
      <c r="E27" s="141">
        <v>34</v>
      </c>
      <c r="F27" s="85">
        <v>4.25</v>
      </c>
      <c r="G27" s="85">
        <v>7</v>
      </c>
      <c r="H27" s="85">
        <v>1.75</v>
      </c>
      <c r="I27" s="85">
        <v>2.25</v>
      </c>
      <c r="J27" s="85">
        <v>2.25</v>
      </c>
      <c r="K27" s="85">
        <v>7</v>
      </c>
      <c r="L27" s="85">
        <v>3.25</v>
      </c>
      <c r="M27" s="85">
        <v>9.5</v>
      </c>
      <c r="N27" s="85">
        <v>4.5</v>
      </c>
      <c r="O27" s="85">
        <v>9.5</v>
      </c>
      <c r="P27" s="85">
        <v>12</v>
      </c>
      <c r="Q27" s="85">
        <v>3.5</v>
      </c>
      <c r="R27" s="85">
        <v>1.25</v>
      </c>
      <c r="S27" s="85">
        <v>3</v>
      </c>
      <c r="T27" s="85">
        <v>10</v>
      </c>
      <c r="U27" s="85">
        <v>1.25</v>
      </c>
      <c r="V27" s="85">
        <v>5.75</v>
      </c>
      <c r="W27" s="85">
        <v>7.5</v>
      </c>
      <c r="X27" s="85">
        <v>17.75</v>
      </c>
      <c r="Y27" s="85">
        <v>1</v>
      </c>
      <c r="Z27" s="85">
        <v>0.5</v>
      </c>
      <c r="AA27" s="85">
        <v>2.5</v>
      </c>
      <c r="AB27" s="85">
        <v>3.25</v>
      </c>
      <c r="AC27" s="85">
        <v>5.25</v>
      </c>
      <c r="AD27" s="85">
        <v>1.5</v>
      </c>
      <c r="AE27" s="85">
        <v>4.25</v>
      </c>
      <c r="AF27" s="85">
        <v>4.75</v>
      </c>
      <c r="AG27" s="85">
        <v>0.5</v>
      </c>
      <c r="AH27" s="85">
        <v>2.25</v>
      </c>
      <c r="AI27" s="85">
        <v>6</v>
      </c>
      <c r="AJ27" s="85">
        <v>0.5</v>
      </c>
      <c r="AK27" s="85">
        <v>20</v>
      </c>
      <c r="AL27" s="85">
        <v>2.5</v>
      </c>
      <c r="AM27" s="85">
        <v>5</v>
      </c>
      <c r="AN27" s="85">
        <v>7.5</v>
      </c>
      <c r="AO27" s="142">
        <v>3.75</v>
      </c>
      <c r="AQ27" s="294">
        <v>58.5</v>
      </c>
      <c r="AR27" s="142">
        <v>26.75</v>
      </c>
      <c r="AS27" s="142">
        <v>16.75</v>
      </c>
      <c r="AT27" s="142">
        <v>59.25</v>
      </c>
      <c r="AU27" s="142">
        <v>57</v>
      </c>
    </row>
    <row r="28" spans="2:47" s="23" customFormat="1" ht="17.25" customHeight="1" x14ac:dyDescent="0.2">
      <c r="B28" s="87" t="s">
        <v>274</v>
      </c>
      <c r="C28" s="81" t="s">
        <v>40</v>
      </c>
      <c r="D28" s="94" t="s">
        <v>41</v>
      </c>
      <c r="E28" s="141">
        <v>2</v>
      </c>
      <c r="F28" s="85">
        <v>0.75</v>
      </c>
      <c r="G28" s="85">
        <v>5.5</v>
      </c>
      <c r="H28" s="85">
        <v>7.5</v>
      </c>
      <c r="I28" s="85">
        <v>3</v>
      </c>
      <c r="J28" s="85">
        <v>1.75</v>
      </c>
      <c r="K28" s="85">
        <v>0.5</v>
      </c>
      <c r="L28" s="85">
        <v>0</v>
      </c>
      <c r="M28" s="85">
        <v>0.25</v>
      </c>
      <c r="N28" s="85">
        <v>0.75</v>
      </c>
      <c r="O28" s="85">
        <v>0</v>
      </c>
      <c r="P28" s="85">
        <v>10.75</v>
      </c>
      <c r="Q28" s="85">
        <v>0</v>
      </c>
      <c r="R28" s="85">
        <v>0.75</v>
      </c>
      <c r="S28" s="85">
        <v>1.25</v>
      </c>
      <c r="T28" s="85">
        <v>0</v>
      </c>
      <c r="U28" s="85">
        <v>0</v>
      </c>
      <c r="V28" s="85">
        <v>0</v>
      </c>
      <c r="W28" s="85">
        <v>1.75</v>
      </c>
      <c r="X28" s="85">
        <v>0</v>
      </c>
      <c r="Y28" s="85">
        <v>1.25</v>
      </c>
      <c r="Z28" s="85">
        <v>0.25</v>
      </c>
      <c r="AA28" s="85">
        <v>0</v>
      </c>
      <c r="AB28" s="85">
        <v>1</v>
      </c>
      <c r="AC28" s="85">
        <v>1</v>
      </c>
      <c r="AD28" s="85">
        <v>2.5</v>
      </c>
      <c r="AE28" s="85">
        <v>2.75</v>
      </c>
      <c r="AF28" s="85">
        <v>0.5</v>
      </c>
      <c r="AG28" s="85">
        <v>0</v>
      </c>
      <c r="AH28" s="85">
        <v>0</v>
      </c>
      <c r="AI28" s="85">
        <v>24.75</v>
      </c>
      <c r="AJ28" s="85">
        <v>2.75</v>
      </c>
      <c r="AK28" s="85">
        <v>1</v>
      </c>
      <c r="AL28" s="85">
        <v>2.5</v>
      </c>
      <c r="AM28" s="85">
        <v>2</v>
      </c>
      <c r="AN28" s="85">
        <v>5.25</v>
      </c>
      <c r="AO28" s="142">
        <v>0</v>
      </c>
      <c r="AQ28" s="294">
        <v>21</v>
      </c>
      <c r="AR28" s="142">
        <v>1</v>
      </c>
      <c r="AS28" s="142">
        <v>11.5</v>
      </c>
      <c r="AT28" s="142">
        <v>9</v>
      </c>
      <c r="AU28" s="142">
        <v>41.5</v>
      </c>
    </row>
    <row r="29" spans="2:47" s="23" customFormat="1" ht="17.25" customHeight="1" x14ac:dyDescent="0.2">
      <c r="B29" s="87" t="s">
        <v>274</v>
      </c>
      <c r="C29" s="81" t="s">
        <v>43</v>
      </c>
      <c r="D29" s="94" t="s">
        <v>44</v>
      </c>
      <c r="E29" s="141">
        <v>0.25</v>
      </c>
      <c r="F29" s="85">
        <v>0.25</v>
      </c>
      <c r="G29" s="85">
        <v>0</v>
      </c>
      <c r="H29" s="85">
        <v>0.5</v>
      </c>
      <c r="I29" s="85">
        <v>0</v>
      </c>
      <c r="J29" s="85">
        <v>0</v>
      </c>
      <c r="K29" s="85">
        <v>0</v>
      </c>
      <c r="L29" s="85">
        <v>0.25</v>
      </c>
      <c r="M29" s="85">
        <v>0</v>
      </c>
      <c r="N29" s="85">
        <v>1.5</v>
      </c>
      <c r="O29" s="85">
        <v>0</v>
      </c>
      <c r="P29" s="85">
        <v>3</v>
      </c>
      <c r="Q29" s="85">
        <v>3.75</v>
      </c>
      <c r="R29" s="85">
        <v>0</v>
      </c>
      <c r="S29" s="85">
        <v>0.25</v>
      </c>
      <c r="T29" s="85">
        <v>7.25</v>
      </c>
      <c r="U29" s="85">
        <v>0</v>
      </c>
      <c r="V29" s="85">
        <v>0.25</v>
      </c>
      <c r="W29" s="85">
        <v>13.5</v>
      </c>
      <c r="X29" s="85">
        <v>4.75</v>
      </c>
      <c r="Y29" s="85">
        <v>1.75</v>
      </c>
      <c r="Z29" s="85">
        <v>0</v>
      </c>
      <c r="AA29" s="85">
        <v>0</v>
      </c>
      <c r="AB29" s="85">
        <v>0</v>
      </c>
      <c r="AC29" s="85">
        <v>0</v>
      </c>
      <c r="AD29" s="85">
        <v>0.5</v>
      </c>
      <c r="AE29" s="85">
        <v>0</v>
      </c>
      <c r="AF29" s="85">
        <v>1.5</v>
      </c>
      <c r="AG29" s="85">
        <v>0</v>
      </c>
      <c r="AH29" s="85">
        <v>0.25</v>
      </c>
      <c r="AI29" s="85">
        <v>3</v>
      </c>
      <c r="AJ29" s="85">
        <v>0</v>
      </c>
      <c r="AK29" s="85">
        <v>1.5</v>
      </c>
      <c r="AL29" s="85">
        <v>1</v>
      </c>
      <c r="AM29" s="85">
        <v>0</v>
      </c>
      <c r="AN29" s="85">
        <v>0.5</v>
      </c>
      <c r="AO29" s="142">
        <v>0</v>
      </c>
      <c r="AQ29" s="294">
        <v>1</v>
      </c>
      <c r="AR29" s="142">
        <v>1.75</v>
      </c>
      <c r="AS29" s="142">
        <v>6.75</v>
      </c>
      <c r="AT29" s="142">
        <v>28.25</v>
      </c>
      <c r="AU29" s="142">
        <v>7.75</v>
      </c>
    </row>
    <row r="30" spans="2:47" s="23" customFormat="1" ht="17.25" customHeight="1" x14ac:dyDescent="0.2">
      <c r="B30" s="87" t="s">
        <v>274</v>
      </c>
      <c r="C30" s="81" t="s">
        <v>46</v>
      </c>
      <c r="D30" s="94" t="s">
        <v>47</v>
      </c>
      <c r="E30" s="141">
        <v>3.75</v>
      </c>
      <c r="F30" s="85">
        <v>2.25</v>
      </c>
      <c r="G30" s="85">
        <v>5.5</v>
      </c>
      <c r="H30" s="85">
        <v>2.25</v>
      </c>
      <c r="I30" s="85">
        <v>12</v>
      </c>
      <c r="J30" s="85">
        <v>0.25</v>
      </c>
      <c r="K30" s="85">
        <v>0</v>
      </c>
      <c r="L30" s="85">
        <v>0.5</v>
      </c>
      <c r="M30" s="85">
        <v>0.25</v>
      </c>
      <c r="N30" s="85">
        <v>1.25</v>
      </c>
      <c r="O30" s="85">
        <v>2.75</v>
      </c>
      <c r="P30" s="85">
        <v>1.75</v>
      </c>
      <c r="Q30" s="85">
        <v>1.25</v>
      </c>
      <c r="R30" s="85">
        <v>0.25</v>
      </c>
      <c r="S30" s="85">
        <v>3.75</v>
      </c>
      <c r="T30" s="85">
        <v>1.25</v>
      </c>
      <c r="U30" s="85">
        <v>0.25</v>
      </c>
      <c r="V30" s="85">
        <v>0</v>
      </c>
      <c r="W30" s="85">
        <v>12.25</v>
      </c>
      <c r="X30" s="85">
        <v>5.75</v>
      </c>
      <c r="Y30" s="85">
        <v>1</v>
      </c>
      <c r="Z30" s="85">
        <v>0.25</v>
      </c>
      <c r="AA30" s="85">
        <v>0.25</v>
      </c>
      <c r="AB30" s="85">
        <v>0.75</v>
      </c>
      <c r="AC30" s="85">
        <v>0</v>
      </c>
      <c r="AD30" s="85">
        <v>2.5</v>
      </c>
      <c r="AE30" s="85">
        <v>2</v>
      </c>
      <c r="AF30" s="85">
        <v>8.75</v>
      </c>
      <c r="AG30" s="85">
        <v>0</v>
      </c>
      <c r="AH30" s="85">
        <v>0</v>
      </c>
      <c r="AI30" s="85">
        <v>10.75</v>
      </c>
      <c r="AJ30" s="85">
        <v>0.25</v>
      </c>
      <c r="AK30" s="85">
        <v>6.25</v>
      </c>
      <c r="AL30" s="85">
        <v>6</v>
      </c>
      <c r="AM30" s="85">
        <v>0.5</v>
      </c>
      <c r="AN30" s="85">
        <v>1.25</v>
      </c>
      <c r="AO30" s="142">
        <v>0.5</v>
      </c>
      <c r="AQ30" s="294">
        <v>26</v>
      </c>
      <c r="AR30" s="142">
        <v>4.75</v>
      </c>
      <c r="AS30" s="142">
        <v>3.25</v>
      </c>
      <c r="AT30" s="142">
        <v>28</v>
      </c>
      <c r="AU30" s="142">
        <v>36.25</v>
      </c>
    </row>
    <row r="31" spans="2:47" s="23" customFormat="1" ht="17.25" customHeight="1" x14ac:dyDescent="0.2">
      <c r="B31" s="87" t="s">
        <v>274</v>
      </c>
      <c r="C31" s="81" t="s">
        <v>49</v>
      </c>
      <c r="D31" s="94" t="s">
        <v>50</v>
      </c>
      <c r="E31" s="141">
        <v>8.25</v>
      </c>
      <c r="F31" s="85">
        <v>3.5</v>
      </c>
      <c r="G31" s="85">
        <v>0.25</v>
      </c>
      <c r="H31" s="85">
        <v>1.5</v>
      </c>
      <c r="I31" s="85">
        <v>3.25</v>
      </c>
      <c r="J31" s="85">
        <v>1.75</v>
      </c>
      <c r="K31" s="85">
        <v>13.25</v>
      </c>
      <c r="L31" s="85">
        <v>0.25</v>
      </c>
      <c r="M31" s="85">
        <v>0.25</v>
      </c>
      <c r="N31" s="85">
        <v>0.25</v>
      </c>
      <c r="O31" s="85">
        <v>3.75</v>
      </c>
      <c r="P31" s="85">
        <v>9</v>
      </c>
      <c r="Q31" s="85">
        <v>0.75</v>
      </c>
      <c r="R31" s="85">
        <v>3.25</v>
      </c>
      <c r="S31" s="85">
        <v>6.5</v>
      </c>
      <c r="T31" s="85">
        <v>10</v>
      </c>
      <c r="U31" s="85">
        <v>0.75</v>
      </c>
      <c r="V31" s="85">
        <v>0</v>
      </c>
      <c r="W31" s="85">
        <v>3.75</v>
      </c>
      <c r="X31" s="85">
        <v>6</v>
      </c>
      <c r="Y31" s="85">
        <v>0</v>
      </c>
      <c r="Z31" s="85">
        <v>0.25</v>
      </c>
      <c r="AA31" s="85">
        <v>0</v>
      </c>
      <c r="AB31" s="85">
        <v>5.25</v>
      </c>
      <c r="AC31" s="85">
        <v>0</v>
      </c>
      <c r="AD31" s="85">
        <v>1.5</v>
      </c>
      <c r="AE31" s="85">
        <v>5</v>
      </c>
      <c r="AF31" s="85">
        <v>5.25</v>
      </c>
      <c r="AG31" s="85">
        <v>0.5</v>
      </c>
      <c r="AH31" s="85">
        <v>0.25</v>
      </c>
      <c r="AI31" s="85">
        <v>7.25</v>
      </c>
      <c r="AJ31" s="85">
        <v>0</v>
      </c>
      <c r="AK31" s="85">
        <v>1.5</v>
      </c>
      <c r="AL31" s="85">
        <v>0.75</v>
      </c>
      <c r="AM31" s="85">
        <v>0</v>
      </c>
      <c r="AN31" s="85">
        <v>1.5</v>
      </c>
      <c r="AO31" s="142">
        <v>0</v>
      </c>
      <c r="AQ31" s="294">
        <v>31.75</v>
      </c>
      <c r="AR31" s="142">
        <v>4.5</v>
      </c>
      <c r="AS31" s="142">
        <v>13</v>
      </c>
      <c r="AT31" s="142">
        <v>34</v>
      </c>
      <c r="AU31" s="142">
        <v>22</v>
      </c>
    </row>
    <row r="32" spans="2:47" s="23" customFormat="1" ht="17.25" customHeight="1" x14ac:dyDescent="0.2">
      <c r="B32" s="87" t="s">
        <v>274</v>
      </c>
      <c r="C32" s="81" t="s">
        <v>52</v>
      </c>
      <c r="D32" s="94" t="s">
        <v>53</v>
      </c>
      <c r="E32" s="141">
        <v>7.25</v>
      </c>
      <c r="F32" s="85">
        <v>11.75</v>
      </c>
      <c r="G32" s="85">
        <v>17.25</v>
      </c>
      <c r="H32" s="85">
        <v>0.25</v>
      </c>
      <c r="I32" s="85">
        <v>0</v>
      </c>
      <c r="J32" s="85">
        <v>0</v>
      </c>
      <c r="K32" s="85">
        <v>0.75</v>
      </c>
      <c r="L32" s="85">
        <v>0</v>
      </c>
      <c r="M32" s="85">
        <v>1.5</v>
      </c>
      <c r="N32" s="85">
        <v>0</v>
      </c>
      <c r="O32" s="85">
        <v>2.25</v>
      </c>
      <c r="P32" s="85">
        <v>3.25</v>
      </c>
      <c r="Q32" s="85">
        <v>8.75</v>
      </c>
      <c r="R32" s="85">
        <v>0.5</v>
      </c>
      <c r="S32" s="85">
        <v>1.5</v>
      </c>
      <c r="T32" s="85">
        <v>0.25</v>
      </c>
      <c r="U32" s="85">
        <v>0</v>
      </c>
      <c r="V32" s="85">
        <v>2</v>
      </c>
      <c r="W32" s="85">
        <v>0.25</v>
      </c>
      <c r="X32" s="85">
        <v>0.5</v>
      </c>
      <c r="Y32" s="85">
        <v>1.25</v>
      </c>
      <c r="Z32" s="85">
        <v>0</v>
      </c>
      <c r="AA32" s="85">
        <v>1</v>
      </c>
      <c r="AB32" s="85">
        <v>1.5</v>
      </c>
      <c r="AC32" s="85">
        <v>0.25</v>
      </c>
      <c r="AD32" s="85">
        <v>15.75</v>
      </c>
      <c r="AE32" s="85">
        <v>1.75</v>
      </c>
      <c r="AF32" s="85">
        <v>16.5</v>
      </c>
      <c r="AG32" s="85">
        <v>1</v>
      </c>
      <c r="AH32" s="85">
        <v>0</v>
      </c>
      <c r="AI32" s="85">
        <v>25</v>
      </c>
      <c r="AJ32" s="85">
        <v>1.25</v>
      </c>
      <c r="AK32" s="85">
        <v>4.25</v>
      </c>
      <c r="AL32" s="85">
        <v>4.25</v>
      </c>
      <c r="AM32" s="85">
        <v>0</v>
      </c>
      <c r="AN32" s="85">
        <v>2.5</v>
      </c>
      <c r="AO32" s="142">
        <v>6</v>
      </c>
      <c r="AQ32" s="294">
        <v>37.25</v>
      </c>
      <c r="AR32" s="142">
        <v>3.75</v>
      </c>
      <c r="AS32" s="142">
        <v>12.5</v>
      </c>
      <c r="AT32" s="142">
        <v>24.25</v>
      </c>
      <c r="AU32" s="142">
        <v>62.5</v>
      </c>
    </row>
    <row r="33" spans="2:47" s="23" customFormat="1" ht="17.25" customHeight="1" x14ac:dyDescent="0.2">
      <c r="B33" s="87" t="s">
        <v>274</v>
      </c>
      <c r="C33" s="81" t="s">
        <v>55</v>
      </c>
      <c r="D33" s="94" t="s">
        <v>56</v>
      </c>
      <c r="E33" s="141">
        <v>12</v>
      </c>
      <c r="F33" s="85">
        <v>10</v>
      </c>
      <c r="G33" s="85">
        <v>2.25</v>
      </c>
      <c r="H33" s="85">
        <v>7</v>
      </c>
      <c r="I33" s="85">
        <v>12.5</v>
      </c>
      <c r="J33" s="85">
        <v>0</v>
      </c>
      <c r="K33" s="85">
        <v>2.5</v>
      </c>
      <c r="L33" s="85">
        <v>1</v>
      </c>
      <c r="M33" s="85">
        <v>1</v>
      </c>
      <c r="N33" s="85">
        <v>0.5</v>
      </c>
      <c r="O33" s="85">
        <v>0</v>
      </c>
      <c r="P33" s="85">
        <v>0.25</v>
      </c>
      <c r="Q33" s="85">
        <v>0</v>
      </c>
      <c r="R33" s="85">
        <v>0.25</v>
      </c>
      <c r="S33" s="85">
        <v>5</v>
      </c>
      <c r="T33" s="85">
        <v>10</v>
      </c>
      <c r="U33" s="85">
        <v>0.5</v>
      </c>
      <c r="V33" s="85">
        <v>1.25</v>
      </c>
      <c r="W33" s="85">
        <v>29.25</v>
      </c>
      <c r="X33" s="85">
        <v>13.75</v>
      </c>
      <c r="Y33" s="85">
        <v>2.5</v>
      </c>
      <c r="Z33" s="85">
        <v>0</v>
      </c>
      <c r="AA33" s="85">
        <v>0.75</v>
      </c>
      <c r="AB33" s="85">
        <v>1</v>
      </c>
      <c r="AC33" s="85">
        <v>0.25</v>
      </c>
      <c r="AD33" s="85">
        <v>2</v>
      </c>
      <c r="AE33" s="85">
        <v>2</v>
      </c>
      <c r="AF33" s="85">
        <v>2.5</v>
      </c>
      <c r="AG33" s="85">
        <v>0.25</v>
      </c>
      <c r="AH33" s="85">
        <v>1</v>
      </c>
      <c r="AI33" s="85">
        <v>9</v>
      </c>
      <c r="AJ33" s="85">
        <v>1</v>
      </c>
      <c r="AK33" s="85">
        <v>1.75</v>
      </c>
      <c r="AL33" s="85">
        <v>0.75</v>
      </c>
      <c r="AM33" s="85">
        <v>1.5</v>
      </c>
      <c r="AN33" s="85">
        <v>0.75</v>
      </c>
      <c r="AO33" s="142">
        <v>0.25</v>
      </c>
      <c r="AQ33" s="294">
        <v>46.25</v>
      </c>
      <c r="AR33" s="142">
        <v>2.5</v>
      </c>
      <c r="AS33" s="142">
        <v>0.5</v>
      </c>
      <c r="AT33" s="142">
        <v>66.25</v>
      </c>
      <c r="AU33" s="142">
        <v>20.75</v>
      </c>
    </row>
    <row r="34" spans="2:47" s="23" customFormat="1" ht="17.25" customHeight="1" x14ac:dyDescent="0.2">
      <c r="B34" s="87" t="s">
        <v>274</v>
      </c>
      <c r="C34" s="81" t="s">
        <v>58</v>
      </c>
      <c r="D34" s="94" t="s">
        <v>59</v>
      </c>
      <c r="E34" s="141">
        <v>12.25</v>
      </c>
      <c r="F34" s="85">
        <v>11.25</v>
      </c>
      <c r="G34" s="85">
        <v>8.5</v>
      </c>
      <c r="H34" s="85">
        <v>2.5</v>
      </c>
      <c r="I34" s="85">
        <v>8.75</v>
      </c>
      <c r="J34" s="85">
        <v>0</v>
      </c>
      <c r="K34" s="85">
        <v>1.5</v>
      </c>
      <c r="L34" s="85">
        <v>1.5</v>
      </c>
      <c r="M34" s="85">
        <v>1</v>
      </c>
      <c r="N34" s="85">
        <v>1</v>
      </c>
      <c r="O34" s="85">
        <v>1.5</v>
      </c>
      <c r="P34" s="85">
        <v>2.5</v>
      </c>
      <c r="Q34" s="85">
        <v>10</v>
      </c>
      <c r="R34" s="85">
        <v>0</v>
      </c>
      <c r="S34" s="85">
        <v>1.5</v>
      </c>
      <c r="T34" s="85">
        <v>0.25</v>
      </c>
      <c r="U34" s="85">
        <v>1</v>
      </c>
      <c r="V34" s="85">
        <v>0.25</v>
      </c>
      <c r="W34" s="85">
        <v>4.5</v>
      </c>
      <c r="X34" s="85">
        <v>0</v>
      </c>
      <c r="Y34" s="85">
        <v>0.25</v>
      </c>
      <c r="Z34" s="85">
        <v>1.25</v>
      </c>
      <c r="AA34" s="85">
        <v>0.25</v>
      </c>
      <c r="AB34" s="85">
        <v>0</v>
      </c>
      <c r="AC34" s="85">
        <v>0.25</v>
      </c>
      <c r="AD34" s="85">
        <v>0</v>
      </c>
      <c r="AE34" s="85">
        <v>12.25</v>
      </c>
      <c r="AF34" s="85">
        <v>2.75</v>
      </c>
      <c r="AG34" s="85">
        <v>0</v>
      </c>
      <c r="AH34" s="85">
        <v>0</v>
      </c>
      <c r="AI34" s="85">
        <v>9.25</v>
      </c>
      <c r="AJ34" s="85">
        <v>0.5</v>
      </c>
      <c r="AK34" s="85">
        <v>23</v>
      </c>
      <c r="AL34" s="85">
        <v>3</v>
      </c>
      <c r="AM34" s="85">
        <v>2.75</v>
      </c>
      <c r="AN34" s="85">
        <v>9.25</v>
      </c>
      <c r="AO34" s="142">
        <v>0.25</v>
      </c>
      <c r="AQ34" s="294">
        <v>44.75</v>
      </c>
      <c r="AR34" s="142">
        <v>5</v>
      </c>
      <c r="AS34" s="142">
        <v>12.5</v>
      </c>
      <c r="AT34" s="142">
        <v>9.5</v>
      </c>
      <c r="AU34" s="142">
        <v>63</v>
      </c>
    </row>
    <row r="35" spans="2:47" s="23" customFormat="1" ht="17.25" customHeight="1" x14ac:dyDescent="0.2">
      <c r="B35" s="87" t="s">
        <v>274</v>
      </c>
      <c r="C35" s="81" t="s">
        <v>60</v>
      </c>
      <c r="D35" s="94" t="s">
        <v>61</v>
      </c>
      <c r="E35" s="141">
        <v>13.75</v>
      </c>
      <c r="F35" s="85">
        <v>4.25</v>
      </c>
      <c r="G35" s="85">
        <v>4.25</v>
      </c>
      <c r="H35" s="85">
        <v>1</v>
      </c>
      <c r="I35" s="85">
        <v>1.75</v>
      </c>
      <c r="J35" s="85">
        <v>5</v>
      </c>
      <c r="K35" s="85">
        <v>30</v>
      </c>
      <c r="L35" s="85">
        <v>1.75</v>
      </c>
      <c r="M35" s="85">
        <v>0.5</v>
      </c>
      <c r="N35" s="85">
        <v>0</v>
      </c>
      <c r="O35" s="85">
        <v>1.5</v>
      </c>
      <c r="P35" s="85">
        <v>10.75</v>
      </c>
      <c r="Q35" s="85">
        <v>0.5</v>
      </c>
      <c r="R35" s="85">
        <v>0.25</v>
      </c>
      <c r="S35" s="85">
        <v>13.5</v>
      </c>
      <c r="T35" s="85">
        <v>3.25</v>
      </c>
      <c r="U35" s="85">
        <v>0</v>
      </c>
      <c r="V35" s="85">
        <v>0.75</v>
      </c>
      <c r="W35" s="85">
        <v>56</v>
      </c>
      <c r="X35" s="85">
        <v>3.5</v>
      </c>
      <c r="Y35" s="85">
        <v>1.75</v>
      </c>
      <c r="Z35" s="85">
        <v>0.25</v>
      </c>
      <c r="AA35" s="85">
        <v>0.75</v>
      </c>
      <c r="AB35" s="85">
        <v>0</v>
      </c>
      <c r="AC35" s="85">
        <v>0.25</v>
      </c>
      <c r="AD35" s="85">
        <v>0.25</v>
      </c>
      <c r="AE35" s="85">
        <v>0</v>
      </c>
      <c r="AF35" s="85">
        <v>5</v>
      </c>
      <c r="AG35" s="85">
        <v>0</v>
      </c>
      <c r="AH35" s="85">
        <v>0</v>
      </c>
      <c r="AI35" s="85">
        <v>10</v>
      </c>
      <c r="AJ35" s="85">
        <v>3.25</v>
      </c>
      <c r="AK35" s="85">
        <v>0.5</v>
      </c>
      <c r="AL35" s="85">
        <v>0.25</v>
      </c>
      <c r="AM35" s="85">
        <v>0</v>
      </c>
      <c r="AN35" s="85">
        <v>3.25</v>
      </c>
      <c r="AO35" s="142">
        <v>0</v>
      </c>
      <c r="AQ35" s="294">
        <v>60</v>
      </c>
      <c r="AR35" s="142">
        <v>3.75</v>
      </c>
      <c r="AS35" s="142">
        <v>11.5</v>
      </c>
      <c r="AT35" s="142">
        <v>80.25</v>
      </c>
      <c r="AU35" s="142">
        <v>22.25</v>
      </c>
    </row>
    <row r="36" spans="2:47" s="23" customFormat="1" ht="17.25" customHeight="1" x14ac:dyDescent="0.2">
      <c r="B36" s="87" t="s">
        <v>274</v>
      </c>
      <c r="C36" s="81" t="s">
        <v>62</v>
      </c>
      <c r="D36" s="94" t="s">
        <v>63</v>
      </c>
      <c r="E36" s="141">
        <v>2</v>
      </c>
      <c r="F36" s="85">
        <v>2.5</v>
      </c>
      <c r="G36" s="85">
        <v>0.5</v>
      </c>
      <c r="H36" s="85">
        <v>0.5</v>
      </c>
      <c r="I36" s="85">
        <v>1.5</v>
      </c>
      <c r="J36" s="85">
        <v>0.25</v>
      </c>
      <c r="K36" s="85">
        <v>0.75</v>
      </c>
      <c r="L36" s="85">
        <v>1</v>
      </c>
      <c r="M36" s="85">
        <v>0.75</v>
      </c>
      <c r="N36" s="85">
        <v>0.75</v>
      </c>
      <c r="O36" s="85">
        <v>1.25</v>
      </c>
      <c r="P36" s="85">
        <v>24.5</v>
      </c>
      <c r="Q36" s="85">
        <v>3</v>
      </c>
      <c r="R36" s="85">
        <v>1.75</v>
      </c>
      <c r="S36" s="85">
        <v>4.75</v>
      </c>
      <c r="T36" s="85">
        <v>1</v>
      </c>
      <c r="U36" s="85">
        <v>0</v>
      </c>
      <c r="V36" s="85">
        <v>0.25</v>
      </c>
      <c r="W36" s="85">
        <v>17</v>
      </c>
      <c r="X36" s="85">
        <v>1.25</v>
      </c>
      <c r="Y36" s="85">
        <v>2</v>
      </c>
      <c r="Z36" s="85">
        <v>0.75</v>
      </c>
      <c r="AA36" s="85">
        <v>0.25</v>
      </c>
      <c r="AB36" s="85">
        <v>1.25</v>
      </c>
      <c r="AC36" s="85">
        <v>1.5</v>
      </c>
      <c r="AD36" s="85">
        <v>8.75</v>
      </c>
      <c r="AE36" s="85">
        <v>8.5</v>
      </c>
      <c r="AF36" s="85">
        <v>2.25</v>
      </c>
      <c r="AG36" s="85">
        <v>0.75</v>
      </c>
      <c r="AH36" s="85">
        <v>0</v>
      </c>
      <c r="AI36" s="85">
        <v>29.25</v>
      </c>
      <c r="AJ36" s="85">
        <v>0.5</v>
      </c>
      <c r="AK36" s="85">
        <v>6.25</v>
      </c>
      <c r="AL36" s="85">
        <v>4.25</v>
      </c>
      <c r="AM36" s="85">
        <v>0</v>
      </c>
      <c r="AN36" s="85">
        <v>1</v>
      </c>
      <c r="AO36" s="142">
        <v>0</v>
      </c>
      <c r="AQ36" s="294">
        <v>8</v>
      </c>
      <c r="AR36" s="142">
        <v>3.75</v>
      </c>
      <c r="AS36" s="142">
        <v>29.25</v>
      </c>
      <c r="AT36" s="142">
        <v>38.75</v>
      </c>
      <c r="AU36" s="142">
        <v>52.75</v>
      </c>
    </row>
    <row r="37" spans="2:47" s="23" customFormat="1" ht="17.25" customHeight="1" x14ac:dyDescent="0.2">
      <c r="B37" s="87" t="s">
        <v>274</v>
      </c>
      <c r="C37" s="81" t="s">
        <v>65</v>
      </c>
      <c r="D37" s="94" t="s">
        <v>66</v>
      </c>
      <c r="E37" s="141">
        <v>6</v>
      </c>
      <c r="F37" s="85">
        <v>3</v>
      </c>
      <c r="G37" s="85">
        <v>2</v>
      </c>
      <c r="H37" s="85">
        <v>1.75</v>
      </c>
      <c r="I37" s="85">
        <v>0</v>
      </c>
      <c r="J37" s="85">
        <v>0</v>
      </c>
      <c r="K37" s="85">
        <v>5.25</v>
      </c>
      <c r="L37" s="85">
        <v>2.25</v>
      </c>
      <c r="M37" s="85">
        <v>0.25</v>
      </c>
      <c r="N37" s="85">
        <v>0</v>
      </c>
      <c r="O37" s="85">
        <v>1</v>
      </c>
      <c r="P37" s="85">
        <v>3.25</v>
      </c>
      <c r="Q37" s="85">
        <v>0.75</v>
      </c>
      <c r="R37" s="85">
        <v>0</v>
      </c>
      <c r="S37" s="85">
        <v>0.5</v>
      </c>
      <c r="T37" s="85">
        <v>2</v>
      </c>
      <c r="U37" s="85">
        <v>1.5</v>
      </c>
      <c r="V37" s="85">
        <v>0.75</v>
      </c>
      <c r="W37" s="85">
        <v>1.5</v>
      </c>
      <c r="X37" s="85">
        <v>0.75</v>
      </c>
      <c r="Y37" s="85">
        <v>1.25</v>
      </c>
      <c r="Z37" s="85">
        <v>0.25</v>
      </c>
      <c r="AA37" s="85">
        <v>2</v>
      </c>
      <c r="AB37" s="85">
        <v>0.5</v>
      </c>
      <c r="AC37" s="85">
        <v>1.5</v>
      </c>
      <c r="AD37" s="85">
        <v>5.75</v>
      </c>
      <c r="AE37" s="85">
        <v>3.25</v>
      </c>
      <c r="AF37" s="85">
        <v>12.75</v>
      </c>
      <c r="AG37" s="85">
        <v>1.5</v>
      </c>
      <c r="AH37" s="85">
        <v>0.25</v>
      </c>
      <c r="AI37" s="85">
        <v>14.75</v>
      </c>
      <c r="AJ37" s="85">
        <v>0.5</v>
      </c>
      <c r="AK37" s="85">
        <v>12.5</v>
      </c>
      <c r="AL37" s="85">
        <v>1</v>
      </c>
      <c r="AM37" s="85">
        <v>0.5</v>
      </c>
      <c r="AN37" s="85">
        <v>2.75</v>
      </c>
      <c r="AO37" s="142">
        <v>0</v>
      </c>
      <c r="AQ37" s="294">
        <v>18</v>
      </c>
      <c r="AR37" s="142">
        <v>3.5</v>
      </c>
      <c r="AS37" s="142">
        <v>4</v>
      </c>
      <c r="AT37" s="142">
        <v>18.25</v>
      </c>
      <c r="AU37" s="142">
        <v>49.75</v>
      </c>
    </row>
    <row r="38" spans="2:47" s="23" customFormat="1" ht="17.25" customHeight="1" x14ac:dyDescent="0.2">
      <c r="B38" s="87" t="s">
        <v>274</v>
      </c>
      <c r="C38" s="81" t="s">
        <v>68</v>
      </c>
      <c r="D38" s="94" t="s">
        <v>69</v>
      </c>
      <c r="E38" s="141">
        <v>10.25</v>
      </c>
      <c r="F38" s="85">
        <v>7.25</v>
      </c>
      <c r="G38" s="85">
        <v>15.25</v>
      </c>
      <c r="H38" s="85">
        <v>0.25</v>
      </c>
      <c r="I38" s="85">
        <v>2.5</v>
      </c>
      <c r="J38" s="85">
        <v>0</v>
      </c>
      <c r="K38" s="85">
        <v>7.5</v>
      </c>
      <c r="L38" s="85">
        <v>3.25</v>
      </c>
      <c r="M38" s="85">
        <v>0</v>
      </c>
      <c r="N38" s="85">
        <v>5</v>
      </c>
      <c r="O38" s="85">
        <v>7.5</v>
      </c>
      <c r="P38" s="85">
        <v>4.5</v>
      </c>
      <c r="Q38" s="85">
        <v>12.5</v>
      </c>
      <c r="R38" s="85">
        <v>0.25</v>
      </c>
      <c r="S38" s="85">
        <v>11.75</v>
      </c>
      <c r="T38" s="85">
        <v>2</v>
      </c>
      <c r="U38" s="85">
        <v>1.25</v>
      </c>
      <c r="V38" s="85">
        <v>1.25</v>
      </c>
      <c r="W38" s="85">
        <v>8.25</v>
      </c>
      <c r="X38" s="85">
        <v>17.75</v>
      </c>
      <c r="Y38" s="85">
        <v>1.75</v>
      </c>
      <c r="Z38" s="85">
        <v>0.75</v>
      </c>
      <c r="AA38" s="85">
        <v>0</v>
      </c>
      <c r="AB38" s="85">
        <v>0.5</v>
      </c>
      <c r="AC38" s="85">
        <v>0.25</v>
      </c>
      <c r="AD38" s="85">
        <v>0.75</v>
      </c>
      <c r="AE38" s="85">
        <v>6.25</v>
      </c>
      <c r="AF38" s="85">
        <v>0.5</v>
      </c>
      <c r="AG38" s="85">
        <v>0.75</v>
      </c>
      <c r="AH38" s="85">
        <v>0.25</v>
      </c>
      <c r="AI38" s="85">
        <v>11.5</v>
      </c>
      <c r="AJ38" s="85">
        <v>1</v>
      </c>
      <c r="AK38" s="85">
        <v>16.5</v>
      </c>
      <c r="AL38" s="85">
        <v>1.5</v>
      </c>
      <c r="AM38" s="85">
        <v>0.5</v>
      </c>
      <c r="AN38" s="85">
        <v>1.5</v>
      </c>
      <c r="AO38" s="142">
        <v>0.75</v>
      </c>
      <c r="AQ38" s="294">
        <v>43</v>
      </c>
      <c r="AR38" s="142">
        <v>15.75</v>
      </c>
      <c r="AS38" s="142">
        <v>17.25</v>
      </c>
      <c r="AT38" s="142">
        <v>46.25</v>
      </c>
      <c r="AU38" s="142">
        <v>41</v>
      </c>
    </row>
    <row r="39" spans="2:47" s="23" customFormat="1" ht="17.25" customHeight="1" x14ac:dyDescent="0.2">
      <c r="B39" s="87" t="s">
        <v>275</v>
      </c>
      <c r="C39" s="81" t="s">
        <v>54</v>
      </c>
      <c r="D39" s="94" t="s">
        <v>82</v>
      </c>
      <c r="E39" s="141">
        <v>10.75</v>
      </c>
      <c r="F39" s="85">
        <v>14.75</v>
      </c>
      <c r="G39" s="85">
        <v>4.75</v>
      </c>
      <c r="H39" s="85">
        <v>2</v>
      </c>
      <c r="I39" s="85">
        <v>3.25</v>
      </c>
      <c r="J39" s="85">
        <v>0</v>
      </c>
      <c r="K39" s="85">
        <v>0.75</v>
      </c>
      <c r="L39" s="85">
        <v>0</v>
      </c>
      <c r="M39" s="85">
        <v>1.25</v>
      </c>
      <c r="N39" s="85">
        <v>1.5</v>
      </c>
      <c r="O39" s="85">
        <v>2</v>
      </c>
      <c r="P39" s="85">
        <v>82.5</v>
      </c>
      <c r="Q39" s="85">
        <v>2</v>
      </c>
      <c r="R39" s="85">
        <v>2</v>
      </c>
      <c r="S39" s="85">
        <v>4.75</v>
      </c>
      <c r="T39" s="85">
        <v>2.25</v>
      </c>
      <c r="U39" s="85">
        <v>0.25</v>
      </c>
      <c r="V39" s="85">
        <v>0</v>
      </c>
      <c r="W39" s="85">
        <v>9.5</v>
      </c>
      <c r="X39" s="85">
        <v>3.5</v>
      </c>
      <c r="Y39" s="85">
        <v>2</v>
      </c>
      <c r="Z39" s="85">
        <v>0</v>
      </c>
      <c r="AA39" s="85">
        <v>0.25</v>
      </c>
      <c r="AB39" s="85">
        <v>0</v>
      </c>
      <c r="AC39" s="85">
        <v>0</v>
      </c>
      <c r="AD39" s="85">
        <v>6.5</v>
      </c>
      <c r="AE39" s="85">
        <v>40.75</v>
      </c>
      <c r="AF39" s="85">
        <v>7.75</v>
      </c>
      <c r="AG39" s="85">
        <v>8.5</v>
      </c>
      <c r="AH39" s="85">
        <v>1.25</v>
      </c>
      <c r="AI39" s="85">
        <v>15.75</v>
      </c>
      <c r="AJ39" s="85">
        <v>1.25</v>
      </c>
      <c r="AK39" s="85">
        <v>35.75</v>
      </c>
      <c r="AL39" s="85">
        <v>8</v>
      </c>
      <c r="AM39" s="85">
        <v>0.75</v>
      </c>
      <c r="AN39" s="85">
        <v>7.25</v>
      </c>
      <c r="AO39" s="142">
        <v>5</v>
      </c>
      <c r="AQ39" s="294">
        <v>36.25</v>
      </c>
      <c r="AR39" s="142">
        <v>4.75</v>
      </c>
      <c r="AS39" s="142">
        <v>86.5</v>
      </c>
      <c r="AT39" s="142">
        <v>29</v>
      </c>
      <c r="AU39" s="142">
        <v>132</v>
      </c>
    </row>
    <row r="40" spans="2:47" s="23" customFormat="1" ht="17.25" customHeight="1" x14ac:dyDescent="0.2">
      <c r="B40" s="87" t="s">
        <v>275</v>
      </c>
      <c r="C40" s="81" t="s">
        <v>71</v>
      </c>
      <c r="D40" s="94" t="s">
        <v>72</v>
      </c>
      <c r="E40" s="141">
        <v>19.25</v>
      </c>
      <c r="F40" s="85">
        <v>47.75</v>
      </c>
      <c r="G40" s="85">
        <v>3</v>
      </c>
      <c r="H40" s="85">
        <v>6.75</v>
      </c>
      <c r="I40" s="85">
        <v>6.5</v>
      </c>
      <c r="J40" s="85">
        <v>4</v>
      </c>
      <c r="K40" s="85">
        <v>8.75</v>
      </c>
      <c r="L40" s="85">
        <v>5.25</v>
      </c>
      <c r="M40" s="85">
        <v>4</v>
      </c>
      <c r="N40" s="85">
        <v>0.5</v>
      </c>
      <c r="O40" s="85">
        <v>9</v>
      </c>
      <c r="P40" s="85">
        <v>66.25</v>
      </c>
      <c r="Q40" s="85">
        <v>6.5</v>
      </c>
      <c r="R40" s="85">
        <v>1.25</v>
      </c>
      <c r="S40" s="85">
        <v>30</v>
      </c>
      <c r="T40" s="85">
        <v>49</v>
      </c>
      <c r="U40" s="85">
        <v>2.75</v>
      </c>
      <c r="V40" s="85">
        <v>0.75</v>
      </c>
      <c r="W40" s="85">
        <v>33.75</v>
      </c>
      <c r="X40" s="85">
        <v>39.5</v>
      </c>
      <c r="Y40" s="85">
        <v>7</v>
      </c>
      <c r="Z40" s="85">
        <v>2</v>
      </c>
      <c r="AA40" s="85">
        <v>0.5</v>
      </c>
      <c r="AB40" s="85">
        <v>0.75</v>
      </c>
      <c r="AC40" s="85">
        <v>1.75</v>
      </c>
      <c r="AD40" s="85">
        <v>15.25</v>
      </c>
      <c r="AE40" s="85">
        <v>20.75</v>
      </c>
      <c r="AF40" s="85">
        <v>14.5</v>
      </c>
      <c r="AG40" s="85">
        <v>0.25</v>
      </c>
      <c r="AH40" s="85">
        <v>1</v>
      </c>
      <c r="AI40" s="85">
        <v>20.5</v>
      </c>
      <c r="AJ40" s="85">
        <v>0.25</v>
      </c>
      <c r="AK40" s="85">
        <v>12</v>
      </c>
      <c r="AL40" s="85">
        <v>3.5</v>
      </c>
      <c r="AM40" s="85">
        <v>2</v>
      </c>
      <c r="AN40" s="85">
        <v>12.25</v>
      </c>
      <c r="AO40" s="142">
        <v>4.5</v>
      </c>
      <c r="AQ40" s="294">
        <v>96</v>
      </c>
      <c r="AR40" s="142">
        <v>18.75</v>
      </c>
      <c r="AS40" s="142">
        <v>74</v>
      </c>
      <c r="AT40" s="142">
        <v>183</v>
      </c>
      <c r="AU40" s="142">
        <v>91.5</v>
      </c>
    </row>
    <row r="41" spans="2:47" s="23" customFormat="1" ht="17.25" customHeight="1" x14ac:dyDescent="0.2">
      <c r="B41" s="87" t="s">
        <v>275</v>
      </c>
      <c r="C41" s="81" t="s">
        <v>78</v>
      </c>
      <c r="D41" s="94" t="s">
        <v>79</v>
      </c>
      <c r="E41" s="141">
        <v>8.25</v>
      </c>
      <c r="F41" s="85">
        <v>3.75</v>
      </c>
      <c r="G41" s="85">
        <v>2.25</v>
      </c>
      <c r="H41" s="85">
        <v>0.75</v>
      </c>
      <c r="I41" s="85">
        <v>1</v>
      </c>
      <c r="J41" s="85">
        <v>0.5</v>
      </c>
      <c r="K41" s="85">
        <v>0.75</v>
      </c>
      <c r="L41" s="85">
        <v>0.25</v>
      </c>
      <c r="M41" s="85">
        <v>0</v>
      </c>
      <c r="N41" s="85">
        <v>0.25</v>
      </c>
      <c r="O41" s="85">
        <v>0</v>
      </c>
      <c r="P41" s="85">
        <v>37.75</v>
      </c>
      <c r="Q41" s="85">
        <v>6.75</v>
      </c>
      <c r="R41" s="85">
        <v>1.25</v>
      </c>
      <c r="S41" s="85">
        <v>9.25</v>
      </c>
      <c r="T41" s="85">
        <v>25.25</v>
      </c>
      <c r="U41" s="85">
        <v>5</v>
      </c>
      <c r="V41" s="85">
        <v>0</v>
      </c>
      <c r="W41" s="85">
        <v>25.75</v>
      </c>
      <c r="X41" s="85">
        <v>36.75</v>
      </c>
      <c r="Y41" s="85">
        <v>6.5</v>
      </c>
      <c r="Z41" s="85">
        <v>0.75</v>
      </c>
      <c r="AA41" s="85">
        <v>0</v>
      </c>
      <c r="AB41" s="85">
        <v>0.25</v>
      </c>
      <c r="AC41" s="85">
        <v>0.75</v>
      </c>
      <c r="AD41" s="85">
        <v>0.25</v>
      </c>
      <c r="AE41" s="85">
        <v>2</v>
      </c>
      <c r="AF41" s="85">
        <v>3.25</v>
      </c>
      <c r="AG41" s="85">
        <v>0.25</v>
      </c>
      <c r="AH41" s="85">
        <v>0</v>
      </c>
      <c r="AI41" s="85">
        <v>5.75</v>
      </c>
      <c r="AJ41" s="85">
        <v>1</v>
      </c>
      <c r="AK41" s="85">
        <v>4</v>
      </c>
      <c r="AL41" s="85">
        <v>0.25</v>
      </c>
      <c r="AM41" s="85">
        <v>1</v>
      </c>
      <c r="AN41" s="85">
        <v>0.5</v>
      </c>
      <c r="AO41" s="142">
        <v>0</v>
      </c>
      <c r="AQ41" s="294">
        <v>17.25</v>
      </c>
      <c r="AR41" s="142">
        <v>0.5</v>
      </c>
      <c r="AS41" s="142">
        <v>45.75</v>
      </c>
      <c r="AT41" s="142">
        <v>110.5</v>
      </c>
      <c r="AU41" s="142">
        <v>18</v>
      </c>
    </row>
    <row r="42" spans="2:47" s="23" customFormat="1" ht="17.25" customHeight="1" x14ac:dyDescent="0.2">
      <c r="B42" s="87" t="s">
        <v>275</v>
      </c>
      <c r="C42" s="81" t="s">
        <v>75</v>
      </c>
      <c r="D42" s="94" t="s">
        <v>76</v>
      </c>
      <c r="E42" s="141">
        <v>18.75</v>
      </c>
      <c r="F42" s="85">
        <v>7.75</v>
      </c>
      <c r="G42" s="85">
        <v>7.25</v>
      </c>
      <c r="H42" s="85">
        <v>4</v>
      </c>
      <c r="I42" s="85">
        <v>17</v>
      </c>
      <c r="J42" s="85">
        <v>1.75</v>
      </c>
      <c r="K42" s="85">
        <v>12</v>
      </c>
      <c r="L42" s="85">
        <v>7.75</v>
      </c>
      <c r="M42" s="85">
        <v>5.5</v>
      </c>
      <c r="N42" s="85">
        <v>21</v>
      </c>
      <c r="O42" s="85">
        <v>10.5</v>
      </c>
      <c r="P42" s="85">
        <v>85.25</v>
      </c>
      <c r="Q42" s="85">
        <v>12.5</v>
      </c>
      <c r="R42" s="85">
        <v>4.25</v>
      </c>
      <c r="S42" s="85">
        <v>25</v>
      </c>
      <c r="T42" s="85">
        <v>26.5</v>
      </c>
      <c r="U42" s="85">
        <v>2.25</v>
      </c>
      <c r="V42" s="85">
        <v>2.5</v>
      </c>
      <c r="W42" s="85">
        <v>10.75</v>
      </c>
      <c r="X42" s="85">
        <v>28.75</v>
      </c>
      <c r="Y42" s="85">
        <v>8.25</v>
      </c>
      <c r="Z42" s="85">
        <v>2</v>
      </c>
      <c r="AA42" s="85">
        <v>0</v>
      </c>
      <c r="AB42" s="85">
        <v>0.75</v>
      </c>
      <c r="AC42" s="85">
        <v>2.75</v>
      </c>
      <c r="AD42" s="85">
        <v>2.75</v>
      </c>
      <c r="AE42" s="85">
        <v>31</v>
      </c>
      <c r="AF42" s="85">
        <v>37.5</v>
      </c>
      <c r="AG42" s="85">
        <v>3.25</v>
      </c>
      <c r="AH42" s="85">
        <v>5.75</v>
      </c>
      <c r="AI42" s="85">
        <v>22.75</v>
      </c>
      <c r="AJ42" s="85">
        <v>0.75</v>
      </c>
      <c r="AK42" s="85">
        <v>42</v>
      </c>
      <c r="AL42" s="85">
        <v>9</v>
      </c>
      <c r="AM42" s="85">
        <v>4.5</v>
      </c>
      <c r="AN42" s="85">
        <v>10</v>
      </c>
      <c r="AO42" s="142">
        <v>1</v>
      </c>
      <c r="AQ42" s="294">
        <v>68.5</v>
      </c>
      <c r="AR42" s="142">
        <v>44.75</v>
      </c>
      <c r="AS42" s="142">
        <v>102</v>
      </c>
      <c r="AT42" s="142">
        <v>112.25</v>
      </c>
      <c r="AU42" s="142">
        <v>167.5</v>
      </c>
    </row>
    <row r="43" spans="2:47" s="23" customFormat="1" ht="17.25" customHeight="1" x14ac:dyDescent="0.2">
      <c r="B43" s="87" t="s">
        <v>276</v>
      </c>
      <c r="C43" s="81" t="s">
        <v>6</v>
      </c>
      <c r="D43" s="94" t="s">
        <v>87</v>
      </c>
      <c r="E43" s="141">
        <v>34.5</v>
      </c>
      <c r="F43" s="85">
        <v>17.5</v>
      </c>
      <c r="G43" s="85">
        <v>46</v>
      </c>
      <c r="H43" s="85">
        <v>3.5</v>
      </c>
      <c r="I43" s="85">
        <v>26</v>
      </c>
      <c r="J43" s="85">
        <v>1</v>
      </c>
      <c r="K43" s="85">
        <v>20</v>
      </c>
      <c r="L43" s="85">
        <v>5.25</v>
      </c>
      <c r="M43" s="85">
        <v>8.25</v>
      </c>
      <c r="N43" s="85">
        <v>11.25</v>
      </c>
      <c r="O43" s="85">
        <v>20.25</v>
      </c>
      <c r="P43" s="85">
        <v>34.5</v>
      </c>
      <c r="Q43" s="85">
        <v>12.75</v>
      </c>
      <c r="R43" s="85">
        <v>4.25</v>
      </c>
      <c r="S43" s="85">
        <v>29.75</v>
      </c>
      <c r="T43" s="85">
        <v>10.25</v>
      </c>
      <c r="U43" s="85">
        <v>1.5</v>
      </c>
      <c r="V43" s="85">
        <v>10.5</v>
      </c>
      <c r="W43" s="85">
        <v>34.5</v>
      </c>
      <c r="X43" s="85">
        <v>32.25</v>
      </c>
      <c r="Y43" s="85">
        <v>5.25</v>
      </c>
      <c r="Z43" s="85">
        <v>2</v>
      </c>
      <c r="AA43" s="85">
        <v>0.25</v>
      </c>
      <c r="AB43" s="85">
        <v>0</v>
      </c>
      <c r="AC43" s="85">
        <v>6</v>
      </c>
      <c r="AD43" s="85">
        <v>17.75</v>
      </c>
      <c r="AE43" s="85">
        <v>33.75</v>
      </c>
      <c r="AF43" s="85">
        <v>16</v>
      </c>
      <c r="AG43" s="85">
        <v>5</v>
      </c>
      <c r="AH43" s="85">
        <v>4.75</v>
      </c>
      <c r="AI43" s="85">
        <v>66.5</v>
      </c>
      <c r="AJ43" s="85">
        <v>6.75</v>
      </c>
      <c r="AK43" s="85">
        <v>72</v>
      </c>
      <c r="AL43" s="85">
        <v>6.5</v>
      </c>
      <c r="AM43" s="85">
        <v>0.5</v>
      </c>
      <c r="AN43" s="85">
        <v>11.5</v>
      </c>
      <c r="AO43" s="142">
        <v>3.75</v>
      </c>
      <c r="AQ43" s="294">
        <v>148.5</v>
      </c>
      <c r="AR43" s="142">
        <v>45</v>
      </c>
      <c r="AS43" s="142">
        <v>51.5</v>
      </c>
      <c r="AT43" s="142">
        <v>150</v>
      </c>
      <c r="AU43" s="142">
        <v>227</v>
      </c>
    </row>
    <row r="44" spans="2:47" s="23" customFormat="1" ht="17.25" customHeight="1" x14ac:dyDescent="0.2">
      <c r="B44" s="87" t="s">
        <v>276</v>
      </c>
      <c r="C44" s="81" t="s">
        <v>30</v>
      </c>
      <c r="D44" s="94" t="s">
        <v>89</v>
      </c>
      <c r="E44" s="141">
        <v>51</v>
      </c>
      <c r="F44" s="85">
        <v>11.75</v>
      </c>
      <c r="G44" s="85">
        <v>57</v>
      </c>
      <c r="H44" s="85">
        <v>5.75</v>
      </c>
      <c r="I44" s="85">
        <v>10</v>
      </c>
      <c r="J44" s="85">
        <v>2</v>
      </c>
      <c r="K44" s="85">
        <v>16.5</v>
      </c>
      <c r="L44" s="85">
        <v>13.75</v>
      </c>
      <c r="M44" s="85">
        <v>10</v>
      </c>
      <c r="N44" s="85">
        <v>14</v>
      </c>
      <c r="O44" s="85">
        <v>4.25</v>
      </c>
      <c r="P44" s="85">
        <v>89.25</v>
      </c>
      <c r="Q44" s="85">
        <v>58.5</v>
      </c>
      <c r="R44" s="85">
        <v>2.75</v>
      </c>
      <c r="S44" s="85">
        <v>29</v>
      </c>
      <c r="T44" s="85">
        <v>111</v>
      </c>
      <c r="U44" s="85">
        <v>1.75</v>
      </c>
      <c r="V44" s="85">
        <v>5.75</v>
      </c>
      <c r="W44" s="85">
        <v>22</v>
      </c>
      <c r="X44" s="85">
        <v>55.5</v>
      </c>
      <c r="Y44" s="85">
        <v>8.25</v>
      </c>
      <c r="Z44" s="85">
        <v>1.5</v>
      </c>
      <c r="AA44" s="85">
        <v>2.5</v>
      </c>
      <c r="AB44" s="85">
        <v>5</v>
      </c>
      <c r="AC44" s="85">
        <v>5.75</v>
      </c>
      <c r="AD44" s="85">
        <v>15.75</v>
      </c>
      <c r="AE44" s="85">
        <v>42</v>
      </c>
      <c r="AF44" s="85">
        <v>20.5</v>
      </c>
      <c r="AG44" s="85">
        <v>9.75</v>
      </c>
      <c r="AH44" s="85">
        <v>1</v>
      </c>
      <c r="AI44" s="85">
        <v>58</v>
      </c>
      <c r="AJ44" s="85">
        <v>1.5</v>
      </c>
      <c r="AK44" s="85">
        <v>119.75</v>
      </c>
      <c r="AL44" s="85">
        <v>7.25</v>
      </c>
      <c r="AM44" s="85">
        <v>3.25</v>
      </c>
      <c r="AN44" s="85">
        <v>6.25</v>
      </c>
      <c r="AO44" s="142">
        <v>5.5</v>
      </c>
      <c r="AQ44" s="294">
        <v>154</v>
      </c>
      <c r="AR44" s="142">
        <v>42</v>
      </c>
      <c r="AS44" s="142">
        <v>150.5</v>
      </c>
      <c r="AT44" s="142">
        <v>263.75</v>
      </c>
      <c r="AU44" s="142">
        <v>274.75</v>
      </c>
    </row>
    <row r="45" spans="2:47" s="23" customFormat="1" ht="17.25" customHeight="1" x14ac:dyDescent="0.2">
      <c r="B45" s="87" t="s">
        <v>276</v>
      </c>
      <c r="C45" s="81" t="s">
        <v>84</v>
      </c>
      <c r="D45" s="94" t="s">
        <v>85</v>
      </c>
      <c r="E45" s="141">
        <v>11</v>
      </c>
      <c r="F45" s="85">
        <v>12.25</v>
      </c>
      <c r="G45" s="85">
        <v>2.5</v>
      </c>
      <c r="H45" s="85">
        <v>3.5</v>
      </c>
      <c r="I45" s="85">
        <v>2.25</v>
      </c>
      <c r="J45" s="85">
        <v>0.75</v>
      </c>
      <c r="K45" s="85">
        <v>14.5</v>
      </c>
      <c r="L45" s="85">
        <v>3.25</v>
      </c>
      <c r="M45" s="85">
        <v>0.75</v>
      </c>
      <c r="N45" s="85">
        <v>0.5</v>
      </c>
      <c r="O45" s="85">
        <v>2.25</v>
      </c>
      <c r="P45" s="85">
        <v>56.25</v>
      </c>
      <c r="Q45" s="85">
        <v>10.75</v>
      </c>
      <c r="R45" s="85">
        <v>0.75</v>
      </c>
      <c r="S45" s="85">
        <v>6.25</v>
      </c>
      <c r="T45" s="85">
        <v>7.25</v>
      </c>
      <c r="U45" s="85">
        <v>0.5</v>
      </c>
      <c r="V45" s="85">
        <v>1.75</v>
      </c>
      <c r="W45" s="85">
        <v>17.5</v>
      </c>
      <c r="X45" s="85">
        <v>22.75</v>
      </c>
      <c r="Y45" s="85">
        <v>6.25</v>
      </c>
      <c r="Z45" s="85">
        <v>1.5</v>
      </c>
      <c r="AA45" s="85">
        <v>0.75</v>
      </c>
      <c r="AB45" s="85">
        <v>0</v>
      </c>
      <c r="AC45" s="85">
        <v>0</v>
      </c>
      <c r="AD45" s="85">
        <v>4</v>
      </c>
      <c r="AE45" s="85">
        <v>19.25</v>
      </c>
      <c r="AF45" s="85">
        <v>7.25</v>
      </c>
      <c r="AG45" s="85">
        <v>12</v>
      </c>
      <c r="AH45" s="85">
        <v>0.5</v>
      </c>
      <c r="AI45" s="85">
        <v>13.75</v>
      </c>
      <c r="AJ45" s="85">
        <v>2</v>
      </c>
      <c r="AK45" s="85">
        <v>24.25</v>
      </c>
      <c r="AL45" s="85">
        <v>0.25</v>
      </c>
      <c r="AM45" s="85">
        <v>0.75</v>
      </c>
      <c r="AN45" s="85">
        <v>8.25</v>
      </c>
      <c r="AO45" s="142">
        <v>0</v>
      </c>
      <c r="AQ45" s="294">
        <v>46.75</v>
      </c>
      <c r="AR45" s="142">
        <v>6.75</v>
      </c>
      <c r="AS45" s="142">
        <v>67.75</v>
      </c>
      <c r="AT45" s="142">
        <v>68.5</v>
      </c>
      <c r="AU45" s="142">
        <v>88.25</v>
      </c>
    </row>
    <row r="46" spans="2:47" s="23" customFormat="1" ht="17.25" customHeight="1" x14ac:dyDescent="0.2">
      <c r="B46" s="87" t="s">
        <v>277</v>
      </c>
      <c r="C46" s="81" t="s">
        <v>90</v>
      </c>
      <c r="D46" s="94" t="s">
        <v>91</v>
      </c>
      <c r="E46" s="141">
        <v>24.75</v>
      </c>
      <c r="F46" s="85">
        <v>9.75</v>
      </c>
      <c r="G46" s="85">
        <v>15</v>
      </c>
      <c r="H46" s="85">
        <v>11</v>
      </c>
      <c r="I46" s="85">
        <v>11</v>
      </c>
      <c r="J46" s="85">
        <v>0.5</v>
      </c>
      <c r="K46" s="85">
        <v>2</v>
      </c>
      <c r="L46" s="85">
        <v>5</v>
      </c>
      <c r="M46" s="85">
        <v>5</v>
      </c>
      <c r="N46" s="85">
        <v>3</v>
      </c>
      <c r="O46" s="85">
        <v>4</v>
      </c>
      <c r="P46" s="85">
        <v>16</v>
      </c>
      <c r="Q46" s="85">
        <v>7.5</v>
      </c>
      <c r="R46" s="85">
        <v>1</v>
      </c>
      <c r="S46" s="85">
        <v>7</v>
      </c>
      <c r="T46" s="85">
        <v>3.25</v>
      </c>
      <c r="U46" s="85">
        <v>0.75</v>
      </c>
      <c r="V46" s="85">
        <v>1</v>
      </c>
      <c r="W46" s="85">
        <v>20</v>
      </c>
      <c r="X46" s="85">
        <v>22.25</v>
      </c>
      <c r="Y46" s="85">
        <v>1.75</v>
      </c>
      <c r="Z46" s="85">
        <v>0.25</v>
      </c>
      <c r="AA46" s="85">
        <v>2</v>
      </c>
      <c r="AB46" s="85">
        <v>2.75</v>
      </c>
      <c r="AC46" s="85">
        <v>4</v>
      </c>
      <c r="AD46" s="85">
        <v>5</v>
      </c>
      <c r="AE46" s="85">
        <v>12</v>
      </c>
      <c r="AF46" s="85">
        <v>7.25</v>
      </c>
      <c r="AG46" s="85">
        <v>2</v>
      </c>
      <c r="AH46" s="85">
        <v>2.25</v>
      </c>
      <c r="AI46" s="85">
        <v>46</v>
      </c>
      <c r="AJ46" s="85">
        <v>0.5</v>
      </c>
      <c r="AK46" s="85">
        <v>21.5</v>
      </c>
      <c r="AL46" s="85">
        <v>1.25</v>
      </c>
      <c r="AM46" s="85">
        <v>7</v>
      </c>
      <c r="AN46" s="85">
        <v>11.25</v>
      </c>
      <c r="AO46" s="142">
        <v>1.5</v>
      </c>
      <c r="AQ46" s="294">
        <v>74</v>
      </c>
      <c r="AR46" s="142">
        <v>17</v>
      </c>
      <c r="AS46" s="142">
        <v>24.5</v>
      </c>
      <c r="AT46" s="142">
        <v>70</v>
      </c>
      <c r="AU46" s="142">
        <v>112.5</v>
      </c>
    </row>
    <row r="47" spans="2:47" s="23" customFormat="1" ht="17.25" customHeight="1" x14ac:dyDescent="0.2">
      <c r="B47" s="87" t="s">
        <v>277</v>
      </c>
      <c r="C47" s="81" t="s">
        <v>95</v>
      </c>
      <c r="D47" s="94" t="s">
        <v>96</v>
      </c>
      <c r="E47" s="141">
        <v>2.25</v>
      </c>
      <c r="F47" s="85">
        <v>0.25</v>
      </c>
      <c r="G47" s="85">
        <v>1.75</v>
      </c>
      <c r="H47" s="85">
        <v>0.5</v>
      </c>
      <c r="I47" s="85">
        <v>0.25</v>
      </c>
      <c r="J47" s="85">
        <v>0</v>
      </c>
      <c r="K47" s="85">
        <v>0</v>
      </c>
      <c r="L47" s="85">
        <v>0.25</v>
      </c>
      <c r="M47" s="85">
        <v>3</v>
      </c>
      <c r="N47" s="85">
        <v>0.25</v>
      </c>
      <c r="O47" s="85">
        <v>0</v>
      </c>
      <c r="P47" s="85">
        <v>0.25</v>
      </c>
      <c r="Q47" s="85">
        <v>63.75</v>
      </c>
      <c r="R47" s="85">
        <v>4</v>
      </c>
      <c r="S47" s="85">
        <v>0</v>
      </c>
      <c r="T47" s="85">
        <v>3.75</v>
      </c>
      <c r="U47" s="85">
        <v>0</v>
      </c>
      <c r="V47" s="85">
        <v>0</v>
      </c>
      <c r="W47" s="85">
        <v>0.5</v>
      </c>
      <c r="X47" s="85">
        <v>1.25</v>
      </c>
      <c r="Y47" s="85">
        <v>0.75</v>
      </c>
      <c r="Z47" s="85">
        <v>3.75</v>
      </c>
      <c r="AA47" s="85">
        <v>0</v>
      </c>
      <c r="AB47" s="85">
        <v>2.25</v>
      </c>
      <c r="AC47" s="85">
        <v>5</v>
      </c>
      <c r="AD47" s="85">
        <v>0</v>
      </c>
      <c r="AE47" s="85">
        <v>0.25</v>
      </c>
      <c r="AF47" s="85">
        <v>4.5</v>
      </c>
      <c r="AG47" s="85">
        <v>0</v>
      </c>
      <c r="AH47" s="85">
        <v>0</v>
      </c>
      <c r="AI47" s="85">
        <v>10.5</v>
      </c>
      <c r="AJ47" s="85">
        <v>0</v>
      </c>
      <c r="AK47" s="85">
        <v>0.25</v>
      </c>
      <c r="AL47" s="85">
        <v>0</v>
      </c>
      <c r="AM47" s="85">
        <v>0</v>
      </c>
      <c r="AN47" s="85">
        <v>0</v>
      </c>
      <c r="AO47" s="142">
        <v>0</v>
      </c>
      <c r="AQ47" s="294">
        <v>5</v>
      </c>
      <c r="AR47" s="142">
        <v>3.5</v>
      </c>
      <c r="AS47" s="142">
        <v>68</v>
      </c>
      <c r="AT47" s="142">
        <v>17.25</v>
      </c>
      <c r="AU47" s="142">
        <v>15.5</v>
      </c>
    </row>
    <row r="48" spans="2:47" s="23" customFormat="1" ht="17.25" customHeight="1" x14ac:dyDescent="0.2">
      <c r="B48" s="87" t="s">
        <v>277</v>
      </c>
      <c r="C48" s="81" t="s">
        <v>101</v>
      </c>
      <c r="D48" s="94" t="s">
        <v>102</v>
      </c>
      <c r="E48" s="141">
        <v>16</v>
      </c>
      <c r="F48" s="85">
        <v>4.5</v>
      </c>
      <c r="G48" s="85">
        <v>26.5</v>
      </c>
      <c r="H48" s="85">
        <v>0.75</v>
      </c>
      <c r="I48" s="85">
        <v>1</v>
      </c>
      <c r="J48" s="85">
        <v>2.5</v>
      </c>
      <c r="K48" s="85">
        <v>11</v>
      </c>
      <c r="L48" s="85">
        <v>3</v>
      </c>
      <c r="M48" s="85">
        <v>15</v>
      </c>
      <c r="N48" s="85">
        <v>6</v>
      </c>
      <c r="O48" s="85">
        <v>4</v>
      </c>
      <c r="P48" s="85">
        <v>42.25</v>
      </c>
      <c r="Q48" s="85">
        <v>20.5</v>
      </c>
      <c r="R48" s="85">
        <v>1.5</v>
      </c>
      <c r="S48" s="85">
        <v>27.5</v>
      </c>
      <c r="T48" s="85">
        <v>33</v>
      </c>
      <c r="U48" s="85">
        <v>1.25</v>
      </c>
      <c r="V48" s="85">
        <v>3.5</v>
      </c>
      <c r="W48" s="85">
        <v>35</v>
      </c>
      <c r="X48" s="85">
        <v>25.25</v>
      </c>
      <c r="Y48" s="85">
        <v>8.75</v>
      </c>
      <c r="Z48" s="85">
        <v>0.75</v>
      </c>
      <c r="AA48" s="85">
        <v>0.25</v>
      </c>
      <c r="AB48" s="85">
        <v>9</v>
      </c>
      <c r="AC48" s="85">
        <v>4.5</v>
      </c>
      <c r="AD48" s="85">
        <v>3</v>
      </c>
      <c r="AE48" s="85">
        <v>25.75</v>
      </c>
      <c r="AF48" s="85">
        <v>4.5</v>
      </c>
      <c r="AG48" s="85">
        <v>0.75</v>
      </c>
      <c r="AH48" s="85">
        <v>0.75</v>
      </c>
      <c r="AI48" s="85">
        <v>22.5</v>
      </c>
      <c r="AJ48" s="85">
        <v>3.5</v>
      </c>
      <c r="AK48" s="85">
        <v>23.5</v>
      </c>
      <c r="AL48" s="85">
        <v>3.25</v>
      </c>
      <c r="AM48" s="85">
        <v>2.5</v>
      </c>
      <c r="AN48" s="85">
        <v>15</v>
      </c>
      <c r="AO48" s="142">
        <v>9.25</v>
      </c>
      <c r="AQ48" s="294">
        <v>62.25</v>
      </c>
      <c r="AR48" s="142">
        <v>28</v>
      </c>
      <c r="AS48" s="142">
        <v>64.25</v>
      </c>
      <c r="AT48" s="142">
        <v>151.75</v>
      </c>
      <c r="AU48" s="142">
        <v>111.25</v>
      </c>
    </row>
    <row r="49" spans="2:47" s="23" customFormat="1" ht="17.25" customHeight="1" x14ac:dyDescent="0.2">
      <c r="B49" s="87" t="s">
        <v>277</v>
      </c>
      <c r="C49" s="81" t="s">
        <v>105</v>
      </c>
      <c r="D49" s="94" t="s">
        <v>106</v>
      </c>
      <c r="E49" s="141">
        <v>1.75</v>
      </c>
      <c r="F49" s="85">
        <v>0.5</v>
      </c>
      <c r="G49" s="85">
        <v>3.75</v>
      </c>
      <c r="H49" s="85">
        <v>1</v>
      </c>
      <c r="I49" s="85">
        <v>0</v>
      </c>
      <c r="J49" s="85">
        <v>0</v>
      </c>
      <c r="K49" s="85">
        <v>0.25</v>
      </c>
      <c r="L49" s="85">
        <v>0.25</v>
      </c>
      <c r="M49" s="85">
        <v>0.5</v>
      </c>
      <c r="N49" s="85">
        <v>0.5</v>
      </c>
      <c r="O49" s="85">
        <v>3</v>
      </c>
      <c r="P49" s="85">
        <v>3</v>
      </c>
      <c r="Q49" s="85">
        <v>0.5</v>
      </c>
      <c r="R49" s="85">
        <v>1.25</v>
      </c>
      <c r="S49" s="85">
        <v>14.5</v>
      </c>
      <c r="T49" s="85">
        <v>6</v>
      </c>
      <c r="U49" s="85">
        <v>1</v>
      </c>
      <c r="V49" s="85">
        <v>0</v>
      </c>
      <c r="W49" s="85">
        <v>11.25</v>
      </c>
      <c r="X49" s="85">
        <v>6.5</v>
      </c>
      <c r="Y49" s="85">
        <v>0.75</v>
      </c>
      <c r="Z49" s="85">
        <v>0.25</v>
      </c>
      <c r="AA49" s="85">
        <v>0.5</v>
      </c>
      <c r="AB49" s="85">
        <v>0</v>
      </c>
      <c r="AC49" s="85">
        <v>0</v>
      </c>
      <c r="AD49" s="85">
        <v>5.5</v>
      </c>
      <c r="AE49" s="85">
        <v>1</v>
      </c>
      <c r="AF49" s="85">
        <v>3</v>
      </c>
      <c r="AG49" s="85">
        <v>0.5</v>
      </c>
      <c r="AH49" s="85">
        <v>0.25</v>
      </c>
      <c r="AI49" s="85">
        <v>11</v>
      </c>
      <c r="AJ49" s="85">
        <v>0</v>
      </c>
      <c r="AK49" s="85">
        <v>4.5</v>
      </c>
      <c r="AL49" s="85">
        <v>0</v>
      </c>
      <c r="AM49" s="85">
        <v>0.25</v>
      </c>
      <c r="AN49" s="85">
        <v>3.75</v>
      </c>
      <c r="AO49" s="142">
        <v>0</v>
      </c>
      <c r="AQ49" s="294">
        <v>7.25</v>
      </c>
      <c r="AR49" s="142">
        <v>4.25</v>
      </c>
      <c r="AS49" s="142">
        <v>4.75</v>
      </c>
      <c r="AT49" s="142">
        <v>46.25</v>
      </c>
      <c r="AU49" s="142">
        <v>24.25</v>
      </c>
    </row>
    <row r="50" spans="2:47" s="23" customFormat="1" ht="17.25" customHeight="1" x14ac:dyDescent="0.2">
      <c r="B50" s="87" t="s">
        <v>277</v>
      </c>
      <c r="C50" s="81" t="s">
        <v>98</v>
      </c>
      <c r="D50" s="94" t="s">
        <v>99</v>
      </c>
      <c r="E50" s="141">
        <v>42.5</v>
      </c>
      <c r="F50" s="85">
        <v>5.5</v>
      </c>
      <c r="G50" s="85">
        <v>19.75</v>
      </c>
      <c r="H50" s="85">
        <v>3.75</v>
      </c>
      <c r="I50" s="85">
        <v>0.25</v>
      </c>
      <c r="J50" s="85">
        <v>2.25</v>
      </c>
      <c r="K50" s="85">
        <v>2.25</v>
      </c>
      <c r="L50" s="85">
        <v>4</v>
      </c>
      <c r="M50" s="85">
        <v>0.25</v>
      </c>
      <c r="N50" s="85">
        <v>1.75</v>
      </c>
      <c r="O50" s="85">
        <v>7.75</v>
      </c>
      <c r="P50" s="85">
        <v>3.25</v>
      </c>
      <c r="Q50" s="85">
        <v>0.5</v>
      </c>
      <c r="R50" s="85">
        <v>1</v>
      </c>
      <c r="S50" s="85">
        <v>9.25</v>
      </c>
      <c r="T50" s="85">
        <v>11.25</v>
      </c>
      <c r="U50" s="85">
        <v>0.25</v>
      </c>
      <c r="V50" s="85">
        <v>1.5</v>
      </c>
      <c r="W50" s="85">
        <v>7</v>
      </c>
      <c r="X50" s="85">
        <v>21.5</v>
      </c>
      <c r="Y50" s="85">
        <v>5</v>
      </c>
      <c r="Z50" s="85">
        <v>0</v>
      </c>
      <c r="AA50" s="85">
        <v>0.75</v>
      </c>
      <c r="AB50" s="85">
        <v>3.5</v>
      </c>
      <c r="AC50" s="85">
        <v>1</v>
      </c>
      <c r="AD50" s="85">
        <v>0</v>
      </c>
      <c r="AE50" s="85">
        <v>1.5</v>
      </c>
      <c r="AF50" s="85">
        <v>0.5</v>
      </c>
      <c r="AG50" s="85">
        <v>0</v>
      </c>
      <c r="AH50" s="85">
        <v>0</v>
      </c>
      <c r="AI50" s="85">
        <v>2.25</v>
      </c>
      <c r="AJ50" s="85">
        <v>0.5</v>
      </c>
      <c r="AK50" s="85">
        <v>4</v>
      </c>
      <c r="AL50" s="85">
        <v>0.25</v>
      </c>
      <c r="AM50" s="85">
        <v>0</v>
      </c>
      <c r="AN50" s="85">
        <v>2.75</v>
      </c>
      <c r="AO50" s="142">
        <v>0.25</v>
      </c>
      <c r="AQ50" s="294">
        <v>76.25</v>
      </c>
      <c r="AR50" s="142">
        <v>13.75</v>
      </c>
      <c r="AS50" s="142">
        <v>4.75</v>
      </c>
      <c r="AT50" s="142">
        <v>61</v>
      </c>
      <c r="AU50" s="142">
        <v>12</v>
      </c>
    </row>
    <row r="51" spans="2:47" s="23" customFormat="1" ht="17.25" customHeight="1" x14ac:dyDescent="0.2">
      <c r="B51" s="87" t="s">
        <v>277</v>
      </c>
      <c r="C51" s="81" t="s">
        <v>93</v>
      </c>
      <c r="D51" s="94" t="s">
        <v>94</v>
      </c>
      <c r="E51" s="141">
        <v>25</v>
      </c>
      <c r="F51" s="85">
        <v>0.5</v>
      </c>
      <c r="G51" s="85">
        <v>4</v>
      </c>
      <c r="H51" s="85">
        <v>6.25</v>
      </c>
      <c r="I51" s="85">
        <v>0.75</v>
      </c>
      <c r="J51" s="85">
        <v>0.25</v>
      </c>
      <c r="K51" s="85">
        <v>2.5</v>
      </c>
      <c r="L51" s="85">
        <v>0.75</v>
      </c>
      <c r="M51" s="85">
        <v>11</v>
      </c>
      <c r="N51" s="85">
        <v>4.75</v>
      </c>
      <c r="O51" s="85">
        <v>5.75</v>
      </c>
      <c r="P51" s="85">
        <v>0.75</v>
      </c>
      <c r="Q51" s="85">
        <v>6.75</v>
      </c>
      <c r="R51" s="85">
        <v>0</v>
      </c>
      <c r="S51" s="85">
        <v>0.5</v>
      </c>
      <c r="T51" s="85">
        <v>18</v>
      </c>
      <c r="U51" s="85">
        <v>0.5</v>
      </c>
      <c r="V51" s="85">
        <v>1.5</v>
      </c>
      <c r="W51" s="85">
        <v>1.75</v>
      </c>
      <c r="X51" s="85">
        <v>19.75</v>
      </c>
      <c r="Y51" s="85">
        <v>4.75</v>
      </c>
      <c r="Z51" s="85">
        <v>0</v>
      </c>
      <c r="AA51" s="85">
        <v>1.5</v>
      </c>
      <c r="AB51" s="85">
        <v>4.75</v>
      </c>
      <c r="AC51" s="85">
        <v>1</v>
      </c>
      <c r="AD51" s="85">
        <v>1</v>
      </c>
      <c r="AE51" s="85">
        <v>0.75</v>
      </c>
      <c r="AF51" s="85">
        <v>0.75</v>
      </c>
      <c r="AG51" s="85">
        <v>106</v>
      </c>
      <c r="AH51" s="85">
        <v>0</v>
      </c>
      <c r="AI51" s="85">
        <v>152.25</v>
      </c>
      <c r="AJ51" s="85">
        <v>2.25</v>
      </c>
      <c r="AK51" s="85">
        <v>42.25</v>
      </c>
      <c r="AL51" s="85">
        <v>1.75</v>
      </c>
      <c r="AM51" s="85">
        <v>4</v>
      </c>
      <c r="AN51" s="85">
        <v>3.25</v>
      </c>
      <c r="AO51" s="142">
        <v>0.75</v>
      </c>
      <c r="AQ51" s="294">
        <v>39.25</v>
      </c>
      <c r="AR51" s="142">
        <v>22.25</v>
      </c>
      <c r="AS51" s="142">
        <v>7.5</v>
      </c>
      <c r="AT51" s="142">
        <v>55</v>
      </c>
      <c r="AU51" s="142">
        <v>314</v>
      </c>
    </row>
    <row r="52" spans="2:47" s="23" customFormat="1" ht="17.25" customHeight="1" x14ac:dyDescent="0.2">
      <c r="B52" s="87" t="s">
        <v>278</v>
      </c>
      <c r="C52" s="81" t="s">
        <v>108</v>
      </c>
      <c r="D52" s="94" t="s">
        <v>109</v>
      </c>
      <c r="E52" s="141">
        <v>1.25</v>
      </c>
      <c r="F52" s="85">
        <v>0.5</v>
      </c>
      <c r="G52" s="85">
        <v>2.75</v>
      </c>
      <c r="H52" s="85">
        <v>0</v>
      </c>
      <c r="I52" s="85">
        <v>0</v>
      </c>
      <c r="J52" s="85">
        <v>0.25</v>
      </c>
      <c r="K52" s="85">
        <v>2.5</v>
      </c>
      <c r="L52" s="85">
        <v>0.25</v>
      </c>
      <c r="M52" s="85">
        <v>2.25</v>
      </c>
      <c r="N52" s="85">
        <v>0.25</v>
      </c>
      <c r="O52" s="85">
        <v>1.5</v>
      </c>
      <c r="P52" s="85">
        <v>2</v>
      </c>
      <c r="Q52" s="85">
        <v>4.25</v>
      </c>
      <c r="R52" s="85">
        <v>2.25</v>
      </c>
      <c r="S52" s="85">
        <v>2</v>
      </c>
      <c r="T52" s="85">
        <v>1.75</v>
      </c>
      <c r="U52" s="85">
        <v>0.25</v>
      </c>
      <c r="V52" s="85">
        <v>0</v>
      </c>
      <c r="W52" s="85">
        <v>3</v>
      </c>
      <c r="X52" s="85">
        <v>9.5</v>
      </c>
      <c r="Y52" s="85">
        <v>1.25</v>
      </c>
      <c r="Z52" s="85">
        <v>0</v>
      </c>
      <c r="AA52" s="85">
        <v>0</v>
      </c>
      <c r="AB52" s="85">
        <v>0</v>
      </c>
      <c r="AC52" s="85">
        <v>0.75</v>
      </c>
      <c r="AD52" s="85">
        <v>0</v>
      </c>
      <c r="AE52" s="85">
        <v>1.75</v>
      </c>
      <c r="AF52" s="85">
        <v>1.5</v>
      </c>
      <c r="AG52" s="85">
        <v>0.25</v>
      </c>
      <c r="AH52" s="85">
        <v>0.75</v>
      </c>
      <c r="AI52" s="85">
        <v>10.5</v>
      </c>
      <c r="AJ52" s="85">
        <v>0</v>
      </c>
      <c r="AK52" s="85">
        <v>8.5</v>
      </c>
      <c r="AL52" s="85">
        <v>0.25</v>
      </c>
      <c r="AM52" s="85">
        <v>0.25</v>
      </c>
      <c r="AN52" s="85">
        <v>0.25</v>
      </c>
      <c r="AO52" s="142">
        <v>0</v>
      </c>
      <c r="AQ52" s="294">
        <v>7.25</v>
      </c>
      <c r="AR52" s="142">
        <v>4.25</v>
      </c>
      <c r="AS52" s="142">
        <v>8.5</v>
      </c>
      <c r="AT52" s="142">
        <v>18.5</v>
      </c>
      <c r="AU52" s="142">
        <v>24</v>
      </c>
    </row>
    <row r="53" spans="2:47" s="23" customFormat="1" ht="17.25" customHeight="1" x14ac:dyDescent="0.2">
      <c r="B53" s="87" t="s">
        <v>278</v>
      </c>
      <c r="C53" s="81" t="s">
        <v>111</v>
      </c>
      <c r="D53" s="94" t="s">
        <v>112</v>
      </c>
      <c r="E53" s="141">
        <v>4</v>
      </c>
      <c r="F53" s="85">
        <v>0</v>
      </c>
      <c r="G53" s="85">
        <v>6.5</v>
      </c>
      <c r="H53" s="85">
        <v>1</v>
      </c>
      <c r="I53" s="85">
        <v>12.25</v>
      </c>
      <c r="J53" s="85">
        <v>1</v>
      </c>
      <c r="K53" s="85">
        <v>0.25</v>
      </c>
      <c r="L53" s="85">
        <v>0.25</v>
      </c>
      <c r="M53" s="85">
        <v>1.75</v>
      </c>
      <c r="N53" s="85">
        <v>0.25</v>
      </c>
      <c r="O53" s="85">
        <v>0.25</v>
      </c>
      <c r="P53" s="85">
        <v>8.5</v>
      </c>
      <c r="Q53" s="85">
        <v>3.5</v>
      </c>
      <c r="R53" s="85">
        <v>0</v>
      </c>
      <c r="S53" s="85">
        <v>8.5</v>
      </c>
      <c r="T53" s="85">
        <v>0</v>
      </c>
      <c r="U53" s="85">
        <v>0</v>
      </c>
      <c r="V53" s="85">
        <v>0</v>
      </c>
      <c r="W53" s="85">
        <v>6.75</v>
      </c>
      <c r="X53" s="85">
        <v>7</v>
      </c>
      <c r="Y53" s="85">
        <v>1.25</v>
      </c>
      <c r="Z53" s="85">
        <v>0</v>
      </c>
      <c r="AA53" s="85">
        <v>0</v>
      </c>
      <c r="AB53" s="85">
        <v>0</v>
      </c>
      <c r="AC53" s="85">
        <v>0</v>
      </c>
      <c r="AD53" s="85">
        <v>0</v>
      </c>
      <c r="AE53" s="85">
        <v>26.5</v>
      </c>
      <c r="AF53" s="85">
        <v>6.75</v>
      </c>
      <c r="AG53" s="85">
        <v>0.25</v>
      </c>
      <c r="AH53" s="85">
        <v>0.25</v>
      </c>
      <c r="AI53" s="85">
        <v>30.5</v>
      </c>
      <c r="AJ53" s="85">
        <v>1.25</v>
      </c>
      <c r="AK53" s="85">
        <v>23</v>
      </c>
      <c r="AL53" s="85">
        <v>3</v>
      </c>
      <c r="AM53" s="85">
        <v>0</v>
      </c>
      <c r="AN53" s="85">
        <v>1.25</v>
      </c>
      <c r="AO53" s="142">
        <v>0.25</v>
      </c>
      <c r="AQ53" s="294">
        <v>25</v>
      </c>
      <c r="AR53" s="142">
        <v>2.5</v>
      </c>
      <c r="AS53" s="142">
        <v>12</v>
      </c>
      <c r="AT53" s="142">
        <v>23.5</v>
      </c>
      <c r="AU53" s="142">
        <v>93</v>
      </c>
    </row>
    <row r="54" spans="2:47" s="23" customFormat="1" ht="17.25" customHeight="1" x14ac:dyDescent="0.2">
      <c r="B54" s="87" t="s">
        <v>278</v>
      </c>
      <c r="C54" s="81" t="s">
        <v>114</v>
      </c>
      <c r="D54" s="94" t="s">
        <v>115</v>
      </c>
      <c r="E54" s="141">
        <v>8.5</v>
      </c>
      <c r="F54" s="85">
        <v>2</v>
      </c>
      <c r="G54" s="85">
        <v>12.75</v>
      </c>
      <c r="H54" s="85">
        <v>1</v>
      </c>
      <c r="I54" s="85">
        <v>0</v>
      </c>
      <c r="J54" s="85">
        <v>0.25</v>
      </c>
      <c r="K54" s="85">
        <v>0.75</v>
      </c>
      <c r="L54" s="85">
        <v>0.75</v>
      </c>
      <c r="M54" s="85">
        <v>0.25</v>
      </c>
      <c r="N54" s="85">
        <v>2</v>
      </c>
      <c r="O54" s="85">
        <v>2.5</v>
      </c>
      <c r="P54" s="85">
        <v>7.25</v>
      </c>
      <c r="Q54" s="85">
        <v>2</v>
      </c>
      <c r="R54" s="85">
        <v>2.5</v>
      </c>
      <c r="S54" s="85">
        <v>1.75</v>
      </c>
      <c r="T54" s="85">
        <v>2.25</v>
      </c>
      <c r="U54" s="85">
        <v>0</v>
      </c>
      <c r="V54" s="85">
        <v>0.75</v>
      </c>
      <c r="W54" s="85">
        <v>3.25</v>
      </c>
      <c r="X54" s="85">
        <v>2.5</v>
      </c>
      <c r="Y54" s="85">
        <v>1</v>
      </c>
      <c r="Z54" s="85">
        <v>0.5</v>
      </c>
      <c r="AA54" s="85">
        <v>0.25</v>
      </c>
      <c r="AB54" s="85">
        <v>0.25</v>
      </c>
      <c r="AC54" s="85">
        <v>0</v>
      </c>
      <c r="AD54" s="85">
        <v>10.75</v>
      </c>
      <c r="AE54" s="85">
        <v>30.5</v>
      </c>
      <c r="AF54" s="85">
        <v>1</v>
      </c>
      <c r="AG54" s="85">
        <v>0.25</v>
      </c>
      <c r="AH54" s="85">
        <v>1.75</v>
      </c>
      <c r="AI54" s="85">
        <v>17.5</v>
      </c>
      <c r="AJ54" s="85">
        <v>0.75</v>
      </c>
      <c r="AK54" s="85">
        <v>15.25</v>
      </c>
      <c r="AL54" s="85">
        <v>3</v>
      </c>
      <c r="AM54" s="85">
        <v>0.75</v>
      </c>
      <c r="AN54" s="85">
        <v>3.5</v>
      </c>
      <c r="AO54" s="142">
        <v>1.75</v>
      </c>
      <c r="AQ54" s="294">
        <v>25.25</v>
      </c>
      <c r="AR54" s="142">
        <v>5.5</v>
      </c>
      <c r="AS54" s="142">
        <v>11.75</v>
      </c>
      <c r="AT54" s="142">
        <v>23.25</v>
      </c>
      <c r="AU54" s="142">
        <v>76</v>
      </c>
    </row>
    <row r="55" spans="2:47" s="23" customFormat="1" ht="17.25" customHeight="1" x14ac:dyDescent="0.2">
      <c r="B55" s="87" t="s">
        <v>278</v>
      </c>
      <c r="C55" s="81" t="s">
        <v>117</v>
      </c>
      <c r="D55" s="94" t="s">
        <v>118</v>
      </c>
      <c r="E55" s="141">
        <v>0</v>
      </c>
      <c r="F55" s="85">
        <v>0</v>
      </c>
      <c r="G55" s="85">
        <v>10.5</v>
      </c>
      <c r="H55" s="85">
        <v>0</v>
      </c>
      <c r="I55" s="85">
        <v>0</v>
      </c>
      <c r="J55" s="85">
        <v>0.25</v>
      </c>
      <c r="K55" s="85">
        <v>5.25</v>
      </c>
      <c r="L55" s="85">
        <v>0</v>
      </c>
      <c r="M55" s="85">
        <v>0.25</v>
      </c>
      <c r="N55" s="85">
        <v>3.5</v>
      </c>
      <c r="O55" s="85">
        <v>0</v>
      </c>
      <c r="P55" s="85">
        <v>23.5</v>
      </c>
      <c r="Q55" s="85">
        <v>29.5</v>
      </c>
      <c r="R55" s="85">
        <v>9.25</v>
      </c>
      <c r="S55" s="85">
        <v>0</v>
      </c>
      <c r="T55" s="85">
        <v>0</v>
      </c>
      <c r="U55" s="85">
        <v>0</v>
      </c>
      <c r="V55" s="85">
        <v>0</v>
      </c>
      <c r="W55" s="85">
        <v>0</v>
      </c>
      <c r="X55" s="85">
        <v>0</v>
      </c>
      <c r="Y55" s="85">
        <v>0</v>
      </c>
      <c r="Z55" s="85">
        <v>0</v>
      </c>
      <c r="AA55" s="85">
        <v>1.25</v>
      </c>
      <c r="AB55" s="85">
        <v>0.75</v>
      </c>
      <c r="AC55" s="85">
        <v>1</v>
      </c>
      <c r="AD55" s="85">
        <v>0</v>
      </c>
      <c r="AE55" s="85">
        <v>46.5</v>
      </c>
      <c r="AF55" s="85">
        <v>9.75</v>
      </c>
      <c r="AG55" s="85">
        <v>0.25</v>
      </c>
      <c r="AH55" s="85">
        <v>1.5</v>
      </c>
      <c r="AI55" s="85">
        <v>49</v>
      </c>
      <c r="AJ55" s="85">
        <v>0.25</v>
      </c>
      <c r="AK55" s="85">
        <v>47.75</v>
      </c>
      <c r="AL55" s="85">
        <v>18.25</v>
      </c>
      <c r="AM55" s="85">
        <v>3</v>
      </c>
      <c r="AN55" s="85">
        <v>0.25</v>
      </c>
      <c r="AO55" s="142">
        <v>3.5</v>
      </c>
      <c r="AQ55" s="294">
        <v>16</v>
      </c>
      <c r="AR55" s="142">
        <v>3.75</v>
      </c>
      <c r="AS55" s="142">
        <v>62.25</v>
      </c>
      <c r="AT55" s="142">
        <v>3</v>
      </c>
      <c r="AU55" s="142">
        <v>180</v>
      </c>
    </row>
    <row r="56" spans="2:47" s="23" customFormat="1" ht="17.25" customHeight="1" x14ac:dyDescent="0.2">
      <c r="B56" s="87" t="s">
        <v>278</v>
      </c>
      <c r="C56" s="81" t="s">
        <v>120</v>
      </c>
      <c r="D56" s="94" t="s">
        <v>121</v>
      </c>
      <c r="E56" s="141">
        <v>8.25</v>
      </c>
      <c r="F56" s="85">
        <v>3.5</v>
      </c>
      <c r="G56" s="85">
        <v>4.25</v>
      </c>
      <c r="H56" s="85">
        <v>1</v>
      </c>
      <c r="I56" s="85">
        <v>5</v>
      </c>
      <c r="J56" s="85">
        <v>0</v>
      </c>
      <c r="K56" s="85">
        <v>2</v>
      </c>
      <c r="L56" s="85">
        <v>5.75</v>
      </c>
      <c r="M56" s="85">
        <v>2</v>
      </c>
      <c r="N56" s="85">
        <v>7.75</v>
      </c>
      <c r="O56" s="85">
        <v>4</v>
      </c>
      <c r="P56" s="85">
        <v>13</v>
      </c>
      <c r="Q56" s="85">
        <v>1.25</v>
      </c>
      <c r="R56" s="85">
        <v>0</v>
      </c>
      <c r="S56" s="85">
        <v>31.25</v>
      </c>
      <c r="T56" s="85">
        <v>5.75</v>
      </c>
      <c r="U56" s="85">
        <v>0.5</v>
      </c>
      <c r="V56" s="85">
        <v>1.25</v>
      </c>
      <c r="W56" s="85">
        <v>34</v>
      </c>
      <c r="X56" s="85">
        <v>11</v>
      </c>
      <c r="Y56" s="85">
        <v>1.25</v>
      </c>
      <c r="Z56" s="85">
        <v>0.25</v>
      </c>
      <c r="AA56" s="85">
        <v>0</v>
      </c>
      <c r="AB56" s="85">
        <v>2</v>
      </c>
      <c r="AC56" s="85">
        <v>1</v>
      </c>
      <c r="AD56" s="85">
        <v>0.25</v>
      </c>
      <c r="AE56" s="85">
        <v>0.25</v>
      </c>
      <c r="AF56" s="85">
        <v>11</v>
      </c>
      <c r="AG56" s="85">
        <v>0</v>
      </c>
      <c r="AH56" s="85">
        <v>3.25</v>
      </c>
      <c r="AI56" s="85">
        <v>11.5</v>
      </c>
      <c r="AJ56" s="85">
        <v>2.25</v>
      </c>
      <c r="AK56" s="85">
        <v>6.5</v>
      </c>
      <c r="AL56" s="85">
        <v>2.75</v>
      </c>
      <c r="AM56" s="85">
        <v>1.25</v>
      </c>
      <c r="AN56" s="85">
        <v>1</v>
      </c>
      <c r="AO56" s="142">
        <v>0.25</v>
      </c>
      <c r="AQ56" s="294">
        <v>24</v>
      </c>
      <c r="AR56" s="142">
        <v>19.5</v>
      </c>
      <c r="AS56" s="142">
        <v>14.25</v>
      </c>
      <c r="AT56" s="142">
        <v>88.5</v>
      </c>
      <c r="AU56" s="142">
        <v>40</v>
      </c>
    </row>
    <row r="57" spans="2:47" s="23" customFormat="1" ht="17.25" customHeight="1" x14ac:dyDescent="0.2">
      <c r="B57" s="87" t="s">
        <v>278</v>
      </c>
      <c r="C57" s="81" t="s">
        <v>123</v>
      </c>
      <c r="D57" s="94" t="s">
        <v>124</v>
      </c>
      <c r="E57" s="141">
        <v>4.75</v>
      </c>
      <c r="F57" s="85">
        <v>0</v>
      </c>
      <c r="G57" s="85">
        <v>6</v>
      </c>
      <c r="H57" s="85">
        <v>6.25</v>
      </c>
      <c r="I57" s="85">
        <v>1</v>
      </c>
      <c r="J57" s="85">
        <v>1.5</v>
      </c>
      <c r="K57" s="85">
        <v>1</v>
      </c>
      <c r="L57" s="85">
        <v>1</v>
      </c>
      <c r="M57" s="85">
        <v>6.25</v>
      </c>
      <c r="N57" s="85">
        <v>1.75</v>
      </c>
      <c r="O57" s="85">
        <v>4.25</v>
      </c>
      <c r="P57" s="85">
        <v>13</v>
      </c>
      <c r="Q57" s="85">
        <v>1.5</v>
      </c>
      <c r="R57" s="85">
        <v>3.75</v>
      </c>
      <c r="S57" s="85">
        <v>6</v>
      </c>
      <c r="T57" s="85">
        <v>11.75</v>
      </c>
      <c r="U57" s="85">
        <v>0.25</v>
      </c>
      <c r="V57" s="85">
        <v>0</v>
      </c>
      <c r="W57" s="85">
        <v>10.75</v>
      </c>
      <c r="X57" s="85">
        <v>26.25</v>
      </c>
      <c r="Y57" s="85">
        <v>2.5</v>
      </c>
      <c r="Z57" s="85">
        <v>0.5</v>
      </c>
      <c r="AA57" s="85">
        <v>0</v>
      </c>
      <c r="AB57" s="85">
        <v>10</v>
      </c>
      <c r="AC57" s="85">
        <v>0</v>
      </c>
      <c r="AD57" s="85">
        <v>1.75</v>
      </c>
      <c r="AE57" s="85">
        <v>24.25</v>
      </c>
      <c r="AF57" s="85">
        <v>2.75</v>
      </c>
      <c r="AG57" s="85">
        <v>0</v>
      </c>
      <c r="AH57" s="85">
        <v>0</v>
      </c>
      <c r="AI57" s="85">
        <v>26.5</v>
      </c>
      <c r="AJ57" s="85">
        <v>0.75</v>
      </c>
      <c r="AK57" s="85">
        <v>13.75</v>
      </c>
      <c r="AL57" s="85">
        <v>2</v>
      </c>
      <c r="AM57" s="85">
        <v>0</v>
      </c>
      <c r="AN57" s="85">
        <v>4</v>
      </c>
      <c r="AO57" s="142">
        <v>0.75</v>
      </c>
      <c r="AQ57" s="294">
        <v>20.5</v>
      </c>
      <c r="AR57" s="142">
        <v>13.25</v>
      </c>
      <c r="AS57" s="142">
        <v>18.25</v>
      </c>
      <c r="AT57" s="142">
        <v>69.75</v>
      </c>
      <c r="AU57" s="142">
        <v>74.75</v>
      </c>
    </row>
    <row r="58" spans="2:47" s="23" customFormat="1" ht="17.25" customHeight="1" x14ac:dyDescent="0.2">
      <c r="B58" s="88" t="s">
        <v>278</v>
      </c>
      <c r="C58" s="101" t="s">
        <v>126</v>
      </c>
      <c r="D58" s="102" t="s">
        <v>127</v>
      </c>
      <c r="E58" s="143">
        <v>3</v>
      </c>
      <c r="F58" s="144">
        <v>0.5</v>
      </c>
      <c r="G58" s="144">
        <v>2.25</v>
      </c>
      <c r="H58" s="144">
        <v>0</v>
      </c>
      <c r="I58" s="144">
        <v>0</v>
      </c>
      <c r="J58" s="144">
        <v>2.75</v>
      </c>
      <c r="K58" s="144">
        <v>3.25</v>
      </c>
      <c r="L58" s="144">
        <v>0.25</v>
      </c>
      <c r="M58" s="144">
        <v>0.5</v>
      </c>
      <c r="N58" s="144">
        <v>0</v>
      </c>
      <c r="O58" s="144">
        <v>0.5</v>
      </c>
      <c r="P58" s="144">
        <v>8.5</v>
      </c>
      <c r="Q58" s="144">
        <v>0</v>
      </c>
      <c r="R58" s="144">
        <v>0</v>
      </c>
      <c r="S58" s="144">
        <v>0</v>
      </c>
      <c r="T58" s="144">
        <v>0</v>
      </c>
      <c r="U58" s="144">
        <v>0</v>
      </c>
      <c r="V58" s="144">
        <v>0</v>
      </c>
      <c r="W58" s="144">
        <v>0</v>
      </c>
      <c r="X58" s="144">
        <v>0</v>
      </c>
      <c r="Y58" s="144">
        <v>0</v>
      </c>
      <c r="Z58" s="144">
        <v>0</v>
      </c>
      <c r="AA58" s="144">
        <v>0</v>
      </c>
      <c r="AB58" s="144">
        <v>0</v>
      </c>
      <c r="AC58" s="144">
        <v>0</v>
      </c>
      <c r="AD58" s="144">
        <v>0</v>
      </c>
      <c r="AE58" s="144">
        <v>0.5</v>
      </c>
      <c r="AF58" s="144">
        <v>2.5</v>
      </c>
      <c r="AG58" s="144">
        <v>0.5</v>
      </c>
      <c r="AH58" s="144">
        <v>1.75</v>
      </c>
      <c r="AI58" s="144">
        <v>48.75</v>
      </c>
      <c r="AJ58" s="144">
        <v>0</v>
      </c>
      <c r="AK58" s="144">
        <v>1</v>
      </c>
      <c r="AL58" s="144">
        <v>0.75</v>
      </c>
      <c r="AM58" s="144">
        <v>0</v>
      </c>
      <c r="AN58" s="144">
        <v>0.75</v>
      </c>
      <c r="AO58" s="145">
        <v>0.5</v>
      </c>
      <c r="AQ58" s="295">
        <v>11.75</v>
      </c>
      <c r="AR58" s="145">
        <v>1.25</v>
      </c>
      <c r="AS58" s="145">
        <v>8.5</v>
      </c>
      <c r="AT58" s="145">
        <v>0</v>
      </c>
      <c r="AU58" s="145">
        <v>57</v>
      </c>
    </row>
    <row r="59" spans="2:47" s="23" customFormat="1" ht="17.25" customHeight="1" x14ac:dyDescent="0.2">
      <c r="E59" s="247"/>
      <c r="F59" s="248"/>
      <c r="G59" s="248"/>
      <c r="H59" s="248"/>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48"/>
      <c r="AL59" s="248"/>
      <c r="AM59" s="248"/>
      <c r="AN59" s="248"/>
      <c r="AO59" s="249"/>
      <c r="AQ59" s="296"/>
      <c r="AR59" s="249"/>
      <c r="AS59" s="249"/>
      <c r="AT59" s="249"/>
      <c r="AU59" s="249"/>
    </row>
    <row r="60" spans="2:47" s="23" customFormat="1" ht="17.25" customHeight="1" x14ac:dyDescent="0.2">
      <c r="B60" s="299" t="s">
        <v>1</v>
      </c>
      <c r="C60" s="300" t="s">
        <v>394</v>
      </c>
      <c r="D60" s="301" t="s">
        <v>395</v>
      </c>
      <c r="E60" s="307"/>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8"/>
      <c r="AE60" s="308"/>
      <c r="AF60" s="308"/>
      <c r="AG60" s="308"/>
      <c r="AH60" s="308"/>
      <c r="AI60" s="308"/>
      <c r="AJ60" s="308"/>
      <c r="AK60" s="308"/>
      <c r="AL60" s="308"/>
      <c r="AM60" s="308"/>
      <c r="AN60" s="308"/>
      <c r="AO60" s="309"/>
      <c r="AQ60" s="310"/>
      <c r="AR60" s="309"/>
      <c r="AS60" s="309"/>
      <c r="AT60" s="309"/>
      <c r="AU60" s="309"/>
    </row>
    <row r="61" spans="2:47" s="23" customFormat="1" ht="17.25" customHeight="1" x14ac:dyDescent="0.2">
      <c r="B61" s="87" t="s">
        <v>272</v>
      </c>
      <c r="C61" s="81" t="s">
        <v>23</v>
      </c>
      <c r="D61" s="134" t="s">
        <v>290</v>
      </c>
      <c r="E61" s="50">
        <v>10.75</v>
      </c>
      <c r="F61" s="45">
        <v>2.25</v>
      </c>
      <c r="G61" s="45">
        <v>2.5</v>
      </c>
      <c r="H61" s="45">
        <v>0</v>
      </c>
      <c r="I61" s="45">
        <v>0.25</v>
      </c>
      <c r="J61" s="45">
        <v>1</v>
      </c>
      <c r="K61" s="45">
        <v>1.5</v>
      </c>
      <c r="L61" s="45">
        <v>0.5</v>
      </c>
      <c r="M61" s="45">
        <v>0.75</v>
      </c>
      <c r="N61" s="45">
        <v>1.25</v>
      </c>
      <c r="O61" s="45">
        <v>1.25</v>
      </c>
      <c r="P61" s="45">
        <v>6.5</v>
      </c>
      <c r="Q61" s="45">
        <v>0.75</v>
      </c>
      <c r="R61" s="45">
        <v>1.25</v>
      </c>
      <c r="S61" s="45">
        <v>1.25</v>
      </c>
      <c r="T61" s="45">
        <v>2.75</v>
      </c>
      <c r="U61" s="45">
        <v>0</v>
      </c>
      <c r="V61" s="45">
        <v>0.25</v>
      </c>
      <c r="W61" s="45">
        <v>4</v>
      </c>
      <c r="X61" s="45">
        <v>2.75</v>
      </c>
      <c r="Y61" s="45">
        <v>2.75</v>
      </c>
      <c r="Z61" s="45">
        <v>0</v>
      </c>
      <c r="AA61" s="45">
        <v>0.75</v>
      </c>
      <c r="AB61" s="45">
        <v>0.75</v>
      </c>
      <c r="AC61" s="45">
        <v>0.5</v>
      </c>
      <c r="AD61" s="45">
        <v>0.75</v>
      </c>
      <c r="AE61" s="45">
        <v>12.5</v>
      </c>
      <c r="AF61" s="45">
        <v>3.5</v>
      </c>
      <c r="AG61" s="45">
        <v>0.75</v>
      </c>
      <c r="AH61" s="45">
        <v>0</v>
      </c>
      <c r="AI61" s="45">
        <v>13.5</v>
      </c>
      <c r="AJ61" s="45">
        <v>4.75</v>
      </c>
      <c r="AK61" s="45">
        <v>12.25</v>
      </c>
      <c r="AL61" s="45">
        <v>5</v>
      </c>
      <c r="AM61" s="45">
        <v>0.25</v>
      </c>
      <c r="AN61" s="45">
        <v>2.5</v>
      </c>
      <c r="AO61" s="51">
        <v>0.5</v>
      </c>
      <c r="AQ61" s="228">
        <v>18.25</v>
      </c>
      <c r="AR61" s="51">
        <v>3.75</v>
      </c>
      <c r="AS61" s="51">
        <v>8.5</v>
      </c>
      <c r="AT61" s="51">
        <v>16.5</v>
      </c>
      <c r="AU61" s="51">
        <v>55.5</v>
      </c>
    </row>
    <row r="62" spans="2:47" s="23" customFormat="1" ht="17.25" customHeight="1" x14ac:dyDescent="0.2">
      <c r="B62" s="87" t="s">
        <v>272</v>
      </c>
      <c r="C62" s="81" t="s">
        <v>4</v>
      </c>
      <c r="D62" s="134" t="s">
        <v>300</v>
      </c>
      <c r="E62" s="50">
        <v>2.75</v>
      </c>
      <c r="F62" s="45">
        <v>0</v>
      </c>
      <c r="G62" s="45">
        <v>1.25</v>
      </c>
      <c r="H62" s="45">
        <v>0</v>
      </c>
      <c r="I62" s="45">
        <v>0</v>
      </c>
      <c r="J62" s="45">
        <v>0</v>
      </c>
      <c r="K62" s="45">
        <v>0</v>
      </c>
      <c r="L62" s="45">
        <v>1.75</v>
      </c>
      <c r="M62" s="45">
        <v>0.25</v>
      </c>
      <c r="N62" s="45">
        <v>0</v>
      </c>
      <c r="O62" s="45">
        <v>0</v>
      </c>
      <c r="P62" s="45">
        <v>8</v>
      </c>
      <c r="Q62" s="45">
        <v>7.25</v>
      </c>
      <c r="R62" s="45">
        <v>0</v>
      </c>
      <c r="S62" s="45">
        <v>5.5</v>
      </c>
      <c r="T62" s="45">
        <v>0</v>
      </c>
      <c r="U62" s="45">
        <v>0</v>
      </c>
      <c r="V62" s="45">
        <v>0.25</v>
      </c>
      <c r="W62" s="45">
        <v>10.25</v>
      </c>
      <c r="X62" s="45">
        <v>1</v>
      </c>
      <c r="Y62" s="45">
        <v>1.75</v>
      </c>
      <c r="Z62" s="45">
        <v>0</v>
      </c>
      <c r="AA62" s="45">
        <v>0</v>
      </c>
      <c r="AB62" s="45">
        <v>5.5</v>
      </c>
      <c r="AC62" s="45">
        <v>0</v>
      </c>
      <c r="AD62" s="45">
        <v>8.5</v>
      </c>
      <c r="AE62" s="45">
        <v>9</v>
      </c>
      <c r="AF62" s="45">
        <v>0</v>
      </c>
      <c r="AG62" s="45">
        <v>2.25</v>
      </c>
      <c r="AH62" s="45">
        <v>0.75</v>
      </c>
      <c r="AI62" s="45">
        <v>15.25</v>
      </c>
      <c r="AJ62" s="45">
        <v>2</v>
      </c>
      <c r="AK62" s="45">
        <v>1</v>
      </c>
      <c r="AL62" s="45">
        <v>3</v>
      </c>
      <c r="AM62" s="45">
        <v>0</v>
      </c>
      <c r="AN62" s="45">
        <v>0</v>
      </c>
      <c r="AO62" s="51">
        <v>1</v>
      </c>
      <c r="AQ62" s="228">
        <v>4</v>
      </c>
      <c r="AR62" s="51">
        <v>2</v>
      </c>
      <c r="AS62" s="51">
        <v>15.25</v>
      </c>
      <c r="AT62" s="51">
        <v>32.75</v>
      </c>
      <c r="AU62" s="51">
        <v>34.25</v>
      </c>
    </row>
    <row r="63" spans="2:47" s="23" customFormat="1" ht="17.25" customHeight="1" x14ac:dyDescent="0.2">
      <c r="B63" s="87" t="s">
        <v>272</v>
      </c>
      <c r="C63" s="81" t="s">
        <v>26</v>
      </c>
      <c r="D63" s="134" t="s">
        <v>304</v>
      </c>
      <c r="E63" s="50">
        <v>0</v>
      </c>
      <c r="F63" s="45">
        <v>0</v>
      </c>
      <c r="G63" s="45">
        <v>8.5</v>
      </c>
      <c r="H63" s="45">
        <v>0</v>
      </c>
      <c r="I63" s="45">
        <v>0</v>
      </c>
      <c r="J63" s="45">
        <v>0</v>
      </c>
      <c r="K63" s="45">
        <v>0</v>
      </c>
      <c r="L63" s="45">
        <v>0</v>
      </c>
      <c r="M63" s="45">
        <v>0</v>
      </c>
      <c r="N63" s="45">
        <v>0</v>
      </c>
      <c r="O63" s="45">
        <v>0</v>
      </c>
      <c r="P63" s="45">
        <v>0</v>
      </c>
      <c r="Q63" s="45">
        <v>0</v>
      </c>
      <c r="R63" s="45">
        <v>0</v>
      </c>
      <c r="S63" s="45">
        <v>15.5</v>
      </c>
      <c r="T63" s="45">
        <v>0</v>
      </c>
      <c r="U63" s="45">
        <v>0</v>
      </c>
      <c r="V63" s="45">
        <v>0</v>
      </c>
      <c r="W63" s="45">
        <v>0</v>
      </c>
      <c r="X63" s="45">
        <v>0</v>
      </c>
      <c r="Y63" s="45">
        <v>0</v>
      </c>
      <c r="Z63" s="45">
        <v>0</v>
      </c>
      <c r="AA63" s="45">
        <v>0</v>
      </c>
      <c r="AB63" s="45">
        <v>0</v>
      </c>
      <c r="AC63" s="45">
        <v>0</v>
      </c>
      <c r="AD63" s="45">
        <v>0</v>
      </c>
      <c r="AE63" s="45">
        <v>0</v>
      </c>
      <c r="AF63" s="45">
        <v>0</v>
      </c>
      <c r="AG63" s="45">
        <v>0</v>
      </c>
      <c r="AH63" s="45">
        <v>0</v>
      </c>
      <c r="AI63" s="45">
        <v>23.25</v>
      </c>
      <c r="AJ63" s="45">
        <v>0</v>
      </c>
      <c r="AK63" s="45">
        <v>7.25</v>
      </c>
      <c r="AL63" s="45">
        <v>0</v>
      </c>
      <c r="AM63" s="45">
        <v>0</v>
      </c>
      <c r="AN63" s="45">
        <v>0</v>
      </c>
      <c r="AO63" s="51">
        <v>1.5</v>
      </c>
      <c r="AQ63" s="228">
        <v>8.5</v>
      </c>
      <c r="AR63" s="51">
        <v>0</v>
      </c>
      <c r="AS63" s="51">
        <v>0</v>
      </c>
      <c r="AT63" s="51">
        <v>15.5</v>
      </c>
      <c r="AU63" s="51">
        <v>32</v>
      </c>
    </row>
    <row r="64" spans="2:47" s="23" customFormat="1" ht="17.25" customHeight="1" x14ac:dyDescent="0.2">
      <c r="B64" s="87" t="s">
        <v>272</v>
      </c>
      <c r="C64" s="81" t="s">
        <v>9</v>
      </c>
      <c r="D64" s="134" t="s">
        <v>306</v>
      </c>
      <c r="E64" s="50">
        <v>7.5</v>
      </c>
      <c r="F64" s="45">
        <v>0</v>
      </c>
      <c r="G64" s="45">
        <v>1.75</v>
      </c>
      <c r="H64" s="45">
        <v>1.5</v>
      </c>
      <c r="I64" s="45">
        <v>1.5</v>
      </c>
      <c r="J64" s="45">
        <v>0</v>
      </c>
      <c r="K64" s="45">
        <v>1.5</v>
      </c>
      <c r="L64" s="45">
        <v>0.5</v>
      </c>
      <c r="M64" s="45">
        <v>0.75</v>
      </c>
      <c r="N64" s="45">
        <v>0.25</v>
      </c>
      <c r="O64" s="45">
        <v>2.5</v>
      </c>
      <c r="P64" s="45">
        <v>3</v>
      </c>
      <c r="Q64" s="45">
        <v>1.5</v>
      </c>
      <c r="R64" s="45">
        <v>0.25</v>
      </c>
      <c r="S64" s="45">
        <v>2.25</v>
      </c>
      <c r="T64" s="45">
        <v>0</v>
      </c>
      <c r="U64" s="45">
        <v>0</v>
      </c>
      <c r="V64" s="45">
        <v>0</v>
      </c>
      <c r="W64" s="45">
        <v>5.75</v>
      </c>
      <c r="X64" s="45">
        <v>2</v>
      </c>
      <c r="Y64" s="45">
        <v>0</v>
      </c>
      <c r="Z64" s="45">
        <v>0.25</v>
      </c>
      <c r="AA64" s="45">
        <v>0.25</v>
      </c>
      <c r="AB64" s="45">
        <v>1.25</v>
      </c>
      <c r="AC64" s="45">
        <v>1.25</v>
      </c>
      <c r="AD64" s="45">
        <v>14.5</v>
      </c>
      <c r="AE64" s="45">
        <v>7</v>
      </c>
      <c r="AF64" s="45">
        <v>0</v>
      </c>
      <c r="AG64" s="45">
        <v>0</v>
      </c>
      <c r="AH64" s="45">
        <v>0</v>
      </c>
      <c r="AI64" s="45">
        <v>8</v>
      </c>
      <c r="AJ64" s="45">
        <v>0.25</v>
      </c>
      <c r="AK64" s="45">
        <v>3</v>
      </c>
      <c r="AL64" s="45">
        <v>0.75</v>
      </c>
      <c r="AM64" s="45">
        <v>0</v>
      </c>
      <c r="AN64" s="45">
        <v>4.5</v>
      </c>
      <c r="AO64" s="51">
        <v>0.25</v>
      </c>
      <c r="AQ64" s="228">
        <v>13.75</v>
      </c>
      <c r="AR64" s="51">
        <v>4</v>
      </c>
      <c r="AS64" s="51">
        <v>4.75</v>
      </c>
      <c r="AT64" s="51">
        <v>27.5</v>
      </c>
      <c r="AU64" s="51">
        <v>23.75</v>
      </c>
    </row>
    <row r="65" spans="2:47" s="23" customFormat="1" ht="17.25" customHeight="1" x14ac:dyDescent="0.2">
      <c r="B65" s="87" t="s">
        <v>272</v>
      </c>
      <c r="C65" s="81" t="s">
        <v>36</v>
      </c>
      <c r="D65" s="134" t="s">
        <v>307</v>
      </c>
      <c r="E65" s="50">
        <v>1.75</v>
      </c>
      <c r="F65" s="45">
        <v>2.25</v>
      </c>
      <c r="G65" s="45">
        <v>1</v>
      </c>
      <c r="H65" s="45">
        <v>1.75</v>
      </c>
      <c r="I65" s="45">
        <v>1.75</v>
      </c>
      <c r="J65" s="45">
        <v>1.75</v>
      </c>
      <c r="K65" s="45">
        <v>2</v>
      </c>
      <c r="L65" s="45">
        <v>0.25</v>
      </c>
      <c r="M65" s="45">
        <v>0.75</v>
      </c>
      <c r="N65" s="45">
        <v>0</v>
      </c>
      <c r="O65" s="45">
        <v>0</v>
      </c>
      <c r="P65" s="45">
        <v>6.5</v>
      </c>
      <c r="Q65" s="45">
        <v>2</v>
      </c>
      <c r="R65" s="45">
        <v>0.5</v>
      </c>
      <c r="S65" s="45">
        <v>3.25</v>
      </c>
      <c r="T65" s="45">
        <v>0</v>
      </c>
      <c r="U65" s="45">
        <v>0.75</v>
      </c>
      <c r="V65" s="45">
        <v>1.25</v>
      </c>
      <c r="W65" s="45">
        <v>0</v>
      </c>
      <c r="X65" s="45">
        <v>2</v>
      </c>
      <c r="Y65" s="45">
        <v>0.25</v>
      </c>
      <c r="Z65" s="45">
        <v>0</v>
      </c>
      <c r="AA65" s="45">
        <v>0</v>
      </c>
      <c r="AB65" s="45">
        <v>1</v>
      </c>
      <c r="AC65" s="45">
        <v>0.25</v>
      </c>
      <c r="AD65" s="45">
        <v>0</v>
      </c>
      <c r="AE65" s="45">
        <v>5</v>
      </c>
      <c r="AF65" s="45">
        <v>0.25</v>
      </c>
      <c r="AG65" s="45">
        <v>1.75</v>
      </c>
      <c r="AH65" s="45">
        <v>1.75</v>
      </c>
      <c r="AI65" s="45">
        <v>7.75</v>
      </c>
      <c r="AJ65" s="45">
        <v>0.25</v>
      </c>
      <c r="AK65" s="45">
        <v>7.75</v>
      </c>
      <c r="AL65" s="45">
        <v>2.5</v>
      </c>
      <c r="AM65" s="45">
        <v>0</v>
      </c>
      <c r="AN65" s="45">
        <v>0.25</v>
      </c>
      <c r="AO65" s="51">
        <v>0.75</v>
      </c>
      <c r="AQ65" s="228">
        <v>12.25</v>
      </c>
      <c r="AR65" s="51">
        <v>1</v>
      </c>
      <c r="AS65" s="51">
        <v>9</v>
      </c>
      <c r="AT65" s="51">
        <v>8.75</v>
      </c>
      <c r="AU65" s="51">
        <v>28</v>
      </c>
    </row>
    <row r="66" spans="2:47" s="23" customFormat="1" ht="17.25" customHeight="1" x14ac:dyDescent="0.2">
      <c r="B66" s="87" t="s">
        <v>272</v>
      </c>
      <c r="C66" s="81" t="s">
        <v>14</v>
      </c>
      <c r="D66" s="134" t="s">
        <v>315</v>
      </c>
      <c r="E66" s="50">
        <v>0.33333333333333331</v>
      </c>
      <c r="F66" s="45">
        <v>0</v>
      </c>
      <c r="G66" s="45">
        <v>0.66666666666666663</v>
      </c>
      <c r="H66" s="45">
        <v>0</v>
      </c>
      <c r="I66" s="45">
        <v>0</v>
      </c>
      <c r="J66" s="45">
        <v>0</v>
      </c>
      <c r="K66" s="45">
        <v>0.66666666666666663</v>
      </c>
      <c r="L66" s="45">
        <v>0</v>
      </c>
      <c r="M66" s="45">
        <v>0</v>
      </c>
      <c r="N66" s="45">
        <v>0</v>
      </c>
      <c r="O66" s="45">
        <v>1.6666666666666667</v>
      </c>
      <c r="P66" s="45">
        <v>0.66666666666666663</v>
      </c>
      <c r="Q66" s="45">
        <v>0</v>
      </c>
      <c r="R66" s="45">
        <v>0</v>
      </c>
      <c r="S66" s="45">
        <v>6.666666666666667</v>
      </c>
      <c r="T66" s="45">
        <v>5.333333333333333</v>
      </c>
      <c r="U66" s="45">
        <v>0.33333333333333331</v>
      </c>
      <c r="V66" s="45">
        <v>0.66666666666666663</v>
      </c>
      <c r="W66" s="45">
        <v>5.333333333333333</v>
      </c>
      <c r="X66" s="45">
        <v>8.6666666666666661</v>
      </c>
      <c r="Y66" s="45">
        <v>1.3333333333333333</v>
      </c>
      <c r="Z66" s="45">
        <v>0</v>
      </c>
      <c r="AA66" s="45">
        <v>0</v>
      </c>
      <c r="AB66" s="45">
        <v>7</v>
      </c>
      <c r="AC66" s="45">
        <v>0</v>
      </c>
      <c r="AD66" s="45">
        <v>0</v>
      </c>
      <c r="AE66" s="45">
        <v>18.333333333333332</v>
      </c>
      <c r="AF66" s="45">
        <v>7</v>
      </c>
      <c r="AG66" s="45">
        <v>0</v>
      </c>
      <c r="AH66" s="45">
        <v>0</v>
      </c>
      <c r="AI66" s="45">
        <v>9</v>
      </c>
      <c r="AJ66" s="45">
        <v>0</v>
      </c>
      <c r="AK66" s="45">
        <v>15.333333333333334</v>
      </c>
      <c r="AL66" s="45">
        <v>2.3333333333333335</v>
      </c>
      <c r="AM66" s="45">
        <v>0</v>
      </c>
      <c r="AN66" s="45">
        <v>0</v>
      </c>
      <c r="AO66" s="51">
        <v>4.666666666666667</v>
      </c>
      <c r="AQ66" s="228">
        <v>1.6666666666666665</v>
      </c>
      <c r="AR66" s="51">
        <v>1.6666666666666667</v>
      </c>
      <c r="AS66" s="51">
        <v>0.66666666666666663</v>
      </c>
      <c r="AT66" s="51">
        <v>35.333333333333329</v>
      </c>
      <c r="AU66" s="51">
        <v>56.666666666666664</v>
      </c>
    </row>
    <row r="67" spans="2:47" s="23" customFormat="1" ht="17.25" customHeight="1" x14ac:dyDescent="0.2">
      <c r="B67" s="87" t="s">
        <v>272</v>
      </c>
      <c r="C67" s="81" t="s">
        <v>29</v>
      </c>
      <c r="D67" s="134" t="s">
        <v>316</v>
      </c>
      <c r="E67" s="50">
        <v>5.5</v>
      </c>
      <c r="F67" s="45">
        <v>2.75</v>
      </c>
      <c r="G67" s="45">
        <v>3.5</v>
      </c>
      <c r="H67" s="45">
        <v>0.25</v>
      </c>
      <c r="I67" s="45">
        <v>1.75</v>
      </c>
      <c r="J67" s="45">
        <v>0.75</v>
      </c>
      <c r="K67" s="45">
        <v>1.75</v>
      </c>
      <c r="L67" s="45">
        <v>0</v>
      </c>
      <c r="M67" s="45">
        <v>0</v>
      </c>
      <c r="N67" s="45">
        <v>3.5</v>
      </c>
      <c r="O67" s="45">
        <v>2</v>
      </c>
      <c r="P67" s="45">
        <v>18.75</v>
      </c>
      <c r="Q67" s="45">
        <v>2.75</v>
      </c>
      <c r="R67" s="45">
        <v>0.5</v>
      </c>
      <c r="S67" s="45">
        <v>3.25</v>
      </c>
      <c r="T67" s="45">
        <v>2.5</v>
      </c>
      <c r="U67" s="45">
        <v>0.25</v>
      </c>
      <c r="V67" s="45">
        <v>0</v>
      </c>
      <c r="W67" s="45">
        <v>1.5</v>
      </c>
      <c r="X67" s="45">
        <v>12.25</v>
      </c>
      <c r="Y67" s="45">
        <v>2.25</v>
      </c>
      <c r="Z67" s="45">
        <v>0</v>
      </c>
      <c r="AA67" s="45">
        <v>0.25</v>
      </c>
      <c r="AB67" s="45">
        <v>1.75</v>
      </c>
      <c r="AC67" s="45">
        <v>0.75</v>
      </c>
      <c r="AD67" s="45">
        <v>0</v>
      </c>
      <c r="AE67" s="45">
        <v>0.5</v>
      </c>
      <c r="AF67" s="45">
        <v>0.75</v>
      </c>
      <c r="AG67" s="45">
        <v>0</v>
      </c>
      <c r="AH67" s="45">
        <v>0.25</v>
      </c>
      <c r="AI67" s="45">
        <v>3.5</v>
      </c>
      <c r="AJ67" s="45">
        <v>0</v>
      </c>
      <c r="AK67" s="45">
        <v>0</v>
      </c>
      <c r="AL67" s="45">
        <v>1</v>
      </c>
      <c r="AM67" s="45">
        <v>0.25</v>
      </c>
      <c r="AN67" s="45">
        <v>3.25</v>
      </c>
      <c r="AO67" s="51">
        <v>0</v>
      </c>
      <c r="AQ67" s="228">
        <v>16.25</v>
      </c>
      <c r="AR67" s="51">
        <v>5.5</v>
      </c>
      <c r="AS67" s="51">
        <v>22</v>
      </c>
      <c r="AT67" s="51">
        <v>24.75</v>
      </c>
      <c r="AU67" s="51">
        <v>9.5</v>
      </c>
    </row>
    <row r="68" spans="2:47" s="23" customFormat="1" ht="17.25" customHeight="1" x14ac:dyDescent="0.2">
      <c r="B68" s="87" t="s">
        <v>272</v>
      </c>
      <c r="C68" s="81" t="s">
        <v>39</v>
      </c>
      <c r="D68" s="134" t="s">
        <v>317</v>
      </c>
      <c r="E68" s="50">
        <v>0.25</v>
      </c>
      <c r="F68" s="45">
        <v>0.5</v>
      </c>
      <c r="G68" s="45">
        <v>0.25</v>
      </c>
      <c r="H68" s="45">
        <v>0.25</v>
      </c>
      <c r="I68" s="45">
        <v>0</v>
      </c>
      <c r="J68" s="45">
        <v>0.25</v>
      </c>
      <c r="K68" s="45">
        <v>0.5</v>
      </c>
      <c r="L68" s="45">
        <v>0</v>
      </c>
      <c r="M68" s="45">
        <v>0</v>
      </c>
      <c r="N68" s="45">
        <v>0</v>
      </c>
      <c r="O68" s="45">
        <v>0</v>
      </c>
      <c r="P68" s="45">
        <v>4.5</v>
      </c>
      <c r="Q68" s="45">
        <v>1</v>
      </c>
      <c r="R68" s="45">
        <v>0.5</v>
      </c>
      <c r="S68" s="45">
        <v>0.5</v>
      </c>
      <c r="T68" s="45">
        <v>0</v>
      </c>
      <c r="U68" s="45">
        <v>0</v>
      </c>
      <c r="V68" s="45">
        <v>0.5</v>
      </c>
      <c r="W68" s="45">
        <v>1</v>
      </c>
      <c r="X68" s="45">
        <v>1.5</v>
      </c>
      <c r="Y68" s="45">
        <v>0.5</v>
      </c>
      <c r="Z68" s="45">
        <v>0.5</v>
      </c>
      <c r="AA68" s="45">
        <v>0</v>
      </c>
      <c r="AB68" s="45">
        <v>0.25</v>
      </c>
      <c r="AC68" s="45">
        <v>1.25</v>
      </c>
      <c r="AD68" s="45">
        <v>0.5</v>
      </c>
      <c r="AE68" s="45">
        <v>0.5</v>
      </c>
      <c r="AF68" s="45">
        <v>0</v>
      </c>
      <c r="AG68" s="45">
        <v>0</v>
      </c>
      <c r="AH68" s="45">
        <v>0.25</v>
      </c>
      <c r="AI68" s="45">
        <v>3</v>
      </c>
      <c r="AJ68" s="45">
        <v>0</v>
      </c>
      <c r="AK68" s="45">
        <v>2</v>
      </c>
      <c r="AL68" s="45">
        <v>1</v>
      </c>
      <c r="AM68" s="45">
        <v>0</v>
      </c>
      <c r="AN68" s="45">
        <v>0.75</v>
      </c>
      <c r="AO68" s="51">
        <v>1</v>
      </c>
      <c r="AQ68" s="228">
        <v>2</v>
      </c>
      <c r="AR68" s="51">
        <v>0</v>
      </c>
      <c r="AS68" s="51">
        <v>6</v>
      </c>
      <c r="AT68" s="51">
        <v>6.5</v>
      </c>
      <c r="AU68" s="51">
        <v>8.5</v>
      </c>
    </row>
    <row r="69" spans="2:47" s="23" customFormat="1" ht="17.25" customHeight="1" x14ac:dyDescent="0.2">
      <c r="B69" s="87" t="s">
        <v>272</v>
      </c>
      <c r="C69" s="81" t="s">
        <v>15</v>
      </c>
      <c r="D69" s="134" t="s">
        <v>318</v>
      </c>
      <c r="E69" s="141">
        <v>0</v>
      </c>
      <c r="F69" s="45">
        <v>0</v>
      </c>
      <c r="G69" s="45">
        <v>0</v>
      </c>
      <c r="H69" s="45">
        <v>4</v>
      </c>
      <c r="I69" s="45">
        <v>1</v>
      </c>
      <c r="J69" s="45">
        <v>0</v>
      </c>
      <c r="K69" s="45">
        <v>31.75</v>
      </c>
      <c r="L69" s="45">
        <v>0</v>
      </c>
      <c r="M69" s="45">
        <v>0</v>
      </c>
      <c r="N69" s="45">
        <v>0</v>
      </c>
      <c r="O69" s="45">
        <v>0</v>
      </c>
      <c r="P69" s="45">
        <v>5.75</v>
      </c>
      <c r="Q69" s="45">
        <v>0</v>
      </c>
      <c r="R69" s="45">
        <v>0.75</v>
      </c>
      <c r="S69" s="45">
        <v>0</v>
      </c>
      <c r="T69" s="45">
        <v>7.25</v>
      </c>
      <c r="U69" s="45">
        <v>0</v>
      </c>
      <c r="V69" s="45">
        <v>0</v>
      </c>
      <c r="W69" s="45">
        <v>0</v>
      </c>
      <c r="X69" s="45">
        <v>0</v>
      </c>
      <c r="Y69" s="45">
        <v>0</v>
      </c>
      <c r="Z69" s="45">
        <v>0</v>
      </c>
      <c r="AA69" s="45">
        <v>0</v>
      </c>
      <c r="AB69" s="45">
        <v>0.5</v>
      </c>
      <c r="AC69" s="45">
        <v>0.25</v>
      </c>
      <c r="AD69" s="45">
        <v>0</v>
      </c>
      <c r="AE69" s="45">
        <v>19.5</v>
      </c>
      <c r="AF69" s="45">
        <v>4.75</v>
      </c>
      <c r="AG69" s="45">
        <v>0</v>
      </c>
      <c r="AH69" s="45">
        <v>0.25</v>
      </c>
      <c r="AI69" s="45">
        <v>4.75</v>
      </c>
      <c r="AJ69" s="45">
        <v>0.75</v>
      </c>
      <c r="AK69" s="45">
        <v>7.25</v>
      </c>
      <c r="AL69" s="45">
        <v>0.5</v>
      </c>
      <c r="AM69" s="45">
        <v>0</v>
      </c>
      <c r="AN69" s="45">
        <v>0.25</v>
      </c>
      <c r="AO69" s="51">
        <v>1.25</v>
      </c>
      <c r="AQ69" s="228">
        <v>36.75</v>
      </c>
      <c r="AR69" s="51">
        <v>0</v>
      </c>
      <c r="AS69" s="51">
        <v>6.5</v>
      </c>
      <c r="AT69" s="51">
        <v>8</v>
      </c>
      <c r="AU69" s="51">
        <v>39.25</v>
      </c>
    </row>
    <row r="70" spans="2:47" s="23" customFormat="1" ht="17.25" customHeight="1" x14ac:dyDescent="0.2">
      <c r="B70" s="87" t="s">
        <v>272</v>
      </c>
      <c r="C70" s="81" t="s">
        <v>33</v>
      </c>
      <c r="D70" s="134" t="s">
        <v>340</v>
      </c>
      <c r="E70" s="50">
        <v>3.25</v>
      </c>
      <c r="F70" s="45">
        <v>4.75</v>
      </c>
      <c r="G70" s="45">
        <v>2.75</v>
      </c>
      <c r="H70" s="45">
        <v>8</v>
      </c>
      <c r="I70" s="45">
        <v>0.5</v>
      </c>
      <c r="J70" s="45">
        <v>0.25</v>
      </c>
      <c r="K70" s="45">
        <v>5.25</v>
      </c>
      <c r="L70" s="45">
        <v>0.25</v>
      </c>
      <c r="M70" s="45">
        <v>1.5</v>
      </c>
      <c r="N70" s="45">
        <v>0.25</v>
      </c>
      <c r="O70" s="45">
        <v>1</v>
      </c>
      <c r="P70" s="45">
        <v>4.5</v>
      </c>
      <c r="Q70" s="45">
        <v>1.5</v>
      </c>
      <c r="R70" s="45">
        <v>0.5</v>
      </c>
      <c r="S70" s="45">
        <v>0</v>
      </c>
      <c r="T70" s="45">
        <v>0.5</v>
      </c>
      <c r="U70" s="45">
        <v>0</v>
      </c>
      <c r="V70" s="45">
        <v>0</v>
      </c>
      <c r="W70" s="45">
        <v>3</v>
      </c>
      <c r="X70" s="45">
        <v>2</v>
      </c>
      <c r="Y70" s="45">
        <v>0</v>
      </c>
      <c r="Z70" s="45">
        <v>0</v>
      </c>
      <c r="AA70" s="45">
        <v>0</v>
      </c>
      <c r="AB70" s="45">
        <v>0</v>
      </c>
      <c r="AC70" s="45">
        <v>0.75</v>
      </c>
      <c r="AD70" s="45">
        <v>0</v>
      </c>
      <c r="AE70" s="45">
        <v>6</v>
      </c>
      <c r="AF70" s="45">
        <v>2</v>
      </c>
      <c r="AG70" s="45">
        <v>0</v>
      </c>
      <c r="AH70" s="45">
        <v>0</v>
      </c>
      <c r="AI70" s="45">
        <v>39.25</v>
      </c>
      <c r="AJ70" s="45">
        <v>0</v>
      </c>
      <c r="AK70" s="45">
        <v>6.25</v>
      </c>
      <c r="AL70" s="45">
        <v>5</v>
      </c>
      <c r="AM70" s="45">
        <v>0</v>
      </c>
      <c r="AN70" s="45">
        <v>0</v>
      </c>
      <c r="AO70" s="51">
        <v>0</v>
      </c>
      <c r="AQ70" s="228">
        <v>24.75</v>
      </c>
      <c r="AR70" s="51">
        <v>3</v>
      </c>
      <c r="AS70" s="51">
        <v>6.5</v>
      </c>
      <c r="AT70" s="51">
        <v>6.25</v>
      </c>
      <c r="AU70" s="51">
        <v>58.5</v>
      </c>
    </row>
    <row r="71" spans="2:47" s="23" customFormat="1" ht="17.25" customHeight="1" x14ac:dyDescent="0.2">
      <c r="B71" s="87" t="s">
        <v>272</v>
      </c>
      <c r="C71" s="81" t="s">
        <v>17</v>
      </c>
      <c r="D71" s="134" t="s">
        <v>355</v>
      </c>
      <c r="E71" s="50">
        <v>0.25</v>
      </c>
      <c r="F71" s="45">
        <v>0.25</v>
      </c>
      <c r="G71" s="45">
        <v>3.25</v>
      </c>
      <c r="H71" s="45">
        <v>0</v>
      </c>
      <c r="I71" s="45">
        <v>0.75</v>
      </c>
      <c r="J71" s="45">
        <v>0</v>
      </c>
      <c r="K71" s="45">
        <v>0</v>
      </c>
      <c r="L71" s="45">
        <v>0.5</v>
      </c>
      <c r="M71" s="45">
        <v>0.25</v>
      </c>
      <c r="N71" s="45">
        <v>0</v>
      </c>
      <c r="O71" s="45">
        <v>0.25</v>
      </c>
      <c r="P71" s="45">
        <v>0.75</v>
      </c>
      <c r="Q71" s="45">
        <v>0</v>
      </c>
      <c r="R71" s="45">
        <v>0.5</v>
      </c>
      <c r="S71" s="45">
        <v>0</v>
      </c>
      <c r="T71" s="45">
        <v>0</v>
      </c>
      <c r="U71" s="45">
        <v>0</v>
      </c>
      <c r="V71" s="45">
        <v>0.25</v>
      </c>
      <c r="W71" s="45">
        <v>0</v>
      </c>
      <c r="X71" s="45">
        <v>0</v>
      </c>
      <c r="Y71" s="45">
        <v>0</v>
      </c>
      <c r="Z71" s="45">
        <v>0</v>
      </c>
      <c r="AA71" s="45">
        <v>0</v>
      </c>
      <c r="AB71" s="45">
        <v>1</v>
      </c>
      <c r="AC71" s="45">
        <v>0</v>
      </c>
      <c r="AD71" s="45">
        <v>0</v>
      </c>
      <c r="AE71" s="45">
        <v>0.25</v>
      </c>
      <c r="AF71" s="45">
        <v>0.25</v>
      </c>
      <c r="AG71" s="45">
        <v>0</v>
      </c>
      <c r="AH71" s="45">
        <v>0</v>
      </c>
      <c r="AI71" s="45">
        <v>1.75</v>
      </c>
      <c r="AJ71" s="45">
        <v>0.5</v>
      </c>
      <c r="AK71" s="45">
        <v>0.75</v>
      </c>
      <c r="AL71" s="45">
        <v>0.5</v>
      </c>
      <c r="AM71" s="45">
        <v>0</v>
      </c>
      <c r="AN71" s="45">
        <v>0</v>
      </c>
      <c r="AO71" s="51">
        <v>0</v>
      </c>
      <c r="AQ71" s="228">
        <v>4.5</v>
      </c>
      <c r="AR71" s="51">
        <v>1</v>
      </c>
      <c r="AS71" s="51">
        <v>1.25</v>
      </c>
      <c r="AT71" s="51">
        <v>1.25</v>
      </c>
      <c r="AU71" s="51">
        <v>4</v>
      </c>
    </row>
    <row r="72" spans="2:47" s="23" customFormat="1" ht="17.25" customHeight="1" x14ac:dyDescent="0.2">
      <c r="B72" s="87" t="s">
        <v>272</v>
      </c>
      <c r="C72" s="81" t="s">
        <v>19</v>
      </c>
      <c r="D72" s="134" t="s">
        <v>378</v>
      </c>
      <c r="E72" s="50">
        <v>0</v>
      </c>
      <c r="F72" s="45">
        <v>0</v>
      </c>
      <c r="G72" s="45">
        <v>3.75</v>
      </c>
      <c r="H72" s="45">
        <v>0.25</v>
      </c>
      <c r="I72" s="45">
        <v>0.75</v>
      </c>
      <c r="J72" s="45">
        <v>0.5</v>
      </c>
      <c r="K72" s="45">
        <v>0.5</v>
      </c>
      <c r="L72" s="45">
        <v>0</v>
      </c>
      <c r="M72" s="45">
        <v>0</v>
      </c>
      <c r="N72" s="45">
        <v>0</v>
      </c>
      <c r="O72" s="45">
        <v>0</v>
      </c>
      <c r="P72" s="45">
        <v>8.25</v>
      </c>
      <c r="Q72" s="45">
        <v>0</v>
      </c>
      <c r="R72" s="45">
        <v>0</v>
      </c>
      <c r="S72" s="45">
        <v>0</v>
      </c>
      <c r="T72" s="45">
        <v>4.75</v>
      </c>
      <c r="U72" s="45">
        <v>0</v>
      </c>
      <c r="V72" s="45">
        <v>1.25</v>
      </c>
      <c r="W72" s="45">
        <v>7</v>
      </c>
      <c r="X72" s="45">
        <v>3</v>
      </c>
      <c r="Y72" s="45">
        <v>0.25</v>
      </c>
      <c r="Z72" s="45">
        <v>0</v>
      </c>
      <c r="AA72" s="45">
        <v>0</v>
      </c>
      <c r="AB72" s="45">
        <v>1.5</v>
      </c>
      <c r="AC72" s="45">
        <v>0</v>
      </c>
      <c r="AD72" s="45">
        <v>3.5</v>
      </c>
      <c r="AE72" s="45">
        <v>0</v>
      </c>
      <c r="AF72" s="45">
        <v>0.5</v>
      </c>
      <c r="AG72" s="45">
        <v>0</v>
      </c>
      <c r="AH72" s="45">
        <v>0</v>
      </c>
      <c r="AI72" s="45">
        <v>6.75</v>
      </c>
      <c r="AJ72" s="45">
        <v>0.5</v>
      </c>
      <c r="AK72" s="45">
        <v>2.5</v>
      </c>
      <c r="AL72" s="45">
        <v>0</v>
      </c>
      <c r="AM72" s="45">
        <v>0.25</v>
      </c>
      <c r="AN72" s="45">
        <v>2.75</v>
      </c>
      <c r="AO72" s="51">
        <v>0</v>
      </c>
      <c r="AQ72" s="228">
        <v>5.75</v>
      </c>
      <c r="AR72" s="51">
        <v>0</v>
      </c>
      <c r="AS72" s="51">
        <v>8.25</v>
      </c>
      <c r="AT72" s="51">
        <v>21.25</v>
      </c>
      <c r="AU72" s="51">
        <v>13.25</v>
      </c>
    </row>
    <row r="73" spans="2:47" s="23" customFormat="1" ht="17.25" customHeight="1" x14ac:dyDescent="0.2">
      <c r="B73" s="87" t="s">
        <v>272</v>
      </c>
      <c r="C73" s="81" t="s">
        <v>20</v>
      </c>
      <c r="D73" s="134" t="s">
        <v>379</v>
      </c>
      <c r="E73" s="50">
        <v>1.25</v>
      </c>
      <c r="F73" s="45">
        <v>1.75</v>
      </c>
      <c r="G73" s="45">
        <v>0.25</v>
      </c>
      <c r="H73" s="45">
        <v>0.25</v>
      </c>
      <c r="I73" s="45">
        <v>1.5</v>
      </c>
      <c r="J73" s="45">
        <v>0.25</v>
      </c>
      <c r="K73" s="45">
        <v>0.5</v>
      </c>
      <c r="L73" s="45">
        <v>0</v>
      </c>
      <c r="M73" s="45">
        <v>0</v>
      </c>
      <c r="N73" s="45">
        <v>0</v>
      </c>
      <c r="O73" s="45">
        <v>0</v>
      </c>
      <c r="P73" s="45">
        <v>1.5</v>
      </c>
      <c r="Q73" s="45">
        <v>0</v>
      </c>
      <c r="R73" s="45">
        <v>0</v>
      </c>
      <c r="S73" s="45">
        <v>0</v>
      </c>
      <c r="T73" s="45">
        <v>0</v>
      </c>
      <c r="U73" s="45">
        <v>0</v>
      </c>
      <c r="V73" s="45">
        <v>0</v>
      </c>
      <c r="W73" s="45">
        <v>5.75</v>
      </c>
      <c r="X73" s="45">
        <v>0</v>
      </c>
      <c r="Y73" s="45">
        <v>1.5</v>
      </c>
      <c r="Z73" s="45">
        <v>0</v>
      </c>
      <c r="AA73" s="45">
        <v>0</v>
      </c>
      <c r="AB73" s="45">
        <v>1</v>
      </c>
      <c r="AC73" s="45">
        <v>0.25</v>
      </c>
      <c r="AD73" s="45">
        <v>4.25</v>
      </c>
      <c r="AE73" s="45">
        <v>0</v>
      </c>
      <c r="AF73" s="45">
        <v>0</v>
      </c>
      <c r="AG73" s="45">
        <v>0.25</v>
      </c>
      <c r="AH73" s="45">
        <v>0</v>
      </c>
      <c r="AI73" s="45">
        <v>0</v>
      </c>
      <c r="AJ73" s="45">
        <v>0.25</v>
      </c>
      <c r="AK73" s="45">
        <v>0</v>
      </c>
      <c r="AL73" s="45">
        <v>0</v>
      </c>
      <c r="AM73" s="45">
        <v>0</v>
      </c>
      <c r="AN73" s="45">
        <v>1.5</v>
      </c>
      <c r="AO73" s="51">
        <v>0</v>
      </c>
      <c r="AQ73" s="228">
        <v>5.75</v>
      </c>
      <c r="AR73" s="51">
        <v>0</v>
      </c>
      <c r="AS73" s="51">
        <v>1.5</v>
      </c>
      <c r="AT73" s="51">
        <v>12.75</v>
      </c>
      <c r="AU73" s="51">
        <v>2</v>
      </c>
    </row>
    <row r="74" spans="2:47" s="23" customFormat="1" ht="17.25" customHeight="1" x14ac:dyDescent="0.2">
      <c r="B74" s="87" t="s">
        <v>273</v>
      </c>
      <c r="C74" s="81" t="s">
        <v>42</v>
      </c>
      <c r="D74" s="134" t="s">
        <v>284</v>
      </c>
      <c r="E74" s="50">
        <v>2.25</v>
      </c>
      <c r="F74" s="45">
        <v>14</v>
      </c>
      <c r="G74" s="45">
        <v>1.75</v>
      </c>
      <c r="H74" s="45">
        <v>5.25</v>
      </c>
      <c r="I74" s="45">
        <v>4</v>
      </c>
      <c r="J74" s="45">
        <v>0</v>
      </c>
      <c r="K74" s="45">
        <v>1.75</v>
      </c>
      <c r="L74" s="45">
        <v>4.75</v>
      </c>
      <c r="M74" s="45">
        <v>4.25</v>
      </c>
      <c r="N74" s="45">
        <v>0</v>
      </c>
      <c r="O74" s="45">
        <v>0</v>
      </c>
      <c r="P74" s="45">
        <v>0.5</v>
      </c>
      <c r="Q74" s="45">
        <v>1.5</v>
      </c>
      <c r="R74" s="45">
        <v>1</v>
      </c>
      <c r="S74" s="45">
        <v>2.5</v>
      </c>
      <c r="T74" s="45">
        <v>8.75</v>
      </c>
      <c r="U74" s="45">
        <v>0</v>
      </c>
      <c r="V74" s="45">
        <v>0.25</v>
      </c>
      <c r="W74" s="45">
        <v>4.25</v>
      </c>
      <c r="X74" s="45">
        <v>6.75</v>
      </c>
      <c r="Y74" s="45">
        <v>1</v>
      </c>
      <c r="Z74" s="45">
        <v>0</v>
      </c>
      <c r="AA74" s="45">
        <v>1.25</v>
      </c>
      <c r="AB74" s="45">
        <v>0</v>
      </c>
      <c r="AC74" s="45">
        <v>0</v>
      </c>
      <c r="AD74" s="45">
        <v>0</v>
      </c>
      <c r="AE74" s="45">
        <v>0.25</v>
      </c>
      <c r="AF74" s="45">
        <v>3.25</v>
      </c>
      <c r="AG74" s="45">
        <v>0.75</v>
      </c>
      <c r="AH74" s="45">
        <v>1.75</v>
      </c>
      <c r="AI74" s="45">
        <v>5</v>
      </c>
      <c r="AJ74" s="45">
        <v>4.25</v>
      </c>
      <c r="AK74" s="45">
        <v>15.75</v>
      </c>
      <c r="AL74" s="45">
        <v>0.5</v>
      </c>
      <c r="AM74" s="45">
        <v>0</v>
      </c>
      <c r="AN74" s="45">
        <v>14.5</v>
      </c>
      <c r="AO74" s="51">
        <v>0.5</v>
      </c>
      <c r="AQ74" s="228">
        <v>29</v>
      </c>
      <c r="AR74" s="51">
        <v>9</v>
      </c>
      <c r="AS74" s="51">
        <v>3</v>
      </c>
      <c r="AT74" s="51">
        <v>24.75</v>
      </c>
      <c r="AU74" s="51">
        <v>46.5</v>
      </c>
    </row>
    <row r="75" spans="2:47" s="23" customFormat="1" ht="17.25" customHeight="1" x14ac:dyDescent="0.2">
      <c r="B75" s="87" t="s">
        <v>273</v>
      </c>
      <c r="C75" s="80" t="s">
        <v>67</v>
      </c>
      <c r="D75" s="135" t="s">
        <v>285</v>
      </c>
      <c r="E75" s="50">
        <v>4.5</v>
      </c>
      <c r="F75" s="45">
        <v>7.25</v>
      </c>
      <c r="G75" s="45">
        <v>1.75</v>
      </c>
      <c r="H75" s="45">
        <v>0.5</v>
      </c>
      <c r="I75" s="45">
        <v>4.25</v>
      </c>
      <c r="J75" s="45">
        <v>0</v>
      </c>
      <c r="K75" s="45">
        <v>2.5</v>
      </c>
      <c r="L75" s="45">
        <v>2.5</v>
      </c>
      <c r="M75" s="45">
        <v>0</v>
      </c>
      <c r="N75" s="45">
        <v>38.25</v>
      </c>
      <c r="O75" s="45">
        <v>0</v>
      </c>
      <c r="P75" s="45">
        <v>0</v>
      </c>
      <c r="Q75" s="45">
        <v>0</v>
      </c>
      <c r="R75" s="45">
        <v>0</v>
      </c>
      <c r="S75" s="45">
        <v>0</v>
      </c>
      <c r="T75" s="45">
        <v>19</v>
      </c>
      <c r="U75" s="45">
        <v>1.5</v>
      </c>
      <c r="V75" s="45">
        <v>3.75</v>
      </c>
      <c r="W75" s="45">
        <v>14.75</v>
      </c>
      <c r="X75" s="45">
        <v>9</v>
      </c>
      <c r="Y75" s="45">
        <v>2.75</v>
      </c>
      <c r="Z75" s="45">
        <v>0.5</v>
      </c>
      <c r="AA75" s="45">
        <v>0</v>
      </c>
      <c r="AB75" s="45">
        <v>0</v>
      </c>
      <c r="AC75" s="45">
        <v>0</v>
      </c>
      <c r="AD75" s="45">
        <v>0</v>
      </c>
      <c r="AE75" s="45">
        <v>0</v>
      </c>
      <c r="AF75" s="45">
        <v>0</v>
      </c>
      <c r="AG75" s="45">
        <v>0</v>
      </c>
      <c r="AH75" s="45">
        <v>0</v>
      </c>
      <c r="AI75" s="45">
        <v>0</v>
      </c>
      <c r="AJ75" s="45">
        <v>0.75</v>
      </c>
      <c r="AK75" s="45">
        <v>0</v>
      </c>
      <c r="AL75" s="45">
        <v>0</v>
      </c>
      <c r="AM75" s="45">
        <v>1.25</v>
      </c>
      <c r="AN75" s="45">
        <v>3.25</v>
      </c>
      <c r="AO75" s="51">
        <v>0.25</v>
      </c>
      <c r="AQ75" s="228">
        <v>20.75</v>
      </c>
      <c r="AR75" s="51">
        <v>40.75</v>
      </c>
      <c r="AS75" s="51">
        <v>0</v>
      </c>
      <c r="AT75" s="51">
        <v>51.25</v>
      </c>
      <c r="AU75" s="51">
        <v>5.5</v>
      </c>
    </row>
    <row r="76" spans="2:47" s="23" customFormat="1" ht="17.25" customHeight="1" x14ac:dyDescent="0.2">
      <c r="B76" s="87" t="s">
        <v>273</v>
      </c>
      <c r="C76" s="81" t="s">
        <v>51</v>
      </c>
      <c r="D76" s="134" t="s">
        <v>291</v>
      </c>
      <c r="E76" s="50">
        <v>14.75</v>
      </c>
      <c r="F76" s="45">
        <v>6</v>
      </c>
      <c r="G76" s="45">
        <v>2.25</v>
      </c>
      <c r="H76" s="45">
        <v>0</v>
      </c>
      <c r="I76" s="45">
        <v>4.5</v>
      </c>
      <c r="J76" s="45">
        <v>0</v>
      </c>
      <c r="K76" s="45">
        <v>8.5</v>
      </c>
      <c r="L76" s="45">
        <v>1.25</v>
      </c>
      <c r="M76" s="45">
        <v>3.5</v>
      </c>
      <c r="N76" s="45">
        <v>0.75</v>
      </c>
      <c r="O76" s="45">
        <v>3.25</v>
      </c>
      <c r="P76" s="45">
        <v>9.5</v>
      </c>
      <c r="Q76" s="45">
        <v>0.25</v>
      </c>
      <c r="R76" s="45">
        <v>4.5</v>
      </c>
      <c r="S76" s="45">
        <v>3.25</v>
      </c>
      <c r="T76" s="45">
        <v>49</v>
      </c>
      <c r="U76" s="45">
        <v>4.5</v>
      </c>
      <c r="V76" s="45">
        <v>5.25</v>
      </c>
      <c r="W76" s="45">
        <v>17.75</v>
      </c>
      <c r="X76" s="45">
        <v>19.25</v>
      </c>
      <c r="Y76" s="45">
        <v>6</v>
      </c>
      <c r="Z76" s="45">
        <v>0</v>
      </c>
      <c r="AA76" s="45">
        <v>1</v>
      </c>
      <c r="AB76" s="45">
        <v>0</v>
      </c>
      <c r="AC76" s="45">
        <v>1.5</v>
      </c>
      <c r="AD76" s="45">
        <v>0</v>
      </c>
      <c r="AE76" s="45">
        <v>0</v>
      </c>
      <c r="AF76" s="45">
        <v>1</v>
      </c>
      <c r="AG76" s="45">
        <v>1.25</v>
      </c>
      <c r="AH76" s="45">
        <v>1.75</v>
      </c>
      <c r="AI76" s="45">
        <v>6.5</v>
      </c>
      <c r="AJ76" s="45">
        <v>2.25</v>
      </c>
      <c r="AK76" s="45">
        <v>1.5</v>
      </c>
      <c r="AL76" s="45">
        <v>0</v>
      </c>
      <c r="AM76" s="45">
        <v>0</v>
      </c>
      <c r="AN76" s="45">
        <v>2.5</v>
      </c>
      <c r="AO76" s="51">
        <v>0</v>
      </c>
      <c r="AQ76" s="228">
        <v>36</v>
      </c>
      <c r="AR76" s="51">
        <v>8.75</v>
      </c>
      <c r="AS76" s="51">
        <v>14.25</v>
      </c>
      <c r="AT76" s="51">
        <v>107.5</v>
      </c>
      <c r="AU76" s="51">
        <v>16.75</v>
      </c>
    </row>
    <row r="77" spans="2:47" s="23" customFormat="1" ht="17.25" customHeight="1" x14ac:dyDescent="0.2">
      <c r="B77" s="87" t="s">
        <v>273</v>
      </c>
      <c r="C77" s="81" t="s">
        <v>70</v>
      </c>
      <c r="D77" s="134" t="s">
        <v>293</v>
      </c>
      <c r="E77" s="50">
        <v>0.25</v>
      </c>
      <c r="F77" s="45">
        <v>0</v>
      </c>
      <c r="G77" s="45">
        <v>0</v>
      </c>
      <c r="H77" s="45">
        <v>0</v>
      </c>
      <c r="I77" s="45">
        <v>0.25</v>
      </c>
      <c r="J77" s="45">
        <v>0.25</v>
      </c>
      <c r="K77" s="45">
        <v>0</v>
      </c>
      <c r="L77" s="45">
        <v>0</v>
      </c>
      <c r="M77" s="45">
        <v>0</v>
      </c>
      <c r="N77" s="45">
        <v>0</v>
      </c>
      <c r="O77" s="45">
        <v>0.25</v>
      </c>
      <c r="P77" s="45">
        <v>0.25</v>
      </c>
      <c r="Q77" s="45">
        <v>0</v>
      </c>
      <c r="R77" s="45">
        <v>0</v>
      </c>
      <c r="S77" s="45">
        <v>0</v>
      </c>
      <c r="T77" s="45">
        <v>0.75</v>
      </c>
      <c r="U77" s="45">
        <v>0</v>
      </c>
      <c r="V77" s="45">
        <v>0</v>
      </c>
      <c r="W77" s="45">
        <v>0</v>
      </c>
      <c r="X77" s="45">
        <v>1</v>
      </c>
      <c r="Y77" s="45">
        <v>0</v>
      </c>
      <c r="Z77" s="45">
        <v>0</v>
      </c>
      <c r="AA77" s="45">
        <v>0</v>
      </c>
      <c r="AB77" s="45">
        <v>1</v>
      </c>
      <c r="AC77" s="45">
        <v>0.25</v>
      </c>
      <c r="AD77" s="45">
        <v>0.75</v>
      </c>
      <c r="AE77" s="45">
        <v>0</v>
      </c>
      <c r="AF77" s="45">
        <v>0.75</v>
      </c>
      <c r="AG77" s="45">
        <v>0</v>
      </c>
      <c r="AH77" s="45">
        <v>0</v>
      </c>
      <c r="AI77" s="45">
        <v>1.5</v>
      </c>
      <c r="AJ77" s="45">
        <v>0.75</v>
      </c>
      <c r="AK77" s="45">
        <v>1</v>
      </c>
      <c r="AL77" s="45">
        <v>1.5</v>
      </c>
      <c r="AM77" s="45">
        <v>0</v>
      </c>
      <c r="AN77" s="45">
        <v>0</v>
      </c>
      <c r="AO77" s="51">
        <v>0</v>
      </c>
      <c r="AQ77" s="228">
        <v>0.75</v>
      </c>
      <c r="AR77" s="51">
        <v>0.25</v>
      </c>
      <c r="AS77" s="51">
        <v>0.25</v>
      </c>
      <c r="AT77" s="51">
        <v>3.75</v>
      </c>
      <c r="AU77" s="51">
        <v>5.5</v>
      </c>
    </row>
    <row r="78" spans="2:47" s="23" customFormat="1" ht="17.25" customHeight="1" x14ac:dyDescent="0.2">
      <c r="B78" s="87" t="s">
        <v>273</v>
      </c>
      <c r="C78" s="81" t="s">
        <v>83</v>
      </c>
      <c r="D78" s="134" t="s">
        <v>294</v>
      </c>
      <c r="E78" s="50">
        <v>2.25</v>
      </c>
      <c r="F78" s="45">
        <v>0.5</v>
      </c>
      <c r="G78" s="45">
        <v>0.75</v>
      </c>
      <c r="H78" s="45">
        <v>0</v>
      </c>
      <c r="I78" s="45">
        <v>0</v>
      </c>
      <c r="J78" s="45">
        <v>1</v>
      </c>
      <c r="K78" s="45">
        <v>0</v>
      </c>
      <c r="L78" s="45">
        <v>0.5</v>
      </c>
      <c r="M78" s="45">
        <v>1</v>
      </c>
      <c r="N78" s="45">
        <v>0</v>
      </c>
      <c r="O78" s="45">
        <v>0.75</v>
      </c>
      <c r="P78" s="45">
        <v>0.75</v>
      </c>
      <c r="Q78" s="45">
        <v>1.75</v>
      </c>
      <c r="R78" s="45">
        <v>0.5</v>
      </c>
      <c r="S78" s="45">
        <v>0</v>
      </c>
      <c r="T78" s="45">
        <v>0.75</v>
      </c>
      <c r="U78" s="45">
        <v>0</v>
      </c>
      <c r="V78" s="45">
        <v>0</v>
      </c>
      <c r="W78" s="45">
        <v>1.25</v>
      </c>
      <c r="X78" s="45">
        <v>0.75</v>
      </c>
      <c r="Y78" s="45">
        <v>0</v>
      </c>
      <c r="Z78" s="45">
        <v>0</v>
      </c>
      <c r="AA78" s="45">
        <v>0</v>
      </c>
      <c r="AB78" s="45">
        <v>1</v>
      </c>
      <c r="AC78" s="45">
        <v>0.5</v>
      </c>
      <c r="AD78" s="45">
        <v>0</v>
      </c>
      <c r="AE78" s="45">
        <v>1.75</v>
      </c>
      <c r="AF78" s="45">
        <v>1.25</v>
      </c>
      <c r="AG78" s="45">
        <v>0</v>
      </c>
      <c r="AH78" s="45">
        <v>0</v>
      </c>
      <c r="AI78" s="45">
        <v>2</v>
      </c>
      <c r="AJ78" s="45">
        <v>0</v>
      </c>
      <c r="AK78" s="45">
        <v>1.25</v>
      </c>
      <c r="AL78" s="45">
        <v>0.25</v>
      </c>
      <c r="AM78" s="45">
        <v>0.5</v>
      </c>
      <c r="AN78" s="45">
        <v>0.75</v>
      </c>
      <c r="AO78" s="51">
        <v>0</v>
      </c>
      <c r="AQ78" s="228">
        <v>4.5</v>
      </c>
      <c r="AR78" s="51">
        <v>2.25</v>
      </c>
      <c r="AS78" s="51">
        <v>3</v>
      </c>
      <c r="AT78" s="51">
        <v>4.25</v>
      </c>
      <c r="AU78" s="51">
        <v>7.75</v>
      </c>
    </row>
    <row r="79" spans="2:47" s="23" customFormat="1" ht="17.25" customHeight="1" x14ac:dyDescent="0.2">
      <c r="B79" s="87" t="s">
        <v>273</v>
      </c>
      <c r="C79" s="81" t="s">
        <v>45</v>
      </c>
      <c r="D79" s="134" t="s">
        <v>311</v>
      </c>
      <c r="E79" s="50">
        <v>4</v>
      </c>
      <c r="F79" s="45">
        <v>13</v>
      </c>
      <c r="G79" s="45">
        <v>6.25</v>
      </c>
      <c r="H79" s="45">
        <v>0</v>
      </c>
      <c r="I79" s="45">
        <v>0.75</v>
      </c>
      <c r="J79" s="45">
        <v>0</v>
      </c>
      <c r="K79" s="45">
        <v>0.5</v>
      </c>
      <c r="L79" s="45">
        <v>0</v>
      </c>
      <c r="M79" s="45">
        <v>0.75</v>
      </c>
      <c r="N79" s="45">
        <v>1.5</v>
      </c>
      <c r="O79" s="45">
        <v>1.75</v>
      </c>
      <c r="P79" s="45">
        <v>0.25</v>
      </c>
      <c r="Q79" s="45">
        <v>3</v>
      </c>
      <c r="R79" s="45">
        <v>0</v>
      </c>
      <c r="S79" s="45">
        <v>1.25</v>
      </c>
      <c r="T79" s="45">
        <v>2</v>
      </c>
      <c r="U79" s="45">
        <v>0</v>
      </c>
      <c r="V79" s="45">
        <v>0.25</v>
      </c>
      <c r="W79" s="45">
        <v>1.75</v>
      </c>
      <c r="X79" s="45">
        <v>9</v>
      </c>
      <c r="Y79" s="45">
        <v>1.5</v>
      </c>
      <c r="Z79" s="45">
        <v>0.75</v>
      </c>
      <c r="AA79" s="45">
        <v>0</v>
      </c>
      <c r="AB79" s="45">
        <v>0.25</v>
      </c>
      <c r="AC79" s="45">
        <v>1</v>
      </c>
      <c r="AD79" s="45">
        <v>6.25</v>
      </c>
      <c r="AE79" s="45">
        <v>1.25</v>
      </c>
      <c r="AF79" s="45">
        <v>0.5</v>
      </c>
      <c r="AG79" s="45">
        <v>0</v>
      </c>
      <c r="AH79" s="45">
        <v>0.25</v>
      </c>
      <c r="AI79" s="45">
        <v>1</v>
      </c>
      <c r="AJ79" s="45">
        <v>0.25</v>
      </c>
      <c r="AK79" s="45">
        <v>1.5</v>
      </c>
      <c r="AL79" s="45">
        <v>0.25</v>
      </c>
      <c r="AM79" s="45">
        <v>0.5</v>
      </c>
      <c r="AN79" s="45">
        <v>3.5</v>
      </c>
      <c r="AO79" s="51">
        <v>0.25</v>
      </c>
      <c r="AQ79" s="228">
        <v>24.5</v>
      </c>
      <c r="AR79" s="51">
        <v>4</v>
      </c>
      <c r="AS79" s="51">
        <v>3.25</v>
      </c>
      <c r="AT79" s="51">
        <v>24</v>
      </c>
      <c r="AU79" s="51">
        <v>9.25</v>
      </c>
    </row>
    <row r="80" spans="2:47" s="23" customFormat="1" ht="17.25" customHeight="1" x14ac:dyDescent="0.2">
      <c r="B80" s="87" t="s">
        <v>273</v>
      </c>
      <c r="C80" s="81" t="s">
        <v>77</v>
      </c>
      <c r="D80" s="134" t="s">
        <v>325</v>
      </c>
      <c r="E80" s="50">
        <v>3.75</v>
      </c>
      <c r="F80" s="45">
        <v>15</v>
      </c>
      <c r="G80" s="45">
        <v>6.5</v>
      </c>
      <c r="H80" s="45">
        <v>0.25</v>
      </c>
      <c r="I80" s="45">
        <v>0.5</v>
      </c>
      <c r="J80" s="45">
        <v>0</v>
      </c>
      <c r="K80" s="45">
        <v>0</v>
      </c>
      <c r="L80" s="45">
        <v>1.25</v>
      </c>
      <c r="M80" s="45">
        <v>0.25</v>
      </c>
      <c r="N80" s="45">
        <v>0</v>
      </c>
      <c r="O80" s="45">
        <v>5.25</v>
      </c>
      <c r="P80" s="45">
        <v>0</v>
      </c>
      <c r="Q80" s="45">
        <v>0</v>
      </c>
      <c r="R80" s="45">
        <v>0</v>
      </c>
      <c r="S80" s="45">
        <v>0</v>
      </c>
      <c r="T80" s="45">
        <v>7.5</v>
      </c>
      <c r="U80" s="45">
        <v>0</v>
      </c>
      <c r="V80" s="45">
        <v>1</v>
      </c>
      <c r="W80" s="45">
        <v>1.25</v>
      </c>
      <c r="X80" s="45">
        <v>5</v>
      </c>
      <c r="Y80" s="45">
        <v>0</v>
      </c>
      <c r="Z80" s="45">
        <v>0</v>
      </c>
      <c r="AA80" s="45">
        <v>0</v>
      </c>
      <c r="AB80" s="45">
        <v>0</v>
      </c>
      <c r="AC80" s="45">
        <v>1.5</v>
      </c>
      <c r="AD80" s="45">
        <v>0.5</v>
      </c>
      <c r="AE80" s="45">
        <v>0</v>
      </c>
      <c r="AF80" s="45">
        <v>4.75</v>
      </c>
      <c r="AG80" s="45">
        <v>0</v>
      </c>
      <c r="AH80" s="45">
        <v>2.75</v>
      </c>
      <c r="AI80" s="45">
        <v>0.5</v>
      </c>
      <c r="AJ80" s="45">
        <v>0.5</v>
      </c>
      <c r="AK80" s="45">
        <v>0.5</v>
      </c>
      <c r="AL80" s="45">
        <v>0.25</v>
      </c>
      <c r="AM80" s="45">
        <v>0</v>
      </c>
      <c r="AN80" s="45">
        <v>3.5</v>
      </c>
      <c r="AO80" s="51">
        <v>0</v>
      </c>
      <c r="AQ80" s="228">
        <v>26</v>
      </c>
      <c r="AR80" s="51">
        <v>6.75</v>
      </c>
      <c r="AS80" s="51">
        <v>0</v>
      </c>
      <c r="AT80" s="51">
        <v>16.75</v>
      </c>
      <c r="AU80" s="51">
        <v>12.75</v>
      </c>
    </row>
    <row r="81" spans="2:47" s="23" customFormat="1" ht="17.25" customHeight="1" x14ac:dyDescent="0.2">
      <c r="B81" s="87" t="s">
        <v>273</v>
      </c>
      <c r="C81" s="81" t="s">
        <v>80</v>
      </c>
      <c r="D81" s="134" t="s">
        <v>326</v>
      </c>
      <c r="E81" s="50">
        <v>7</v>
      </c>
      <c r="F81" s="45">
        <v>0.25</v>
      </c>
      <c r="G81" s="45">
        <v>1.5</v>
      </c>
      <c r="H81" s="45">
        <v>1.75</v>
      </c>
      <c r="I81" s="45">
        <v>1.75</v>
      </c>
      <c r="J81" s="45">
        <v>0.25</v>
      </c>
      <c r="K81" s="45">
        <v>0.75</v>
      </c>
      <c r="L81" s="45">
        <v>0.5</v>
      </c>
      <c r="M81" s="45">
        <v>0.25</v>
      </c>
      <c r="N81" s="45">
        <v>0</v>
      </c>
      <c r="O81" s="45">
        <v>7</v>
      </c>
      <c r="P81" s="45">
        <v>19.25</v>
      </c>
      <c r="Q81" s="45">
        <v>5.5</v>
      </c>
      <c r="R81" s="45">
        <v>0.5</v>
      </c>
      <c r="S81" s="45">
        <v>1.5</v>
      </c>
      <c r="T81" s="45">
        <v>0.25</v>
      </c>
      <c r="U81" s="45">
        <v>0</v>
      </c>
      <c r="V81" s="45">
        <v>4.5</v>
      </c>
      <c r="W81" s="45">
        <v>5.25</v>
      </c>
      <c r="X81" s="45">
        <v>9.5</v>
      </c>
      <c r="Y81" s="45">
        <v>0.5</v>
      </c>
      <c r="Z81" s="45">
        <v>0.5</v>
      </c>
      <c r="AA81" s="45">
        <v>0</v>
      </c>
      <c r="AB81" s="45">
        <v>1.75</v>
      </c>
      <c r="AC81" s="45">
        <v>2</v>
      </c>
      <c r="AD81" s="45">
        <v>0</v>
      </c>
      <c r="AE81" s="45">
        <v>0.75</v>
      </c>
      <c r="AF81" s="45">
        <v>0.75</v>
      </c>
      <c r="AG81" s="45">
        <v>0</v>
      </c>
      <c r="AH81" s="45">
        <v>4.75</v>
      </c>
      <c r="AI81" s="45">
        <v>4.75</v>
      </c>
      <c r="AJ81" s="45">
        <v>1.25</v>
      </c>
      <c r="AK81" s="45">
        <v>18.75</v>
      </c>
      <c r="AL81" s="45">
        <v>0.5</v>
      </c>
      <c r="AM81" s="45">
        <v>8</v>
      </c>
      <c r="AN81" s="45">
        <v>7</v>
      </c>
      <c r="AO81" s="51">
        <v>0</v>
      </c>
      <c r="AQ81" s="228">
        <v>13.25</v>
      </c>
      <c r="AR81" s="51">
        <v>7.75</v>
      </c>
      <c r="AS81" s="51">
        <v>25.25</v>
      </c>
      <c r="AT81" s="51">
        <v>25.75</v>
      </c>
      <c r="AU81" s="51">
        <v>46.5</v>
      </c>
    </row>
    <row r="82" spans="2:47" s="23" customFormat="1" ht="17.25" customHeight="1" x14ac:dyDescent="0.2">
      <c r="B82" s="87" t="s">
        <v>273</v>
      </c>
      <c r="C82" s="81" t="s">
        <v>86</v>
      </c>
      <c r="D82" s="134" t="s">
        <v>327</v>
      </c>
      <c r="E82" s="50">
        <v>3.5</v>
      </c>
      <c r="F82" s="45">
        <v>1</v>
      </c>
      <c r="G82" s="45">
        <v>0</v>
      </c>
      <c r="H82" s="45">
        <v>1.75</v>
      </c>
      <c r="I82" s="45">
        <v>0</v>
      </c>
      <c r="J82" s="45">
        <v>0.5</v>
      </c>
      <c r="K82" s="45">
        <v>4.75</v>
      </c>
      <c r="L82" s="45">
        <v>1.75</v>
      </c>
      <c r="M82" s="45">
        <v>2.5</v>
      </c>
      <c r="N82" s="45">
        <v>1</v>
      </c>
      <c r="O82" s="45">
        <v>4.5</v>
      </c>
      <c r="P82" s="45">
        <v>1</v>
      </c>
      <c r="Q82" s="45">
        <v>0</v>
      </c>
      <c r="R82" s="45">
        <v>0.25</v>
      </c>
      <c r="S82" s="45">
        <v>1.75</v>
      </c>
      <c r="T82" s="45">
        <v>0.25</v>
      </c>
      <c r="U82" s="45">
        <v>0</v>
      </c>
      <c r="V82" s="45">
        <v>2</v>
      </c>
      <c r="W82" s="45">
        <v>0</v>
      </c>
      <c r="X82" s="45">
        <v>7.25</v>
      </c>
      <c r="Y82" s="45">
        <v>0.75</v>
      </c>
      <c r="Z82" s="45">
        <v>0.25</v>
      </c>
      <c r="AA82" s="45">
        <v>2.5</v>
      </c>
      <c r="AB82" s="45">
        <v>0</v>
      </c>
      <c r="AC82" s="45">
        <v>0.75</v>
      </c>
      <c r="AD82" s="45">
        <v>1.5</v>
      </c>
      <c r="AE82" s="45">
        <v>0.25</v>
      </c>
      <c r="AF82" s="45">
        <v>0</v>
      </c>
      <c r="AG82" s="45">
        <v>0.5</v>
      </c>
      <c r="AH82" s="45">
        <v>0.5</v>
      </c>
      <c r="AI82" s="45">
        <v>0</v>
      </c>
      <c r="AJ82" s="45">
        <v>0.25</v>
      </c>
      <c r="AK82" s="45">
        <v>2</v>
      </c>
      <c r="AL82" s="45">
        <v>0</v>
      </c>
      <c r="AM82" s="45">
        <v>0</v>
      </c>
      <c r="AN82" s="45">
        <v>0</v>
      </c>
      <c r="AO82" s="51">
        <v>1</v>
      </c>
      <c r="AQ82" s="228">
        <v>11.5</v>
      </c>
      <c r="AR82" s="51">
        <v>9.75</v>
      </c>
      <c r="AS82" s="51">
        <v>1.25</v>
      </c>
      <c r="AT82" s="51">
        <v>17</v>
      </c>
      <c r="AU82" s="51">
        <v>4.5</v>
      </c>
    </row>
    <row r="83" spans="2:47" s="23" customFormat="1" ht="17.25" customHeight="1" x14ac:dyDescent="0.2">
      <c r="B83" s="87" t="s">
        <v>273</v>
      </c>
      <c r="C83" s="81" t="s">
        <v>88</v>
      </c>
      <c r="D83" s="134" t="s">
        <v>328</v>
      </c>
      <c r="E83" s="50">
        <v>3.75</v>
      </c>
      <c r="F83" s="45">
        <v>2</v>
      </c>
      <c r="G83" s="45">
        <v>0.5</v>
      </c>
      <c r="H83" s="45">
        <v>0</v>
      </c>
      <c r="I83" s="45">
        <v>1.75</v>
      </c>
      <c r="J83" s="45">
        <v>0.75</v>
      </c>
      <c r="K83" s="45">
        <v>1.75</v>
      </c>
      <c r="L83" s="45">
        <v>0.5</v>
      </c>
      <c r="M83" s="45">
        <v>0</v>
      </c>
      <c r="N83" s="45">
        <v>0.25</v>
      </c>
      <c r="O83" s="45">
        <v>0.75</v>
      </c>
      <c r="P83" s="45">
        <v>1.25</v>
      </c>
      <c r="Q83" s="45">
        <v>0</v>
      </c>
      <c r="R83" s="45">
        <v>0.5</v>
      </c>
      <c r="S83" s="45">
        <v>0.25</v>
      </c>
      <c r="T83" s="45">
        <v>4.25</v>
      </c>
      <c r="U83" s="45">
        <v>0.75</v>
      </c>
      <c r="V83" s="45">
        <v>0.5</v>
      </c>
      <c r="W83" s="45">
        <v>2.25</v>
      </c>
      <c r="X83" s="45">
        <v>3.5</v>
      </c>
      <c r="Y83" s="45">
        <v>0.25</v>
      </c>
      <c r="Z83" s="45">
        <v>0</v>
      </c>
      <c r="AA83" s="45">
        <v>0</v>
      </c>
      <c r="AB83" s="45">
        <v>0.25</v>
      </c>
      <c r="AC83" s="45">
        <v>1</v>
      </c>
      <c r="AD83" s="45">
        <v>0</v>
      </c>
      <c r="AE83" s="45">
        <v>1.75</v>
      </c>
      <c r="AF83" s="45">
        <v>1</v>
      </c>
      <c r="AG83" s="45">
        <v>0</v>
      </c>
      <c r="AH83" s="45">
        <v>0.5</v>
      </c>
      <c r="AI83" s="45">
        <v>3</v>
      </c>
      <c r="AJ83" s="45">
        <v>0.25</v>
      </c>
      <c r="AK83" s="45">
        <v>9.25</v>
      </c>
      <c r="AL83" s="45">
        <v>0.75</v>
      </c>
      <c r="AM83" s="45">
        <v>2</v>
      </c>
      <c r="AN83" s="45">
        <v>1.75</v>
      </c>
      <c r="AO83" s="51">
        <v>2.5</v>
      </c>
      <c r="AQ83" s="228">
        <v>10.5</v>
      </c>
      <c r="AR83" s="51">
        <v>1.5</v>
      </c>
      <c r="AS83" s="51">
        <v>1.75</v>
      </c>
      <c r="AT83" s="51">
        <v>13</v>
      </c>
      <c r="AU83" s="51">
        <v>22.75</v>
      </c>
    </row>
    <row r="84" spans="2:47" s="23" customFormat="1" ht="17.25" customHeight="1" x14ac:dyDescent="0.2">
      <c r="B84" s="87" t="s">
        <v>273</v>
      </c>
      <c r="C84" s="81" t="s">
        <v>81</v>
      </c>
      <c r="D84" s="134" t="s">
        <v>332</v>
      </c>
      <c r="E84" s="50">
        <v>18.75</v>
      </c>
      <c r="F84" s="45">
        <v>9</v>
      </c>
      <c r="G84" s="45">
        <v>4.5</v>
      </c>
      <c r="H84" s="45">
        <v>0.75</v>
      </c>
      <c r="I84" s="45">
        <v>5</v>
      </c>
      <c r="J84" s="45">
        <v>0</v>
      </c>
      <c r="K84" s="45">
        <v>0</v>
      </c>
      <c r="L84" s="45">
        <v>6</v>
      </c>
      <c r="M84" s="45">
        <v>3</v>
      </c>
      <c r="N84" s="45">
        <v>0</v>
      </c>
      <c r="O84" s="45">
        <v>4.75</v>
      </c>
      <c r="P84" s="45">
        <v>12.25</v>
      </c>
      <c r="Q84" s="45">
        <v>4.25</v>
      </c>
      <c r="R84" s="45">
        <v>0.5</v>
      </c>
      <c r="S84" s="45">
        <v>6</v>
      </c>
      <c r="T84" s="45">
        <v>0</v>
      </c>
      <c r="U84" s="45">
        <v>0</v>
      </c>
      <c r="V84" s="45">
        <v>0</v>
      </c>
      <c r="W84" s="45">
        <v>8</v>
      </c>
      <c r="X84" s="45">
        <v>15.75</v>
      </c>
      <c r="Y84" s="45">
        <v>0.25</v>
      </c>
      <c r="Z84" s="45">
        <v>0</v>
      </c>
      <c r="AA84" s="45">
        <v>1</v>
      </c>
      <c r="AB84" s="45">
        <v>7.5</v>
      </c>
      <c r="AC84" s="45">
        <v>7.75</v>
      </c>
      <c r="AD84" s="45">
        <v>4.75</v>
      </c>
      <c r="AE84" s="45">
        <v>5.75</v>
      </c>
      <c r="AF84" s="45">
        <v>0</v>
      </c>
      <c r="AG84" s="45">
        <v>0</v>
      </c>
      <c r="AH84" s="45">
        <v>0</v>
      </c>
      <c r="AI84" s="45">
        <v>4</v>
      </c>
      <c r="AJ84" s="45">
        <v>0</v>
      </c>
      <c r="AK84" s="45">
        <v>25.5</v>
      </c>
      <c r="AL84" s="45">
        <v>0</v>
      </c>
      <c r="AM84" s="45">
        <v>0</v>
      </c>
      <c r="AN84" s="45">
        <v>0</v>
      </c>
      <c r="AO84" s="51">
        <v>0</v>
      </c>
      <c r="AQ84" s="228">
        <v>38</v>
      </c>
      <c r="AR84" s="51">
        <v>13.75</v>
      </c>
      <c r="AS84" s="51">
        <v>17</v>
      </c>
      <c r="AT84" s="51">
        <v>51</v>
      </c>
      <c r="AU84" s="51">
        <v>35.25</v>
      </c>
    </row>
    <row r="85" spans="2:47" s="23" customFormat="1" ht="17.25" customHeight="1" x14ac:dyDescent="0.2">
      <c r="B85" s="87" t="s">
        <v>273</v>
      </c>
      <c r="C85" s="81" t="s">
        <v>57</v>
      </c>
      <c r="D85" s="134" t="s">
        <v>336</v>
      </c>
      <c r="E85" s="50">
        <v>1.3333333333333333</v>
      </c>
      <c r="F85" s="45">
        <v>0</v>
      </c>
      <c r="G85" s="45">
        <v>0</v>
      </c>
      <c r="H85" s="45">
        <v>0</v>
      </c>
      <c r="I85" s="45">
        <v>0.66666666666666663</v>
      </c>
      <c r="J85" s="45">
        <v>0</v>
      </c>
      <c r="K85" s="45">
        <v>1.3333333333333333</v>
      </c>
      <c r="L85" s="45">
        <v>1</v>
      </c>
      <c r="M85" s="45">
        <v>0.33333333333333331</v>
      </c>
      <c r="N85" s="45">
        <v>0</v>
      </c>
      <c r="O85" s="45">
        <v>0</v>
      </c>
      <c r="P85" s="45">
        <v>0</v>
      </c>
      <c r="Q85" s="45">
        <v>0</v>
      </c>
      <c r="R85" s="45">
        <v>0</v>
      </c>
      <c r="S85" s="45">
        <v>0.66666666666666663</v>
      </c>
      <c r="T85" s="45">
        <v>7.333333333333333</v>
      </c>
      <c r="U85" s="45">
        <v>0.33333333333333331</v>
      </c>
      <c r="V85" s="45">
        <v>0</v>
      </c>
      <c r="W85" s="45">
        <v>4.333333333333333</v>
      </c>
      <c r="X85" s="45">
        <v>9.6666666666666661</v>
      </c>
      <c r="Y85" s="45">
        <v>1.6666666666666667</v>
      </c>
      <c r="Z85" s="45">
        <v>0</v>
      </c>
      <c r="AA85" s="45">
        <v>2.3333333333333335</v>
      </c>
      <c r="AB85" s="45">
        <v>0</v>
      </c>
      <c r="AC85" s="45">
        <v>0.33333333333333331</v>
      </c>
      <c r="AD85" s="45">
        <v>0</v>
      </c>
      <c r="AE85" s="45">
        <v>0</v>
      </c>
      <c r="AF85" s="45">
        <v>0</v>
      </c>
      <c r="AG85" s="45">
        <v>0</v>
      </c>
      <c r="AH85" s="45">
        <v>0</v>
      </c>
      <c r="AI85" s="45">
        <v>1</v>
      </c>
      <c r="AJ85" s="45">
        <v>1.3333333333333333</v>
      </c>
      <c r="AK85" s="45">
        <v>0</v>
      </c>
      <c r="AL85" s="45">
        <v>0.33333333333333331</v>
      </c>
      <c r="AM85" s="45">
        <v>0</v>
      </c>
      <c r="AN85" s="45">
        <v>1.6666666666666667</v>
      </c>
      <c r="AO85" s="51">
        <v>0</v>
      </c>
      <c r="AQ85" s="228">
        <v>3.333333333333333</v>
      </c>
      <c r="AR85" s="51">
        <v>1.3333333333333333</v>
      </c>
      <c r="AS85" s="51">
        <v>0</v>
      </c>
      <c r="AT85" s="51">
        <v>26.666666666666668</v>
      </c>
      <c r="AU85" s="51">
        <v>4.333333333333333</v>
      </c>
    </row>
    <row r="86" spans="2:47" s="23" customFormat="1" ht="17.25" customHeight="1" x14ac:dyDescent="0.2">
      <c r="B86" s="87" t="s">
        <v>273</v>
      </c>
      <c r="C86" s="81" t="s">
        <v>73</v>
      </c>
      <c r="D86" s="134" t="s">
        <v>354</v>
      </c>
      <c r="E86" s="50">
        <v>0.5</v>
      </c>
      <c r="F86" s="45">
        <v>4</v>
      </c>
      <c r="G86" s="45">
        <v>5.75</v>
      </c>
      <c r="H86" s="45">
        <v>2.75</v>
      </c>
      <c r="I86" s="45">
        <v>1.75</v>
      </c>
      <c r="J86" s="45">
        <v>0</v>
      </c>
      <c r="K86" s="45">
        <v>0.25</v>
      </c>
      <c r="L86" s="45">
        <v>0.5</v>
      </c>
      <c r="M86" s="45">
        <v>1.25</v>
      </c>
      <c r="N86" s="45">
        <v>1.25</v>
      </c>
      <c r="O86" s="45">
        <v>6.5</v>
      </c>
      <c r="P86" s="45">
        <v>2</v>
      </c>
      <c r="Q86" s="45">
        <v>0.75</v>
      </c>
      <c r="R86" s="45">
        <v>0.5</v>
      </c>
      <c r="S86" s="45">
        <v>2.5</v>
      </c>
      <c r="T86" s="45">
        <v>13</v>
      </c>
      <c r="U86" s="45">
        <v>0</v>
      </c>
      <c r="V86" s="45">
        <v>1.75</v>
      </c>
      <c r="W86" s="45">
        <v>1.75</v>
      </c>
      <c r="X86" s="45">
        <v>6</v>
      </c>
      <c r="Y86" s="45">
        <v>1.25</v>
      </c>
      <c r="Z86" s="45">
        <v>0.25</v>
      </c>
      <c r="AA86" s="45">
        <v>2.25</v>
      </c>
      <c r="AB86" s="45">
        <v>2.5</v>
      </c>
      <c r="AC86" s="45">
        <v>2.5</v>
      </c>
      <c r="AD86" s="45">
        <v>0.25</v>
      </c>
      <c r="AE86" s="45">
        <v>7.75</v>
      </c>
      <c r="AF86" s="45">
        <v>0.25</v>
      </c>
      <c r="AG86" s="45">
        <v>2.5</v>
      </c>
      <c r="AH86" s="45">
        <v>3.25</v>
      </c>
      <c r="AI86" s="45">
        <v>4.5</v>
      </c>
      <c r="AJ86" s="45">
        <v>0.25</v>
      </c>
      <c r="AK86" s="45">
        <v>17.25</v>
      </c>
      <c r="AL86" s="45">
        <v>1.75</v>
      </c>
      <c r="AM86" s="45">
        <v>1.5</v>
      </c>
      <c r="AN86" s="45">
        <v>3</v>
      </c>
      <c r="AO86" s="51">
        <v>0</v>
      </c>
      <c r="AQ86" s="228">
        <v>15</v>
      </c>
      <c r="AR86" s="51">
        <v>9.5</v>
      </c>
      <c r="AS86" s="51">
        <v>3.25</v>
      </c>
      <c r="AT86" s="51">
        <v>34</v>
      </c>
      <c r="AU86" s="51">
        <v>42</v>
      </c>
    </row>
    <row r="87" spans="2:47" s="23" customFormat="1" ht="17.25" customHeight="1" x14ac:dyDescent="0.2">
      <c r="B87" s="87" t="s">
        <v>273</v>
      </c>
      <c r="C87" s="80" t="s">
        <v>48</v>
      </c>
      <c r="D87" s="135" t="s">
        <v>396</v>
      </c>
      <c r="E87" s="50">
        <v>0</v>
      </c>
      <c r="F87" s="45">
        <v>0</v>
      </c>
      <c r="G87" s="45">
        <v>0.25</v>
      </c>
      <c r="H87" s="45">
        <v>0.75</v>
      </c>
      <c r="I87" s="45">
        <v>0</v>
      </c>
      <c r="J87" s="45">
        <v>0</v>
      </c>
      <c r="K87" s="45">
        <v>0</v>
      </c>
      <c r="L87" s="45">
        <v>0.25</v>
      </c>
      <c r="M87" s="45">
        <v>0</v>
      </c>
      <c r="N87" s="45">
        <v>0</v>
      </c>
      <c r="O87" s="45">
        <v>1.25</v>
      </c>
      <c r="P87" s="45">
        <v>0</v>
      </c>
      <c r="Q87" s="45">
        <v>0</v>
      </c>
      <c r="R87" s="45">
        <v>0</v>
      </c>
      <c r="S87" s="45">
        <v>0.25</v>
      </c>
      <c r="T87" s="45">
        <v>4.25</v>
      </c>
      <c r="U87" s="45">
        <v>0.5</v>
      </c>
      <c r="V87" s="45">
        <v>0.25</v>
      </c>
      <c r="W87" s="45">
        <v>0.75</v>
      </c>
      <c r="X87" s="45">
        <v>6.25</v>
      </c>
      <c r="Y87" s="45">
        <v>0</v>
      </c>
      <c r="Z87" s="45">
        <v>0</v>
      </c>
      <c r="AA87" s="45">
        <v>0.25</v>
      </c>
      <c r="AB87" s="45">
        <v>0</v>
      </c>
      <c r="AC87" s="45">
        <v>0.25</v>
      </c>
      <c r="AD87" s="45">
        <v>1.5</v>
      </c>
      <c r="AE87" s="45">
        <v>0</v>
      </c>
      <c r="AF87" s="45">
        <v>2</v>
      </c>
      <c r="AG87" s="45">
        <v>0</v>
      </c>
      <c r="AH87" s="45">
        <v>0.5</v>
      </c>
      <c r="AI87" s="45">
        <v>1.75</v>
      </c>
      <c r="AJ87" s="45">
        <v>0</v>
      </c>
      <c r="AK87" s="45">
        <v>1.5</v>
      </c>
      <c r="AL87" s="45">
        <v>0.25</v>
      </c>
      <c r="AM87" s="45">
        <v>0</v>
      </c>
      <c r="AN87" s="45">
        <v>1.25</v>
      </c>
      <c r="AO87" s="51">
        <v>0.25</v>
      </c>
      <c r="AQ87" s="228">
        <v>1</v>
      </c>
      <c r="AR87" s="51">
        <v>1.5</v>
      </c>
      <c r="AS87" s="51">
        <v>0</v>
      </c>
      <c r="AT87" s="51">
        <v>14.25</v>
      </c>
      <c r="AU87" s="51">
        <v>7.5</v>
      </c>
    </row>
    <row r="88" spans="2:47" s="23" customFormat="1" ht="17.25" customHeight="1" x14ac:dyDescent="0.2">
      <c r="B88" s="87" t="s">
        <v>273</v>
      </c>
      <c r="C88" s="81" t="s">
        <v>64</v>
      </c>
      <c r="D88" s="134" t="s">
        <v>360</v>
      </c>
      <c r="E88" s="50">
        <v>0</v>
      </c>
      <c r="F88" s="45">
        <v>0</v>
      </c>
      <c r="G88" s="45">
        <v>5.5</v>
      </c>
      <c r="H88" s="45">
        <v>0</v>
      </c>
      <c r="I88" s="45">
        <v>0</v>
      </c>
      <c r="J88" s="45">
        <v>0</v>
      </c>
      <c r="K88" s="45">
        <v>0</v>
      </c>
      <c r="L88" s="45">
        <v>0</v>
      </c>
      <c r="M88" s="45">
        <v>0.5</v>
      </c>
      <c r="N88" s="45">
        <v>0</v>
      </c>
      <c r="O88" s="45">
        <v>0</v>
      </c>
      <c r="P88" s="45">
        <v>0</v>
      </c>
      <c r="Q88" s="45">
        <v>0</v>
      </c>
      <c r="R88" s="45">
        <v>0</v>
      </c>
      <c r="S88" s="45">
        <v>0.5</v>
      </c>
      <c r="T88" s="45">
        <v>0</v>
      </c>
      <c r="U88" s="45">
        <v>0</v>
      </c>
      <c r="V88" s="45">
        <v>0</v>
      </c>
      <c r="W88" s="45">
        <v>8.75</v>
      </c>
      <c r="X88" s="45">
        <v>0.5</v>
      </c>
      <c r="Y88" s="45">
        <v>0</v>
      </c>
      <c r="Z88" s="45">
        <v>0</v>
      </c>
      <c r="AA88" s="45">
        <v>0</v>
      </c>
      <c r="AB88" s="45">
        <v>0</v>
      </c>
      <c r="AC88" s="45">
        <v>0</v>
      </c>
      <c r="AD88" s="45">
        <v>0</v>
      </c>
      <c r="AE88" s="45">
        <v>0</v>
      </c>
      <c r="AF88" s="45">
        <v>0</v>
      </c>
      <c r="AG88" s="45">
        <v>0</v>
      </c>
      <c r="AH88" s="45">
        <v>0.5</v>
      </c>
      <c r="AI88" s="45">
        <v>0</v>
      </c>
      <c r="AJ88" s="45">
        <v>0</v>
      </c>
      <c r="AK88" s="45">
        <v>0</v>
      </c>
      <c r="AL88" s="45">
        <v>0</v>
      </c>
      <c r="AM88" s="45">
        <v>0</v>
      </c>
      <c r="AN88" s="45">
        <v>0</v>
      </c>
      <c r="AO88" s="51">
        <v>0</v>
      </c>
      <c r="AQ88" s="228">
        <v>5.5</v>
      </c>
      <c r="AR88" s="51">
        <v>0.5</v>
      </c>
      <c r="AS88" s="51">
        <v>0</v>
      </c>
      <c r="AT88" s="51">
        <v>9.75</v>
      </c>
      <c r="AU88" s="51">
        <v>0.5</v>
      </c>
    </row>
    <row r="89" spans="2:47" s="23" customFormat="1" ht="17.25" customHeight="1" x14ac:dyDescent="0.2">
      <c r="B89" s="87" t="s">
        <v>273</v>
      </c>
      <c r="C89" s="81" t="s">
        <v>92</v>
      </c>
      <c r="D89" s="134" t="s">
        <v>371</v>
      </c>
      <c r="E89" s="50">
        <v>24.5</v>
      </c>
      <c r="F89" s="45">
        <v>0.75</v>
      </c>
      <c r="G89" s="45">
        <v>5.75</v>
      </c>
      <c r="H89" s="45">
        <v>0</v>
      </c>
      <c r="I89" s="45">
        <v>0.5</v>
      </c>
      <c r="J89" s="45">
        <v>0</v>
      </c>
      <c r="K89" s="45">
        <v>0.5</v>
      </c>
      <c r="L89" s="45">
        <v>0.5</v>
      </c>
      <c r="M89" s="45">
        <v>6</v>
      </c>
      <c r="N89" s="45">
        <v>3.25</v>
      </c>
      <c r="O89" s="45">
        <v>3.5</v>
      </c>
      <c r="P89" s="45">
        <v>9</v>
      </c>
      <c r="Q89" s="45">
        <v>1.75</v>
      </c>
      <c r="R89" s="45">
        <v>0</v>
      </c>
      <c r="S89" s="45">
        <v>1</v>
      </c>
      <c r="T89" s="45">
        <v>4.75</v>
      </c>
      <c r="U89" s="45">
        <v>0.5</v>
      </c>
      <c r="V89" s="45">
        <v>3.25</v>
      </c>
      <c r="W89" s="45">
        <v>4</v>
      </c>
      <c r="X89" s="45">
        <v>6.25</v>
      </c>
      <c r="Y89" s="45">
        <v>0</v>
      </c>
      <c r="Z89" s="45">
        <v>0.25</v>
      </c>
      <c r="AA89" s="45">
        <v>0</v>
      </c>
      <c r="AB89" s="45">
        <v>2</v>
      </c>
      <c r="AC89" s="45">
        <v>3</v>
      </c>
      <c r="AD89" s="45">
        <v>0</v>
      </c>
      <c r="AE89" s="45">
        <v>0.5</v>
      </c>
      <c r="AF89" s="45">
        <v>2.5</v>
      </c>
      <c r="AG89" s="45">
        <v>0</v>
      </c>
      <c r="AH89" s="45">
        <v>1.25</v>
      </c>
      <c r="AI89" s="45">
        <v>1</v>
      </c>
      <c r="AJ89" s="45">
        <v>0</v>
      </c>
      <c r="AK89" s="45">
        <v>7.5</v>
      </c>
      <c r="AL89" s="45">
        <v>1.5</v>
      </c>
      <c r="AM89" s="45">
        <v>2.5</v>
      </c>
      <c r="AN89" s="45">
        <v>5</v>
      </c>
      <c r="AO89" s="51">
        <v>0.25</v>
      </c>
      <c r="AQ89" s="228">
        <v>32</v>
      </c>
      <c r="AR89" s="51">
        <v>13.25</v>
      </c>
      <c r="AS89" s="51">
        <v>10.75</v>
      </c>
      <c r="AT89" s="51">
        <v>25</v>
      </c>
      <c r="AU89" s="51">
        <v>22</v>
      </c>
    </row>
    <row r="90" spans="2:47" s="23" customFormat="1" ht="17.25" customHeight="1" x14ac:dyDescent="0.2">
      <c r="B90" s="87" t="s">
        <v>273</v>
      </c>
      <c r="C90" s="81" t="s">
        <v>74</v>
      </c>
      <c r="D90" s="134" t="s">
        <v>392</v>
      </c>
      <c r="E90" s="50">
        <v>8.5</v>
      </c>
      <c r="F90" s="45">
        <v>4.5</v>
      </c>
      <c r="G90" s="45">
        <v>5</v>
      </c>
      <c r="H90" s="45">
        <v>1</v>
      </c>
      <c r="I90" s="45">
        <v>6.5</v>
      </c>
      <c r="J90" s="45">
        <v>0</v>
      </c>
      <c r="K90" s="45">
        <v>6</v>
      </c>
      <c r="L90" s="45">
        <v>5.5</v>
      </c>
      <c r="M90" s="45">
        <v>1.25</v>
      </c>
      <c r="N90" s="45">
        <v>3</v>
      </c>
      <c r="O90" s="45">
        <v>0.75</v>
      </c>
      <c r="P90" s="45">
        <v>3.5</v>
      </c>
      <c r="Q90" s="45">
        <v>9</v>
      </c>
      <c r="R90" s="45">
        <v>4.75</v>
      </c>
      <c r="S90" s="45">
        <v>7.75</v>
      </c>
      <c r="T90" s="45">
        <v>1.5</v>
      </c>
      <c r="U90" s="45">
        <v>0</v>
      </c>
      <c r="V90" s="45">
        <v>4.5</v>
      </c>
      <c r="W90" s="45">
        <v>17</v>
      </c>
      <c r="X90" s="45">
        <v>12</v>
      </c>
      <c r="Y90" s="45">
        <v>1.75</v>
      </c>
      <c r="Z90" s="45">
        <v>6.25</v>
      </c>
      <c r="AA90" s="45">
        <v>0</v>
      </c>
      <c r="AB90" s="45">
        <v>0.25</v>
      </c>
      <c r="AC90" s="45">
        <v>1.5</v>
      </c>
      <c r="AD90" s="45">
        <v>8.25</v>
      </c>
      <c r="AE90" s="45">
        <v>2.75</v>
      </c>
      <c r="AF90" s="45">
        <v>0.5</v>
      </c>
      <c r="AG90" s="45">
        <v>0.25</v>
      </c>
      <c r="AH90" s="45">
        <v>0.5</v>
      </c>
      <c r="AI90" s="45">
        <v>0.25</v>
      </c>
      <c r="AJ90" s="45">
        <v>0.25</v>
      </c>
      <c r="AK90" s="45">
        <v>0.75</v>
      </c>
      <c r="AL90" s="45">
        <v>0.75</v>
      </c>
      <c r="AM90" s="45">
        <v>0</v>
      </c>
      <c r="AN90" s="45">
        <v>3.5</v>
      </c>
      <c r="AO90" s="51">
        <v>1.75</v>
      </c>
      <c r="AQ90" s="228">
        <v>31.5</v>
      </c>
      <c r="AR90" s="51">
        <v>10.5</v>
      </c>
      <c r="AS90" s="51">
        <v>17.25</v>
      </c>
      <c r="AT90" s="51">
        <v>60.75</v>
      </c>
      <c r="AU90" s="51">
        <v>11.25</v>
      </c>
    </row>
    <row r="91" spans="2:47" s="23" customFormat="1" ht="17.25" customHeight="1" x14ac:dyDescent="0.2">
      <c r="B91" s="87" t="s">
        <v>274</v>
      </c>
      <c r="C91" s="81" t="s">
        <v>133</v>
      </c>
      <c r="D91" s="134" t="s">
        <v>296</v>
      </c>
      <c r="E91" s="50">
        <v>6.75</v>
      </c>
      <c r="F91" s="45">
        <v>0.25</v>
      </c>
      <c r="G91" s="45">
        <v>0</v>
      </c>
      <c r="H91" s="45">
        <v>0</v>
      </c>
      <c r="I91" s="45">
        <v>3.25</v>
      </c>
      <c r="J91" s="45">
        <v>0</v>
      </c>
      <c r="K91" s="45">
        <v>0.75</v>
      </c>
      <c r="L91" s="45">
        <v>0</v>
      </c>
      <c r="M91" s="45">
        <v>0</v>
      </c>
      <c r="N91" s="45">
        <v>0.25</v>
      </c>
      <c r="O91" s="45">
        <v>1.5</v>
      </c>
      <c r="P91" s="45">
        <v>1.25</v>
      </c>
      <c r="Q91" s="45">
        <v>3.75</v>
      </c>
      <c r="R91" s="45">
        <v>0</v>
      </c>
      <c r="S91" s="45">
        <v>0</v>
      </c>
      <c r="T91" s="45">
        <v>0</v>
      </c>
      <c r="U91" s="45">
        <v>0</v>
      </c>
      <c r="V91" s="45">
        <v>0</v>
      </c>
      <c r="W91" s="45">
        <v>2.75</v>
      </c>
      <c r="X91" s="45">
        <v>0</v>
      </c>
      <c r="Y91" s="45">
        <v>0</v>
      </c>
      <c r="Z91" s="45">
        <v>1.25</v>
      </c>
      <c r="AA91" s="45">
        <v>0</v>
      </c>
      <c r="AB91" s="45">
        <v>0</v>
      </c>
      <c r="AC91" s="45">
        <v>0</v>
      </c>
      <c r="AD91" s="45">
        <v>0</v>
      </c>
      <c r="AE91" s="45">
        <v>6</v>
      </c>
      <c r="AF91" s="45">
        <v>0</v>
      </c>
      <c r="AG91" s="45">
        <v>0</v>
      </c>
      <c r="AH91" s="45">
        <v>0</v>
      </c>
      <c r="AI91" s="45">
        <v>0.5</v>
      </c>
      <c r="AJ91" s="45">
        <v>0.25</v>
      </c>
      <c r="AK91" s="45">
        <v>8.75</v>
      </c>
      <c r="AL91" s="45">
        <v>1.5</v>
      </c>
      <c r="AM91" s="45">
        <v>0</v>
      </c>
      <c r="AN91" s="45">
        <v>5.5</v>
      </c>
      <c r="AO91" s="51">
        <v>0</v>
      </c>
      <c r="AQ91" s="228">
        <v>11</v>
      </c>
      <c r="AR91" s="51">
        <v>1.75</v>
      </c>
      <c r="AS91" s="51">
        <v>5</v>
      </c>
      <c r="AT91" s="51">
        <v>4</v>
      </c>
      <c r="AU91" s="51">
        <v>22.5</v>
      </c>
    </row>
    <row r="92" spans="2:47" s="23" customFormat="1" ht="17.25" customHeight="1" x14ac:dyDescent="0.2">
      <c r="B92" s="87" t="s">
        <v>274</v>
      </c>
      <c r="C92" s="81" t="s">
        <v>113</v>
      </c>
      <c r="D92" s="134" t="s">
        <v>314</v>
      </c>
      <c r="E92" s="50">
        <v>2.5</v>
      </c>
      <c r="F92" s="45">
        <v>0.25</v>
      </c>
      <c r="G92" s="45">
        <v>1</v>
      </c>
      <c r="H92" s="45">
        <v>0</v>
      </c>
      <c r="I92" s="45">
        <v>0</v>
      </c>
      <c r="J92" s="45">
        <v>0</v>
      </c>
      <c r="K92" s="45">
        <v>0</v>
      </c>
      <c r="L92" s="45">
        <v>0</v>
      </c>
      <c r="M92" s="45">
        <v>0</v>
      </c>
      <c r="N92" s="45">
        <v>0</v>
      </c>
      <c r="O92" s="45">
        <v>2.75</v>
      </c>
      <c r="P92" s="45">
        <v>0.5</v>
      </c>
      <c r="Q92" s="45">
        <v>0.25</v>
      </c>
      <c r="R92" s="45">
        <v>0</v>
      </c>
      <c r="S92" s="45">
        <v>0</v>
      </c>
      <c r="T92" s="45">
        <v>0</v>
      </c>
      <c r="U92" s="45">
        <v>0</v>
      </c>
      <c r="V92" s="45">
        <v>0</v>
      </c>
      <c r="W92" s="45">
        <v>0.5</v>
      </c>
      <c r="X92" s="45">
        <v>0</v>
      </c>
      <c r="Y92" s="45">
        <v>0</v>
      </c>
      <c r="Z92" s="45">
        <v>0</v>
      </c>
      <c r="AA92" s="45">
        <v>0</v>
      </c>
      <c r="AB92" s="45">
        <v>0.25</v>
      </c>
      <c r="AC92" s="45">
        <v>0</v>
      </c>
      <c r="AD92" s="45">
        <v>1</v>
      </c>
      <c r="AE92" s="45">
        <v>0</v>
      </c>
      <c r="AF92" s="45">
        <v>8.25</v>
      </c>
      <c r="AG92" s="45">
        <v>0</v>
      </c>
      <c r="AH92" s="45">
        <v>0</v>
      </c>
      <c r="AI92" s="45">
        <v>7.25</v>
      </c>
      <c r="AJ92" s="45">
        <v>0.25</v>
      </c>
      <c r="AK92" s="45">
        <v>6</v>
      </c>
      <c r="AL92" s="45">
        <v>1.75</v>
      </c>
      <c r="AM92" s="45">
        <v>0.25</v>
      </c>
      <c r="AN92" s="45">
        <v>0.75</v>
      </c>
      <c r="AO92" s="51">
        <v>0</v>
      </c>
      <c r="AQ92" s="228">
        <v>3.75</v>
      </c>
      <c r="AR92" s="51">
        <v>2.75</v>
      </c>
      <c r="AS92" s="51">
        <v>0.75</v>
      </c>
      <c r="AT92" s="51">
        <v>1.75</v>
      </c>
      <c r="AU92" s="51">
        <v>24.5</v>
      </c>
    </row>
    <row r="93" spans="2:47" s="23" customFormat="1" ht="17.25" customHeight="1" x14ac:dyDescent="0.2">
      <c r="B93" s="87" t="s">
        <v>274</v>
      </c>
      <c r="C93" s="81" t="s">
        <v>100</v>
      </c>
      <c r="D93" s="134" t="s">
        <v>397</v>
      </c>
      <c r="E93" s="50">
        <v>0.33333333333333331</v>
      </c>
      <c r="F93" s="45">
        <v>0</v>
      </c>
      <c r="G93" s="45">
        <v>0</v>
      </c>
      <c r="H93" s="45">
        <v>0</v>
      </c>
      <c r="I93" s="45">
        <v>0</v>
      </c>
      <c r="J93" s="45">
        <v>0</v>
      </c>
      <c r="K93" s="45">
        <v>0</v>
      </c>
      <c r="L93" s="45">
        <v>0</v>
      </c>
      <c r="M93" s="45">
        <v>0</v>
      </c>
      <c r="N93" s="45">
        <v>0.66666666666666663</v>
      </c>
      <c r="O93" s="45">
        <v>0.33333333333333331</v>
      </c>
      <c r="P93" s="45">
        <v>0.66666666666666663</v>
      </c>
      <c r="Q93" s="45">
        <v>0.33333333333333331</v>
      </c>
      <c r="R93" s="45">
        <v>0.66666666666666663</v>
      </c>
      <c r="S93" s="45">
        <v>0.33333333333333331</v>
      </c>
      <c r="T93" s="45">
        <v>0.33333333333333331</v>
      </c>
      <c r="U93" s="45">
        <v>0</v>
      </c>
      <c r="V93" s="45">
        <v>0</v>
      </c>
      <c r="W93" s="45">
        <v>2.3333333333333335</v>
      </c>
      <c r="X93" s="45">
        <v>0</v>
      </c>
      <c r="Y93" s="45">
        <v>0.33333333333333331</v>
      </c>
      <c r="Z93" s="45">
        <v>0.33333333333333331</v>
      </c>
      <c r="AA93" s="45">
        <v>0</v>
      </c>
      <c r="AB93" s="45">
        <v>0</v>
      </c>
      <c r="AC93" s="45">
        <v>0.33333333333333331</v>
      </c>
      <c r="AD93" s="45">
        <v>1</v>
      </c>
      <c r="AE93" s="45">
        <v>0</v>
      </c>
      <c r="AF93" s="45">
        <v>0</v>
      </c>
      <c r="AG93" s="45">
        <v>0</v>
      </c>
      <c r="AH93" s="45">
        <v>0</v>
      </c>
      <c r="AI93" s="45">
        <v>2.6666666666666665</v>
      </c>
      <c r="AJ93" s="45">
        <v>0.33333333333333331</v>
      </c>
      <c r="AK93" s="45">
        <v>0.33333333333333331</v>
      </c>
      <c r="AL93" s="45">
        <v>1.3333333333333333</v>
      </c>
      <c r="AM93" s="45">
        <v>0</v>
      </c>
      <c r="AN93" s="45">
        <v>0</v>
      </c>
      <c r="AO93" s="51">
        <v>0</v>
      </c>
      <c r="AQ93" s="228">
        <v>0.33333333333333331</v>
      </c>
      <c r="AR93" s="51">
        <v>1</v>
      </c>
      <c r="AS93" s="51">
        <v>1.6666666666666665</v>
      </c>
      <c r="AT93" s="51">
        <v>5</v>
      </c>
      <c r="AU93" s="51">
        <v>4.666666666666667</v>
      </c>
    </row>
    <row r="94" spans="2:47" s="23" customFormat="1" ht="17.25" customHeight="1" x14ac:dyDescent="0.2">
      <c r="B94" s="87" t="s">
        <v>274</v>
      </c>
      <c r="C94" s="81" t="s">
        <v>132</v>
      </c>
      <c r="D94" s="134" t="s">
        <v>329</v>
      </c>
      <c r="E94" s="50">
        <v>2</v>
      </c>
      <c r="F94" s="45">
        <v>0.75</v>
      </c>
      <c r="G94" s="45">
        <v>5.5</v>
      </c>
      <c r="H94" s="45">
        <v>7.5</v>
      </c>
      <c r="I94" s="45">
        <v>3</v>
      </c>
      <c r="J94" s="45">
        <v>1.75</v>
      </c>
      <c r="K94" s="45">
        <v>0.5</v>
      </c>
      <c r="L94" s="45">
        <v>0</v>
      </c>
      <c r="M94" s="45">
        <v>0.25</v>
      </c>
      <c r="N94" s="45">
        <v>0.75</v>
      </c>
      <c r="O94" s="45">
        <v>0</v>
      </c>
      <c r="P94" s="45">
        <v>10.75</v>
      </c>
      <c r="Q94" s="45">
        <v>0</v>
      </c>
      <c r="R94" s="45">
        <v>0.75</v>
      </c>
      <c r="S94" s="45">
        <v>1.25</v>
      </c>
      <c r="T94" s="45">
        <v>0</v>
      </c>
      <c r="U94" s="45">
        <v>0</v>
      </c>
      <c r="V94" s="45">
        <v>0</v>
      </c>
      <c r="W94" s="45">
        <v>1.75</v>
      </c>
      <c r="X94" s="45">
        <v>0</v>
      </c>
      <c r="Y94" s="45">
        <v>1.25</v>
      </c>
      <c r="Z94" s="45">
        <v>0.25</v>
      </c>
      <c r="AA94" s="45">
        <v>0</v>
      </c>
      <c r="AB94" s="45">
        <v>1</v>
      </c>
      <c r="AC94" s="45">
        <v>1</v>
      </c>
      <c r="AD94" s="45">
        <v>2.5</v>
      </c>
      <c r="AE94" s="45">
        <v>2.75</v>
      </c>
      <c r="AF94" s="45">
        <v>0.5</v>
      </c>
      <c r="AG94" s="45">
        <v>0</v>
      </c>
      <c r="AH94" s="45">
        <v>0</v>
      </c>
      <c r="AI94" s="45">
        <v>24.75</v>
      </c>
      <c r="AJ94" s="45">
        <v>2.75</v>
      </c>
      <c r="AK94" s="45">
        <v>1</v>
      </c>
      <c r="AL94" s="45">
        <v>2.5</v>
      </c>
      <c r="AM94" s="45">
        <v>2</v>
      </c>
      <c r="AN94" s="45">
        <v>5.25</v>
      </c>
      <c r="AO94" s="51">
        <v>0</v>
      </c>
      <c r="AQ94" s="228">
        <v>21</v>
      </c>
      <c r="AR94" s="51">
        <v>1</v>
      </c>
      <c r="AS94" s="51">
        <v>11.5</v>
      </c>
      <c r="AT94" s="51">
        <v>9</v>
      </c>
      <c r="AU94" s="51">
        <v>41.5</v>
      </c>
    </row>
    <row r="95" spans="2:47" s="23" customFormat="1" ht="17.25" customHeight="1" x14ac:dyDescent="0.2">
      <c r="B95" s="87" t="s">
        <v>274</v>
      </c>
      <c r="C95" s="81" t="s">
        <v>129</v>
      </c>
      <c r="D95" s="134" t="s">
        <v>333</v>
      </c>
      <c r="E95" s="50">
        <v>1.5</v>
      </c>
      <c r="F95" s="45">
        <v>2.25</v>
      </c>
      <c r="G95" s="45">
        <v>3</v>
      </c>
      <c r="H95" s="45">
        <v>0.25</v>
      </c>
      <c r="I95" s="45">
        <v>0</v>
      </c>
      <c r="J95" s="45">
        <v>0</v>
      </c>
      <c r="K95" s="45">
        <v>0.75</v>
      </c>
      <c r="L95" s="45">
        <v>0</v>
      </c>
      <c r="M95" s="45">
        <v>0.5</v>
      </c>
      <c r="N95" s="45">
        <v>0</v>
      </c>
      <c r="O95" s="45">
        <v>0.75</v>
      </c>
      <c r="P95" s="45">
        <v>0.5</v>
      </c>
      <c r="Q95" s="45">
        <v>0</v>
      </c>
      <c r="R95" s="45">
        <v>0.5</v>
      </c>
      <c r="S95" s="45">
        <v>1.5</v>
      </c>
      <c r="T95" s="45">
        <v>0</v>
      </c>
      <c r="U95" s="45">
        <v>0</v>
      </c>
      <c r="V95" s="45">
        <v>0.75</v>
      </c>
      <c r="W95" s="45">
        <v>0.25</v>
      </c>
      <c r="X95" s="45">
        <v>0.5</v>
      </c>
      <c r="Y95" s="45">
        <v>1.25</v>
      </c>
      <c r="Z95" s="45">
        <v>0</v>
      </c>
      <c r="AA95" s="45">
        <v>0</v>
      </c>
      <c r="AB95" s="45">
        <v>1.25</v>
      </c>
      <c r="AC95" s="45">
        <v>0</v>
      </c>
      <c r="AD95" s="45">
        <v>4.5</v>
      </c>
      <c r="AE95" s="45">
        <v>1.5</v>
      </c>
      <c r="AF95" s="45">
        <v>0</v>
      </c>
      <c r="AG95" s="45">
        <v>0</v>
      </c>
      <c r="AH95" s="45">
        <v>0</v>
      </c>
      <c r="AI95" s="45">
        <v>0.75</v>
      </c>
      <c r="AJ95" s="45">
        <v>0.5</v>
      </c>
      <c r="AK95" s="45">
        <v>1</v>
      </c>
      <c r="AL95" s="45">
        <v>0</v>
      </c>
      <c r="AM95" s="45">
        <v>0</v>
      </c>
      <c r="AN95" s="45">
        <v>1</v>
      </c>
      <c r="AO95" s="51">
        <v>0.5</v>
      </c>
      <c r="AQ95" s="228">
        <v>7.75</v>
      </c>
      <c r="AR95" s="51">
        <v>1.25</v>
      </c>
      <c r="AS95" s="51">
        <v>1</v>
      </c>
      <c r="AT95" s="51">
        <v>10</v>
      </c>
      <c r="AU95" s="51">
        <v>5.25</v>
      </c>
    </row>
    <row r="96" spans="2:47" s="23" customFormat="1" ht="17.25" customHeight="1" x14ac:dyDescent="0.2">
      <c r="B96" s="87" t="s">
        <v>274</v>
      </c>
      <c r="C96" s="81" t="s">
        <v>103</v>
      </c>
      <c r="D96" s="134" t="s">
        <v>335</v>
      </c>
      <c r="E96" s="50">
        <v>1.75</v>
      </c>
      <c r="F96" s="45">
        <v>2.5</v>
      </c>
      <c r="G96" s="45">
        <v>0.5</v>
      </c>
      <c r="H96" s="45">
        <v>0.5</v>
      </c>
      <c r="I96" s="45">
        <v>1.5</v>
      </c>
      <c r="J96" s="45">
        <v>0.25</v>
      </c>
      <c r="K96" s="45">
        <v>0.75</v>
      </c>
      <c r="L96" s="45">
        <v>1</v>
      </c>
      <c r="M96" s="45">
        <v>0.75</v>
      </c>
      <c r="N96" s="45">
        <v>0</v>
      </c>
      <c r="O96" s="45">
        <v>1</v>
      </c>
      <c r="P96" s="45">
        <v>24</v>
      </c>
      <c r="Q96" s="45">
        <v>2.75</v>
      </c>
      <c r="R96" s="45">
        <v>1.25</v>
      </c>
      <c r="S96" s="45">
        <v>2.25</v>
      </c>
      <c r="T96" s="45">
        <v>0.75</v>
      </c>
      <c r="U96" s="45">
        <v>0</v>
      </c>
      <c r="V96" s="45">
        <v>0</v>
      </c>
      <c r="W96" s="45">
        <v>7</v>
      </c>
      <c r="X96" s="45">
        <v>0</v>
      </c>
      <c r="Y96" s="45">
        <v>1.75</v>
      </c>
      <c r="Z96" s="45">
        <v>0.5</v>
      </c>
      <c r="AA96" s="45">
        <v>0.25</v>
      </c>
      <c r="AB96" s="45">
        <v>1</v>
      </c>
      <c r="AC96" s="45">
        <v>1.25</v>
      </c>
      <c r="AD96" s="45">
        <v>5.75</v>
      </c>
      <c r="AE96" s="45">
        <v>5.75</v>
      </c>
      <c r="AF96" s="45">
        <v>0</v>
      </c>
      <c r="AG96" s="45">
        <v>0.75</v>
      </c>
      <c r="AH96" s="45">
        <v>0</v>
      </c>
      <c r="AI96" s="45">
        <v>22.25</v>
      </c>
      <c r="AJ96" s="45">
        <v>0</v>
      </c>
      <c r="AK96" s="45">
        <v>0.5</v>
      </c>
      <c r="AL96" s="45">
        <v>3.25</v>
      </c>
      <c r="AM96" s="45">
        <v>0</v>
      </c>
      <c r="AN96" s="45">
        <v>1</v>
      </c>
      <c r="AO96" s="51">
        <v>0</v>
      </c>
      <c r="AQ96" s="228">
        <v>7.75</v>
      </c>
      <c r="AR96" s="51">
        <v>2.75</v>
      </c>
      <c r="AS96" s="51">
        <v>28</v>
      </c>
      <c r="AT96" s="51">
        <v>20.5</v>
      </c>
      <c r="AU96" s="51">
        <v>33.5</v>
      </c>
    </row>
    <row r="97" spans="2:47" s="23" customFormat="1" ht="17.25" customHeight="1" x14ac:dyDescent="0.2">
      <c r="B97" s="87" t="s">
        <v>274</v>
      </c>
      <c r="C97" s="81" t="s">
        <v>134</v>
      </c>
      <c r="D97" s="134" t="s">
        <v>337</v>
      </c>
      <c r="E97" s="50">
        <v>0.75</v>
      </c>
      <c r="F97" s="45">
        <v>0.25</v>
      </c>
      <c r="G97" s="45">
        <v>4.5</v>
      </c>
      <c r="H97" s="45">
        <v>1</v>
      </c>
      <c r="I97" s="45">
        <v>4.75</v>
      </c>
      <c r="J97" s="45">
        <v>0</v>
      </c>
      <c r="K97" s="45">
        <v>0.5</v>
      </c>
      <c r="L97" s="45">
        <v>0.25</v>
      </c>
      <c r="M97" s="45">
        <v>0</v>
      </c>
      <c r="N97" s="45">
        <v>0</v>
      </c>
      <c r="O97" s="45">
        <v>0</v>
      </c>
      <c r="P97" s="45">
        <v>0.5</v>
      </c>
      <c r="Q97" s="45">
        <v>0</v>
      </c>
      <c r="R97" s="45">
        <v>0</v>
      </c>
      <c r="S97" s="45">
        <v>0</v>
      </c>
      <c r="T97" s="45">
        <v>0</v>
      </c>
      <c r="U97" s="45">
        <v>0</v>
      </c>
      <c r="V97" s="45">
        <v>0</v>
      </c>
      <c r="W97" s="45">
        <v>0</v>
      </c>
      <c r="X97" s="45">
        <v>0</v>
      </c>
      <c r="Y97" s="45">
        <v>0</v>
      </c>
      <c r="Z97" s="45">
        <v>0</v>
      </c>
      <c r="AA97" s="45">
        <v>0.25</v>
      </c>
      <c r="AB97" s="45">
        <v>0</v>
      </c>
      <c r="AC97" s="45">
        <v>0</v>
      </c>
      <c r="AD97" s="45">
        <v>0</v>
      </c>
      <c r="AE97" s="45">
        <v>4.75</v>
      </c>
      <c r="AF97" s="45">
        <v>0</v>
      </c>
      <c r="AG97" s="45">
        <v>0</v>
      </c>
      <c r="AH97" s="45">
        <v>0</v>
      </c>
      <c r="AI97" s="45">
        <v>8</v>
      </c>
      <c r="AJ97" s="45">
        <v>0.25</v>
      </c>
      <c r="AK97" s="45">
        <v>9.75</v>
      </c>
      <c r="AL97" s="45">
        <v>0</v>
      </c>
      <c r="AM97" s="45">
        <v>2.5</v>
      </c>
      <c r="AN97" s="45">
        <v>1.75</v>
      </c>
      <c r="AO97" s="51">
        <v>0</v>
      </c>
      <c r="AQ97" s="228">
        <v>11.75</v>
      </c>
      <c r="AR97" s="51">
        <v>0.25</v>
      </c>
      <c r="AS97" s="51">
        <v>0.5</v>
      </c>
      <c r="AT97" s="51">
        <v>0.25</v>
      </c>
      <c r="AU97" s="51">
        <v>27</v>
      </c>
    </row>
    <row r="98" spans="2:47" s="23" customFormat="1" ht="17.25" customHeight="1" x14ac:dyDescent="0.2">
      <c r="B98" s="87" t="s">
        <v>274</v>
      </c>
      <c r="C98" s="81" t="s">
        <v>107</v>
      </c>
      <c r="D98" s="134" t="s">
        <v>338</v>
      </c>
      <c r="E98" s="50">
        <v>0.25</v>
      </c>
      <c r="F98" s="45">
        <v>0.25</v>
      </c>
      <c r="G98" s="45">
        <v>0.25</v>
      </c>
      <c r="H98" s="45">
        <v>0</v>
      </c>
      <c r="I98" s="45">
        <v>0</v>
      </c>
      <c r="J98" s="45">
        <v>0</v>
      </c>
      <c r="K98" s="45">
        <v>0.5</v>
      </c>
      <c r="L98" s="45">
        <v>0</v>
      </c>
      <c r="M98" s="45">
        <v>0.25</v>
      </c>
      <c r="N98" s="45">
        <v>0</v>
      </c>
      <c r="O98" s="45">
        <v>0.25</v>
      </c>
      <c r="P98" s="45">
        <v>0</v>
      </c>
      <c r="Q98" s="45">
        <v>0</v>
      </c>
      <c r="R98" s="45">
        <v>0</v>
      </c>
      <c r="S98" s="45">
        <v>0</v>
      </c>
      <c r="T98" s="45">
        <v>1.25</v>
      </c>
      <c r="U98" s="45">
        <v>1.5</v>
      </c>
      <c r="V98" s="45">
        <v>0</v>
      </c>
      <c r="W98" s="45">
        <v>0.25</v>
      </c>
      <c r="X98" s="45">
        <v>0.75</v>
      </c>
      <c r="Y98" s="45">
        <v>0.5</v>
      </c>
      <c r="Z98" s="45">
        <v>0</v>
      </c>
      <c r="AA98" s="45">
        <v>0.75</v>
      </c>
      <c r="AB98" s="45">
        <v>0</v>
      </c>
      <c r="AC98" s="45">
        <v>0</v>
      </c>
      <c r="AD98" s="45">
        <v>1.75</v>
      </c>
      <c r="AE98" s="45">
        <v>0</v>
      </c>
      <c r="AF98" s="45">
        <v>3.25</v>
      </c>
      <c r="AG98" s="45">
        <v>0.5</v>
      </c>
      <c r="AH98" s="45">
        <v>0</v>
      </c>
      <c r="AI98" s="45">
        <v>1.5</v>
      </c>
      <c r="AJ98" s="45">
        <v>0</v>
      </c>
      <c r="AK98" s="45">
        <v>10.75</v>
      </c>
      <c r="AL98" s="45">
        <v>0.75</v>
      </c>
      <c r="AM98" s="45">
        <v>0</v>
      </c>
      <c r="AN98" s="45">
        <v>0.5</v>
      </c>
      <c r="AO98" s="51">
        <v>0</v>
      </c>
      <c r="AQ98" s="228">
        <v>1.25</v>
      </c>
      <c r="AR98" s="51">
        <v>0.5</v>
      </c>
      <c r="AS98" s="51">
        <v>0</v>
      </c>
      <c r="AT98" s="51">
        <v>6.75</v>
      </c>
      <c r="AU98" s="51">
        <v>17.25</v>
      </c>
    </row>
    <row r="99" spans="2:47" s="23" customFormat="1" ht="17.25" customHeight="1" x14ac:dyDescent="0.2">
      <c r="B99" s="87" t="s">
        <v>274</v>
      </c>
      <c r="C99" s="81" t="s">
        <v>104</v>
      </c>
      <c r="D99" s="134" t="s">
        <v>339</v>
      </c>
      <c r="E99" s="50">
        <v>0</v>
      </c>
      <c r="F99" s="45">
        <v>0</v>
      </c>
      <c r="G99" s="45">
        <v>0</v>
      </c>
      <c r="H99" s="45">
        <v>0</v>
      </c>
      <c r="I99" s="45">
        <v>0</v>
      </c>
      <c r="J99" s="45">
        <v>0</v>
      </c>
      <c r="K99" s="45">
        <v>0</v>
      </c>
      <c r="L99" s="45">
        <v>0</v>
      </c>
      <c r="M99" s="45">
        <v>0</v>
      </c>
      <c r="N99" s="45">
        <v>0.25</v>
      </c>
      <c r="O99" s="45">
        <v>0</v>
      </c>
      <c r="P99" s="45">
        <v>0</v>
      </c>
      <c r="Q99" s="45">
        <v>0</v>
      </c>
      <c r="R99" s="45">
        <v>0</v>
      </c>
      <c r="S99" s="45">
        <v>2.25</v>
      </c>
      <c r="T99" s="45">
        <v>0</v>
      </c>
      <c r="U99" s="45">
        <v>0</v>
      </c>
      <c r="V99" s="45">
        <v>0.25</v>
      </c>
      <c r="W99" s="45">
        <v>8.25</v>
      </c>
      <c r="X99" s="45">
        <v>1.25</v>
      </c>
      <c r="Y99" s="45">
        <v>0</v>
      </c>
      <c r="Z99" s="45">
        <v>0</v>
      </c>
      <c r="AA99" s="45">
        <v>0</v>
      </c>
      <c r="AB99" s="45">
        <v>0.25</v>
      </c>
      <c r="AC99" s="45">
        <v>0</v>
      </c>
      <c r="AD99" s="45">
        <v>2.25</v>
      </c>
      <c r="AE99" s="45">
        <v>2.75</v>
      </c>
      <c r="AF99" s="45">
        <v>2.25</v>
      </c>
      <c r="AG99" s="45">
        <v>0</v>
      </c>
      <c r="AH99" s="45">
        <v>0</v>
      </c>
      <c r="AI99" s="45">
        <v>5</v>
      </c>
      <c r="AJ99" s="45">
        <v>0.25</v>
      </c>
      <c r="AK99" s="45">
        <v>5.5</v>
      </c>
      <c r="AL99" s="45">
        <v>0</v>
      </c>
      <c r="AM99" s="45">
        <v>0</v>
      </c>
      <c r="AN99" s="45">
        <v>0</v>
      </c>
      <c r="AO99" s="51">
        <v>0</v>
      </c>
      <c r="AQ99" s="228">
        <v>0</v>
      </c>
      <c r="AR99" s="51">
        <v>0.25</v>
      </c>
      <c r="AS99" s="51">
        <v>0</v>
      </c>
      <c r="AT99" s="51">
        <v>14.5</v>
      </c>
      <c r="AU99" s="51">
        <v>15.75</v>
      </c>
    </row>
    <row r="100" spans="2:47" s="23" customFormat="1" ht="17.25" customHeight="1" x14ac:dyDescent="0.2">
      <c r="B100" s="87" t="s">
        <v>274</v>
      </c>
      <c r="C100" s="81" t="s">
        <v>135</v>
      </c>
      <c r="D100" s="134" t="s">
        <v>347</v>
      </c>
      <c r="E100" s="50">
        <v>4</v>
      </c>
      <c r="F100" s="45">
        <v>9.25</v>
      </c>
      <c r="G100" s="45">
        <v>4</v>
      </c>
      <c r="H100" s="45">
        <v>1.25</v>
      </c>
      <c r="I100" s="45">
        <v>0.5</v>
      </c>
      <c r="J100" s="45">
        <v>0</v>
      </c>
      <c r="K100" s="45">
        <v>0.25</v>
      </c>
      <c r="L100" s="45">
        <v>0.25</v>
      </c>
      <c r="M100" s="45">
        <v>0.5</v>
      </c>
      <c r="N100" s="45">
        <v>0</v>
      </c>
      <c r="O100" s="45">
        <v>0</v>
      </c>
      <c r="P100" s="45">
        <v>0</v>
      </c>
      <c r="Q100" s="45">
        <v>0</v>
      </c>
      <c r="R100" s="45">
        <v>0</v>
      </c>
      <c r="S100" s="45">
        <v>0</v>
      </c>
      <c r="T100" s="45">
        <v>0.25</v>
      </c>
      <c r="U100" s="45">
        <v>1</v>
      </c>
      <c r="V100" s="45">
        <v>0.25</v>
      </c>
      <c r="W100" s="45">
        <v>0.25</v>
      </c>
      <c r="X100" s="45">
        <v>0</v>
      </c>
      <c r="Y100" s="45">
        <v>0</v>
      </c>
      <c r="Z100" s="45">
        <v>0</v>
      </c>
      <c r="AA100" s="45">
        <v>0</v>
      </c>
      <c r="AB100" s="45">
        <v>0</v>
      </c>
      <c r="AC100" s="45">
        <v>0.25</v>
      </c>
      <c r="AD100" s="45">
        <v>0</v>
      </c>
      <c r="AE100" s="45">
        <v>1.25</v>
      </c>
      <c r="AF100" s="45">
        <v>2.75</v>
      </c>
      <c r="AG100" s="45">
        <v>0</v>
      </c>
      <c r="AH100" s="45">
        <v>0</v>
      </c>
      <c r="AI100" s="45">
        <v>0.75</v>
      </c>
      <c r="AJ100" s="45">
        <v>0</v>
      </c>
      <c r="AK100" s="45">
        <v>4.5</v>
      </c>
      <c r="AL100" s="45">
        <v>1.5</v>
      </c>
      <c r="AM100" s="45">
        <v>0.25</v>
      </c>
      <c r="AN100" s="45">
        <v>0.5</v>
      </c>
      <c r="AO100" s="51">
        <v>0</v>
      </c>
      <c r="AQ100" s="228">
        <v>19.25</v>
      </c>
      <c r="AR100" s="51">
        <v>0.75</v>
      </c>
      <c r="AS100" s="51">
        <v>0</v>
      </c>
      <c r="AT100" s="51">
        <v>2</v>
      </c>
      <c r="AU100" s="51">
        <v>11.5</v>
      </c>
    </row>
    <row r="101" spans="2:47" s="23" customFormat="1" ht="17.25" customHeight="1" x14ac:dyDescent="0.2">
      <c r="B101" s="87" t="s">
        <v>274</v>
      </c>
      <c r="C101" s="81" t="s">
        <v>125</v>
      </c>
      <c r="D101" s="134" t="s">
        <v>349</v>
      </c>
      <c r="E101" s="50">
        <v>4.25</v>
      </c>
      <c r="F101" s="45">
        <v>5.25</v>
      </c>
      <c r="G101" s="45">
        <v>8.75</v>
      </c>
      <c r="H101" s="45">
        <v>0</v>
      </c>
      <c r="I101" s="45">
        <v>0.25</v>
      </c>
      <c r="J101" s="45">
        <v>0</v>
      </c>
      <c r="K101" s="45">
        <v>0.5</v>
      </c>
      <c r="L101" s="45">
        <v>1.25</v>
      </c>
      <c r="M101" s="45">
        <v>0</v>
      </c>
      <c r="N101" s="45">
        <v>0.75</v>
      </c>
      <c r="O101" s="45">
        <v>4.25</v>
      </c>
      <c r="P101" s="45">
        <v>0.75</v>
      </c>
      <c r="Q101" s="45">
        <v>12.25</v>
      </c>
      <c r="R101" s="45">
        <v>0.25</v>
      </c>
      <c r="S101" s="45">
        <v>0.75</v>
      </c>
      <c r="T101" s="45">
        <v>2</v>
      </c>
      <c r="U101" s="45">
        <v>0.5</v>
      </c>
      <c r="V101" s="45">
        <v>1</v>
      </c>
      <c r="W101" s="45">
        <v>3</v>
      </c>
      <c r="X101" s="45">
        <v>6.75</v>
      </c>
      <c r="Y101" s="45">
        <v>1.25</v>
      </c>
      <c r="Z101" s="45">
        <v>0</v>
      </c>
      <c r="AA101" s="45">
        <v>0</v>
      </c>
      <c r="AB101" s="45">
        <v>0.25</v>
      </c>
      <c r="AC101" s="45">
        <v>0</v>
      </c>
      <c r="AD101" s="45">
        <v>0</v>
      </c>
      <c r="AE101" s="45">
        <v>1.5</v>
      </c>
      <c r="AF101" s="45">
        <v>0.5</v>
      </c>
      <c r="AG101" s="45">
        <v>0.25</v>
      </c>
      <c r="AH101" s="45">
        <v>0.25</v>
      </c>
      <c r="AI101" s="45">
        <v>6</v>
      </c>
      <c r="AJ101" s="45">
        <v>0.25</v>
      </c>
      <c r="AK101" s="45">
        <v>10.25</v>
      </c>
      <c r="AL101" s="45">
        <v>0.75</v>
      </c>
      <c r="AM101" s="45">
        <v>0.5</v>
      </c>
      <c r="AN101" s="45">
        <v>0.75</v>
      </c>
      <c r="AO101" s="51">
        <v>0</v>
      </c>
      <c r="AQ101" s="228">
        <v>19</v>
      </c>
      <c r="AR101" s="51">
        <v>6.25</v>
      </c>
      <c r="AS101" s="51">
        <v>13.25</v>
      </c>
      <c r="AT101" s="51">
        <v>15.5</v>
      </c>
      <c r="AU101" s="51">
        <v>21</v>
      </c>
    </row>
    <row r="102" spans="2:47" s="23" customFormat="1" ht="17.25" customHeight="1" x14ac:dyDescent="0.2">
      <c r="B102" s="87" t="s">
        <v>274</v>
      </c>
      <c r="C102" s="81" t="s">
        <v>128</v>
      </c>
      <c r="D102" s="134" t="s">
        <v>350</v>
      </c>
      <c r="E102" s="50">
        <v>8</v>
      </c>
      <c r="F102" s="45">
        <v>2.6666666666666665</v>
      </c>
      <c r="G102" s="45">
        <v>8.6666666666666661</v>
      </c>
      <c r="H102" s="45">
        <v>0.33333333333333331</v>
      </c>
      <c r="I102" s="45">
        <v>3</v>
      </c>
      <c r="J102" s="45">
        <v>0</v>
      </c>
      <c r="K102" s="45">
        <v>9.3333333333333339</v>
      </c>
      <c r="L102" s="45">
        <v>2.6666666666666665</v>
      </c>
      <c r="M102" s="45">
        <v>0</v>
      </c>
      <c r="N102" s="45">
        <v>5.666666666666667</v>
      </c>
      <c r="O102" s="45">
        <v>4.333333333333333</v>
      </c>
      <c r="P102" s="45">
        <v>5</v>
      </c>
      <c r="Q102" s="45">
        <v>0.33333333333333331</v>
      </c>
      <c r="R102" s="45">
        <v>0</v>
      </c>
      <c r="S102" s="45">
        <v>14.666666666666666</v>
      </c>
      <c r="T102" s="45">
        <v>0</v>
      </c>
      <c r="U102" s="45">
        <v>1</v>
      </c>
      <c r="V102" s="45">
        <v>0.33333333333333331</v>
      </c>
      <c r="W102" s="45">
        <v>7</v>
      </c>
      <c r="X102" s="45">
        <v>14.666666666666666</v>
      </c>
      <c r="Y102" s="45">
        <v>0.66666666666666663</v>
      </c>
      <c r="Z102" s="45">
        <v>1</v>
      </c>
      <c r="AA102" s="45">
        <v>0</v>
      </c>
      <c r="AB102" s="45">
        <v>0.33333333333333331</v>
      </c>
      <c r="AC102" s="45">
        <v>0.33333333333333331</v>
      </c>
      <c r="AD102" s="45">
        <v>1</v>
      </c>
      <c r="AE102" s="45">
        <v>6.333333333333333</v>
      </c>
      <c r="AF102" s="45">
        <v>0</v>
      </c>
      <c r="AG102" s="45">
        <v>0.66666666666666663</v>
      </c>
      <c r="AH102" s="45">
        <v>0</v>
      </c>
      <c r="AI102" s="45">
        <v>7.333333333333333</v>
      </c>
      <c r="AJ102" s="45">
        <v>1</v>
      </c>
      <c r="AK102" s="45">
        <v>8.3333333333333339</v>
      </c>
      <c r="AL102" s="45">
        <v>1</v>
      </c>
      <c r="AM102" s="45">
        <v>0</v>
      </c>
      <c r="AN102" s="45">
        <v>1</v>
      </c>
      <c r="AO102" s="51">
        <v>1</v>
      </c>
      <c r="AQ102" s="228">
        <v>32</v>
      </c>
      <c r="AR102" s="51">
        <v>12.666666666666668</v>
      </c>
      <c r="AS102" s="51">
        <v>5.333333333333333</v>
      </c>
      <c r="AT102" s="51">
        <v>41</v>
      </c>
      <c r="AU102" s="51">
        <v>26.666666666666664</v>
      </c>
    </row>
    <row r="103" spans="2:47" s="23" customFormat="1" ht="17.25" customHeight="1" x14ac:dyDescent="0.2">
      <c r="B103" s="87" t="s">
        <v>274</v>
      </c>
      <c r="C103" s="81" t="s">
        <v>97</v>
      </c>
      <c r="D103" s="134" t="s">
        <v>359</v>
      </c>
      <c r="E103" s="50">
        <v>13.75</v>
      </c>
      <c r="F103" s="45">
        <v>4.25</v>
      </c>
      <c r="G103" s="45">
        <v>4.25</v>
      </c>
      <c r="H103" s="45">
        <v>1</v>
      </c>
      <c r="I103" s="45">
        <v>1.75</v>
      </c>
      <c r="J103" s="45">
        <v>5</v>
      </c>
      <c r="K103" s="45">
        <v>30</v>
      </c>
      <c r="L103" s="45">
        <v>1.75</v>
      </c>
      <c r="M103" s="45">
        <v>0.5</v>
      </c>
      <c r="N103" s="45">
        <v>0</v>
      </c>
      <c r="O103" s="45">
        <v>1.5</v>
      </c>
      <c r="P103" s="45">
        <v>10.75</v>
      </c>
      <c r="Q103" s="45">
        <v>0.5</v>
      </c>
      <c r="R103" s="45">
        <v>0.25</v>
      </c>
      <c r="S103" s="45">
        <v>13.5</v>
      </c>
      <c r="T103" s="45">
        <v>3.25</v>
      </c>
      <c r="U103" s="45">
        <v>0</v>
      </c>
      <c r="V103" s="45">
        <v>0.75</v>
      </c>
      <c r="W103" s="45">
        <v>56</v>
      </c>
      <c r="X103" s="45">
        <v>3.5</v>
      </c>
      <c r="Y103" s="45">
        <v>1.75</v>
      </c>
      <c r="Z103" s="45">
        <v>0.25</v>
      </c>
      <c r="AA103" s="45">
        <v>0.75</v>
      </c>
      <c r="AB103" s="45">
        <v>0</v>
      </c>
      <c r="AC103" s="45">
        <v>0.25</v>
      </c>
      <c r="AD103" s="45">
        <v>0.25</v>
      </c>
      <c r="AE103" s="45">
        <v>0</v>
      </c>
      <c r="AF103" s="45">
        <v>5</v>
      </c>
      <c r="AG103" s="45">
        <v>0</v>
      </c>
      <c r="AH103" s="45">
        <v>0</v>
      </c>
      <c r="AI103" s="45">
        <v>10</v>
      </c>
      <c r="AJ103" s="45">
        <v>3.25</v>
      </c>
      <c r="AK103" s="45">
        <v>0.5</v>
      </c>
      <c r="AL103" s="45">
        <v>0.25</v>
      </c>
      <c r="AM103" s="45">
        <v>0</v>
      </c>
      <c r="AN103" s="45">
        <v>3.25</v>
      </c>
      <c r="AO103" s="51">
        <v>0</v>
      </c>
      <c r="AQ103" s="228">
        <v>60</v>
      </c>
      <c r="AR103" s="51">
        <v>3.75</v>
      </c>
      <c r="AS103" s="51">
        <v>11.5</v>
      </c>
      <c r="AT103" s="51">
        <v>80.25</v>
      </c>
      <c r="AU103" s="51">
        <v>22.25</v>
      </c>
    </row>
    <row r="104" spans="2:47" s="23" customFormat="1" ht="17.25" customHeight="1" x14ac:dyDescent="0.2">
      <c r="B104" s="87" t="s">
        <v>274</v>
      </c>
      <c r="C104" s="81" t="s">
        <v>116</v>
      </c>
      <c r="D104" s="134" t="s">
        <v>364</v>
      </c>
      <c r="E104" s="50">
        <v>1.25</v>
      </c>
      <c r="F104" s="45">
        <v>2</v>
      </c>
      <c r="G104" s="45">
        <v>4.5</v>
      </c>
      <c r="H104" s="45">
        <v>2.25</v>
      </c>
      <c r="I104" s="45">
        <v>12</v>
      </c>
      <c r="J104" s="45">
        <v>0.25</v>
      </c>
      <c r="K104" s="45">
        <v>0</v>
      </c>
      <c r="L104" s="45">
        <v>0.5</v>
      </c>
      <c r="M104" s="45">
        <v>0.25</v>
      </c>
      <c r="N104" s="45">
        <v>1.25</v>
      </c>
      <c r="O104" s="45">
        <v>0</v>
      </c>
      <c r="P104" s="45">
        <v>1.25</v>
      </c>
      <c r="Q104" s="45">
        <v>1</v>
      </c>
      <c r="R104" s="45">
        <v>0.25</v>
      </c>
      <c r="S104" s="45">
        <v>3.75</v>
      </c>
      <c r="T104" s="45">
        <v>1.25</v>
      </c>
      <c r="U104" s="45">
        <v>0.25</v>
      </c>
      <c r="V104" s="45">
        <v>0</v>
      </c>
      <c r="W104" s="45">
        <v>11.75</v>
      </c>
      <c r="X104" s="45">
        <v>5.75</v>
      </c>
      <c r="Y104" s="45">
        <v>1</v>
      </c>
      <c r="Z104" s="45">
        <v>0.25</v>
      </c>
      <c r="AA104" s="45">
        <v>0.25</v>
      </c>
      <c r="AB104" s="45">
        <v>0.5</v>
      </c>
      <c r="AC104" s="45">
        <v>0</v>
      </c>
      <c r="AD104" s="45">
        <v>1.5</v>
      </c>
      <c r="AE104" s="45">
        <v>2</v>
      </c>
      <c r="AF104" s="45">
        <v>0.5</v>
      </c>
      <c r="AG104" s="45">
        <v>0</v>
      </c>
      <c r="AH104" s="45">
        <v>0</v>
      </c>
      <c r="AI104" s="45">
        <v>3.5</v>
      </c>
      <c r="AJ104" s="45">
        <v>0</v>
      </c>
      <c r="AK104" s="45">
        <v>0.25</v>
      </c>
      <c r="AL104" s="45">
        <v>4.25</v>
      </c>
      <c r="AM104" s="45">
        <v>0.25</v>
      </c>
      <c r="AN104" s="45">
        <v>0.5</v>
      </c>
      <c r="AO104" s="51">
        <v>0.5</v>
      </c>
      <c r="AQ104" s="228">
        <v>22.25</v>
      </c>
      <c r="AR104" s="51">
        <v>2</v>
      </c>
      <c r="AS104" s="51">
        <v>2.5</v>
      </c>
      <c r="AT104" s="51">
        <v>26.25</v>
      </c>
      <c r="AU104" s="51">
        <v>11.75</v>
      </c>
    </row>
    <row r="105" spans="2:47" s="23" customFormat="1" ht="17.25" customHeight="1" x14ac:dyDescent="0.2">
      <c r="B105" s="87" t="s">
        <v>274</v>
      </c>
      <c r="C105" s="81" t="s">
        <v>122</v>
      </c>
      <c r="D105" s="134" t="s">
        <v>375</v>
      </c>
      <c r="E105" s="50">
        <v>8.25</v>
      </c>
      <c r="F105" s="45">
        <v>3.5</v>
      </c>
      <c r="G105" s="45">
        <v>0.25</v>
      </c>
      <c r="H105" s="45">
        <v>1.5</v>
      </c>
      <c r="I105" s="45">
        <v>3.25</v>
      </c>
      <c r="J105" s="45">
        <v>1.75</v>
      </c>
      <c r="K105" s="45">
        <v>13.25</v>
      </c>
      <c r="L105" s="45">
        <v>0.25</v>
      </c>
      <c r="M105" s="45">
        <v>0.25</v>
      </c>
      <c r="N105" s="45">
        <v>0.25</v>
      </c>
      <c r="O105" s="45">
        <v>3.75</v>
      </c>
      <c r="P105" s="45">
        <v>9</v>
      </c>
      <c r="Q105" s="45">
        <v>0.75</v>
      </c>
      <c r="R105" s="45">
        <v>3.25</v>
      </c>
      <c r="S105" s="45">
        <v>6.5</v>
      </c>
      <c r="T105" s="45">
        <v>10</v>
      </c>
      <c r="U105" s="45">
        <v>0.75</v>
      </c>
      <c r="V105" s="45">
        <v>0</v>
      </c>
      <c r="W105" s="45">
        <v>3.75</v>
      </c>
      <c r="X105" s="45">
        <v>6</v>
      </c>
      <c r="Y105" s="45">
        <v>0</v>
      </c>
      <c r="Z105" s="45">
        <v>0.25</v>
      </c>
      <c r="AA105" s="45">
        <v>0</v>
      </c>
      <c r="AB105" s="45">
        <v>5.25</v>
      </c>
      <c r="AC105" s="45">
        <v>0</v>
      </c>
      <c r="AD105" s="45">
        <v>1.5</v>
      </c>
      <c r="AE105" s="45">
        <v>5</v>
      </c>
      <c r="AF105" s="45">
        <v>5.25</v>
      </c>
      <c r="AG105" s="45">
        <v>0.5</v>
      </c>
      <c r="AH105" s="45">
        <v>0.25</v>
      </c>
      <c r="AI105" s="45">
        <v>7.25</v>
      </c>
      <c r="AJ105" s="45">
        <v>0</v>
      </c>
      <c r="AK105" s="45">
        <v>1.5</v>
      </c>
      <c r="AL105" s="45">
        <v>0.75</v>
      </c>
      <c r="AM105" s="45">
        <v>0</v>
      </c>
      <c r="AN105" s="45">
        <v>1.5</v>
      </c>
      <c r="AO105" s="51">
        <v>0</v>
      </c>
      <c r="AQ105" s="228">
        <v>31.75</v>
      </c>
      <c r="AR105" s="51">
        <v>4.5</v>
      </c>
      <c r="AS105" s="51">
        <v>13</v>
      </c>
      <c r="AT105" s="51">
        <v>34</v>
      </c>
      <c r="AU105" s="51">
        <v>22</v>
      </c>
    </row>
    <row r="106" spans="2:47" s="23" customFormat="1" ht="17.25" customHeight="1" x14ac:dyDescent="0.2">
      <c r="B106" s="87" t="s">
        <v>274</v>
      </c>
      <c r="C106" s="81" t="s">
        <v>119</v>
      </c>
      <c r="D106" s="134" t="s">
        <v>376</v>
      </c>
      <c r="E106" s="50">
        <v>12</v>
      </c>
      <c r="F106" s="45">
        <v>10</v>
      </c>
      <c r="G106" s="45">
        <v>2.25</v>
      </c>
      <c r="H106" s="45">
        <v>7</v>
      </c>
      <c r="I106" s="45">
        <v>12.5</v>
      </c>
      <c r="J106" s="45">
        <v>0</v>
      </c>
      <c r="K106" s="45">
        <v>2.5</v>
      </c>
      <c r="L106" s="45">
        <v>1</v>
      </c>
      <c r="M106" s="45">
        <v>1</v>
      </c>
      <c r="N106" s="45">
        <v>0.5</v>
      </c>
      <c r="O106" s="45">
        <v>0</v>
      </c>
      <c r="P106" s="45">
        <v>0.25</v>
      </c>
      <c r="Q106" s="45">
        <v>0</v>
      </c>
      <c r="R106" s="45">
        <v>0.25</v>
      </c>
      <c r="S106" s="45">
        <v>5</v>
      </c>
      <c r="T106" s="45">
        <v>10</v>
      </c>
      <c r="U106" s="45">
        <v>0.5</v>
      </c>
      <c r="V106" s="45">
        <v>1.25</v>
      </c>
      <c r="W106" s="45">
        <v>29.25</v>
      </c>
      <c r="X106" s="45">
        <v>13.75</v>
      </c>
      <c r="Y106" s="45">
        <v>2.5</v>
      </c>
      <c r="Z106" s="45">
        <v>0</v>
      </c>
      <c r="AA106" s="45">
        <v>0.75</v>
      </c>
      <c r="AB106" s="45">
        <v>1</v>
      </c>
      <c r="AC106" s="45">
        <v>0.25</v>
      </c>
      <c r="AD106" s="45">
        <v>2</v>
      </c>
      <c r="AE106" s="45">
        <v>2</v>
      </c>
      <c r="AF106" s="45">
        <v>2.5</v>
      </c>
      <c r="AG106" s="45">
        <v>0.25</v>
      </c>
      <c r="AH106" s="45">
        <v>1</v>
      </c>
      <c r="AI106" s="45">
        <v>9</v>
      </c>
      <c r="AJ106" s="45">
        <v>1</v>
      </c>
      <c r="AK106" s="45">
        <v>1.75</v>
      </c>
      <c r="AL106" s="45">
        <v>0.75</v>
      </c>
      <c r="AM106" s="45">
        <v>1.5</v>
      </c>
      <c r="AN106" s="45">
        <v>0.75</v>
      </c>
      <c r="AO106" s="51">
        <v>0.25</v>
      </c>
      <c r="AQ106" s="228">
        <v>46.25</v>
      </c>
      <c r="AR106" s="51">
        <v>2.5</v>
      </c>
      <c r="AS106" s="51">
        <v>0.5</v>
      </c>
      <c r="AT106" s="51">
        <v>66.25</v>
      </c>
      <c r="AU106" s="51">
        <v>20.75</v>
      </c>
    </row>
    <row r="107" spans="2:47" s="23" customFormat="1" ht="17.25" customHeight="1" x14ac:dyDescent="0.2">
      <c r="B107" s="87" t="s">
        <v>274</v>
      </c>
      <c r="C107" s="81" t="s">
        <v>110</v>
      </c>
      <c r="D107" s="134" t="s">
        <v>381</v>
      </c>
      <c r="E107" s="50">
        <v>5.75</v>
      </c>
      <c r="F107" s="45">
        <v>2.75</v>
      </c>
      <c r="G107" s="45">
        <v>1.75</v>
      </c>
      <c r="H107" s="45">
        <v>1.75</v>
      </c>
      <c r="I107" s="45">
        <v>0</v>
      </c>
      <c r="J107" s="45">
        <v>0</v>
      </c>
      <c r="K107" s="45">
        <v>4.75</v>
      </c>
      <c r="L107" s="45">
        <v>2.25</v>
      </c>
      <c r="M107" s="45">
        <v>0</v>
      </c>
      <c r="N107" s="45">
        <v>0</v>
      </c>
      <c r="O107" s="45">
        <v>0.75</v>
      </c>
      <c r="P107" s="45">
        <v>3.25</v>
      </c>
      <c r="Q107" s="45">
        <v>0.75</v>
      </c>
      <c r="R107" s="45">
        <v>0</v>
      </c>
      <c r="S107" s="45">
        <v>0.5</v>
      </c>
      <c r="T107" s="45">
        <v>0.75</v>
      </c>
      <c r="U107" s="45">
        <v>0</v>
      </c>
      <c r="V107" s="45">
        <v>0.75</v>
      </c>
      <c r="W107" s="45">
        <v>1.25</v>
      </c>
      <c r="X107" s="45">
        <v>0</v>
      </c>
      <c r="Y107" s="45">
        <v>0.75</v>
      </c>
      <c r="Z107" s="45">
        <v>0.25</v>
      </c>
      <c r="AA107" s="45">
        <v>1.25</v>
      </c>
      <c r="AB107" s="45">
        <v>0.5</v>
      </c>
      <c r="AC107" s="45">
        <v>1.5</v>
      </c>
      <c r="AD107" s="45">
        <v>4</v>
      </c>
      <c r="AE107" s="45">
        <v>3.25</v>
      </c>
      <c r="AF107" s="45">
        <v>9.5</v>
      </c>
      <c r="AG107" s="45">
        <v>1</v>
      </c>
      <c r="AH107" s="45">
        <v>0.25</v>
      </c>
      <c r="AI107" s="45">
        <v>13.25</v>
      </c>
      <c r="AJ107" s="45">
        <v>0.5</v>
      </c>
      <c r="AK107" s="45">
        <v>1.75</v>
      </c>
      <c r="AL107" s="45">
        <v>0.25</v>
      </c>
      <c r="AM107" s="45">
        <v>0.5</v>
      </c>
      <c r="AN107" s="45">
        <v>2.25</v>
      </c>
      <c r="AO107" s="51">
        <v>0</v>
      </c>
      <c r="AQ107" s="228">
        <v>16.75</v>
      </c>
      <c r="AR107" s="51">
        <v>3</v>
      </c>
      <c r="AS107" s="51">
        <v>4</v>
      </c>
      <c r="AT107" s="51">
        <v>11.5</v>
      </c>
      <c r="AU107" s="51">
        <v>32.5</v>
      </c>
    </row>
    <row r="108" spans="2:47" s="23" customFormat="1" ht="17.25" customHeight="1" x14ac:dyDescent="0.2">
      <c r="B108" s="87" t="s">
        <v>274</v>
      </c>
      <c r="C108" s="81" t="s">
        <v>130</v>
      </c>
      <c r="D108" s="134" t="s">
        <v>384</v>
      </c>
      <c r="E108" s="50">
        <v>5.75</v>
      </c>
      <c r="F108" s="45">
        <v>9.5</v>
      </c>
      <c r="G108" s="45">
        <v>14.25</v>
      </c>
      <c r="H108" s="45">
        <v>0</v>
      </c>
      <c r="I108" s="45">
        <v>0</v>
      </c>
      <c r="J108" s="45">
        <v>0</v>
      </c>
      <c r="K108" s="45">
        <v>0</v>
      </c>
      <c r="L108" s="45">
        <v>0</v>
      </c>
      <c r="M108" s="45">
        <v>1</v>
      </c>
      <c r="N108" s="45">
        <v>0</v>
      </c>
      <c r="O108" s="45">
        <v>1.5</v>
      </c>
      <c r="P108" s="45">
        <v>2.75</v>
      </c>
      <c r="Q108" s="45">
        <v>8.75</v>
      </c>
      <c r="R108" s="45">
        <v>0</v>
      </c>
      <c r="S108" s="45">
        <v>0</v>
      </c>
      <c r="T108" s="45">
        <v>0.25</v>
      </c>
      <c r="U108" s="45">
        <v>0</v>
      </c>
      <c r="V108" s="45">
        <v>1.25</v>
      </c>
      <c r="W108" s="45">
        <v>0</v>
      </c>
      <c r="X108" s="45">
        <v>0</v>
      </c>
      <c r="Y108" s="45">
        <v>0</v>
      </c>
      <c r="Z108" s="45">
        <v>0</v>
      </c>
      <c r="AA108" s="45">
        <v>1</v>
      </c>
      <c r="AB108" s="45">
        <v>0.25</v>
      </c>
      <c r="AC108" s="45">
        <v>0.25</v>
      </c>
      <c r="AD108" s="45">
        <v>11.25</v>
      </c>
      <c r="AE108" s="45">
        <v>0.25</v>
      </c>
      <c r="AF108" s="45">
        <v>16.5</v>
      </c>
      <c r="AG108" s="45">
        <v>1</v>
      </c>
      <c r="AH108" s="45">
        <v>0</v>
      </c>
      <c r="AI108" s="45">
        <v>24.25</v>
      </c>
      <c r="AJ108" s="45">
        <v>0.75</v>
      </c>
      <c r="AK108" s="45">
        <v>3.25</v>
      </c>
      <c r="AL108" s="45">
        <v>4.25</v>
      </c>
      <c r="AM108" s="45">
        <v>0</v>
      </c>
      <c r="AN108" s="45">
        <v>1.5</v>
      </c>
      <c r="AO108" s="51">
        <v>5.5</v>
      </c>
      <c r="AQ108" s="228">
        <v>29.5</v>
      </c>
      <c r="AR108" s="51">
        <v>2.5</v>
      </c>
      <c r="AS108" s="51">
        <v>11.5</v>
      </c>
      <c r="AT108" s="51">
        <v>14.25</v>
      </c>
      <c r="AU108" s="51">
        <v>57.25</v>
      </c>
    </row>
    <row r="109" spans="2:47" s="23" customFormat="1" ht="17.25" customHeight="1" x14ac:dyDescent="0.2">
      <c r="B109" s="87" t="s">
        <v>274</v>
      </c>
      <c r="C109" s="81" t="s">
        <v>136</v>
      </c>
      <c r="D109" s="134" t="s">
        <v>386</v>
      </c>
      <c r="E109" s="50">
        <v>0.75</v>
      </c>
      <c r="F109" s="45">
        <v>1.5</v>
      </c>
      <c r="G109" s="45">
        <v>0</v>
      </c>
      <c r="H109" s="45">
        <v>0.25</v>
      </c>
      <c r="I109" s="45">
        <v>0.25</v>
      </c>
      <c r="J109" s="45">
        <v>0</v>
      </c>
      <c r="K109" s="45">
        <v>0</v>
      </c>
      <c r="L109" s="45">
        <v>1</v>
      </c>
      <c r="M109" s="45">
        <v>0.5</v>
      </c>
      <c r="N109" s="45">
        <v>0.75</v>
      </c>
      <c r="O109" s="45">
        <v>0</v>
      </c>
      <c r="P109" s="45">
        <v>0.75</v>
      </c>
      <c r="Q109" s="45">
        <v>6.25</v>
      </c>
      <c r="R109" s="45">
        <v>0</v>
      </c>
      <c r="S109" s="45">
        <v>1.5</v>
      </c>
      <c r="T109" s="45">
        <v>0</v>
      </c>
      <c r="U109" s="45">
        <v>0</v>
      </c>
      <c r="V109" s="45">
        <v>0</v>
      </c>
      <c r="W109" s="45">
        <v>1.5</v>
      </c>
      <c r="X109" s="45">
        <v>0</v>
      </c>
      <c r="Y109" s="45">
        <v>0.25</v>
      </c>
      <c r="Z109" s="45">
        <v>0</v>
      </c>
      <c r="AA109" s="45">
        <v>0</v>
      </c>
      <c r="AB109" s="45">
        <v>0</v>
      </c>
      <c r="AC109" s="45">
        <v>0</v>
      </c>
      <c r="AD109" s="45">
        <v>0</v>
      </c>
      <c r="AE109" s="45">
        <v>0.25</v>
      </c>
      <c r="AF109" s="45">
        <v>0</v>
      </c>
      <c r="AG109" s="45">
        <v>0</v>
      </c>
      <c r="AH109" s="45">
        <v>0</v>
      </c>
      <c r="AI109" s="45">
        <v>0</v>
      </c>
      <c r="AJ109" s="45">
        <v>0</v>
      </c>
      <c r="AK109" s="45">
        <v>0</v>
      </c>
      <c r="AL109" s="45">
        <v>0</v>
      </c>
      <c r="AM109" s="45">
        <v>0</v>
      </c>
      <c r="AN109" s="45">
        <v>1.5</v>
      </c>
      <c r="AO109" s="51">
        <v>0.25</v>
      </c>
      <c r="AQ109" s="228">
        <v>2.75</v>
      </c>
      <c r="AR109" s="51">
        <v>2.25</v>
      </c>
      <c r="AS109" s="51">
        <v>7</v>
      </c>
      <c r="AT109" s="51">
        <v>3.25</v>
      </c>
      <c r="AU109" s="51">
        <v>2</v>
      </c>
    </row>
    <row r="110" spans="2:47" s="23" customFormat="1" ht="17.25" customHeight="1" x14ac:dyDescent="0.2">
      <c r="B110" s="87" t="s">
        <v>274</v>
      </c>
      <c r="C110" s="81" t="s">
        <v>131</v>
      </c>
      <c r="D110" s="134" t="s">
        <v>398</v>
      </c>
      <c r="E110" s="50">
        <v>0.25</v>
      </c>
      <c r="F110" s="45">
        <v>0.25</v>
      </c>
      <c r="G110" s="45">
        <v>0</v>
      </c>
      <c r="H110" s="45">
        <v>0.5</v>
      </c>
      <c r="I110" s="45">
        <v>0</v>
      </c>
      <c r="J110" s="45">
        <v>0</v>
      </c>
      <c r="K110" s="45">
        <v>0</v>
      </c>
      <c r="L110" s="45">
        <v>0.25</v>
      </c>
      <c r="M110" s="45">
        <v>0</v>
      </c>
      <c r="N110" s="45">
        <v>1.5</v>
      </c>
      <c r="O110" s="45">
        <v>0</v>
      </c>
      <c r="P110" s="45">
        <v>3</v>
      </c>
      <c r="Q110" s="45">
        <v>3.75</v>
      </c>
      <c r="R110" s="45">
        <v>0</v>
      </c>
      <c r="S110" s="45">
        <v>0.25</v>
      </c>
      <c r="T110" s="45">
        <v>7.25</v>
      </c>
      <c r="U110" s="45">
        <v>0</v>
      </c>
      <c r="V110" s="45">
        <v>0.25</v>
      </c>
      <c r="W110" s="45">
        <v>13.5</v>
      </c>
      <c r="X110" s="45">
        <v>4.75</v>
      </c>
      <c r="Y110" s="45">
        <v>1.75</v>
      </c>
      <c r="Z110" s="45">
        <v>0</v>
      </c>
      <c r="AA110" s="45">
        <v>0</v>
      </c>
      <c r="AB110" s="45">
        <v>0</v>
      </c>
      <c r="AC110" s="45">
        <v>0</v>
      </c>
      <c r="AD110" s="45">
        <v>0.5</v>
      </c>
      <c r="AE110" s="45">
        <v>0</v>
      </c>
      <c r="AF110" s="45">
        <v>1.5</v>
      </c>
      <c r="AG110" s="45">
        <v>0</v>
      </c>
      <c r="AH110" s="45">
        <v>0.25</v>
      </c>
      <c r="AI110" s="45">
        <v>3</v>
      </c>
      <c r="AJ110" s="45">
        <v>0</v>
      </c>
      <c r="AK110" s="45">
        <v>1.5</v>
      </c>
      <c r="AL110" s="45">
        <v>1</v>
      </c>
      <c r="AM110" s="45">
        <v>0</v>
      </c>
      <c r="AN110" s="45">
        <v>0.5</v>
      </c>
      <c r="AO110" s="51">
        <v>0</v>
      </c>
      <c r="AQ110" s="228">
        <v>1</v>
      </c>
      <c r="AR110" s="51">
        <v>1.75</v>
      </c>
      <c r="AS110" s="51">
        <v>6.75</v>
      </c>
      <c r="AT110" s="51">
        <v>28.25</v>
      </c>
      <c r="AU110" s="51">
        <v>7.75</v>
      </c>
    </row>
    <row r="111" spans="2:47" s="23" customFormat="1" ht="17.25" customHeight="1" x14ac:dyDescent="0.2">
      <c r="B111" s="87" t="s">
        <v>275</v>
      </c>
      <c r="C111" s="81" t="s">
        <v>137</v>
      </c>
      <c r="D111" s="134" t="s">
        <v>281</v>
      </c>
      <c r="E111" s="50">
        <v>5.5</v>
      </c>
      <c r="F111" s="45">
        <v>1.25</v>
      </c>
      <c r="G111" s="45">
        <v>0.75</v>
      </c>
      <c r="H111" s="45">
        <v>1.25</v>
      </c>
      <c r="I111" s="45">
        <v>0.25</v>
      </c>
      <c r="J111" s="45">
        <v>1</v>
      </c>
      <c r="K111" s="45">
        <v>0.5</v>
      </c>
      <c r="L111" s="45">
        <v>1</v>
      </c>
      <c r="M111" s="45">
        <v>0.5</v>
      </c>
      <c r="N111" s="45">
        <v>0</v>
      </c>
      <c r="O111" s="45">
        <v>3</v>
      </c>
      <c r="P111" s="45">
        <v>17.25</v>
      </c>
      <c r="Q111" s="45">
        <v>0</v>
      </c>
      <c r="R111" s="45">
        <v>0.75</v>
      </c>
      <c r="S111" s="45">
        <v>2.75</v>
      </c>
      <c r="T111" s="45">
        <v>37.75</v>
      </c>
      <c r="U111" s="45">
        <v>1</v>
      </c>
      <c r="V111" s="45">
        <v>0.25</v>
      </c>
      <c r="W111" s="45">
        <v>11</v>
      </c>
      <c r="X111" s="45">
        <v>19.5</v>
      </c>
      <c r="Y111" s="45">
        <v>2.25</v>
      </c>
      <c r="Z111" s="45">
        <v>0.25</v>
      </c>
      <c r="AA111" s="45">
        <v>0</v>
      </c>
      <c r="AB111" s="45">
        <v>0</v>
      </c>
      <c r="AC111" s="45">
        <v>1</v>
      </c>
      <c r="AD111" s="45">
        <v>0</v>
      </c>
      <c r="AE111" s="45">
        <v>1</v>
      </c>
      <c r="AF111" s="45">
        <v>11.25</v>
      </c>
      <c r="AG111" s="45">
        <v>0.25</v>
      </c>
      <c r="AH111" s="45">
        <v>0</v>
      </c>
      <c r="AI111" s="45">
        <v>3</v>
      </c>
      <c r="AJ111" s="45">
        <v>0</v>
      </c>
      <c r="AK111" s="45">
        <v>7.75</v>
      </c>
      <c r="AL111" s="45">
        <v>1.25</v>
      </c>
      <c r="AM111" s="45">
        <v>0</v>
      </c>
      <c r="AN111" s="45">
        <v>1.5</v>
      </c>
      <c r="AO111" s="51">
        <v>2</v>
      </c>
      <c r="AQ111" s="228">
        <v>10.5</v>
      </c>
      <c r="AR111" s="51">
        <v>4.5</v>
      </c>
      <c r="AS111" s="51">
        <v>18</v>
      </c>
      <c r="AT111" s="51">
        <v>75.75</v>
      </c>
      <c r="AU111" s="51">
        <v>28</v>
      </c>
    </row>
    <row r="112" spans="2:47" s="23" customFormat="1" ht="17.25" customHeight="1" x14ac:dyDescent="0.2">
      <c r="B112" s="87" t="s">
        <v>275</v>
      </c>
      <c r="C112" s="81" t="s">
        <v>153</v>
      </c>
      <c r="D112" s="134" t="s">
        <v>289</v>
      </c>
      <c r="E112" s="50">
        <v>3</v>
      </c>
      <c r="F112" s="45">
        <v>2.75</v>
      </c>
      <c r="G112" s="45">
        <v>0.5</v>
      </c>
      <c r="H112" s="45">
        <v>0</v>
      </c>
      <c r="I112" s="45">
        <v>11</v>
      </c>
      <c r="J112" s="45">
        <v>0</v>
      </c>
      <c r="K112" s="45">
        <v>0</v>
      </c>
      <c r="L112" s="45">
        <v>0.5</v>
      </c>
      <c r="M112" s="45">
        <v>0</v>
      </c>
      <c r="N112" s="45">
        <v>0</v>
      </c>
      <c r="O112" s="45">
        <v>0.25</v>
      </c>
      <c r="P112" s="45">
        <v>4</v>
      </c>
      <c r="Q112" s="45">
        <v>0.75</v>
      </c>
      <c r="R112" s="45">
        <v>0</v>
      </c>
      <c r="S112" s="45">
        <v>0</v>
      </c>
      <c r="T112" s="45">
        <v>0</v>
      </c>
      <c r="U112" s="45">
        <v>0</v>
      </c>
      <c r="V112" s="45">
        <v>0</v>
      </c>
      <c r="W112" s="45">
        <v>0.25</v>
      </c>
      <c r="X112" s="45">
        <v>2.25</v>
      </c>
      <c r="Y112" s="45">
        <v>0.75</v>
      </c>
      <c r="Z112" s="45">
        <v>0</v>
      </c>
      <c r="AA112" s="45">
        <v>0</v>
      </c>
      <c r="AB112" s="45">
        <v>0</v>
      </c>
      <c r="AC112" s="45">
        <v>0</v>
      </c>
      <c r="AD112" s="45">
        <v>1.5</v>
      </c>
      <c r="AE112" s="45">
        <v>2</v>
      </c>
      <c r="AF112" s="45">
        <v>0.25</v>
      </c>
      <c r="AG112" s="45">
        <v>0.25</v>
      </c>
      <c r="AH112" s="45">
        <v>0</v>
      </c>
      <c r="AI112" s="45">
        <v>0.25</v>
      </c>
      <c r="AJ112" s="45">
        <v>0</v>
      </c>
      <c r="AK112" s="45">
        <v>0.25</v>
      </c>
      <c r="AL112" s="45">
        <v>0.25</v>
      </c>
      <c r="AM112" s="45">
        <v>0.25</v>
      </c>
      <c r="AN112" s="45">
        <v>1.75</v>
      </c>
      <c r="AO112" s="51">
        <v>0</v>
      </c>
      <c r="AQ112" s="228">
        <v>17.25</v>
      </c>
      <c r="AR112" s="51">
        <v>0.75</v>
      </c>
      <c r="AS112" s="51">
        <v>4.75</v>
      </c>
      <c r="AT112" s="51">
        <v>4.75</v>
      </c>
      <c r="AU112" s="51">
        <v>5.25</v>
      </c>
    </row>
    <row r="113" spans="2:47" s="23" customFormat="1" ht="17.25" customHeight="1" x14ac:dyDescent="0.2">
      <c r="B113" s="87" t="s">
        <v>275</v>
      </c>
      <c r="C113" s="81" t="s">
        <v>145</v>
      </c>
      <c r="D113" s="134" t="s">
        <v>301</v>
      </c>
      <c r="E113" s="50">
        <v>4</v>
      </c>
      <c r="F113" s="45">
        <v>1.25</v>
      </c>
      <c r="G113" s="45">
        <v>1.5</v>
      </c>
      <c r="H113" s="45">
        <v>0</v>
      </c>
      <c r="I113" s="45">
        <v>0</v>
      </c>
      <c r="J113" s="45">
        <v>0.5</v>
      </c>
      <c r="K113" s="45">
        <v>0.25</v>
      </c>
      <c r="L113" s="45">
        <v>0</v>
      </c>
      <c r="M113" s="45">
        <v>0</v>
      </c>
      <c r="N113" s="45">
        <v>0</v>
      </c>
      <c r="O113" s="45">
        <v>0</v>
      </c>
      <c r="P113" s="45">
        <v>1.25</v>
      </c>
      <c r="Q113" s="45">
        <v>0</v>
      </c>
      <c r="R113" s="45">
        <v>0.25</v>
      </c>
      <c r="S113" s="45">
        <v>5.5</v>
      </c>
      <c r="T113" s="45">
        <v>7</v>
      </c>
      <c r="U113" s="45">
        <v>1.75</v>
      </c>
      <c r="V113" s="45">
        <v>0</v>
      </c>
      <c r="W113" s="45">
        <v>13.25</v>
      </c>
      <c r="X113" s="45">
        <v>16.75</v>
      </c>
      <c r="Y113" s="45">
        <v>1.75</v>
      </c>
      <c r="Z113" s="45">
        <v>0.25</v>
      </c>
      <c r="AA113" s="45">
        <v>0</v>
      </c>
      <c r="AB113" s="45">
        <v>0</v>
      </c>
      <c r="AC113" s="45">
        <v>0</v>
      </c>
      <c r="AD113" s="45">
        <v>0</v>
      </c>
      <c r="AE113" s="45">
        <v>0.75</v>
      </c>
      <c r="AF113" s="45">
        <v>1.75</v>
      </c>
      <c r="AG113" s="45">
        <v>0</v>
      </c>
      <c r="AH113" s="45">
        <v>0</v>
      </c>
      <c r="AI113" s="45">
        <v>2.25</v>
      </c>
      <c r="AJ113" s="45">
        <v>0</v>
      </c>
      <c r="AK113" s="45">
        <v>3</v>
      </c>
      <c r="AL113" s="45">
        <v>0</v>
      </c>
      <c r="AM113" s="45">
        <v>1</v>
      </c>
      <c r="AN113" s="45">
        <v>0.25</v>
      </c>
      <c r="AO113" s="51">
        <v>0</v>
      </c>
      <c r="AQ113" s="228">
        <v>7.5</v>
      </c>
      <c r="AR113" s="51">
        <v>0</v>
      </c>
      <c r="AS113" s="51">
        <v>1.5</v>
      </c>
      <c r="AT113" s="51">
        <v>46.25</v>
      </c>
      <c r="AU113" s="51">
        <v>9</v>
      </c>
    </row>
    <row r="114" spans="2:47" s="23" customFormat="1" ht="17.25" customHeight="1" x14ac:dyDescent="0.2">
      <c r="B114" s="87" t="s">
        <v>275</v>
      </c>
      <c r="C114" s="81" t="s">
        <v>146</v>
      </c>
      <c r="D114" s="134" t="s">
        <v>302</v>
      </c>
      <c r="E114" s="50">
        <v>0.25</v>
      </c>
      <c r="F114" s="45">
        <v>0</v>
      </c>
      <c r="G114" s="45">
        <v>0</v>
      </c>
      <c r="H114" s="45">
        <v>0</v>
      </c>
      <c r="I114" s="45">
        <v>0</v>
      </c>
      <c r="J114" s="45">
        <v>0</v>
      </c>
      <c r="K114" s="45">
        <v>2.75</v>
      </c>
      <c r="L114" s="45">
        <v>2.5</v>
      </c>
      <c r="M114" s="45">
        <v>0</v>
      </c>
      <c r="N114" s="45">
        <v>0</v>
      </c>
      <c r="O114" s="45">
        <v>0</v>
      </c>
      <c r="P114" s="45">
        <v>4.25</v>
      </c>
      <c r="Q114" s="45">
        <v>0</v>
      </c>
      <c r="R114" s="45">
        <v>0</v>
      </c>
      <c r="S114" s="45">
        <v>2.25</v>
      </c>
      <c r="T114" s="45">
        <v>0</v>
      </c>
      <c r="U114" s="45">
        <v>0</v>
      </c>
      <c r="V114" s="45">
        <v>0</v>
      </c>
      <c r="W114" s="45">
        <v>0.25</v>
      </c>
      <c r="X114" s="45">
        <v>0</v>
      </c>
      <c r="Y114" s="45">
        <v>0</v>
      </c>
      <c r="Z114" s="45">
        <v>0</v>
      </c>
      <c r="AA114" s="45">
        <v>0</v>
      </c>
      <c r="AB114" s="45">
        <v>0</v>
      </c>
      <c r="AC114" s="45">
        <v>0</v>
      </c>
      <c r="AD114" s="45">
        <v>0.25</v>
      </c>
      <c r="AE114" s="45">
        <v>6</v>
      </c>
      <c r="AF114" s="45">
        <v>0</v>
      </c>
      <c r="AG114" s="45">
        <v>0</v>
      </c>
      <c r="AH114" s="45">
        <v>0</v>
      </c>
      <c r="AI114" s="45">
        <v>0.25</v>
      </c>
      <c r="AJ114" s="45">
        <v>0</v>
      </c>
      <c r="AK114" s="45">
        <v>0</v>
      </c>
      <c r="AL114" s="45">
        <v>0</v>
      </c>
      <c r="AM114" s="45">
        <v>0</v>
      </c>
      <c r="AN114" s="45">
        <v>0</v>
      </c>
      <c r="AO114" s="51">
        <v>0</v>
      </c>
      <c r="AQ114" s="228">
        <v>3</v>
      </c>
      <c r="AR114" s="51">
        <v>2.5</v>
      </c>
      <c r="AS114" s="51">
        <v>4.25</v>
      </c>
      <c r="AT114" s="51">
        <v>2.75</v>
      </c>
      <c r="AU114" s="51">
        <v>6.25</v>
      </c>
    </row>
    <row r="115" spans="2:47" s="23" customFormat="1" ht="17.25" customHeight="1" x14ac:dyDescent="0.2">
      <c r="B115" s="87" t="s">
        <v>275</v>
      </c>
      <c r="C115" s="81" t="s">
        <v>154</v>
      </c>
      <c r="D115" s="134" t="s">
        <v>303</v>
      </c>
      <c r="E115" s="50">
        <v>1</v>
      </c>
      <c r="F115" s="45">
        <v>0.75</v>
      </c>
      <c r="G115" s="45">
        <v>0</v>
      </c>
      <c r="H115" s="45">
        <v>0</v>
      </c>
      <c r="I115" s="45">
        <v>0</v>
      </c>
      <c r="J115" s="45">
        <v>0</v>
      </c>
      <c r="K115" s="45">
        <v>0</v>
      </c>
      <c r="L115" s="45">
        <v>1</v>
      </c>
      <c r="M115" s="45">
        <v>0</v>
      </c>
      <c r="N115" s="45">
        <v>0</v>
      </c>
      <c r="O115" s="45">
        <v>0</v>
      </c>
      <c r="P115" s="45">
        <v>0</v>
      </c>
      <c r="Q115" s="45">
        <v>0</v>
      </c>
      <c r="R115" s="45">
        <v>0</v>
      </c>
      <c r="S115" s="45">
        <v>0</v>
      </c>
      <c r="T115" s="45">
        <v>0</v>
      </c>
      <c r="U115" s="45">
        <v>0</v>
      </c>
      <c r="V115" s="45">
        <v>0.25</v>
      </c>
      <c r="W115" s="45">
        <v>0</v>
      </c>
      <c r="X115" s="45">
        <v>0</v>
      </c>
      <c r="Y115" s="45">
        <v>0</v>
      </c>
      <c r="Z115" s="45">
        <v>0</v>
      </c>
      <c r="AA115" s="45">
        <v>0</v>
      </c>
      <c r="AB115" s="45">
        <v>0</v>
      </c>
      <c r="AC115" s="45">
        <v>0</v>
      </c>
      <c r="AD115" s="45">
        <v>0</v>
      </c>
      <c r="AE115" s="45">
        <v>0</v>
      </c>
      <c r="AF115" s="45">
        <v>20.75</v>
      </c>
      <c r="AG115" s="45">
        <v>0</v>
      </c>
      <c r="AH115" s="45">
        <v>0</v>
      </c>
      <c r="AI115" s="45">
        <v>10.5</v>
      </c>
      <c r="AJ115" s="45">
        <v>0</v>
      </c>
      <c r="AK115" s="45">
        <v>4.25</v>
      </c>
      <c r="AL115" s="45">
        <v>0</v>
      </c>
      <c r="AM115" s="45">
        <v>0.5</v>
      </c>
      <c r="AN115" s="45">
        <v>0</v>
      </c>
      <c r="AO115" s="51">
        <v>0</v>
      </c>
      <c r="AQ115" s="228">
        <v>1.75</v>
      </c>
      <c r="AR115" s="51">
        <v>1</v>
      </c>
      <c r="AS115" s="51">
        <v>0</v>
      </c>
      <c r="AT115" s="51">
        <v>0.25</v>
      </c>
      <c r="AU115" s="51">
        <v>36</v>
      </c>
    </row>
    <row r="116" spans="2:47" s="23" customFormat="1" ht="17.25" customHeight="1" x14ac:dyDescent="0.2">
      <c r="B116" s="87" t="s">
        <v>275</v>
      </c>
      <c r="C116" s="81" t="s">
        <v>149</v>
      </c>
      <c r="D116" s="134" t="s">
        <v>312</v>
      </c>
      <c r="E116" s="50">
        <v>0</v>
      </c>
      <c r="F116" s="45">
        <v>0</v>
      </c>
      <c r="G116" s="45">
        <v>0</v>
      </c>
      <c r="H116" s="45">
        <v>0</v>
      </c>
      <c r="I116" s="45">
        <v>0.25</v>
      </c>
      <c r="J116" s="45">
        <v>0</v>
      </c>
      <c r="K116" s="45">
        <v>0</v>
      </c>
      <c r="L116" s="45">
        <v>0</v>
      </c>
      <c r="M116" s="45">
        <v>0</v>
      </c>
      <c r="N116" s="45">
        <v>0</v>
      </c>
      <c r="O116" s="45">
        <v>0</v>
      </c>
      <c r="P116" s="45">
        <v>4.75</v>
      </c>
      <c r="Q116" s="45">
        <v>0</v>
      </c>
      <c r="R116" s="45">
        <v>0</v>
      </c>
      <c r="S116" s="45">
        <v>0</v>
      </c>
      <c r="T116" s="45">
        <v>0</v>
      </c>
      <c r="U116" s="45">
        <v>0</v>
      </c>
      <c r="V116" s="45">
        <v>0</v>
      </c>
      <c r="W116" s="45">
        <v>0</v>
      </c>
      <c r="X116" s="45">
        <v>0</v>
      </c>
      <c r="Y116" s="45">
        <v>0</v>
      </c>
      <c r="Z116" s="45">
        <v>0</v>
      </c>
      <c r="AA116" s="45">
        <v>0</v>
      </c>
      <c r="AB116" s="45">
        <v>0</v>
      </c>
      <c r="AC116" s="45">
        <v>0</v>
      </c>
      <c r="AD116" s="45">
        <v>4.5</v>
      </c>
      <c r="AE116" s="45">
        <v>1.5</v>
      </c>
      <c r="AF116" s="45">
        <v>1</v>
      </c>
      <c r="AG116" s="45">
        <v>0</v>
      </c>
      <c r="AH116" s="45">
        <v>0</v>
      </c>
      <c r="AI116" s="45">
        <v>7.5</v>
      </c>
      <c r="AJ116" s="45">
        <v>0.25</v>
      </c>
      <c r="AK116" s="45">
        <v>0.25</v>
      </c>
      <c r="AL116" s="45">
        <v>0.5</v>
      </c>
      <c r="AM116" s="45">
        <v>0</v>
      </c>
      <c r="AN116" s="45">
        <v>0</v>
      </c>
      <c r="AO116" s="51">
        <v>0.25</v>
      </c>
      <c r="AQ116" s="228">
        <v>0.25</v>
      </c>
      <c r="AR116" s="51">
        <v>0</v>
      </c>
      <c r="AS116" s="51">
        <v>4.75</v>
      </c>
      <c r="AT116" s="51">
        <v>4.5</v>
      </c>
      <c r="AU116" s="51">
        <v>11.25</v>
      </c>
    </row>
    <row r="117" spans="2:47" s="23" customFormat="1" ht="17.25" customHeight="1" x14ac:dyDescent="0.2">
      <c r="B117" s="87" t="s">
        <v>275</v>
      </c>
      <c r="C117" s="81" t="s">
        <v>150</v>
      </c>
      <c r="D117" s="134" t="s">
        <v>313</v>
      </c>
      <c r="E117" s="50">
        <v>0.75</v>
      </c>
      <c r="F117" s="45">
        <v>0.5</v>
      </c>
      <c r="G117" s="45">
        <v>2</v>
      </c>
      <c r="H117" s="45">
        <v>0.25</v>
      </c>
      <c r="I117" s="45">
        <v>0.25</v>
      </c>
      <c r="J117" s="45">
        <v>0</v>
      </c>
      <c r="K117" s="45">
        <v>0.5</v>
      </c>
      <c r="L117" s="45">
        <v>0</v>
      </c>
      <c r="M117" s="45">
        <v>0</v>
      </c>
      <c r="N117" s="45">
        <v>0</v>
      </c>
      <c r="O117" s="45">
        <v>0.25</v>
      </c>
      <c r="P117" s="45">
        <v>25.5</v>
      </c>
      <c r="Q117" s="45">
        <v>0.25</v>
      </c>
      <c r="R117" s="45">
        <v>0.25</v>
      </c>
      <c r="S117" s="45">
        <v>0.5</v>
      </c>
      <c r="T117" s="45">
        <v>2</v>
      </c>
      <c r="U117" s="45">
        <v>0.25</v>
      </c>
      <c r="V117" s="45">
        <v>0</v>
      </c>
      <c r="W117" s="45">
        <v>3</v>
      </c>
      <c r="X117" s="45">
        <v>0.5</v>
      </c>
      <c r="Y117" s="45">
        <v>2</v>
      </c>
      <c r="Z117" s="45">
        <v>0</v>
      </c>
      <c r="AA117" s="45">
        <v>0</v>
      </c>
      <c r="AB117" s="45">
        <v>0</v>
      </c>
      <c r="AC117" s="45">
        <v>0</v>
      </c>
      <c r="AD117" s="45">
        <v>2</v>
      </c>
      <c r="AE117" s="45">
        <v>1.25</v>
      </c>
      <c r="AF117" s="45">
        <v>0.5</v>
      </c>
      <c r="AG117" s="45">
        <v>1.25</v>
      </c>
      <c r="AH117" s="45">
        <v>0</v>
      </c>
      <c r="AI117" s="45">
        <v>1.75</v>
      </c>
      <c r="AJ117" s="45">
        <v>0</v>
      </c>
      <c r="AK117" s="45">
        <v>0.75</v>
      </c>
      <c r="AL117" s="45">
        <v>0.5</v>
      </c>
      <c r="AM117" s="45">
        <v>0</v>
      </c>
      <c r="AN117" s="45">
        <v>0</v>
      </c>
      <c r="AO117" s="51">
        <v>0</v>
      </c>
      <c r="AQ117" s="228">
        <v>4.25</v>
      </c>
      <c r="AR117" s="51">
        <v>0.25</v>
      </c>
      <c r="AS117" s="51">
        <v>26</v>
      </c>
      <c r="AT117" s="51">
        <v>10.25</v>
      </c>
      <c r="AU117" s="51">
        <v>6</v>
      </c>
    </row>
    <row r="118" spans="2:47" s="23" customFormat="1" ht="17.25" customHeight="1" x14ac:dyDescent="0.2">
      <c r="B118" s="87" t="s">
        <v>275</v>
      </c>
      <c r="C118" s="81" t="s">
        <v>151</v>
      </c>
      <c r="D118" s="134" t="s">
        <v>322</v>
      </c>
      <c r="E118" s="50">
        <v>4.75</v>
      </c>
      <c r="F118" s="45">
        <v>0</v>
      </c>
      <c r="G118" s="45">
        <v>0</v>
      </c>
      <c r="H118" s="45">
        <v>0.25</v>
      </c>
      <c r="I118" s="45">
        <v>2.75</v>
      </c>
      <c r="J118" s="45">
        <v>0</v>
      </c>
      <c r="K118" s="45">
        <v>0.25</v>
      </c>
      <c r="L118" s="45">
        <v>0</v>
      </c>
      <c r="M118" s="45">
        <v>1.25</v>
      </c>
      <c r="N118" s="45">
        <v>1.5</v>
      </c>
      <c r="O118" s="45">
        <v>0</v>
      </c>
      <c r="P118" s="45">
        <v>40</v>
      </c>
      <c r="Q118" s="45">
        <v>0.5</v>
      </c>
      <c r="R118" s="45">
        <v>0</v>
      </c>
      <c r="S118" s="45">
        <v>0</v>
      </c>
      <c r="T118" s="45">
        <v>0</v>
      </c>
      <c r="U118" s="45">
        <v>0</v>
      </c>
      <c r="V118" s="45">
        <v>0</v>
      </c>
      <c r="W118" s="45">
        <v>0</v>
      </c>
      <c r="X118" s="45">
        <v>0</v>
      </c>
      <c r="Y118" s="45">
        <v>0</v>
      </c>
      <c r="Z118" s="45">
        <v>0</v>
      </c>
      <c r="AA118" s="45">
        <v>0.25</v>
      </c>
      <c r="AB118" s="45">
        <v>0</v>
      </c>
      <c r="AC118" s="45">
        <v>0</v>
      </c>
      <c r="AD118" s="45">
        <v>0</v>
      </c>
      <c r="AE118" s="45">
        <v>38</v>
      </c>
      <c r="AF118" s="45">
        <v>5.75</v>
      </c>
      <c r="AG118" s="45">
        <v>3.5</v>
      </c>
      <c r="AH118" s="45">
        <v>1</v>
      </c>
      <c r="AI118" s="45">
        <v>3</v>
      </c>
      <c r="AJ118" s="45">
        <v>1</v>
      </c>
      <c r="AK118" s="45">
        <v>33.75</v>
      </c>
      <c r="AL118" s="45">
        <v>7</v>
      </c>
      <c r="AM118" s="45">
        <v>0</v>
      </c>
      <c r="AN118" s="45">
        <v>4</v>
      </c>
      <c r="AO118" s="51">
        <v>4.75</v>
      </c>
      <c r="AQ118" s="228">
        <v>8</v>
      </c>
      <c r="AR118" s="51">
        <v>2.75</v>
      </c>
      <c r="AS118" s="51">
        <v>40.5</v>
      </c>
      <c r="AT118" s="51">
        <v>0.25</v>
      </c>
      <c r="AU118" s="51">
        <v>101.75</v>
      </c>
    </row>
    <row r="119" spans="2:47" s="23" customFormat="1" ht="17.25" customHeight="1" x14ac:dyDescent="0.2">
      <c r="B119" s="87" t="s">
        <v>275</v>
      </c>
      <c r="C119" s="81" t="s">
        <v>147</v>
      </c>
      <c r="D119" s="134" t="s">
        <v>330</v>
      </c>
      <c r="E119" s="50">
        <v>1.5</v>
      </c>
      <c r="F119" s="45">
        <v>1.5</v>
      </c>
      <c r="G119" s="45">
        <v>0</v>
      </c>
      <c r="H119" s="45">
        <v>0.25</v>
      </c>
      <c r="I119" s="45">
        <v>0.25</v>
      </c>
      <c r="J119" s="45">
        <v>0</v>
      </c>
      <c r="K119" s="45">
        <v>0.25</v>
      </c>
      <c r="L119" s="45">
        <v>0.25</v>
      </c>
      <c r="M119" s="45">
        <v>0</v>
      </c>
      <c r="N119" s="45">
        <v>0</v>
      </c>
      <c r="O119" s="45">
        <v>0</v>
      </c>
      <c r="P119" s="45">
        <v>29</v>
      </c>
      <c r="Q119" s="45">
        <v>0.75</v>
      </c>
      <c r="R119" s="45">
        <v>0</v>
      </c>
      <c r="S119" s="45">
        <v>0.25</v>
      </c>
      <c r="T119" s="45">
        <v>0.5</v>
      </c>
      <c r="U119" s="45">
        <v>1</v>
      </c>
      <c r="V119" s="45">
        <v>0</v>
      </c>
      <c r="W119" s="45">
        <v>0</v>
      </c>
      <c r="X119" s="45">
        <v>0.25</v>
      </c>
      <c r="Y119" s="45">
        <v>1.5</v>
      </c>
      <c r="Z119" s="45">
        <v>0.5</v>
      </c>
      <c r="AA119" s="45">
        <v>0</v>
      </c>
      <c r="AB119" s="45">
        <v>0</v>
      </c>
      <c r="AC119" s="45">
        <v>0</v>
      </c>
      <c r="AD119" s="45">
        <v>0</v>
      </c>
      <c r="AE119" s="45">
        <v>1.25</v>
      </c>
      <c r="AF119" s="45">
        <v>0.25</v>
      </c>
      <c r="AG119" s="45">
        <v>0</v>
      </c>
      <c r="AH119" s="45">
        <v>0</v>
      </c>
      <c r="AI119" s="45">
        <v>3</v>
      </c>
      <c r="AJ119" s="45">
        <v>1</v>
      </c>
      <c r="AK119" s="45">
        <v>0</v>
      </c>
      <c r="AL119" s="45">
        <v>0.25</v>
      </c>
      <c r="AM119" s="45">
        <v>0</v>
      </c>
      <c r="AN119" s="45">
        <v>0.25</v>
      </c>
      <c r="AO119" s="51">
        <v>0</v>
      </c>
      <c r="AQ119" s="228">
        <v>3.75</v>
      </c>
      <c r="AR119" s="51">
        <v>0.25</v>
      </c>
      <c r="AS119" s="51">
        <v>29.75</v>
      </c>
      <c r="AT119" s="51">
        <v>4</v>
      </c>
      <c r="AU119" s="51">
        <v>6</v>
      </c>
    </row>
    <row r="120" spans="2:47" s="23" customFormat="1" ht="17.25" customHeight="1" x14ac:dyDescent="0.2">
      <c r="B120" s="87" t="s">
        <v>275</v>
      </c>
      <c r="C120" s="81" t="s">
        <v>138</v>
      </c>
      <c r="D120" s="134" t="s">
        <v>348</v>
      </c>
      <c r="E120" s="50">
        <v>3.5</v>
      </c>
      <c r="F120" s="45">
        <v>0.25</v>
      </c>
      <c r="G120" s="45">
        <v>0.5</v>
      </c>
      <c r="H120" s="45">
        <v>3.5</v>
      </c>
      <c r="I120" s="45">
        <v>4.75</v>
      </c>
      <c r="J120" s="45">
        <v>0</v>
      </c>
      <c r="K120" s="45">
        <v>0.25</v>
      </c>
      <c r="L120" s="45">
        <v>0</v>
      </c>
      <c r="M120" s="45">
        <v>2</v>
      </c>
      <c r="N120" s="45">
        <v>0.5</v>
      </c>
      <c r="O120" s="45">
        <v>4.25</v>
      </c>
      <c r="P120" s="45">
        <v>3.25</v>
      </c>
      <c r="Q120" s="45">
        <v>1.25</v>
      </c>
      <c r="R120" s="45">
        <v>0</v>
      </c>
      <c r="S120" s="45">
        <v>6.25</v>
      </c>
      <c r="T120" s="45">
        <v>2.75</v>
      </c>
      <c r="U120" s="45">
        <v>1</v>
      </c>
      <c r="V120" s="45">
        <v>0</v>
      </c>
      <c r="W120" s="45">
        <v>4</v>
      </c>
      <c r="X120" s="45">
        <v>3.5</v>
      </c>
      <c r="Y120" s="45">
        <v>2.5</v>
      </c>
      <c r="Z120" s="45">
        <v>0</v>
      </c>
      <c r="AA120" s="45">
        <v>0</v>
      </c>
      <c r="AB120" s="45">
        <v>0.25</v>
      </c>
      <c r="AC120" s="45">
        <v>0.75</v>
      </c>
      <c r="AD120" s="45">
        <v>2.5</v>
      </c>
      <c r="AE120" s="45">
        <v>5.5</v>
      </c>
      <c r="AF120" s="45">
        <v>0.75</v>
      </c>
      <c r="AG120" s="45">
        <v>0</v>
      </c>
      <c r="AH120" s="45">
        <v>0</v>
      </c>
      <c r="AI120" s="45">
        <v>1</v>
      </c>
      <c r="AJ120" s="45">
        <v>0</v>
      </c>
      <c r="AK120" s="45">
        <v>1</v>
      </c>
      <c r="AL120" s="45">
        <v>0.25</v>
      </c>
      <c r="AM120" s="45">
        <v>0</v>
      </c>
      <c r="AN120" s="45">
        <v>8.25</v>
      </c>
      <c r="AO120" s="51">
        <v>1.75</v>
      </c>
      <c r="AQ120" s="228">
        <v>12.75</v>
      </c>
      <c r="AR120" s="51">
        <v>6.75</v>
      </c>
      <c r="AS120" s="51">
        <v>4.5</v>
      </c>
      <c r="AT120" s="51">
        <v>23.5</v>
      </c>
      <c r="AU120" s="51">
        <v>18.5</v>
      </c>
    </row>
    <row r="121" spans="2:47" s="23" customFormat="1" ht="17.25" customHeight="1" x14ac:dyDescent="0.2">
      <c r="B121" s="87" t="s">
        <v>275</v>
      </c>
      <c r="C121" s="81" t="s">
        <v>152</v>
      </c>
      <c r="D121" s="134" t="s">
        <v>352</v>
      </c>
      <c r="E121" s="50">
        <v>5.25</v>
      </c>
      <c r="F121" s="45">
        <v>14.25</v>
      </c>
      <c r="G121" s="45">
        <v>2.75</v>
      </c>
      <c r="H121" s="45">
        <v>1.5</v>
      </c>
      <c r="I121" s="45">
        <v>0</v>
      </c>
      <c r="J121" s="45">
        <v>0</v>
      </c>
      <c r="K121" s="45">
        <v>0</v>
      </c>
      <c r="L121" s="45">
        <v>0</v>
      </c>
      <c r="M121" s="45">
        <v>0</v>
      </c>
      <c r="N121" s="45">
        <v>0</v>
      </c>
      <c r="O121" s="45">
        <v>1.75</v>
      </c>
      <c r="P121" s="45">
        <v>12.25</v>
      </c>
      <c r="Q121" s="45">
        <v>1.25</v>
      </c>
      <c r="R121" s="45">
        <v>1.75</v>
      </c>
      <c r="S121" s="45">
        <v>4.25</v>
      </c>
      <c r="T121" s="45">
        <v>0.25</v>
      </c>
      <c r="U121" s="45">
        <v>0</v>
      </c>
      <c r="V121" s="45">
        <v>0</v>
      </c>
      <c r="W121" s="45">
        <v>6.5</v>
      </c>
      <c r="X121" s="45">
        <v>3</v>
      </c>
      <c r="Y121" s="45">
        <v>0</v>
      </c>
      <c r="Z121" s="45">
        <v>0</v>
      </c>
      <c r="AA121" s="45">
        <v>0</v>
      </c>
      <c r="AB121" s="45">
        <v>0</v>
      </c>
      <c r="AC121" s="45">
        <v>0</v>
      </c>
      <c r="AD121" s="45">
        <v>0</v>
      </c>
      <c r="AE121" s="45">
        <v>0</v>
      </c>
      <c r="AF121" s="45">
        <v>0.5</v>
      </c>
      <c r="AG121" s="45">
        <v>3.75</v>
      </c>
      <c r="AH121" s="45">
        <v>0.25</v>
      </c>
      <c r="AI121" s="45">
        <v>3.5</v>
      </c>
      <c r="AJ121" s="45">
        <v>0</v>
      </c>
      <c r="AK121" s="45">
        <v>1</v>
      </c>
      <c r="AL121" s="45">
        <v>0</v>
      </c>
      <c r="AM121" s="45">
        <v>0.75</v>
      </c>
      <c r="AN121" s="45">
        <v>3.25</v>
      </c>
      <c r="AO121" s="51">
        <v>0</v>
      </c>
      <c r="AQ121" s="228">
        <v>23.75</v>
      </c>
      <c r="AR121" s="51">
        <v>1.75</v>
      </c>
      <c r="AS121" s="51">
        <v>15.25</v>
      </c>
      <c r="AT121" s="51">
        <v>14</v>
      </c>
      <c r="AU121" s="51">
        <v>13</v>
      </c>
    </row>
    <row r="122" spans="2:47" s="23" customFormat="1" ht="17.25" customHeight="1" x14ac:dyDescent="0.2">
      <c r="B122" s="87" t="s">
        <v>275</v>
      </c>
      <c r="C122" s="81" t="s">
        <v>139</v>
      </c>
      <c r="D122" s="134" t="s">
        <v>356</v>
      </c>
      <c r="E122" s="50">
        <v>0.75</v>
      </c>
      <c r="F122" s="45">
        <v>1.75</v>
      </c>
      <c r="G122" s="45">
        <v>0.25</v>
      </c>
      <c r="H122" s="45">
        <v>0</v>
      </c>
      <c r="I122" s="45">
        <v>0</v>
      </c>
      <c r="J122" s="45">
        <v>0.75</v>
      </c>
      <c r="K122" s="45">
        <v>0</v>
      </c>
      <c r="L122" s="45">
        <v>0.25</v>
      </c>
      <c r="M122" s="45">
        <v>0.25</v>
      </c>
      <c r="N122" s="45">
        <v>0</v>
      </c>
      <c r="O122" s="45">
        <v>0.25</v>
      </c>
      <c r="P122" s="45">
        <v>8</v>
      </c>
      <c r="Q122" s="45">
        <v>0</v>
      </c>
      <c r="R122" s="45">
        <v>0</v>
      </c>
      <c r="S122" s="45">
        <v>0.25</v>
      </c>
      <c r="T122" s="45">
        <v>0</v>
      </c>
      <c r="U122" s="45">
        <v>0</v>
      </c>
      <c r="V122" s="45">
        <v>0</v>
      </c>
      <c r="W122" s="45">
        <v>0</v>
      </c>
      <c r="X122" s="45">
        <v>0.25</v>
      </c>
      <c r="Y122" s="45">
        <v>0.25</v>
      </c>
      <c r="Z122" s="45">
        <v>0</v>
      </c>
      <c r="AA122" s="45">
        <v>0.25</v>
      </c>
      <c r="AB122" s="45">
        <v>0</v>
      </c>
      <c r="AC122" s="45">
        <v>0</v>
      </c>
      <c r="AD122" s="45">
        <v>8</v>
      </c>
      <c r="AE122" s="45">
        <v>0</v>
      </c>
      <c r="AF122" s="45">
        <v>1</v>
      </c>
      <c r="AG122" s="45">
        <v>0</v>
      </c>
      <c r="AH122" s="45">
        <v>0</v>
      </c>
      <c r="AI122" s="45">
        <v>7</v>
      </c>
      <c r="AJ122" s="45">
        <v>0</v>
      </c>
      <c r="AK122" s="45">
        <v>0.25</v>
      </c>
      <c r="AL122" s="45">
        <v>2</v>
      </c>
      <c r="AM122" s="45">
        <v>0</v>
      </c>
      <c r="AN122" s="45">
        <v>0</v>
      </c>
      <c r="AO122" s="51">
        <v>0.5</v>
      </c>
      <c r="AQ122" s="228">
        <v>3.5</v>
      </c>
      <c r="AR122" s="51">
        <v>0.75</v>
      </c>
      <c r="AS122" s="51">
        <v>8</v>
      </c>
      <c r="AT122" s="51">
        <v>9</v>
      </c>
      <c r="AU122" s="51">
        <v>10.75</v>
      </c>
    </row>
    <row r="123" spans="2:47" s="23" customFormat="1" ht="17.25" customHeight="1" x14ac:dyDescent="0.2">
      <c r="B123" s="87" t="s">
        <v>275</v>
      </c>
      <c r="C123" s="81" t="s">
        <v>155</v>
      </c>
      <c r="D123" s="134" t="s">
        <v>357</v>
      </c>
      <c r="E123" s="50">
        <v>10</v>
      </c>
      <c r="F123" s="45">
        <v>0</v>
      </c>
      <c r="G123" s="45">
        <v>2</v>
      </c>
      <c r="H123" s="45">
        <v>3.75</v>
      </c>
      <c r="I123" s="45">
        <v>2.25</v>
      </c>
      <c r="J123" s="45">
        <v>0.75</v>
      </c>
      <c r="K123" s="45">
        <v>0.25</v>
      </c>
      <c r="L123" s="45">
        <v>2.25</v>
      </c>
      <c r="M123" s="45">
        <v>4.25</v>
      </c>
      <c r="N123" s="45">
        <v>0</v>
      </c>
      <c r="O123" s="45">
        <v>8.25</v>
      </c>
      <c r="P123" s="45">
        <v>18.75</v>
      </c>
      <c r="Q123" s="45">
        <v>1.75</v>
      </c>
      <c r="R123" s="45">
        <v>1.25</v>
      </c>
      <c r="S123" s="45">
        <v>8.5</v>
      </c>
      <c r="T123" s="45">
        <v>15</v>
      </c>
      <c r="U123" s="45">
        <v>2</v>
      </c>
      <c r="V123" s="45">
        <v>2.25</v>
      </c>
      <c r="W123" s="45">
        <v>2.5</v>
      </c>
      <c r="X123" s="45">
        <v>17.5</v>
      </c>
      <c r="Y123" s="45">
        <v>2</v>
      </c>
      <c r="Z123" s="45">
        <v>1</v>
      </c>
      <c r="AA123" s="45">
        <v>0</v>
      </c>
      <c r="AB123" s="45">
        <v>0.25</v>
      </c>
      <c r="AC123" s="45">
        <v>1.5</v>
      </c>
      <c r="AD123" s="45">
        <v>1</v>
      </c>
      <c r="AE123" s="45">
        <v>15.75</v>
      </c>
      <c r="AF123" s="45">
        <v>12.5</v>
      </c>
      <c r="AG123" s="45">
        <v>1.5</v>
      </c>
      <c r="AH123" s="45">
        <v>4.75</v>
      </c>
      <c r="AI123" s="45">
        <v>10</v>
      </c>
      <c r="AJ123" s="45">
        <v>0.75</v>
      </c>
      <c r="AK123" s="45">
        <v>34.5</v>
      </c>
      <c r="AL123" s="45">
        <v>6</v>
      </c>
      <c r="AM123" s="45">
        <v>3.5</v>
      </c>
      <c r="AN123" s="45">
        <v>5.25</v>
      </c>
      <c r="AO123" s="51">
        <v>0.5</v>
      </c>
      <c r="AQ123" s="228">
        <v>19</v>
      </c>
      <c r="AR123" s="51">
        <v>14.75</v>
      </c>
      <c r="AS123" s="51">
        <v>21.75</v>
      </c>
      <c r="AT123" s="51">
        <v>53.5</v>
      </c>
      <c r="AU123" s="51">
        <v>95</v>
      </c>
    </row>
    <row r="124" spans="2:47" s="23" customFormat="1" ht="17.25" customHeight="1" x14ac:dyDescent="0.2">
      <c r="B124" s="87" t="s">
        <v>275</v>
      </c>
      <c r="C124" s="81" t="s">
        <v>140</v>
      </c>
      <c r="D124" s="134" t="s">
        <v>361</v>
      </c>
      <c r="E124" s="50">
        <v>0.5</v>
      </c>
      <c r="F124" s="45">
        <v>0.5</v>
      </c>
      <c r="G124" s="45">
        <v>0.75</v>
      </c>
      <c r="H124" s="45">
        <v>0.5</v>
      </c>
      <c r="I124" s="45">
        <v>0</v>
      </c>
      <c r="J124" s="45">
        <v>0</v>
      </c>
      <c r="K124" s="45">
        <v>3</v>
      </c>
      <c r="L124" s="45">
        <v>0.25</v>
      </c>
      <c r="M124" s="45">
        <v>0.5</v>
      </c>
      <c r="N124" s="45">
        <v>0</v>
      </c>
      <c r="O124" s="45">
        <v>0.25</v>
      </c>
      <c r="P124" s="45">
        <v>17</v>
      </c>
      <c r="Q124" s="45">
        <v>0.25</v>
      </c>
      <c r="R124" s="45">
        <v>0</v>
      </c>
      <c r="S124" s="45">
        <v>4.25</v>
      </c>
      <c r="T124" s="45">
        <v>0</v>
      </c>
      <c r="U124" s="45">
        <v>0</v>
      </c>
      <c r="V124" s="45">
        <v>0.5</v>
      </c>
      <c r="W124" s="45">
        <v>1</v>
      </c>
      <c r="X124" s="45">
        <v>2.5</v>
      </c>
      <c r="Y124" s="45">
        <v>0.25</v>
      </c>
      <c r="Z124" s="45">
        <v>0</v>
      </c>
      <c r="AA124" s="45">
        <v>0.25</v>
      </c>
      <c r="AB124" s="45">
        <v>0</v>
      </c>
      <c r="AC124" s="45">
        <v>0</v>
      </c>
      <c r="AD124" s="45">
        <v>4.25</v>
      </c>
      <c r="AE124" s="45">
        <v>0.25</v>
      </c>
      <c r="AF124" s="45">
        <v>0.25</v>
      </c>
      <c r="AG124" s="45">
        <v>0</v>
      </c>
      <c r="AH124" s="45">
        <v>1</v>
      </c>
      <c r="AI124" s="45">
        <v>0.5</v>
      </c>
      <c r="AJ124" s="45">
        <v>0.25</v>
      </c>
      <c r="AK124" s="45">
        <v>0.75</v>
      </c>
      <c r="AL124" s="45">
        <v>0</v>
      </c>
      <c r="AM124" s="45">
        <v>0</v>
      </c>
      <c r="AN124" s="45">
        <v>0.75</v>
      </c>
      <c r="AO124" s="51">
        <v>0.25</v>
      </c>
      <c r="AQ124" s="228">
        <v>5.25</v>
      </c>
      <c r="AR124" s="51">
        <v>1</v>
      </c>
      <c r="AS124" s="51">
        <v>17.25</v>
      </c>
      <c r="AT124" s="51">
        <v>13</v>
      </c>
      <c r="AU124" s="51">
        <v>4</v>
      </c>
    </row>
    <row r="125" spans="2:47" s="23" customFormat="1" ht="17.25" customHeight="1" x14ac:dyDescent="0.2">
      <c r="B125" s="87" t="s">
        <v>275</v>
      </c>
      <c r="C125" s="81" t="s">
        <v>141</v>
      </c>
      <c r="D125" s="134" t="s">
        <v>363</v>
      </c>
      <c r="E125" s="50">
        <v>1.75</v>
      </c>
      <c r="F125" s="45">
        <v>0</v>
      </c>
      <c r="G125" s="45">
        <v>0</v>
      </c>
      <c r="H125" s="45">
        <v>0.25</v>
      </c>
      <c r="I125" s="45">
        <v>0</v>
      </c>
      <c r="J125" s="45">
        <v>0</v>
      </c>
      <c r="K125" s="45">
        <v>0.5</v>
      </c>
      <c r="L125" s="45">
        <v>3.5</v>
      </c>
      <c r="M125" s="45">
        <v>0</v>
      </c>
      <c r="N125" s="45">
        <v>0</v>
      </c>
      <c r="O125" s="45">
        <v>1</v>
      </c>
      <c r="P125" s="45">
        <v>2</v>
      </c>
      <c r="Q125" s="45">
        <v>0</v>
      </c>
      <c r="R125" s="45">
        <v>0</v>
      </c>
      <c r="S125" s="45">
        <v>13.5</v>
      </c>
      <c r="T125" s="45">
        <v>8.5</v>
      </c>
      <c r="U125" s="45">
        <v>0.25</v>
      </c>
      <c r="V125" s="45">
        <v>0</v>
      </c>
      <c r="W125" s="45">
        <v>11.5</v>
      </c>
      <c r="X125" s="45">
        <v>3.75</v>
      </c>
      <c r="Y125" s="45">
        <v>1</v>
      </c>
      <c r="Z125" s="45">
        <v>0</v>
      </c>
      <c r="AA125" s="45">
        <v>0</v>
      </c>
      <c r="AB125" s="45">
        <v>0.5</v>
      </c>
      <c r="AC125" s="45">
        <v>0</v>
      </c>
      <c r="AD125" s="45">
        <v>0.5</v>
      </c>
      <c r="AE125" s="45">
        <v>0</v>
      </c>
      <c r="AF125" s="45">
        <v>0</v>
      </c>
      <c r="AG125" s="45">
        <v>0</v>
      </c>
      <c r="AH125" s="45">
        <v>0</v>
      </c>
      <c r="AI125" s="45">
        <v>4.5</v>
      </c>
      <c r="AJ125" s="45">
        <v>0</v>
      </c>
      <c r="AK125" s="45">
        <v>0</v>
      </c>
      <c r="AL125" s="45">
        <v>0</v>
      </c>
      <c r="AM125" s="45">
        <v>1.75</v>
      </c>
      <c r="AN125" s="45">
        <v>1</v>
      </c>
      <c r="AO125" s="51">
        <v>0</v>
      </c>
      <c r="AQ125" s="228">
        <v>2.5</v>
      </c>
      <c r="AR125" s="51">
        <v>4.5</v>
      </c>
      <c r="AS125" s="51">
        <v>2</v>
      </c>
      <c r="AT125" s="51">
        <v>39.5</v>
      </c>
      <c r="AU125" s="51">
        <v>7.25</v>
      </c>
    </row>
    <row r="126" spans="2:47" s="23" customFormat="1" ht="17.25" customHeight="1" x14ac:dyDescent="0.2">
      <c r="B126" s="87" t="s">
        <v>275</v>
      </c>
      <c r="C126" s="81" t="s">
        <v>142</v>
      </c>
      <c r="D126" s="134" t="s">
        <v>368</v>
      </c>
      <c r="E126" s="50">
        <v>7.25</v>
      </c>
      <c r="F126" s="45">
        <v>43.5</v>
      </c>
      <c r="G126" s="45">
        <v>0</v>
      </c>
      <c r="H126" s="45">
        <v>0.25</v>
      </c>
      <c r="I126" s="45">
        <v>0</v>
      </c>
      <c r="J126" s="45">
        <v>0</v>
      </c>
      <c r="K126" s="45">
        <v>1.25</v>
      </c>
      <c r="L126" s="45">
        <v>0</v>
      </c>
      <c r="M126" s="45">
        <v>0.75</v>
      </c>
      <c r="N126" s="45">
        <v>0</v>
      </c>
      <c r="O126" s="45">
        <v>0</v>
      </c>
      <c r="P126" s="45">
        <v>13.25</v>
      </c>
      <c r="Q126" s="45">
        <v>0</v>
      </c>
      <c r="R126" s="45">
        <v>0.5</v>
      </c>
      <c r="S126" s="45">
        <v>2.5</v>
      </c>
      <c r="T126" s="45">
        <v>0</v>
      </c>
      <c r="U126" s="45">
        <v>0.5</v>
      </c>
      <c r="V126" s="45">
        <v>0</v>
      </c>
      <c r="W126" s="45">
        <v>0.5</v>
      </c>
      <c r="X126" s="45">
        <v>7.75</v>
      </c>
      <c r="Y126" s="45">
        <v>0.75</v>
      </c>
      <c r="Z126" s="45">
        <v>0</v>
      </c>
      <c r="AA126" s="45">
        <v>0</v>
      </c>
      <c r="AB126" s="45">
        <v>0</v>
      </c>
      <c r="AC126" s="45">
        <v>0</v>
      </c>
      <c r="AD126" s="45">
        <v>0</v>
      </c>
      <c r="AE126" s="45">
        <v>0</v>
      </c>
      <c r="AF126" s="45">
        <v>0</v>
      </c>
      <c r="AG126" s="45">
        <v>0</v>
      </c>
      <c r="AH126" s="45">
        <v>0</v>
      </c>
      <c r="AI126" s="45">
        <v>0</v>
      </c>
      <c r="AJ126" s="45">
        <v>0</v>
      </c>
      <c r="AK126" s="45">
        <v>0</v>
      </c>
      <c r="AL126" s="45">
        <v>0</v>
      </c>
      <c r="AM126" s="45">
        <v>0.25</v>
      </c>
      <c r="AN126" s="45">
        <v>0</v>
      </c>
      <c r="AO126" s="51">
        <v>0</v>
      </c>
      <c r="AQ126" s="228">
        <v>52.25</v>
      </c>
      <c r="AR126" s="51">
        <v>0.75</v>
      </c>
      <c r="AS126" s="51">
        <v>13.75</v>
      </c>
      <c r="AT126" s="51">
        <v>12</v>
      </c>
      <c r="AU126" s="51">
        <v>0.25</v>
      </c>
    </row>
    <row r="127" spans="2:47" s="23" customFormat="1" ht="17.25" customHeight="1" x14ac:dyDescent="0.2">
      <c r="B127" s="87" t="s">
        <v>275</v>
      </c>
      <c r="C127" s="81" t="s">
        <v>143</v>
      </c>
      <c r="D127" s="134" t="s">
        <v>373</v>
      </c>
      <c r="E127" s="50">
        <v>0</v>
      </c>
      <c r="F127" s="45">
        <v>0.5</v>
      </c>
      <c r="G127" s="45">
        <v>0.75</v>
      </c>
      <c r="H127" s="45">
        <v>0.5</v>
      </c>
      <c r="I127" s="45">
        <v>1.5</v>
      </c>
      <c r="J127" s="45">
        <v>2.25</v>
      </c>
      <c r="K127" s="45">
        <v>3.25</v>
      </c>
      <c r="L127" s="45">
        <v>0</v>
      </c>
      <c r="M127" s="45">
        <v>0</v>
      </c>
      <c r="N127" s="45">
        <v>0</v>
      </c>
      <c r="O127" s="45">
        <v>0.25</v>
      </c>
      <c r="P127" s="45">
        <v>5.5</v>
      </c>
      <c r="Q127" s="45">
        <v>4.75</v>
      </c>
      <c r="R127" s="45">
        <v>0</v>
      </c>
      <c r="S127" s="45">
        <v>0.5</v>
      </c>
      <c r="T127" s="45">
        <v>0</v>
      </c>
      <c r="U127" s="45">
        <v>0</v>
      </c>
      <c r="V127" s="45">
        <v>0</v>
      </c>
      <c r="W127" s="45">
        <v>5.75</v>
      </c>
      <c r="X127" s="45">
        <v>2.25</v>
      </c>
      <c r="Y127" s="45">
        <v>0</v>
      </c>
      <c r="Z127" s="45">
        <v>1.75</v>
      </c>
      <c r="AA127" s="45">
        <v>0</v>
      </c>
      <c r="AB127" s="45">
        <v>0</v>
      </c>
      <c r="AC127" s="45">
        <v>0</v>
      </c>
      <c r="AD127" s="45">
        <v>0</v>
      </c>
      <c r="AE127" s="45">
        <v>1</v>
      </c>
      <c r="AF127" s="45">
        <v>1.25</v>
      </c>
      <c r="AG127" s="45">
        <v>0</v>
      </c>
      <c r="AH127" s="45">
        <v>0</v>
      </c>
      <c r="AI127" s="45">
        <v>2.75</v>
      </c>
      <c r="AJ127" s="45">
        <v>0</v>
      </c>
      <c r="AK127" s="45">
        <v>0</v>
      </c>
      <c r="AL127" s="45">
        <v>0</v>
      </c>
      <c r="AM127" s="45">
        <v>0</v>
      </c>
      <c r="AN127" s="45">
        <v>0.75</v>
      </c>
      <c r="AO127" s="51">
        <v>0</v>
      </c>
      <c r="AQ127" s="228">
        <v>8.75</v>
      </c>
      <c r="AR127" s="51">
        <v>0.25</v>
      </c>
      <c r="AS127" s="51">
        <v>10.25</v>
      </c>
      <c r="AT127" s="51">
        <v>10.25</v>
      </c>
      <c r="AU127" s="51">
        <v>5.75</v>
      </c>
    </row>
    <row r="128" spans="2:47" s="23" customFormat="1" ht="17.25" customHeight="1" x14ac:dyDescent="0.2">
      <c r="B128" s="87" t="s">
        <v>275</v>
      </c>
      <c r="C128" s="81" t="s">
        <v>148</v>
      </c>
      <c r="D128" s="134" t="s">
        <v>374</v>
      </c>
      <c r="E128" s="50">
        <v>2.75</v>
      </c>
      <c r="F128" s="45">
        <v>1</v>
      </c>
      <c r="G128" s="45">
        <v>0.75</v>
      </c>
      <c r="H128" s="45">
        <v>0.5</v>
      </c>
      <c r="I128" s="45">
        <v>0.75</v>
      </c>
      <c r="J128" s="45">
        <v>0</v>
      </c>
      <c r="K128" s="45">
        <v>0.25</v>
      </c>
      <c r="L128" s="45">
        <v>0</v>
      </c>
      <c r="M128" s="45">
        <v>0</v>
      </c>
      <c r="N128" s="45">
        <v>0.25</v>
      </c>
      <c r="O128" s="45">
        <v>0</v>
      </c>
      <c r="P128" s="45">
        <v>7.5</v>
      </c>
      <c r="Q128" s="45">
        <v>6</v>
      </c>
      <c r="R128" s="45">
        <v>1</v>
      </c>
      <c r="S128" s="45">
        <v>3.5</v>
      </c>
      <c r="T128" s="45">
        <v>17.75</v>
      </c>
      <c r="U128" s="45">
        <v>2.25</v>
      </c>
      <c r="V128" s="45">
        <v>0</v>
      </c>
      <c r="W128" s="45">
        <v>12.5</v>
      </c>
      <c r="X128" s="45">
        <v>19.75</v>
      </c>
      <c r="Y128" s="45">
        <v>3.25</v>
      </c>
      <c r="Z128" s="45">
        <v>0</v>
      </c>
      <c r="AA128" s="45">
        <v>0</v>
      </c>
      <c r="AB128" s="45">
        <v>0.25</v>
      </c>
      <c r="AC128" s="45">
        <v>0.75</v>
      </c>
      <c r="AD128" s="45">
        <v>0.25</v>
      </c>
      <c r="AE128" s="45">
        <v>0</v>
      </c>
      <c r="AF128" s="45">
        <v>1.25</v>
      </c>
      <c r="AG128" s="45">
        <v>0.25</v>
      </c>
      <c r="AH128" s="45">
        <v>0</v>
      </c>
      <c r="AI128" s="45">
        <v>0.5</v>
      </c>
      <c r="AJ128" s="45">
        <v>0</v>
      </c>
      <c r="AK128" s="45">
        <v>1</v>
      </c>
      <c r="AL128" s="45">
        <v>0</v>
      </c>
      <c r="AM128" s="45">
        <v>0</v>
      </c>
      <c r="AN128" s="45">
        <v>0</v>
      </c>
      <c r="AO128" s="51">
        <v>0</v>
      </c>
      <c r="AQ128" s="228">
        <v>6</v>
      </c>
      <c r="AR128" s="51">
        <v>0.25</v>
      </c>
      <c r="AS128" s="51">
        <v>14.5</v>
      </c>
      <c r="AT128" s="51">
        <v>60.25</v>
      </c>
      <c r="AU128" s="51">
        <v>3</v>
      </c>
    </row>
    <row r="129" spans="2:47" s="23" customFormat="1" ht="17.25" customHeight="1" x14ac:dyDescent="0.2">
      <c r="B129" s="87" t="s">
        <v>275</v>
      </c>
      <c r="C129" s="81" t="s">
        <v>156</v>
      </c>
      <c r="D129" s="134" t="s">
        <v>383</v>
      </c>
      <c r="E129" s="50">
        <v>1.5</v>
      </c>
      <c r="F129" s="45">
        <v>1.75</v>
      </c>
      <c r="G129" s="45">
        <v>2</v>
      </c>
      <c r="H129" s="45">
        <v>0</v>
      </c>
      <c r="I129" s="45">
        <v>0</v>
      </c>
      <c r="J129" s="45">
        <v>0.25</v>
      </c>
      <c r="K129" s="45">
        <v>0</v>
      </c>
      <c r="L129" s="45">
        <v>0.75</v>
      </c>
      <c r="M129" s="45">
        <v>1</v>
      </c>
      <c r="N129" s="45">
        <v>20.5</v>
      </c>
      <c r="O129" s="45">
        <v>1</v>
      </c>
      <c r="P129" s="45">
        <v>37.5</v>
      </c>
      <c r="Q129" s="45">
        <v>4.75</v>
      </c>
      <c r="R129" s="45">
        <v>1.75</v>
      </c>
      <c r="S129" s="45">
        <v>9.25</v>
      </c>
      <c r="T129" s="45">
        <v>3.5</v>
      </c>
      <c r="U129" s="45">
        <v>0</v>
      </c>
      <c r="V129" s="45">
        <v>0</v>
      </c>
      <c r="W129" s="45">
        <v>3</v>
      </c>
      <c r="X129" s="45">
        <v>2</v>
      </c>
      <c r="Y129" s="45">
        <v>4.75</v>
      </c>
      <c r="Z129" s="45">
        <v>0.5</v>
      </c>
      <c r="AA129" s="45">
        <v>0</v>
      </c>
      <c r="AB129" s="45">
        <v>0.25</v>
      </c>
      <c r="AC129" s="45">
        <v>0.75</v>
      </c>
      <c r="AD129" s="45">
        <v>0</v>
      </c>
      <c r="AE129" s="45">
        <v>2.75</v>
      </c>
      <c r="AF129" s="45">
        <v>0.75</v>
      </c>
      <c r="AG129" s="45">
        <v>0</v>
      </c>
      <c r="AH129" s="45">
        <v>0</v>
      </c>
      <c r="AI129" s="45">
        <v>1.25</v>
      </c>
      <c r="AJ129" s="45">
        <v>0</v>
      </c>
      <c r="AK129" s="45">
        <v>0.5</v>
      </c>
      <c r="AL129" s="45">
        <v>1.25</v>
      </c>
      <c r="AM129" s="45">
        <v>0</v>
      </c>
      <c r="AN129" s="45">
        <v>0.25</v>
      </c>
      <c r="AO129" s="51">
        <v>0</v>
      </c>
      <c r="AQ129" s="228">
        <v>5.5</v>
      </c>
      <c r="AR129" s="51">
        <v>23.25</v>
      </c>
      <c r="AS129" s="51">
        <v>44</v>
      </c>
      <c r="AT129" s="51">
        <v>24</v>
      </c>
      <c r="AU129" s="51">
        <v>6.75</v>
      </c>
    </row>
    <row r="130" spans="2:47" s="23" customFormat="1" ht="17.25" customHeight="1" x14ac:dyDescent="0.2">
      <c r="B130" s="87" t="s">
        <v>275</v>
      </c>
      <c r="C130" s="81" t="s">
        <v>157</v>
      </c>
      <c r="D130" s="134" t="s">
        <v>399</v>
      </c>
      <c r="E130" s="50">
        <v>3</v>
      </c>
      <c r="F130" s="45">
        <v>2.5</v>
      </c>
      <c r="G130" s="45">
        <v>2.75</v>
      </c>
      <c r="H130" s="45">
        <v>0.25</v>
      </c>
      <c r="I130" s="45">
        <v>3.75</v>
      </c>
      <c r="J130" s="45">
        <v>0.75</v>
      </c>
      <c r="K130" s="45">
        <v>9</v>
      </c>
      <c r="L130" s="45">
        <v>0.75</v>
      </c>
      <c r="M130" s="45">
        <v>0.25</v>
      </c>
      <c r="N130" s="45">
        <v>0.5</v>
      </c>
      <c r="O130" s="45">
        <v>1</v>
      </c>
      <c r="P130" s="45">
        <v>20.75</v>
      </c>
      <c r="Q130" s="45">
        <v>5.25</v>
      </c>
      <c r="R130" s="45">
        <v>1.25</v>
      </c>
      <c r="S130" s="45">
        <v>5</v>
      </c>
      <c r="T130" s="45">
        <v>8</v>
      </c>
      <c r="U130" s="45">
        <v>0.25</v>
      </c>
      <c r="V130" s="45">
        <v>0</v>
      </c>
      <c r="W130" s="45">
        <v>4.75</v>
      </c>
      <c r="X130" s="45">
        <v>7</v>
      </c>
      <c r="Y130" s="45">
        <v>0.75</v>
      </c>
      <c r="Z130" s="45">
        <v>0.5</v>
      </c>
      <c r="AA130" s="45">
        <v>0</v>
      </c>
      <c r="AB130" s="45">
        <v>0.25</v>
      </c>
      <c r="AC130" s="45">
        <v>0.5</v>
      </c>
      <c r="AD130" s="45">
        <v>0</v>
      </c>
      <c r="AE130" s="45">
        <v>4.5</v>
      </c>
      <c r="AF130" s="45">
        <v>3.25</v>
      </c>
      <c r="AG130" s="45">
        <v>1.5</v>
      </c>
      <c r="AH130" s="45">
        <v>1</v>
      </c>
      <c r="AI130" s="45">
        <v>0.5</v>
      </c>
      <c r="AJ130" s="45">
        <v>0</v>
      </c>
      <c r="AK130" s="45">
        <v>2.5</v>
      </c>
      <c r="AL130" s="45">
        <v>1.5</v>
      </c>
      <c r="AM130" s="45">
        <v>0.25</v>
      </c>
      <c r="AN130" s="45">
        <v>2.75</v>
      </c>
      <c r="AO130" s="51">
        <v>0.5</v>
      </c>
      <c r="AQ130" s="228">
        <v>22</v>
      </c>
      <c r="AR130" s="51">
        <v>2.5</v>
      </c>
      <c r="AS130" s="51">
        <v>27.25</v>
      </c>
      <c r="AT130" s="51">
        <v>27</v>
      </c>
      <c r="AU130" s="51">
        <v>18.25</v>
      </c>
    </row>
    <row r="131" spans="2:47" s="23" customFormat="1" ht="17.25" customHeight="1" x14ac:dyDescent="0.2">
      <c r="B131" s="87" t="s">
        <v>275</v>
      </c>
      <c r="C131" s="81" t="s">
        <v>144</v>
      </c>
      <c r="D131" s="134" t="s">
        <v>389</v>
      </c>
      <c r="E131" s="50">
        <v>0</v>
      </c>
      <c r="F131" s="45">
        <v>0</v>
      </c>
      <c r="G131" s="45">
        <v>0</v>
      </c>
      <c r="H131" s="45">
        <v>0.5</v>
      </c>
      <c r="I131" s="45">
        <v>0</v>
      </c>
      <c r="J131" s="45">
        <v>0</v>
      </c>
      <c r="K131" s="45">
        <v>0</v>
      </c>
      <c r="L131" s="45">
        <v>0.25</v>
      </c>
      <c r="M131" s="45">
        <v>0</v>
      </c>
      <c r="N131" s="45">
        <v>0</v>
      </c>
      <c r="O131" s="45">
        <v>0</v>
      </c>
      <c r="P131" s="45">
        <v>0</v>
      </c>
      <c r="Q131" s="45">
        <v>0.25</v>
      </c>
      <c r="R131" s="45">
        <v>0</v>
      </c>
      <c r="S131" s="45">
        <v>0</v>
      </c>
      <c r="T131" s="45">
        <v>0</v>
      </c>
      <c r="U131" s="45">
        <v>0</v>
      </c>
      <c r="V131" s="45">
        <v>0</v>
      </c>
      <c r="W131" s="45">
        <v>0</v>
      </c>
      <c r="X131" s="45">
        <v>0</v>
      </c>
      <c r="Y131" s="45">
        <v>0</v>
      </c>
      <c r="Z131" s="45">
        <v>0</v>
      </c>
      <c r="AA131" s="45">
        <v>0</v>
      </c>
      <c r="AB131" s="45">
        <v>0</v>
      </c>
      <c r="AC131" s="45">
        <v>0</v>
      </c>
      <c r="AD131" s="45">
        <v>0</v>
      </c>
      <c r="AE131" s="45">
        <v>13</v>
      </c>
      <c r="AF131" s="45">
        <v>0</v>
      </c>
      <c r="AG131" s="45">
        <v>0</v>
      </c>
      <c r="AH131" s="45">
        <v>0</v>
      </c>
      <c r="AI131" s="45">
        <v>1.75</v>
      </c>
      <c r="AJ131" s="45">
        <v>0</v>
      </c>
      <c r="AK131" s="45">
        <v>2.25</v>
      </c>
      <c r="AL131" s="45">
        <v>0</v>
      </c>
      <c r="AM131" s="45">
        <v>0</v>
      </c>
      <c r="AN131" s="45">
        <v>0</v>
      </c>
      <c r="AO131" s="51">
        <v>0</v>
      </c>
      <c r="AQ131" s="228">
        <v>0.5</v>
      </c>
      <c r="AR131" s="51">
        <v>0.25</v>
      </c>
      <c r="AS131" s="51">
        <v>0.25</v>
      </c>
      <c r="AT131" s="51">
        <v>0</v>
      </c>
      <c r="AU131" s="51">
        <v>17</v>
      </c>
    </row>
    <row r="132" spans="2:47" s="23" customFormat="1" ht="17.25" customHeight="1" x14ac:dyDescent="0.2">
      <c r="B132" s="87" t="s">
        <v>276</v>
      </c>
      <c r="C132" s="81" t="s">
        <v>165</v>
      </c>
      <c r="D132" s="134" t="s">
        <v>279</v>
      </c>
      <c r="E132" s="50">
        <v>17.75</v>
      </c>
      <c r="F132" s="45">
        <v>12.25</v>
      </c>
      <c r="G132" s="45">
        <v>38.25</v>
      </c>
      <c r="H132" s="45">
        <v>0</v>
      </c>
      <c r="I132" s="45">
        <v>0.75</v>
      </c>
      <c r="J132" s="45">
        <v>0.75</v>
      </c>
      <c r="K132" s="45">
        <v>18.25</v>
      </c>
      <c r="L132" s="45">
        <v>2.25</v>
      </c>
      <c r="M132" s="45">
        <v>5.25</v>
      </c>
      <c r="N132" s="45">
        <v>8.25</v>
      </c>
      <c r="O132" s="45">
        <v>9.25</v>
      </c>
      <c r="P132" s="45">
        <v>4.25</v>
      </c>
      <c r="Q132" s="45">
        <v>3.75</v>
      </c>
      <c r="R132" s="45">
        <v>2</v>
      </c>
      <c r="S132" s="45">
        <v>13.5</v>
      </c>
      <c r="T132" s="45">
        <v>5.25</v>
      </c>
      <c r="U132" s="45">
        <v>0.75</v>
      </c>
      <c r="V132" s="45">
        <v>7.5</v>
      </c>
      <c r="W132" s="45">
        <v>7.75</v>
      </c>
      <c r="X132" s="45">
        <v>15.25</v>
      </c>
      <c r="Y132" s="45">
        <v>3.25</v>
      </c>
      <c r="Z132" s="45">
        <v>0.5</v>
      </c>
      <c r="AA132" s="45">
        <v>0</v>
      </c>
      <c r="AB132" s="45">
        <v>0</v>
      </c>
      <c r="AC132" s="45">
        <v>1.75</v>
      </c>
      <c r="AD132" s="45">
        <v>5</v>
      </c>
      <c r="AE132" s="45">
        <v>10.5</v>
      </c>
      <c r="AF132" s="45">
        <v>4.5</v>
      </c>
      <c r="AG132" s="45">
        <v>2.5</v>
      </c>
      <c r="AH132" s="45">
        <v>3.25</v>
      </c>
      <c r="AI132" s="45">
        <v>23.5</v>
      </c>
      <c r="AJ132" s="45">
        <v>6</v>
      </c>
      <c r="AK132" s="45">
        <v>30.25</v>
      </c>
      <c r="AL132" s="45">
        <v>2.25</v>
      </c>
      <c r="AM132" s="45">
        <v>0</v>
      </c>
      <c r="AN132" s="45">
        <v>7.5</v>
      </c>
      <c r="AO132" s="51">
        <v>2</v>
      </c>
      <c r="AQ132" s="228">
        <v>88</v>
      </c>
      <c r="AR132" s="51">
        <v>25</v>
      </c>
      <c r="AS132" s="51">
        <v>10</v>
      </c>
      <c r="AT132" s="51">
        <v>60.5</v>
      </c>
      <c r="AU132" s="51">
        <v>92.25</v>
      </c>
    </row>
    <row r="133" spans="2:47" s="23" customFormat="1" ht="17.25" customHeight="1" x14ac:dyDescent="0.2">
      <c r="B133" s="87" t="s">
        <v>276</v>
      </c>
      <c r="C133" s="81" t="s">
        <v>158</v>
      </c>
      <c r="D133" s="134" t="s">
        <v>297</v>
      </c>
      <c r="E133" s="50">
        <v>6.25</v>
      </c>
      <c r="F133" s="45">
        <v>4</v>
      </c>
      <c r="G133" s="45">
        <v>1.75</v>
      </c>
      <c r="H133" s="45">
        <v>4</v>
      </c>
      <c r="I133" s="45">
        <v>5.5</v>
      </c>
      <c r="J133" s="45">
        <v>0.5</v>
      </c>
      <c r="K133" s="45">
        <v>2</v>
      </c>
      <c r="L133" s="45">
        <v>0</v>
      </c>
      <c r="M133" s="45">
        <v>0.25</v>
      </c>
      <c r="N133" s="45">
        <v>0</v>
      </c>
      <c r="O133" s="45">
        <v>0.75</v>
      </c>
      <c r="P133" s="45">
        <v>12.75</v>
      </c>
      <c r="Q133" s="45">
        <v>23</v>
      </c>
      <c r="R133" s="45">
        <v>0.5</v>
      </c>
      <c r="S133" s="45">
        <v>4</v>
      </c>
      <c r="T133" s="45">
        <v>1.25</v>
      </c>
      <c r="U133" s="45">
        <v>0.25</v>
      </c>
      <c r="V133" s="45">
        <v>0.25</v>
      </c>
      <c r="W133" s="45">
        <v>0.25</v>
      </c>
      <c r="X133" s="45">
        <v>4.75</v>
      </c>
      <c r="Y133" s="45">
        <v>1.25</v>
      </c>
      <c r="Z133" s="45">
        <v>0</v>
      </c>
      <c r="AA133" s="45">
        <v>0</v>
      </c>
      <c r="AB133" s="45">
        <v>0.75</v>
      </c>
      <c r="AC133" s="45">
        <v>0.75</v>
      </c>
      <c r="AD133" s="45">
        <v>9.25</v>
      </c>
      <c r="AE133" s="45">
        <v>5.25</v>
      </c>
      <c r="AF133" s="45">
        <v>1.5</v>
      </c>
      <c r="AG133" s="45">
        <v>0</v>
      </c>
      <c r="AH133" s="45">
        <v>0</v>
      </c>
      <c r="AI133" s="45">
        <v>2</v>
      </c>
      <c r="AJ133" s="45">
        <v>0</v>
      </c>
      <c r="AK133" s="45">
        <v>1.75</v>
      </c>
      <c r="AL133" s="45">
        <v>0.75</v>
      </c>
      <c r="AM133" s="45">
        <v>0</v>
      </c>
      <c r="AN133" s="45">
        <v>0</v>
      </c>
      <c r="AO133" s="51">
        <v>0.25</v>
      </c>
      <c r="AQ133" s="228">
        <v>24</v>
      </c>
      <c r="AR133" s="51">
        <v>1</v>
      </c>
      <c r="AS133" s="51">
        <v>36.25</v>
      </c>
      <c r="AT133" s="51">
        <v>22.75</v>
      </c>
      <c r="AU133" s="51">
        <v>11.5</v>
      </c>
    </row>
    <row r="134" spans="2:47" s="23" customFormat="1" ht="17.25" customHeight="1" x14ac:dyDescent="0.2">
      <c r="B134" s="87" t="s">
        <v>276</v>
      </c>
      <c r="C134" s="81" t="s">
        <v>159</v>
      </c>
      <c r="D134" s="134" t="s">
        <v>298</v>
      </c>
      <c r="E134" s="50">
        <v>0</v>
      </c>
      <c r="F134" s="45">
        <v>0.25</v>
      </c>
      <c r="G134" s="45">
        <v>0</v>
      </c>
      <c r="H134" s="45">
        <v>0</v>
      </c>
      <c r="I134" s="45">
        <v>0</v>
      </c>
      <c r="J134" s="45">
        <v>0.5</v>
      </c>
      <c r="K134" s="45">
        <v>6</v>
      </c>
      <c r="L134" s="45">
        <v>1</v>
      </c>
      <c r="M134" s="45">
        <v>1.5</v>
      </c>
      <c r="N134" s="45">
        <v>0.75</v>
      </c>
      <c r="O134" s="45">
        <v>1.5</v>
      </c>
      <c r="P134" s="45">
        <v>21.75</v>
      </c>
      <c r="Q134" s="45">
        <v>13.5</v>
      </c>
      <c r="R134" s="45">
        <v>1.25</v>
      </c>
      <c r="S134" s="45">
        <v>4.25</v>
      </c>
      <c r="T134" s="45">
        <v>24.5</v>
      </c>
      <c r="U134" s="45">
        <v>0.25</v>
      </c>
      <c r="V134" s="45">
        <v>0.75</v>
      </c>
      <c r="W134" s="45">
        <v>9.5</v>
      </c>
      <c r="X134" s="45">
        <v>15</v>
      </c>
      <c r="Y134" s="45">
        <v>6</v>
      </c>
      <c r="Z134" s="45">
        <v>0.5</v>
      </c>
      <c r="AA134" s="45">
        <v>0</v>
      </c>
      <c r="AB134" s="45">
        <v>0</v>
      </c>
      <c r="AC134" s="45">
        <v>0.25</v>
      </c>
      <c r="AD134" s="45">
        <v>1.75</v>
      </c>
      <c r="AE134" s="45">
        <v>4</v>
      </c>
      <c r="AF134" s="45">
        <v>6.25</v>
      </c>
      <c r="AG134" s="45">
        <v>1.25</v>
      </c>
      <c r="AH134" s="45">
        <v>0.5</v>
      </c>
      <c r="AI134" s="45">
        <v>2.75</v>
      </c>
      <c r="AJ134" s="45">
        <v>1.5</v>
      </c>
      <c r="AK134" s="45">
        <v>26.5</v>
      </c>
      <c r="AL134" s="45">
        <v>3.75</v>
      </c>
      <c r="AM134" s="45">
        <v>0</v>
      </c>
      <c r="AN134" s="45">
        <v>2.75</v>
      </c>
      <c r="AO134" s="51">
        <v>0</v>
      </c>
      <c r="AQ134" s="228">
        <v>6.75</v>
      </c>
      <c r="AR134" s="51">
        <v>4.75</v>
      </c>
      <c r="AS134" s="51">
        <v>36.5</v>
      </c>
      <c r="AT134" s="51">
        <v>62.75</v>
      </c>
      <c r="AU134" s="51">
        <v>49.25</v>
      </c>
    </row>
    <row r="135" spans="2:47" s="23" customFormat="1" ht="17.25" customHeight="1" x14ac:dyDescent="0.2">
      <c r="B135" s="87" t="s">
        <v>276</v>
      </c>
      <c r="C135" s="81" t="s">
        <v>160</v>
      </c>
      <c r="D135" s="134" t="s">
        <v>299</v>
      </c>
      <c r="E135" s="50">
        <v>1.75</v>
      </c>
      <c r="F135" s="45">
        <v>3.25</v>
      </c>
      <c r="G135" s="45">
        <v>16</v>
      </c>
      <c r="H135" s="45">
        <v>0.25</v>
      </c>
      <c r="I135" s="45">
        <v>0</v>
      </c>
      <c r="J135" s="45">
        <v>0</v>
      </c>
      <c r="K135" s="45">
        <v>0.25</v>
      </c>
      <c r="L135" s="45">
        <v>5</v>
      </c>
      <c r="M135" s="45">
        <v>1</v>
      </c>
      <c r="N135" s="45">
        <v>0</v>
      </c>
      <c r="O135" s="45">
        <v>0</v>
      </c>
      <c r="P135" s="45">
        <v>11</v>
      </c>
      <c r="Q135" s="45">
        <v>0</v>
      </c>
      <c r="R135" s="45">
        <v>0</v>
      </c>
      <c r="S135" s="45">
        <v>0</v>
      </c>
      <c r="T135" s="45">
        <v>0</v>
      </c>
      <c r="U135" s="45">
        <v>0</v>
      </c>
      <c r="V135" s="45">
        <v>0</v>
      </c>
      <c r="W135" s="45">
        <v>0</v>
      </c>
      <c r="X135" s="45">
        <v>0</v>
      </c>
      <c r="Y135" s="45">
        <v>0</v>
      </c>
      <c r="Z135" s="45">
        <v>0</v>
      </c>
      <c r="AA135" s="45">
        <v>0</v>
      </c>
      <c r="AB135" s="45">
        <v>0</v>
      </c>
      <c r="AC135" s="45">
        <v>0</v>
      </c>
      <c r="AD135" s="45">
        <v>1</v>
      </c>
      <c r="AE135" s="45">
        <v>0</v>
      </c>
      <c r="AF135" s="45">
        <v>5</v>
      </c>
      <c r="AG135" s="45">
        <v>7</v>
      </c>
      <c r="AH135" s="45">
        <v>0</v>
      </c>
      <c r="AI135" s="45">
        <v>18</v>
      </c>
      <c r="AJ135" s="45">
        <v>0</v>
      </c>
      <c r="AK135" s="45">
        <v>7.5</v>
      </c>
      <c r="AL135" s="45">
        <v>0</v>
      </c>
      <c r="AM135" s="45">
        <v>2</v>
      </c>
      <c r="AN135" s="45">
        <v>0</v>
      </c>
      <c r="AO135" s="51">
        <v>0</v>
      </c>
      <c r="AQ135" s="228">
        <v>21.5</v>
      </c>
      <c r="AR135" s="51">
        <v>6</v>
      </c>
      <c r="AS135" s="51">
        <v>11</v>
      </c>
      <c r="AT135" s="51">
        <v>1</v>
      </c>
      <c r="AU135" s="51">
        <v>39.5</v>
      </c>
    </row>
    <row r="136" spans="2:47" s="23" customFormat="1" ht="17.25" customHeight="1" x14ac:dyDescent="0.2">
      <c r="B136" s="87" t="s">
        <v>276</v>
      </c>
      <c r="C136" s="81" t="s">
        <v>161</v>
      </c>
      <c r="D136" s="134" t="s">
        <v>310</v>
      </c>
      <c r="E136" s="50">
        <v>25.5</v>
      </c>
      <c r="F136" s="45">
        <v>0</v>
      </c>
      <c r="G136" s="45">
        <v>31</v>
      </c>
      <c r="H136" s="45">
        <v>1.25</v>
      </c>
      <c r="I136" s="45">
        <v>3</v>
      </c>
      <c r="J136" s="45">
        <v>0</v>
      </c>
      <c r="K136" s="45">
        <v>7</v>
      </c>
      <c r="L136" s="45">
        <v>7.25</v>
      </c>
      <c r="M136" s="45">
        <v>3.25</v>
      </c>
      <c r="N136" s="45">
        <v>13</v>
      </c>
      <c r="O136" s="45">
        <v>0</v>
      </c>
      <c r="P136" s="45">
        <v>16</v>
      </c>
      <c r="Q136" s="45">
        <v>0</v>
      </c>
      <c r="R136" s="45">
        <v>0</v>
      </c>
      <c r="S136" s="45">
        <v>0</v>
      </c>
      <c r="T136" s="45">
        <v>73</v>
      </c>
      <c r="U136" s="45">
        <v>0</v>
      </c>
      <c r="V136" s="45">
        <v>4.75</v>
      </c>
      <c r="W136" s="45">
        <v>0.75</v>
      </c>
      <c r="X136" s="45">
        <v>0</v>
      </c>
      <c r="Y136" s="45">
        <v>0</v>
      </c>
      <c r="Z136" s="45">
        <v>0.5</v>
      </c>
      <c r="AA136" s="45">
        <v>0</v>
      </c>
      <c r="AB136" s="45">
        <v>3.25</v>
      </c>
      <c r="AC136" s="45">
        <v>4.25</v>
      </c>
      <c r="AD136" s="45">
        <v>3.25</v>
      </c>
      <c r="AE136" s="45">
        <v>24.5</v>
      </c>
      <c r="AF136" s="45">
        <v>0</v>
      </c>
      <c r="AG136" s="45">
        <v>0.75</v>
      </c>
      <c r="AH136" s="45">
        <v>0</v>
      </c>
      <c r="AI136" s="45">
        <v>20.25</v>
      </c>
      <c r="AJ136" s="45">
        <v>0</v>
      </c>
      <c r="AK136" s="45">
        <v>64.5</v>
      </c>
      <c r="AL136" s="45">
        <v>0</v>
      </c>
      <c r="AM136" s="45">
        <v>0.25</v>
      </c>
      <c r="AN136" s="45">
        <v>1.75</v>
      </c>
      <c r="AO136" s="51">
        <v>1.5</v>
      </c>
      <c r="AQ136" s="228">
        <v>67.75</v>
      </c>
      <c r="AR136" s="51">
        <v>23.5</v>
      </c>
      <c r="AS136" s="51">
        <v>16</v>
      </c>
      <c r="AT136" s="51">
        <v>89.75</v>
      </c>
      <c r="AU136" s="51">
        <v>113.5</v>
      </c>
    </row>
    <row r="137" spans="2:47" s="23" customFormat="1" ht="17.25" customHeight="1" x14ac:dyDescent="0.2">
      <c r="B137" s="87" t="s">
        <v>276</v>
      </c>
      <c r="C137" s="81" t="s">
        <v>162</v>
      </c>
      <c r="D137" s="134" t="s">
        <v>401</v>
      </c>
      <c r="E137" s="50">
        <v>11.5</v>
      </c>
      <c r="F137" s="45">
        <v>1.75</v>
      </c>
      <c r="G137" s="45">
        <v>0</v>
      </c>
      <c r="H137" s="45">
        <v>0</v>
      </c>
      <c r="I137" s="45">
        <v>0.5</v>
      </c>
      <c r="J137" s="45">
        <v>0</v>
      </c>
      <c r="K137" s="45">
        <v>0.75</v>
      </c>
      <c r="L137" s="45">
        <v>0</v>
      </c>
      <c r="M137" s="45">
        <v>1.5</v>
      </c>
      <c r="N137" s="45">
        <v>0</v>
      </c>
      <c r="O137" s="45">
        <v>0</v>
      </c>
      <c r="P137" s="45">
        <v>5</v>
      </c>
      <c r="Q137" s="45">
        <v>0</v>
      </c>
      <c r="R137" s="45">
        <v>0</v>
      </c>
      <c r="S137" s="45">
        <v>0</v>
      </c>
      <c r="T137" s="45">
        <v>0</v>
      </c>
      <c r="U137" s="45">
        <v>0</v>
      </c>
      <c r="V137" s="45">
        <v>0</v>
      </c>
      <c r="W137" s="45">
        <v>0.5</v>
      </c>
      <c r="X137" s="45">
        <v>0</v>
      </c>
      <c r="Y137" s="45">
        <v>0</v>
      </c>
      <c r="Z137" s="45">
        <v>0</v>
      </c>
      <c r="AA137" s="45">
        <v>0</v>
      </c>
      <c r="AB137" s="45">
        <v>0.5</v>
      </c>
      <c r="AC137" s="45">
        <v>0</v>
      </c>
      <c r="AD137" s="45">
        <v>0</v>
      </c>
      <c r="AE137" s="45">
        <v>4.5</v>
      </c>
      <c r="AF137" s="45">
        <v>3.75</v>
      </c>
      <c r="AG137" s="45">
        <v>0</v>
      </c>
      <c r="AH137" s="45">
        <v>0</v>
      </c>
      <c r="AI137" s="45">
        <v>5</v>
      </c>
      <c r="AJ137" s="45">
        <v>0</v>
      </c>
      <c r="AK137" s="45">
        <v>2.25</v>
      </c>
      <c r="AL137" s="45">
        <v>2</v>
      </c>
      <c r="AM137" s="45">
        <v>0.25</v>
      </c>
      <c r="AN137" s="45">
        <v>0.75</v>
      </c>
      <c r="AO137" s="51">
        <v>2.5</v>
      </c>
      <c r="AQ137" s="228">
        <v>14.5</v>
      </c>
      <c r="AR137" s="51">
        <v>1.5</v>
      </c>
      <c r="AS137" s="51">
        <v>5</v>
      </c>
      <c r="AT137" s="51">
        <v>1</v>
      </c>
      <c r="AU137" s="51">
        <v>21</v>
      </c>
    </row>
    <row r="138" spans="2:47" s="23" customFormat="1" ht="17.25" customHeight="1" x14ac:dyDescent="0.2">
      <c r="B138" s="87" t="s">
        <v>276</v>
      </c>
      <c r="C138" s="81" t="s">
        <v>163</v>
      </c>
      <c r="D138" s="134" t="s">
        <v>331</v>
      </c>
      <c r="E138" s="50">
        <v>1</v>
      </c>
      <c r="F138" s="45">
        <v>0.5</v>
      </c>
      <c r="G138" s="45">
        <v>3.5</v>
      </c>
      <c r="H138" s="45">
        <v>0.25</v>
      </c>
      <c r="I138" s="45">
        <v>0.5</v>
      </c>
      <c r="J138" s="45">
        <v>0</v>
      </c>
      <c r="K138" s="45">
        <v>0.25</v>
      </c>
      <c r="L138" s="45">
        <v>0.5</v>
      </c>
      <c r="M138" s="45">
        <v>2.5</v>
      </c>
      <c r="N138" s="45">
        <v>0.25</v>
      </c>
      <c r="O138" s="45">
        <v>1.25</v>
      </c>
      <c r="P138" s="45">
        <v>2</v>
      </c>
      <c r="Q138" s="45">
        <v>2.5</v>
      </c>
      <c r="R138" s="45">
        <v>1</v>
      </c>
      <c r="S138" s="45">
        <v>9.75</v>
      </c>
      <c r="T138" s="45">
        <v>8</v>
      </c>
      <c r="U138" s="45">
        <v>1.25</v>
      </c>
      <c r="V138" s="45">
        <v>0</v>
      </c>
      <c r="W138" s="45">
        <v>10</v>
      </c>
      <c r="X138" s="45">
        <v>19.25</v>
      </c>
      <c r="Y138" s="45">
        <v>0.25</v>
      </c>
      <c r="Z138" s="45">
        <v>0</v>
      </c>
      <c r="AA138" s="45">
        <v>0</v>
      </c>
      <c r="AB138" s="45">
        <v>0.5</v>
      </c>
      <c r="AC138" s="45">
        <v>0</v>
      </c>
      <c r="AD138" s="45">
        <v>0</v>
      </c>
      <c r="AE138" s="45">
        <v>1.5</v>
      </c>
      <c r="AF138" s="45">
        <v>2.75</v>
      </c>
      <c r="AG138" s="45">
        <v>0.75</v>
      </c>
      <c r="AH138" s="45">
        <v>0.5</v>
      </c>
      <c r="AI138" s="45">
        <v>8.25</v>
      </c>
      <c r="AJ138" s="45">
        <v>0</v>
      </c>
      <c r="AK138" s="45">
        <v>11.25</v>
      </c>
      <c r="AL138" s="45">
        <v>0.5</v>
      </c>
      <c r="AM138" s="45">
        <v>0</v>
      </c>
      <c r="AN138" s="45">
        <v>0.5</v>
      </c>
      <c r="AO138" s="51">
        <v>0.5</v>
      </c>
      <c r="AQ138" s="228">
        <v>6</v>
      </c>
      <c r="AR138" s="51">
        <v>4.5</v>
      </c>
      <c r="AS138" s="51">
        <v>5.5</v>
      </c>
      <c r="AT138" s="51">
        <v>49</v>
      </c>
      <c r="AU138" s="51">
        <v>26.5</v>
      </c>
    </row>
    <row r="139" spans="2:47" s="23" customFormat="1" ht="17.25" customHeight="1" x14ac:dyDescent="0.2">
      <c r="B139" s="87" t="s">
        <v>276</v>
      </c>
      <c r="C139" s="81" t="s">
        <v>166</v>
      </c>
      <c r="D139" s="134" t="s">
        <v>341</v>
      </c>
      <c r="E139" s="50">
        <v>5</v>
      </c>
      <c r="F139" s="45">
        <v>3</v>
      </c>
      <c r="G139" s="45">
        <v>3.5</v>
      </c>
      <c r="H139" s="45">
        <v>1.25</v>
      </c>
      <c r="I139" s="45">
        <v>3</v>
      </c>
      <c r="J139" s="45">
        <v>0</v>
      </c>
      <c r="K139" s="45">
        <v>0</v>
      </c>
      <c r="L139" s="45">
        <v>0.75</v>
      </c>
      <c r="M139" s="45">
        <v>1.5</v>
      </c>
      <c r="N139" s="45">
        <v>1.5</v>
      </c>
      <c r="O139" s="45">
        <v>6.5</v>
      </c>
      <c r="P139" s="45">
        <v>8</v>
      </c>
      <c r="Q139" s="45">
        <v>4.25</v>
      </c>
      <c r="R139" s="45">
        <v>1.75</v>
      </c>
      <c r="S139" s="45">
        <v>8.75</v>
      </c>
      <c r="T139" s="45">
        <v>2.25</v>
      </c>
      <c r="U139" s="45">
        <v>0.75</v>
      </c>
      <c r="V139" s="45">
        <v>2.25</v>
      </c>
      <c r="W139" s="45">
        <v>13.25</v>
      </c>
      <c r="X139" s="45">
        <v>9.75</v>
      </c>
      <c r="Y139" s="45">
        <v>2</v>
      </c>
      <c r="Z139" s="45">
        <v>1.25</v>
      </c>
      <c r="AA139" s="45">
        <v>0</v>
      </c>
      <c r="AB139" s="45">
        <v>0</v>
      </c>
      <c r="AC139" s="45">
        <v>4.25</v>
      </c>
      <c r="AD139" s="45">
        <v>8</v>
      </c>
      <c r="AE139" s="45">
        <v>8.5</v>
      </c>
      <c r="AF139" s="45">
        <v>5.5</v>
      </c>
      <c r="AG139" s="45">
        <v>1.25</v>
      </c>
      <c r="AH139" s="45">
        <v>0.5</v>
      </c>
      <c r="AI139" s="45">
        <v>17.25</v>
      </c>
      <c r="AJ139" s="45">
        <v>0.75</v>
      </c>
      <c r="AK139" s="45">
        <v>15</v>
      </c>
      <c r="AL139" s="45">
        <v>1.5</v>
      </c>
      <c r="AM139" s="45">
        <v>0.25</v>
      </c>
      <c r="AN139" s="45">
        <v>1.5</v>
      </c>
      <c r="AO139" s="51">
        <v>0.75</v>
      </c>
      <c r="AQ139" s="228">
        <v>15.75</v>
      </c>
      <c r="AR139" s="51">
        <v>10.25</v>
      </c>
      <c r="AS139" s="51">
        <v>14</v>
      </c>
      <c r="AT139" s="51">
        <v>52.5</v>
      </c>
      <c r="AU139" s="51">
        <v>52.75</v>
      </c>
    </row>
    <row r="140" spans="2:47" s="23" customFormat="1" ht="17.25" customHeight="1" x14ac:dyDescent="0.2">
      <c r="B140" s="87" t="s">
        <v>276</v>
      </c>
      <c r="C140" s="81" t="s">
        <v>167</v>
      </c>
      <c r="D140" s="134" t="s">
        <v>342</v>
      </c>
      <c r="E140" s="50">
        <v>5.75</v>
      </c>
      <c r="F140" s="45">
        <v>1.75</v>
      </c>
      <c r="G140" s="45">
        <v>0.5</v>
      </c>
      <c r="H140" s="45">
        <v>0.75</v>
      </c>
      <c r="I140" s="45">
        <v>3.25</v>
      </c>
      <c r="J140" s="45">
        <v>0.25</v>
      </c>
      <c r="K140" s="45">
        <v>1.25</v>
      </c>
      <c r="L140" s="45">
        <v>1.25</v>
      </c>
      <c r="M140" s="45">
        <v>0.75</v>
      </c>
      <c r="N140" s="45">
        <v>0.75</v>
      </c>
      <c r="O140" s="45">
        <v>1.25</v>
      </c>
      <c r="P140" s="45">
        <v>3.75</v>
      </c>
      <c r="Q140" s="45">
        <v>0.75</v>
      </c>
      <c r="R140" s="45">
        <v>0.25</v>
      </c>
      <c r="S140" s="45">
        <v>7.5</v>
      </c>
      <c r="T140" s="45">
        <v>2.5</v>
      </c>
      <c r="U140" s="45">
        <v>0</v>
      </c>
      <c r="V140" s="45">
        <v>0.5</v>
      </c>
      <c r="W140" s="45">
        <v>8.25</v>
      </c>
      <c r="X140" s="45">
        <v>3.5</v>
      </c>
      <c r="Y140" s="45">
        <v>0</v>
      </c>
      <c r="Z140" s="45">
        <v>0.25</v>
      </c>
      <c r="AA140" s="45">
        <v>0.25</v>
      </c>
      <c r="AB140" s="45">
        <v>0</v>
      </c>
      <c r="AC140" s="45">
        <v>0</v>
      </c>
      <c r="AD140" s="45">
        <v>3.25</v>
      </c>
      <c r="AE140" s="45">
        <v>1.25</v>
      </c>
      <c r="AF140" s="45">
        <v>0.25</v>
      </c>
      <c r="AG140" s="45">
        <v>0.5</v>
      </c>
      <c r="AH140" s="45">
        <v>0.25</v>
      </c>
      <c r="AI140" s="45">
        <v>5</v>
      </c>
      <c r="AJ140" s="45">
        <v>0</v>
      </c>
      <c r="AK140" s="45">
        <v>3.75</v>
      </c>
      <c r="AL140" s="45">
        <v>0.75</v>
      </c>
      <c r="AM140" s="45">
        <v>0</v>
      </c>
      <c r="AN140" s="45">
        <v>2.25</v>
      </c>
      <c r="AO140" s="51">
        <v>0.25</v>
      </c>
      <c r="AQ140" s="228">
        <v>13.5</v>
      </c>
      <c r="AR140" s="51">
        <v>4</v>
      </c>
      <c r="AS140" s="51">
        <v>4.75</v>
      </c>
      <c r="AT140" s="51">
        <v>26</v>
      </c>
      <c r="AU140" s="51">
        <v>14.25</v>
      </c>
    </row>
    <row r="141" spans="2:47" s="23" customFormat="1" ht="17.25" customHeight="1" x14ac:dyDescent="0.2">
      <c r="B141" s="87" t="s">
        <v>276</v>
      </c>
      <c r="C141" s="81" t="s">
        <v>168</v>
      </c>
      <c r="D141" s="134" t="s">
        <v>343</v>
      </c>
      <c r="E141" s="50">
        <v>3.75</v>
      </c>
      <c r="F141" s="45">
        <v>0</v>
      </c>
      <c r="G141" s="45">
        <v>0</v>
      </c>
      <c r="H141" s="45">
        <v>0</v>
      </c>
      <c r="I141" s="45">
        <v>1</v>
      </c>
      <c r="J141" s="45">
        <v>0</v>
      </c>
      <c r="K141" s="45">
        <v>0</v>
      </c>
      <c r="L141" s="45">
        <v>0</v>
      </c>
      <c r="M141" s="45">
        <v>0.5</v>
      </c>
      <c r="N141" s="45">
        <v>0</v>
      </c>
      <c r="O141" s="45">
        <v>0</v>
      </c>
      <c r="P141" s="45">
        <v>17.75</v>
      </c>
      <c r="Q141" s="45">
        <v>0</v>
      </c>
      <c r="R141" s="45">
        <v>0</v>
      </c>
      <c r="S141" s="45">
        <v>0</v>
      </c>
      <c r="T141" s="45">
        <v>0</v>
      </c>
      <c r="U141" s="45">
        <v>0</v>
      </c>
      <c r="V141" s="45">
        <v>0.25</v>
      </c>
      <c r="W141" s="45">
        <v>0</v>
      </c>
      <c r="X141" s="45">
        <v>2</v>
      </c>
      <c r="Y141" s="45">
        <v>0</v>
      </c>
      <c r="Z141" s="45">
        <v>0</v>
      </c>
      <c r="AA141" s="45">
        <v>0</v>
      </c>
      <c r="AB141" s="45">
        <v>0</v>
      </c>
      <c r="AC141" s="45">
        <v>0</v>
      </c>
      <c r="AD141" s="45">
        <v>0</v>
      </c>
      <c r="AE141" s="45">
        <v>0.25</v>
      </c>
      <c r="AF141" s="45">
        <v>4.5</v>
      </c>
      <c r="AG141" s="45">
        <v>0</v>
      </c>
      <c r="AH141" s="45">
        <v>0.75</v>
      </c>
      <c r="AI141" s="45">
        <v>0</v>
      </c>
      <c r="AJ141" s="45">
        <v>0</v>
      </c>
      <c r="AK141" s="45">
        <v>10.5</v>
      </c>
      <c r="AL141" s="45">
        <v>0.5</v>
      </c>
      <c r="AM141" s="45">
        <v>0</v>
      </c>
      <c r="AN141" s="45">
        <v>0</v>
      </c>
      <c r="AO141" s="51">
        <v>0</v>
      </c>
      <c r="AQ141" s="228">
        <v>4.75</v>
      </c>
      <c r="AR141" s="51">
        <v>0.5</v>
      </c>
      <c r="AS141" s="51">
        <v>17.75</v>
      </c>
      <c r="AT141" s="51">
        <v>2.25</v>
      </c>
      <c r="AU141" s="51">
        <v>16.5</v>
      </c>
    </row>
    <row r="142" spans="2:47" s="23" customFormat="1" ht="17.25" customHeight="1" x14ac:dyDescent="0.2">
      <c r="B142" s="87" t="s">
        <v>276</v>
      </c>
      <c r="C142" s="81" t="s">
        <v>169</v>
      </c>
      <c r="D142" s="134" t="s">
        <v>358</v>
      </c>
      <c r="E142" s="50">
        <v>0</v>
      </c>
      <c r="F142" s="45">
        <v>0</v>
      </c>
      <c r="G142" s="45">
        <v>2.75</v>
      </c>
      <c r="H142" s="45">
        <v>1.5</v>
      </c>
      <c r="I142" s="45">
        <v>16.5</v>
      </c>
      <c r="J142" s="45">
        <v>0</v>
      </c>
      <c r="K142" s="45">
        <v>0</v>
      </c>
      <c r="L142" s="45">
        <v>0</v>
      </c>
      <c r="M142" s="45">
        <v>0</v>
      </c>
      <c r="N142" s="45">
        <v>0</v>
      </c>
      <c r="O142" s="45">
        <v>0</v>
      </c>
      <c r="P142" s="45">
        <v>0</v>
      </c>
      <c r="Q142" s="45">
        <v>0</v>
      </c>
      <c r="R142" s="45">
        <v>0</v>
      </c>
      <c r="S142" s="45">
        <v>0</v>
      </c>
      <c r="T142" s="45">
        <v>0</v>
      </c>
      <c r="U142" s="45">
        <v>0</v>
      </c>
      <c r="V142" s="45">
        <v>0</v>
      </c>
      <c r="W142" s="45">
        <v>0</v>
      </c>
      <c r="X142" s="45">
        <v>0</v>
      </c>
      <c r="Y142" s="45">
        <v>0</v>
      </c>
      <c r="Z142" s="45">
        <v>0</v>
      </c>
      <c r="AA142" s="45">
        <v>0</v>
      </c>
      <c r="AB142" s="45">
        <v>0</v>
      </c>
      <c r="AC142" s="45">
        <v>0</v>
      </c>
      <c r="AD142" s="45">
        <v>0</v>
      </c>
      <c r="AE142" s="45">
        <v>13.25</v>
      </c>
      <c r="AF142" s="45">
        <v>0</v>
      </c>
      <c r="AG142" s="45">
        <v>0</v>
      </c>
      <c r="AH142" s="45">
        <v>0</v>
      </c>
      <c r="AI142" s="45">
        <v>14</v>
      </c>
      <c r="AJ142" s="45">
        <v>0</v>
      </c>
      <c r="AK142" s="45">
        <v>10.75</v>
      </c>
      <c r="AL142" s="45">
        <v>0</v>
      </c>
      <c r="AM142" s="45">
        <v>0</v>
      </c>
      <c r="AN142" s="45">
        <v>0</v>
      </c>
      <c r="AO142" s="51">
        <v>0</v>
      </c>
      <c r="AQ142" s="228">
        <v>20.75</v>
      </c>
      <c r="AR142" s="51">
        <v>0</v>
      </c>
      <c r="AS142" s="51">
        <v>0</v>
      </c>
      <c r="AT142" s="51">
        <v>0</v>
      </c>
      <c r="AU142" s="51">
        <v>38</v>
      </c>
    </row>
    <row r="143" spans="2:47" s="23" customFormat="1" ht="17.25" customHeight="1" x14ac:dyDescent="0.2">
      <c r="B143" s="87" t="s">
        <v>276</v>
      </c>
      <c r="C143" s="81" t="s">
        <v>171</v>
      </c>
      <c r="D143" s="134" t="s">
        <v>369</v>
      </c>
      <c r="E143" s="50">
        <v>1.75</v>
      </c>
      <c r="F143" s="45">
        <v>0</v>
      </c>
      <c r="G143" s="45">
        <v>2</v>
      </c>
      <c r="H143" s="45">
        <v>0</v>
      </c>
      <c r="I143" s="45">
        <v>0</v>
      </c>
      <c r="J143" s="45">
        <v>0</v>
      </c>
      <c r="K143" s="45">
        <v>10</v>
      </c>
      <c r="L143" s="45">
        <v>2</v>
      </c>
      <c r="M143" s="45">
        <v>0</v>
      </c>
      <c r="N143" s="45">
        <v>0</v>
      </c>
      <c r="O143" s="45">
        <v>0</v>
      </c>
      <c r="P143" s="45">
        <v>0.25</v>
      </c>
      <c r="Q143" s="45">
        <v>0</v>
      </c>
      <c r="R143" s="45">
        <v>0</v>
      </c>
      <c r="S143" s="45">
        <v>0</v>
      </c>
      <c r="T143" s="45">
        <v>0</v>
      </c>
      <c r="U143" s="45">
        <v>0</v>
      </c>
      <c r="V143" s="45">
        <v>0</v>
      </c>
      <c r="W143" s="45">
        <v>0</v>
      </c>
      <c r="X143" s="45">
        <v>0</v>
      </c>
      <c r="Y143" s="45">
        <v>0</v>
      </c>
      <c r="Z143" s="45">
        <v>0</v>
      </c>
      <c r="AA143" s="45">
        <v>0.5</v>
      </c>
      <c r="AB143" s="45">
        <v>0</v>
      </c>
      <c r="AC143" s="45">
        <v>0</v>
      </c>
      <c r="AD143" s="45">
        <v>0</v>
      </c>
      <c r="AE143" s="45">
        <v>11.75</v>
      </c>
      <c r="AF143" s="45">
        <v>6.5</v>
      </c>
      <c r="AG143" s="45">
        <v>11.75</v>
      </c>
      <c r="AH143" s="45">
        <v>0</v>
      </c>
      <c r="AI143" s="45">
        <v>8.75</v>
      </c>
      <c r="AJ143" s="45">
        <v>0</v>
      </c>
      <c r="AK143" s="45">
        <v>23</v>
      </c>
      <c r="AL143" s="45">
        <v>0</v>
      </c>
      <c r="AM143" s="45">
        <v>0</v>
      </c>
      <c r="AN143" s="45">
        <v>7.5</v>
      </c>
      <c r="AO143" s="51">
        <v>0</v>
      </c>
      <c r="AQ143" s="228">
        <v>13.75</v>
      </c>
      <c r="AR143" s="51">
        <v>2</v>
      </c>
      <c r="AS143" s="51">
        <v>0.25</v>
      </c>
      <c r="AT143" s="51">
        <v>0.5</v>
      </c>
      <c r="AU143" s="51">
        <v>69.25</v>
      </c>
    </row>
    <row r="144" spans="2:47" s="23" customFormat="1" ht="17.25" customHeight="1" x14ac:dyDescent="0.2">
      <c r="B144" s="87" t="s">
        <v>276</v>
      </c>
      <c r="C144" s="81" t="s">
        <v>170</v>
      </c>
      <c r="D144" s="134" t="s">
        <v>380</v>
      </c>
      <c r="E144" s="50">
        <v>2.25</v>
      </c>
      <c r="F144" s="45">
        <v>0.5</v>
      </c>
      <c r="G144" s="45">
        <v>1</v>
      </c>
      <c r="H144" s="45">
        <v>0</v>
      </c>
      <c r="I144" s="45">
        <v>1.5</v>
      </c>
      <c r="J144" s="45">
        <v>0</v>
      </c>
      <c r="K144" s="45">
        <v>0.5</v>
      </c>
      <c r="L144" s="45">
        <v>1</v>
      </c>
      <c r="M144" s="45">
        <v>0.25</v>
      </c>
      <c r="N144" s="45">
        <v>0.75</v>
      </c>
      <c r="O144" s="45">
        <v>3.25</v>
      </c>
      <c r="P144" s="45">
        <v>0.75</v>
      </c>
      <c r="Q144" s="45">
        <v>4</v>
      </c>
      <c r="R144" s="45">
        <v>0.25</v>
      </c>
      <c r="S144" s="45">
        <v>0</v>
      </c>
      <c r="T144" s="45">
        <v>0.25</v>
      </c>
      <c r="U144" s="45">
        <v>0</v>
      </c>
      <c r="V144" s="45">
        <v>0</v>
      </c>
      <c r="W144" s="45">
        <v>5.25</v>
      </c>
      <c r="X144" s="45">
        <v>1.75</v>
      </c>
      <c r="Y144" s="45">
        <v>0</v>
      </c>
      <c r="Z144" s="45">
        <v>0</v>
      </c>
      <c r="AA144" s="45">
        <v>0</v>
      </c>
      <c r="AB144" s="45">
        <v>0</v>
      </c>
      <c r="AC144" s="45">
        <v>0</v>
      </c>
      <c r="AD144" s="45">
        <v>1.5</v>
      </c>
      <c r="AE144" s="45">
        <v>0</v>
      </c>
      <c r="AF144" s="45">
        <v>1.25</v>
      </c>
      <c r="AG144" s="45">
        <v>0.75</v>
      </c>
      <c r="AH144" s="45">
        <v>0</v>
      </c>
      <c r="AI144" s="45">
        <v>6.75</v>
      </c>
      <c r="AJ144" s="45">
        <v>0</v>
      </c>
      <c r="AK144" s="45">
        <v>1.75</v>
      </c>
      <c r="AL144" s="45">
        <v>1.5</v>
      </c>
      <c r="AM144" s="45">
        <v>0.25</v>
      </c>
      <c r="AN144" s="45">
        <v>0.25</v>
      </c>
      <c r="AO144" s="51">
        <v>0.75</v>
      </c>
      <c r="AQ144" s="228">
        <v>5.75</v>
      </c>
      <c r="AR144" s="51">
        <v>5.25</v>
      </c>
      <c r="AS144" s="51">
        <v>5</v>
      </c>
      <c r="AT144" s="51">
        <v>8.75</v>
      </c>
      <c r="AU144" s="51">
        <v>13.25</v>
      </c>
    </row>
    <row r="145" spans="2:47" s="23" customFormat="1" ht="17.25" customHeight="1" x14ac:dyDescent="0.2">
      <c r="B145" s="87" t="s">
        <v>276</v>
      </c>
      <c r="C145" s="81" t="s">
        <v>164</v>
      </c>
      <c r="D145" s="134" t="s">
        <v>382</v>
      </c>
      <c r="E145" s="50">
        <v>5</v>
      </c>
      <c r="F145" s="45">
        <v>2</v>
      </c>
      <c r="G145" s="45">
        <v>4.75</v>
      </c>
      <c r="H145" s="45">
        <v>0</v>
      </c>
      <c r="I145" s="45">
        <v>0.5</v>
      </c>
      <c r="J145" s="45">
        <v>1</v>
      </c>
      <c r="K145" s="45">
        <v>0.25</v>
      </c>
      <c r="L145" s="45">
        <v>0</v>
      </c>
      <c r="M145" s="45">
        <v>0</v>
      </c>
      <c r="N145" s="45">
        <v>0</v>
      </c>
      <c r="O145" s="45">
        <v>0.75</v>
      </c>
      <c r="P145" s="45">
        <v>20.75</v>
      </c>
      <c r="Q145" s="45">
        <v>19.5</v>
      </c>
      <c r="R145" s="45">
        <v>0</v>
      </c>
      <c r="S145" s="45">
        <v>11</v>
      </c>
      <c r="T145" s="45">
        <v>4.25</v>
      </c>
      <c r="U145" s="45">
        <v>0</v>
      </c>
      <c r="V145" s="45">
        <v>0</v>
      </c>
      <c r="W145" s="45">
        <v>1</v>
      </c>
      <c r="X145" s="45">
        <v>16.5</v>
      </c>
      <c r="Y145" s="45">
        <v>0.75</v>
      </c>
      <c r="Z145" s="45">
        <v>0.5</v>
      </c>
      <c r="AA145" s="45">
        <v>2.5</v>
      </c>
      <c r="AB145" s="45">
        <v>0</v>
      </c>
      <c r="AC145" s="45">
        <v>0.5</v>
      </c>
      <c r="AD145" s="45">
        <v>0.5</v>
      </c>
      <c r="AE145" s="45">
        <v>2.25</v>
      </c>
      <c r="AF145" s="45">
        <v>1.25</v>
      </c>
      <c r="AG145" s="45">
        <v>0</v>
      </c>
      <c r="AH145" s="45">
        <v>0</v>
      </c>
      <c r="AI145" s="45">
        <v>1.75</v>
      </c>
      <c r="AJ145" s="45">
        <v>0</v>
      </c>
      <c r="AK145" s="45">
        <v>6</v>
      </c>
      <c r="AL145" s="45">
        <v>0.25</v>
      </c>
      <c r="AM145" s="45">
        <v>0.75</v>
      </c>
      <c r="AN145" s="45">
        <v>0.5</v>
      </c>
      <c r="AO145" s="51">
        <v>0.75</v>
      </c>
      <c r="AQ145" s="228">
        <v>13.5</v>
      </c>
      <c r="AR145" s="51">
        <v>0.75</v>
      </c>
      <c r="AS145" s="51">
        <v>40.25</v>
      </c>
      <c r="AT145" s="51">
        <v>37.5</v>
      </c>
      <c r="AU145" s="51">
        <v>13.5</v>
      </c>
    </row>
    <row r="146" spans="2:47" s="23" customFormat="1" ht="17.25" customHeight="1" x14ac:dyDescent="0.2">
      <c r="B146" s="87" t="s">
        <v>276</v>
      </c>
      <c r="C146" s="81" t="s">
        <v>172</v>
      </c>
      <c r="D146" s="134" t="s">
        <v>387</v>
      </c>
      <c r="E146" s="50">
        <v>0.5</v>
      </c>
      <c r="F146" s="45">
        <v>0</v>
      </c>
      <c r="G146" s="45">
        <v>0</v>
      </c>
      <c r="H146" s="45">
        <v>0</v>
      </c>
      <c r="I146" s="45">
        <v>0</v>
      </c>
      <c r="J146" s="45">
        <v>0</v>
      </c>
      <c r="K146" s="45">
        <v>0</v>
      </c>
      <c r="L146" s="45">
        <v>0</v>
      </c>
      <c r="M146" s="45">
        <v>0</v>
      </c>
      <c r="N146" s="45">
        <v>0</v>
      </c>
      <c r="O146" s="45">
        <v>0</v>
      </c>
      <c r="P146" s="45">
        <v>30.75</v>
      </c>
      <c r="Q146" s="45">
        <v>8</v>
      </c>
      <c r="R146" s="45">
        <v>0</v>
      </c>
      <c r="S146" s="45">
        <v>1.75</v>
      </c>
      <c r="T146" s="45">
        <v>5.25</v>
      </c>
      <c r="U146" s="45">
        <v>0</v>
      </c>
      <c r="V146" s="45">
        <v>0</v>
      </c>
      <c r="W146" s="45">
        <v>0.5</v>
      </c>
      <c r="X146" s="45">
        <v>20</v>
      </c>
      <c r="Y146" s="45">
        <v>2</v>
      </c>
      <c r="Z146" s="45">
        <v>0</v>
      </c>
      <c r="AA146" s="45">
        <v>0</v>
      </c>
      <c r="AB146" s="45">
        <v>0</v>
      </c>
      <c r="AC146" s="45">
        <v>0</v>
      </c>
      <c r="AD146" s="45">
        <v>0</v>
      </c>
      <c r="AE146" s="45">
        <v>0</v>
      </c>
      <c r="AF146" s="45">
        <v>0</v>
      </c>
      <c r="AG146" s="45">
        <v>0</v>
      </c>
      <c r="AH146" s="45">
        <v>0</v>
      </c>
      <c r="AI146" s="45">
        <v>0</v>
      </c>
      <c r="AJ146" s="45">
        <v>0</v>
      </c>
      <c r="AK146" s="45">
        <v>0</v>
      </c>
      <c r="AL146" s="45">
        <v>0</v>
      </c>
      <c r="AM146" s="45">
        <v>0.5</v>
      </c>
      <c r="AN146" s="45">
        <v>0.75</v>
      </c>
      <c r="AO146" s="51">
        <v>0</v>
      </c>
      <c r="AQ146" s="228">
        <v>0.5</v>
      </c>
      <c r="AR146" s="51">
        <v>0</v>
      </c>
      <c r="AS146" s="51">
        <v>38.75</v>
      </c>
      <c r="AT146" s="51">
        <v>29.5</v>
      </c>
      <c r="AU146" s="51">
        <v>1.25</v>
      </c>
    </row>
    <row r="147" spans="2:47" s="23" customFormat="1" ht="17.25" customHeight="1" x14ac:dyDescent="0.2">
      <c r="B147" s="87" t="s">
        <v>276</v>
      </c>
      <c r="C147" s="81" t="s">
        <v>173</v>
      </c>
      <c r="D147" s="134" t="s">
        <v>388</v>
      </c>
      <c r="E147" s="50">
        <v>5.75</v>
      </c>
      <c r="F147" s="45">
        <v>9.75</v>
      </c>
      <c r="G147" s="45">
        <v>0.25</v>
      </c>
      <c r="H147" s="45">
        <v>2.75</v>
      </c>
      <c r="I147" s="45">
        <v>0.5</v>
      </c>
      <c r="J147" s="45">
        <v>0.75</v>
      </c>
      <c r="K147" s="45">
        <v>3</v>
      </c>
      <c r="L147" s="45">
        <v>0</v>
      </c>
      <c r="M147" s="45">
        <v>0</v>
      </c>
      <c r="N147" s="45">
        <v>0</v>
      </c>
      <c r="O147" s="45">
        <v>0</v>
      </c>
      <c r="P147" s="45">
        <v>20.75</v>
      </c>
      <c r="Q147" s="45">
        <v>2</v>
      </c>
      <c r="R147" s="45">
        <v>0</v>
      </c>
      <c r="S147" s="45">
        <v>1.5</v>
      </c>
      <c r="T147" s="45">
        <v>0</v>
      </c>
      <c r="U147" s="45">
        <v>0</v>
      </c>
      <c r="V147" s="45">
        <v>1.75</v>
      </c>
      <c r="W147" s="45">
        <v>14</v>
      </c>
      <c r="X147" s="45">
        <v>1.25</v>
      </c>
      <c r="Y147" s="45">
        <v>3.75</v>
      </c>
      <c r="Z147" s="45">
        <v>0.25</v>
      </c>
      <c r="AA147" s="45">
        <v>0</v>
      </c>
      <c r="AB147" s="45">
        <v>0</v>
      </c>
      <c r="AC147" s="45">
        <v>0</v>
      </c>
      <c r="AD147" s="45">
        <v>4</v>
      </c>
      <c r="AE147" s="45">
        <v>5.5</v>
      </c>
      <c r="AF147" s="45">
        <v>0</v>
      </c>
      <c r="AG147" s="45">
        <v>0</v>
      </c>
      <c r="AH147" s="45">
        <v>0</v>
      </c>
      <c r="AI147" s="45">
        <v>2.5</v>
      </c>
      <c r="AJ147" s="45">
        <v>0.75</v>
      </c>
      <c r="AK147" s="45">
        <v>0.5</v>
      </c>
      <c r="AL147" s="45">
        <v>0</v>
      </c>
      <c r="AM147" s="45">
        <v>0</v>
      </c>
      <c r="AN147" s="45">
        <v>0</v>
      </c>
      <c r="AO147" s="51">
        <v>0</v>
      </c>
      <c r="AQ147" s="228">
        <v>22.75</v>
      </c>
      <c r="AR147" s="51">
        <v>0</v>
      </c>
      <c r="AS147" s="51">
        <v>22.75</v>
      </c>
      <c r="AT147" s="51">
        <v>26.5</v>
      </c>
      <c r="AU147" s="51">
        <v>9.25</v>
      </c>
    </row>
    <row r="148" spans="2:47" s="23" customFormat="1" ht="17.25" customHeight="1" x14ac:dyDescent="0.2">
      <c r="B148" s="87" t="s">
        <v>276</v>
      </c>
      <c r="C148" s="81" t="s">
        <v>174</v>
      </c>
      <c r="D148" s="134" t="s">
        <v>391</v>
      </c>
      <c r="E148" s="50">
        <v>3</v>
      </c>
      <c r="F148" s="45">
        <v>2.5</v>
      </c>
      <c r="G148" s="45">
        <v>0.25</v>
      </c>
      <c r="H148" s="45">
        <v>0.75</v>
      </c>
      <c r="I148" s="45">
        <v>1.75</v>
      </c>
      <c r="J148" s="45">
        <v>0</v>
      </c>
      <c r="K148" s="45">
        <v>1.5</v>
      </c>
      <c r="L148" s="45">
        <v>1.25</v>
      </c>
      <c r="M148" s="45">
        <v>0.75</v>
      </c>
      <c r="N148" s="45">
        <v>0.5</v>
      </c>
      <c r="O148" s="45">
        <v>2.25</v>
      </c>
      <c r="P148" s="45">
        <v>4.5</v>
      </c>
      <c r="Q148" s="45">
        <v>0.75</v>
      </c>
      <c r="R148" s="45">
        <v>0.75</v>
      </c>
      <c r="S148" s="45">
        <v>3</v>
      </c>
      <c r="T148" s="45">
        <v>2</v>
      </c>
      <c r="U148" s="45">
        <v>0.5</v>
      </c>
      <c r="V148" s="45">
        <v>0</v>
      </c>
      <c r="W148" s="45">
        <v>3</v>
      </c>
      <c r="X148" s="45">
        <v>1.5</v>
      </c>
      <c r="Y148" s="45">
        <v>0.5</v>
      </c>
      <c r="Z148" s="45">
        <v>1.25</v>
      </c>
      <c r="AA148" s="45">
        <v>0.25</v>
      </c>
      <c r="AB148" s="45">
        <v>0</v>
      </c>
      <c r="AC148" s="45">
        <v>0</v>
      </c>
      <c r="AD148" s="45">
        <v>0</v>
      </c>
      <c r="AE148" s="45">
        <v>2</v>
      </c>
      <c r="AF148" s="45">
        <v>0.75</v>
      </c>
      <c r="AG148" s="45">
        <v>0.25</v>
      </c>
      <c r="AH148" s="45">
        <v>0.5</v>
      </c>
      <c r="AI148" s="45">
        <v>2.5</v>
      </c>
      <c r="AJ148" s="45">
        <v>1.25</v>
      </c>
      <c r="AK148" s="45">
        <v>0.75</v>
      </c>
      <c r="AL148" s="45">
        <v>0.25</v>
      </c>
      <c r="AM148" s="45">
        <v>0.25</v>
      </c>
      <c r="AN148" s="45">
        <v>0</v>
      </c>
      <c r="AO148" s="51">
        <v>0</v>
      </c>
      <c r="AQ148" s="228">
        <v>9.75</v>
      </c>
      <c r="AR148" s="51">
        <v>4.75</v>
      </c>
      <c r="AS148" s="51">
        <v>6</v>
      </c>
      <c r="AT148" s="51">
        <v>12</v>
      </c>
      <c r="AU148" s="51">
        <v>8.5</v>
      </c>
    </row>
    <row r="149" spans="2:47" s="23" customFormat="1" ht="17.25" customHeight="1" x14ac:dyDescent="0.2">
      <c r="B149" s="87" t="s">
        <v>277</v>
      </c>
      <c r="C149" s="81" t="s">
        <v>179</v>
      </c>
      <c r="D149" s="134" t="s">
        <v>283</v>
      </c>
      <c r="E149" s="50">
        <v>2</v>
      </c>
      <c r="F149" s="45">
        <v>0.5</v>
      </c>
      <c r="G149" s="45">
        <v>0.25</v>
      </c>
      <c r="H149" s="45">
        <v>0</v>
      </c>
      <c r="I149" s="45">
        <v>0</v>
      </c>
      <c r="J149" s="45">
        <v>0</v>
      </c>
      <c r="K149" s="45">
        <v>0</v>
      </c>
      <c r="L149" s="45">
        <v>0</v>
      </c>
      <c r="M149" s="45">
        <v>1.5</v>
      </c>
      <c r="N149" s="45">
        <v>0.5</v>
      </c>
      <c r="O149" s="45">
        <v>0</v>
      </c>
      <c r="P149" s="45">
        <v>2</v>
      </c>
      <c r="Q149" s="45">
        <v>0</v>
      </c>
      <c r="R149" s="45">
        <v>0.25</v>
      </c>
      <c r="S149" s="45">
        <v>0</v>
      </c>
      <c r="T149" s="45">
        <v>0.25</v>
      </c>
      <c r="U149" s="45">
        <v>0</v>
      </c>
      <c r="V149" s="45">
        <v>0</v>
      </c>
      <c r="W149" s="45">
        <v>0</v>
      </c>
      <c r="X149" s="45">
        <v>0</v>
      </c>
      <c r="Y149" s="45">
        <v>0.25</v>
      </c>
      <c r="Z149" s="45">
        <v>0</v>
      </c>
      <c r="AA149" s="45">
        <v>0</v>
      </c>
      <c r="AB149" s="45">
        <v>1.75</v>
      </c>
      <c r="AC149" s="45">
        <v>1.25</v>
      </c>
      <c r="AD149" s="45">
        <v>1.25</v>
      </c>
      <c r="AE149" s="45">
        <v>1.25</v>
      </c>
      <c r="AF149" s="45">
        <v>2.25</v>
      </c>
      <c r="AG149" s="45">
        <v>0</v>
      </c>
      <c r="AH149" s="45">
        <v>0</v>
      </c>
      <c r="AI149" s="45">
        <v>2.5</v>
      </c>
      <c r="AJ149" s="45">
        <v>0</v>
      </c>
      <c r="AK149" s="45">
        <v>13.5</v>
      </c>
      <c r="AL149" s="45">
        <v>0.25</v>
      </c>
      <c r="AM149" s="45">
        <v>0</v>
      </c>
      <c r="AN149" s="45">
        <v>1.5</v>
      </c>
      <c r="AO149" s="51">
        <v>1.5</v>
      </c>
      <c r="AQ149" s="228">
        <v>2.75</v>
      </c>
      <c r="AR149" s="51">
        <v>2</v>
      </c>
      <c r="AS149" s="51">
        <v>2.25</v>
      </c>
      <c r="AT149" s="51">
        <v>4.75</v>
      </c>
      <c r="AU149" s="51">
        <v>22.75</v>
      </c>
    </row>
    <row r="150" spans="2:47" s="23" customFormat="1" ht="17.25" customHeight="1" x14ac:dyDescent="0.2">
      <c r="B150" s="87" t="s">
        <v>277</v>
      </c>
      <c r="C150" s="81" t="s">
        <v>187</v>
      </c>
      <c r="D150" s="134" t="s">
        <v>286</v>
      </c>
      <c r="E150" s="50">
        <v>5.5</v>
      </c>
      <c r="F150" s="45">
        <v>0</v>
      </c>
      <c r="G150" s="45">
        <v>0</v>
      </c>
      <c r="H150" s="45">
        <v>0.5</v>
      </c>
      <c r="I150" s="45">
        <v>0</v>
      </c>
      <c r="J150" s="45">
        <v>0</v>
      </c>
      <c r="K150" s="45">
        <v>0</v>
      </c>
      <c r="L150" s="45">
        <v>0</v>
      </c>
      <c r="M150" s="45">
        <v>0</v>
      </c>
      <c r="N150" s="45">
        <v>1.25</v>
      </c>
      <c r="O150" s="45">
        <v>0.75</v>
      </c>
      <c r="P150" s="45">
        <v>0</v>
      </c>
      <c r="Q150" s="45">
        <v>0</v>
      </c>
      <c r="R150" s="45">
        <v>0</v>
      </c>
      <c r="S150" s="45">
        <v>0</v>
      </c>
      <c r="T150" s="45">
        <v>0</v>
      </c>
      <c r="U150" s="45">
        <v>0</v>
      </c>
      <c r="V150" s="45">
        <v>0</v>
      </c>
      <c r="W150" s="45">
        <v>0</v>
      </c>
      <c r="X150" s="45">
        <v>0</v>
      </c>
      <c r="Y150" s="45">
        <v>0</v>
      </c>
      <c r="Z150" s="45">
        <v>0</v>
      </c>
      <c r="AA150" s="45">
        <v>0</v>
      </c>
      <c r="AB150" s="45">
        <v>0</v>
      </c>
      <c r="AC150" s="45">
        <v>0</v>
      </c>
      <c r="AD150" s="45">
        <v>0</v>
      </c>
      <c r="AE150" s="45">
        <v>0</v>
      </c>
      <c r="AF150" s="45">
        <v>0</v>
      </c>
      <c r="AG150" s="45">
        <v>0</v>
      </c>
      <c r="AH150" s="45">
        <v>0</v>
      </c>
      <c r="AI150" s="45">
        <v>0</v>
      </c>
      <c r="AJ150" s="45">
        <v>0</v>
      </c>
      <c r="AK150" s="45">
        <v>0</v>
      </c>
      <c r="AL150" s="45">
        <v>0</v>
      </c>
      <c r="AM150" s="45">
        <v>0</v>
      </c>
      <c r="AN150" s="45">
        <v>0</v>
      </c>
      <c r="AO150" s="51">
        <v>0</v>
      </c>
      <c r="AQ150" s="228">
        <v>6</v>
      </c>
      <c r="AR150" s="51">
        <v>2</v>
      </c>
      <c r="AS150" s="51">
        <v>0</v>
      </c>
      <c r="AT150" s="51">
        <v>0</v>
      </c>
      <c r="AU150" s="51">
        <v>0</v>
      </c>
    </row>
    <row r="151" spans="2:47" s="23" customFormat="1" ht="17.25" customHeight="1" x14ac:dyDescent="0.2">
      <c r="B151" s="87" t="s">
        <v>277</v>
      </c>
      <c r="C151" s="81" t="s">
        <v>178</v>
      </c>
      <c r="D151" s="134" t="s">
        <v>308</v>
      </c>
      <c r="E151" s="50">
        <v>2.25</v>
      </c>
      <c r="F151" s="45">
        <v>0.25</v>
      </c>
      <c r="G151" s="45">
        <v>1.75</v>
      </c>
      <c r="H151" s="45">
        <v>0.5</v>
      </c>
      <c r="I151" s="45">
        <v>0.25</v>
      </c>
      <c r="J151" s="45">
        <v>0</v>
      </c>
      <c r="K151" s="45">
        <v>0</v>
      </c>
      <c r="L151" s="45">
        <v>0.25</v>
      </c>
      <c r="M151" s="45">
        <v>3</v>
      </c>
      <c r="N151" s="45">
        <v>0.25</v>
      </c>
      <c r="O151" s="45">
        <v>0</v>
      </c>
      <c r="P151" s="45">
        <v>0.25</v>
      </c>
      <c r="Q151" s="45">
        <v>63.75</v>
      </c>
      <c r="R151" s="45">
        <v>4</v>
      </c>
      <c r="S151" s="45">
        <v>0</v>
      </c>
      <c r="T151" s="45">
        <v>3.75</v>
      </c>
      <c r="U151" s="45">
        <v>0</v>
      </c>
      <c r="V151" s="45">
        <v>0</v>
      </c>
      <c r="W151" s="45">
        <v>0.5</v>
      </c>
      <c r="X151" s="45">
        <v>1.25</v>
      </c>
      <c r="Y151" s="45">
        <v>0.75</v>
      </c>
      <c r="Z151" s="45">
        <v>3.75</v>
      </c>
      <c r="AA151" s="45">
        <v>0</v>
      </c>
      <c r="AB151" s="45">
        <v>2.25</v>
      </c>
      <c r="AC151" s="45">
        <v>5</v>
      </c>
      <c r="AD151" s="45">
        <v>0</v>
      </c>
      <c r="AE151" s="45">
        <v>0.25</v>
      </c>
      <c r="AF151" s="45">
        <v>4.5</v>
      </c>
      <c r="AG151" s="45">
        <v>0</v>
      </c>
      <c r="AH151" s="45">
        <v>0</v>
      </c>
      <c r="AI151" s="45">
        <v>10.5</v>
      </c>
      <c r="AJ151" s="45">
        <v>0</v>
      </c>
      <c r="AK151" s="45">
        <v>0.25</v>
      </c>
      <c r="AL151" s="45">
        <v>0</v>
      </c>
      <c r="AM151" s="45">
        <v>0</v>
      </c>
      <c r="AN151" s="45">
        <v>0</v>
      </c>
      <c r="AO151" s="51">
        <v>0</v>
      </c>
      <c r="AQ151" s="228">
        <v>5</v>
      </c>
      <c r="AR151" s="51">
        <v>3.5</v>
      </c>
      <c r="AS151" s="51">
        <v>68</v>
      </c>
      <c r="AT151" s="51">
        <v>17.25</v>
      </c>
      <c r="AU151" s="51">
        <v>15.5</v>
      </c>
    </row>
    <row r="152" spans="2:47" s="23" customFormat="1" ht="17.25" customHeight="1" x14ac:dyDescent="0.2">
      <c r="B152" s="87" t="s">
        <v>277</v>
      </c>
      <c r="C152" s="81" t="s">
        <v>180</v>
      </c>
      <c r="D152" s="134" t="s">
        <v>321</v>
      </c>
      <c r="E152" s="50">
        <v>0.25</v>
      </c>
      <c r="F152" s="45">
        <v>1</v>
      </c>
      <c r="G152" s="45">
        <v>16</v>
      </c>
      <c r="H152" s="45">
        <v>0</v>
      </c>
      <c r="I152" s="45">
        <v>0.5</v>
      </c>
      <c r="J152" s="45">
        <v>0</v>
      </c>
      <c r="K152" s="45">
        <v>8</v>
      </c>
      <c r="L152" s="45">
        <v>1.5</v>
      </c>
      <c r="M152" s="45">
        <v>5.75</v>
      </c>
      <c r="N152" s="45">
        <v>3.75</v>
      </c>
      <c r="O152" s="45">
        <v>2.5</v>
      </c>
      <c r="P152" s="45">
        <v>4.25</v>
      </c>
      <c r="Q152" s="45">
        <v>0</v>
      </c>
      <c r="R152" s="45">
        <v>0.25</v>
      </c>
      <c r="S152" s="45">
        <v>9.5</v>
      </c>
      <c r="T152" s="45">
        <v>19.5</v>
      </c>
      <c r="U152" s="45">
        <v>0.75</v>
      </c>
      <c r="V152" s="45">
        <v>0.25</v>
      </c>
      <c r="W152" s="45">
        <v>14.25</v>
      </c>
      <c r="X152" s="45">
        <v>13.5</v>
      </c>
      <c r="Y152" s="45">
        <v>5.25</v>
      </c>
      <c r="Z152" s="45">
        <v>0</v>
      </c>
      <c r="AA152" s="45">
        <v>0.25</v>
      </c>
      <c r="AB152" s="45">
        <v>5.75</v>
      </c>
      <c r="AC152" s="45">
        <v>1</v>
      </c>
      <c r="AD152" s="45">
        <v>1.5</v>
      </c>
      <c r="AE152" s="45">
        <v>8.5</v>
      </c>
      <c r="AF152" s="45">
        <v>1</v>
      </c>
      <c r="AG152" s="45">
        <v>0</v>
      </c>
      <c r="AH152" s="45">
        <v>0</v>
      </c>
      <c r="AI152" s="45">
        <v>6</v>
      </c>
      <c r="AJ152" s="45">
        <v>2.25</v>
      </c>
      <c r="AK152" s="45">
        <v>3.75</v>
      </c>
      <c r="AL152" s="45">
        <v>0</v>
      </c>
      <c r="AM152" s="45">
        <v>0</v>
      </c>
      <c r="AN152" s="45">
        <v>3.75</v>
      </c>
      <c r="AO152" s="51">
        <v>4.75</v>
      </c>
      <c r="AQ152" s="228">
        <v>25.75</v>
      </c>
      <c r="AR152" s="51">
        <v>13.5</v>
      </c>
      <c r="AS152" s="51">
        <v>4.5</v>
      </c>
      <c r="AT152" s="51">
        <v>71.5</v>
      </c>
      <c r="AU152" s="51">
        <v>30</v>
      </c>
    </row>
    <row r="153" spans="2:47" s="23" customFormat="1" ht="17.25" customHeight="1" x14ac:dyDescent="0.2">
      <c r="B153" s="87" t="s">
        <v>277</v>
      </c>
      <c r="C153" s="81" t="s">
        <v>181</v>
      </c>
      <c r="D153" s="134" t="s">
        <v>323</v>
      </c>
      <c r="E153" s="50">
        <v>4.75</v>
      </c>
      <c r="F153" s="45">
        <v>0.75</v>
      </c>
      <c r="G153" s="45">
        <v>3.5</v>
      </c>
      <c r="H153" s="45">
        <v>0.25</v>
      </c>
      <c r="I153" s="45">
        <v>0.5</v>
      </c>
      <c r="J153" s="45">
        <v>2.25</v>
      </c>
      <c r="K153" s="45">
        <v>1</v>
      </c>
      <c r="L153" s="45">
        <v>0.75</v>
      </c>
      <c r="M153" s="45">
        <v>6</v>
      </c>
      <c r="N153" s="45">
        <v>1</v>
      </c>
      <c r="O153" s="45">
        <v>0</v>
      </c>
      <c r="P153" s="45">
        <v>20</v>
      </c>
      <c r="Q153" s="45">
        <v>18.75</v>
      </c>
      <c r="R153" s="45">
        <v>0.25</v>
      </c>
      <c r="S153" s="45">
        <v>10.75</v>
      </c>
      <c r="T153" s="45">
        <v>1.25</v>
      </c>
      <c r="U153" s="45">
        <v>0.25</v>
      </c>
      <c r="V153" s="45">
        <v>2</v>
      </c>
      <c r="W153" s="45">
        <v>14</v>
      </c>
      <c r="X153" s="45">
        <v>7.75</v>
      </c>
      <c r="Y153" s="45">
        <v>2.5</v>
      </c>
      <c r="Z153" s="45">
        <v>0</v>
      </c>
      <c r="AA153" s="45">
        <v>0</v>
      </c>
      <c r="AB153" s="45">
        <v>0.5</v>
      </c>
      <c r="AC153" s="45">
        <v>1</v>
      </c>
      <c r="AD153" s="45">
        <v>0.25</v>
      </c>
      <c r="AE153" s="45">
        <v>13.75</v>
      </c>
      <c r="AF153" s="45">
        <v>0.75</v>
      </c>
      <c r="AG153" s="45">
        <v>0.75</v>
      </c>
      <c r="AH153" s="45">
        <v>0.75</v>
      </c>
      <c r="AI153" s="45">
        <v>6.75</v>
      </c>
      <c r="AJ153" s="45">
        <v>0</v>
      </c>
      <c r="AK153" s="45">
        <v>4.25</v>
      </c>
      <c r="AL153" s="45">
        <v>2.75</v>
      </c>
      <c r="AM153" s="45">
        <v>1.5</v>
      </c>
      <c r="AN153" s="45">
        <v>9.25</v>
      </c>
      <c r="AO153" s="51">
        <v>3</v>
      </c>
      <c r="AQ153" s="228">
        <v>13</v>
      </c>
      <c r="AR153" s="51">
        <v>7.75</v>
      </c>
      <c r="AS153" s="51">
        <v>39</v>
      </c>
      <c r="AT153" s="51">
        <v>40.25</v>
      </c>
      <c r="AU153" s="51">
        <v>43.5</v>
      </c>
    </row>
    <row r="154" spans="2:47" s="23" customFormat="1" ht="17.25" customHeight="1" x14ac:dyDescent="0.2">
      <c r="B154" s="87" t="s">
        <v>277</v>
      </c>
      <c r="C154" s="81" t="s">
        <v>175</v>
      </c>
      <c r="D154" s="134" t="s">
        <v>324</v>
      </c>
      <c r="E154" s="50">
        <v>0</v>
      </c>
      <c r="F154" s="45">
        <v>0</v>
      </c>
      <c r="G154" s="45">
        <v>0</v>
      </c>
      <c r="H154" s="45">
        <v>0</v>
      </c>
      <c r="I154" s="45">
        <v>0</v>
      </c>
      <c r="J154" s="45">
        <v>0</v>
      </c>
      <c r="K154" s="45">
        <v>0</v>
      </c>
      <c r="L154" s="45">
        <v>0</v>
      </c>
      <c r="M154" s="45">
        <v>0</v>
      </c>
      <c r="N154" s="45">
        <v>0</v>
      </c>
      <c r="O154" s="45">
        <v>0</v>
      </c>
      <c r="P154" s="45">
        <v>0</v>
      </c>
      <c r="Q154" s="45">
        <v>0</v>
      </c>
      <c r="R154" s="45">
        <v>0</v>
      </c>
      <c r="S154" s="45">
        <v>5.5</v>
      </c>
      <c r="T154" s="45">
        <v>0</v>
      </c>
      <c r="U154" s="45">
        <v>0</v>
      </c>
      <c r="V154" s="45">
        <v>0</v>
      </c>
      <c r="W154" s="45">
        <v>0</v>
      </c>
      <c r="X154" s="45">
        <v>0</v>
      </c>
      <c r="Y154" s="45">
        <v>0</v>
      </c>
      <c r="Z154" s="45">
        <v>0</v>
      </c>
      <c r="AA154" s="45">
        <v>0</v>
      </c>
      <c r="AB154" s="45">
        <v>0</v>
      </c>
      <c r="AC154" s="45">
        <v>0</v>
      </c>
      <c r="AD154" s="45">
        <v>0</v>
      </c>
      <c r="AE154" s="45">
        <v>0</v>
      </c>
      <c r="AF154" s="45">
        <v>0</v>
      </c>
      <c r="AG154" s="45">
        <v>0</v>
      </c>
      <c r="AH154" s="45">
        <v>0</v>
      </c>
      <c r="AI154" s="45">
        <v>0</v>
      </c>
      <c r="AJ154" s="45">
        <v>0</v>
      </c>
      <c r="AK154" s="45">
        <v>0</v>
      </c>
      <c r="AL154" s="45">
        <v>0</v>
      </c>
      <c r="AM154" s="45">
        <v>0</v>
      </c>
      <c r="AN154" s="45">
        <v>0</v>
      </c>
      <c r="AO154" s="51">
        <v>0</v>
      </c>
      <c r="AQ154" s="228">
        <v>0</v>
      </c>
      <c r="AR154" s="51">
        <v>0</v>
      </c>
      <c r="AS154" s="51">
        <v>0</v>
      </c>
      <c r="AT154" s="51">
        <v>5.5</v>
      </c>
      <c r="AU154" s="51">
        <v>0</v>
      </c>
    </row>
    <row r="155" spans="2:47" s="23" customFormat="1" ht="17.25" customHeight="1" x14ac:dyDescent="0.2">
      <c r="B155" s="87" t="s">
        <v>277</v>
      </c>
      <c r="C155" s="81" t="s">
        <v>182</v>
      </c>
      <c r="D155" s="134" t="s">
        <v>345</v>
      </c>
      <c r="E155" s="50">
        <v>9</v>
      </c>
      <c r="F155" s="45">
        <v>2.25</v>
      </c>
      <c r="G155" s="45">
        <v>6.75</v>
      </c>
      <c r="H155" s="45">
        <v>0.5</v>
      </c>
      <c r="I155" s="45">
        <v>0</v>
      </c>
      <c r="J155" s="45">
        <v>0.25</v>
      </c>
      <c r="K155" s="45">
        <v>2</v>
      </c>
      <c r="L155" s="45">
        <v>0.75</v>
      </c>
      <c r="M155" s="45">
        <v>1.75</v>
      </c>
      <c r="N155" s="45">
        <v>0.75</v>
      </c>
      <c r="O155" s="45">
        <v>1.5</v>
      </c>
      <c r="P155" s="45">
        <v>16</v>
      </c>
      <c r="Q155" s="45">
        <v>1.75</v>
      </c>
      <c r="R155" s="45">
        <v>0.75</v>
      </c>
      <c r="S155" s="45">
        <v>7.25</v>
      </c>
      <c r="T155" s="45">
        <v>12</v>
      </c>
      <c r="U155" s="45">
        <v>0.25</v>
      </c>
      <c r="V155" s="45">
        <v>1.25</v>
      </c>
      <c r="W155" s="45">
        <v>6.75</v>
      </c>
      <c r="X155" s="45">
        <v>4</v>
      </c>
      <c r="Y155" s="45">
        <v>0.75</v>
      </c>
      <c r="Z155" s="45">
        <v>0.75</v>
      </c>
      <c r="AA155" s="45">
        <v>0</v>
      </c>
      <c r="AB155" s="45">
        <v>1</v>
      </c>
      <c r="AC155" s="45">
        <v>1.25</v>
      </c>
      <c r="AD155" s="45">
        <v>0</v>
      </c>
      <c r="AE155" s="45">
        <v>2.25</v>
      </c>
      <c r="AF155" s="45">
        <v>0.5</v>
      </c>
      <c r="AG155" s="45">
        <v>0</v>
      </c>
      <c r="AH155" s="45">
        <v>0</v>
      </c>
      <c r="AI155" s="45">
        <v>7.25</v>
      </c>
      <c r="AJ155" s="45">
        <v>1.25</v>
      </c>
      <c r="AK155" s="45">
        <v>2</v>
      </c>
      <c r="AL155" s="45">
        <v>0.25</v>
      </c>
      <c r="AM155" s="45">
        <v>1</v>
      </c>
      <c r="AN155" s="45">
        <v>0.5</v>
      </c>
      <c r="AO155" s="51">
        <v>0</v>
      </c>
      <c r="AQ155" s="228">
        <v>20.75</v>
      </c>
      <c r="AR155" s="51">
        <v>4.75</v>
      </c>
      <c r="AS155" s="51">
        <v>18.5</v>
      </c>
      <c r="AT155" s="51">
        <v>35.25</v>
      </c>
      <c r="AU155" s="51">
        <v>15</v>
      </c>
    </row>
    <row r="156" spans="2:47" s="23" customFormat="1" ht="17.25" customHeight="1" x14ac:dyDescent="0.2">
      <c r="B156" s="87" t="s">
        <v>277</v>
      </c>
      <c r="C156" s="81" t="s">
        <v>183</v>
      </c>
      <c r="D156" s="134" t="s">
        <v>346</v>
      </c>
      <c r="E156" s="50">
        <v>2</v>
      </c>
      <c r="F156" s="45">
        <v>2.5</v>
      </c>
      <c r="G156" s="45">
        <v>1</v>
      </c>
      <c r="H156" s="45">
        <v>1</v>
      </c>
      <c r="I156" s="45">
        <v>0.25</v>
      </c>
      <c r="J156" s="45">
        <v>0</v>
      </c>
      <c r="K156" s="45">
        <v>0.25</v>
      </c>
      <c r="L156" s="45">
        <v>0.75</v>
      </c>
      <c r="M156" s="45">
        <v>0</v>
      </c>
      <c r="N156" s="45">
        <v>0.25</v>
      </c>
      <c r="O156" s="45">
        <v>0.25</v>
      </c>
      <c r="P156" s="45">
        <v>1.25</v>
      </c>
      <c r="Q156" s="45">
        <v>0.25</v>
      </c>
      <c r="R156" s="45">
        <v>0</v>
      </c>
      <c r="S156" s="45">
        <v>1.25</v>
      </c>
      <c r="T156" s="45">
        <v>0.75</v>
      </c>
      <c r="U156" s="45">
        <v>0.25</v>
      </c>
      <c r="V156" s="45">
        <v>0.25</v>
      </c>
      <c r="W156" s="45">
        <v>5.25</v>
      </c>
      <c r="X156" s="45">
        <v>9.75</v>
      </c>
      <c r="Y156" s="45">
        <v>0</v>
      </c>
      <c r="Z156" s="45">
        <v>0</v>
      </c>
      <c r="AA156" s="45">
        <v>0.75</v>
      </c>
      <c r="AB156" s="45">
        <v>0</v>
      </c>
      <c r="AC156" s="45">
        <v>0</v>
      </c>
      <c r="AD156" s="45">
        <v>0</v>
      </c>
      <c r="AE156" s="45">
        <v>0</v>
      </c>
      <c r="AF156" s="45">
        <v>0.5</v>
      </c>
      <c r="AG156" s="45">
        <v>0</v>
      </c>
      <c r="AH156" s="45">
        <v>0</v>
      </c>
      <c r="AI156" s="45">
        <v>3.5</v>
      </c>
      <c r="AJ156" s="45">
        <v>0</v>
      </c>
      <c r="AK156" s="45">
        <v>1</v>
      </c>
      <c r="AL156" s="45">
        <v>0</v>
      </c>
      <c r="AM156" s="45">
        <v>0.25</v>
      </c>
      <c r="AN156" s="45">
        <v>0.75</v>
      </c>
      <c r="AO156" s="51">
        <v>0</v>
      </c>
      <c r="AQ156" s="228">
        <v>7</v>
      </c>
      <c r="AR156" s="51">
        <v>1.25</v>
      </c>
      <c r="AS156" s="51">
        <v>1.5</v>
      </c>
      <c r="AT156" s="51">
        <v>18.25</v>
      </c>
      <c r="AU156" s="51">
        <v>6</v>
      </c>
    </row>
    <row r="157" spans="2:47" s="23" customFormat="1" ht="17.25" customHeight="1" x14ac:dyDescent="0.2">
      <c r="B157" s="87" t="s">
        <v>277</v>
      </c>
      <c r="C157" s="81" t="s">
        <v>184</v>
      </c>
      <c r="D157" s="134" t="s">
        <v>353</v>
      </c>
      <c r="E157" s="50">
        <v>3</v>
      </c>
      <c r="F157" s="45">
        <v>0</v>
      </c>
      <c r="G157" s="45">
        <v>2.25</v>
      </c>
      <c r="H157" s="45">
        <v>7</v>
      </c>
      <c r="I157" s="45">
        <v>8.25</v>
      </c>
      <c r="J157" s="45">
        <v>0</v>
      </c>
      <c r="K157" s="45">
        <v>0</v>
      </c>
      <c r="L157" s="45">
        <v>1.75</v>
      </c>
      <c r="M157" s="45">
        <v>1.75</v>
      </c>
      <c r="N157" s="45">
        <v>1.5</v>
      </c>
      <c r="O157" s="45">
        <v>0.5</v>
      </c>
      <c r="P157" s="45">
        <v>3.5</v>
      </c>
      <c r="Q157" s="45">
        <v>1.5</v>
      </c>
      <c r="R157" s="45">
        <v>0.25</v>
      </c>
      <c r="S157" s="45">
        <v>1.5</v>
      </c>
      <c r="T157" s="45">
        <v>0</v>
      </c>
      <c r="U157" s="45">
        <v>0</v>
      </c>
      <c r="V157" s="45">
        <v>0.25</v>
      </c>
      <c r="W157" s="45">
        <v>1.25</v>
      </c>
      <c r="X157" s="45">
        <v>1</v>
      </c>
      <c r="Y157" s="45">
        <v>0</v>
      </c>
      <c r="Z157" s="45">
        <v>0</v>
      </c>
      <c r="AA157" s="45">
        <v>0</v>
      </c>
      <c r="AB157" s="45">
        <v>2.5</v>
      </c>
      <c r="AC157" s="45">
        <v>0</v>
      </c>
      <c r="AD157" s="45">
        <v>1.75</v>
      </c>
      <c r="AE157" s="45">
        <v>4</v>
      </c>
      <c r="AF157" s="45">
        <v>0.5</v>
      </c>
      <c r="AG157" s="45">
        <v>0.25</v>
      </c>
      <c r="AH157" s="45">
        <v>0.5</v>
      </c>
      <c r="AI157" s="45">
        <v>13.25</v>
      </c>
      <c r="AJ157" s="45">
        <v>0</v>
      </c>
      <c r="AK157" s="45">
        <v>7.75</v>
      </c>
      <c r="AL157" s="45">
        <v>0</v>
      </c>
      <c r="AM157" s="45">
        <v>5.5</v>
      </c>
      <c r="AN157" s="45">
        <v>6.75</v>
      </c>
      <c r="AO157" s="51">
        <v>1.25</v>
      </c>
      <c r="AQ157" s="228">
        <v>20.5</v>
      </c>
      <c r="AR157" s="51">
        <v>5.5</v>
      </c>
      <c r="AS157" s="51">
        <v>5.25</v>
      </c>
      <c r="AT157" s="51">
        <v>8.25</v>
      </c>
      <c r="AU157" s="51">
        <v>39.75</v>
      </c>
    </row>
    <row r="158" spans="2:47" s="23" customFormat="1" ht="17.25" customHeight="1" x14ac:dyDescent="0.2">
      <c r="B158" s="87" t="s">
        <v>277</v>
      </c>
      <c r="C158" s="81" t="s">
        <v>176</v>
      </c>
      <c r="D158" s="134" t="s">
        <v>365</v>
      </c>
      <c r="E158" s="50">
        <v>0.75</v>
      </c>
      <c r="F158" s="45">
        <v>0</v>
      </c>
      <c r="G158" s="45">
        <v>0</v>
      </c>
      <c r="H158" s="45">
        <v>0.5</v>
      </c>
      <c r="I158" s="45">
        <v>0</v>
      </c>
      <c r="J158" s="45">
        <v>0</v>
      </c>
      <c r="K158" s="45">
        <v>0.25</v>
      </c>
      <c r="L158" s="45">
        <v>0.25</v>
      </c>
      <c r="M158" s="45">
        <v>0.5</v>
      </c>
      <c r="N158" s="45">
        <v>0.5</v>
      </c>
      <c r="O158" s="45">
        <v>1.25</v>
      </c>
      <c r="P158" s="45">
        <v>1</v>
      </c>
      <c r="Q158" s="45">
        <v>0.25</v>
      </c>
      <c r="R158" s="45">
        <v>0</v>
      </c>
      <c r="S158" s="45">
        <v>5.25</v>
      </c>
      <c r="T158" s="45">
        <v>2</v>
      </c>
      <c r="U158" s="45">
        <v>0</v>
      </c>
      <c r="V158" s="45">
        <v>0</v>
      </c>
      <c r="W158" s="45">
        <v>2.5</v>
      </c>
      <c r="X158" s="45">
        <v>2.75</v>
      </c>
      <c r="Y158" s="45">
        <v>0.5</v>
      </c>
      <c r="Z158" s="45">
        <v>0.25</v>
      </c>
      <c r="AA158" s="45">
        <v>0.5</v>
      </c>
      <c r="AB158" s="45">
        <v>0</v>
      </c>
      <c r="AC158" s="45">
        <v>0</v>
      </c>
      <c r="AD158" s="45">
        <v>5.5</v>
      </c>
      <c r="AE158" s="45">
        <v>0.75</v>
      </c>
      <c r="AF158" s="45">
        <v>1</v>
      </c>
      <c r="AG158" s="45">
        <v>0</v>
      </c>
      <c r="AH158" s="45">
        <v>0.25</v>
      </c>
      <c r="AI158" s="45">
        <v>6.25</v>
      </c>
      <c r="AJ158" s="45">
        <v>0</v>
      </c>
      <c r="AK158" s="45">
        <v>0.5</v>
      </c>
      <c r="AL158" s="45">
        <v>0</v>
      </c>
      <c r="AM158" s="45">
        <v>0.25</v>
      </c>
      <c r="AN158" s="45">
        <v>3.25</v>
      </c>
      <c r="AO158" s="51">
        <v>0</v>
      </c>
      <c r="AQ158" s="228">
        <v>1.5</v>
      </c>
      <c r="AR158" s="51">
        <v>2.5</v>
      </c>
      <c r="AS158" s="51">
        <v>1.25</v>
      </c>
      <c r="AT158" s="51">
        <v>19.25</v>
      </c>
      <c r="AU158" s="51">
        <v>12.25</v>
      </c>
    </row>
    <row r="159" spans="2:47" s="23" customFormat="1" ht="17.25" customHeight="1" x14ac:dyDescent="0.2">
      <c r="B159" s="87" t="s">
        <v>277</v>
      </c>
      <c r="C159" s="81" t="s">
        <v>188</v>
      </c>
      <c r="D159" s="134" t="s">
        <v>366</v>
      </c>
      <c r="E159" s="50">
        <v>11</v>
      </c>
      <c r="F159" s="45">
        <v>0</v>
      </c>
      <c r="G159" s="45">
        <v>0.5</v>
      </c>
      <c r="H159" s="45">
        <v>1.5</v>
      </c>
      <c r="I159" s="45">
        <v>0</v>
      </c>
      <c r="J159" s="45">
        <v>2</v>
      </c>
      <c r="K159" s="45">
        <v>0</v>
      </c>
      <c r="L159" s="45">
        <v>0</v>
      </c>
      <c r="M159" s="45">
        <v>0</v>
      </c>
      <c r="N159" s="45">
        <v>0.25</v>
      </c>
      <c r="O159" s="45">
        <v>0</v>
      </c>
      <c r="P159" s="45">
        <v>0.5</v>
      </c>
      <c r="Q159" s="45">
        <v>0</v>
      </c>
      <c r="R159" s="45">
        <v>0.25</v>
      </c>
      <c r="S159" s="45">
        <v>1</v>
      </c>
      <c r="T159" s="45">
        <v>6.25</v>
      </c>
      <c r="U159" s="45">
        <v>0.25</v>
      </c>
      <c r="V159" s="45">
        <v>0</v>
      </c>
      <c r="W159" s="45">
        <v>3.25</v>
      </c>
      <c r="X159" s="45">
        <v>7.75</v>
      </c>
      <c r="Y159" s="45">
        <v>0</v>
      </c>
      <c r="Z159" s="45">
        <v>0</v>
      </c>
      <c r="AA159" s="45">
        <v>0</v>
      </c>
      <c r="AB159" s="45">
        <v>0</v>
      </c>
      <c r="AC159" s="45">
        <v>0</v>
      </c>
      <c r="AD159" s="45">
        <v>0</v>
      </c>
      <c r="AE159" s="45">
        <v>0</v>
      </c>
      <c r="AF159" s="45">
        <v>0</v>
      </c>
      <c r="AG159" s="45">
        <v>0</v>
      </c>
      <c r="AH159" s="45">
        <v>0</v>
      </c>
      <c r="AI159" s="45">
        <v>1.75</v>
      </c>
      <c r="AJ159" s="45">
        <v>0.5</v>
      </c>
      <c r="AK159" s="45">
        <v>0.5</v>
      </c>
      <c r="AL159" s="45">
        <v>0</v>
      </c>
      <c r="AM159" s="45">
        <v>0</v>
      </c>
      <c r="AN159" s="45">
        <v>2</v>
      </c>
      <c r="AO159" s="51">
        <v>0.25</v>
      </c>
      <c r="AQ159" s="228">
        <v>15</v>
      </c>
      <c r="AR159" s="51">
        <v>0.25</v>
      </c>
      <c r="AS159" s="51">
        <v>0.75</v>
      </c>
      <c r="AT159" s="51">
        <v>18.5</v>
      </c>
      <c r="AU159" s="51">
        <v>5</v>
      </c>
    </row>
    <row r="160" spans="2:47" s="23" customFormat="1" ht="17.25" customHeight="1" x14ac:dyDescent="0.2">
      <c r="B160" s="87" t="s">
        <v>277</v>
      </c>
      <c r="C160" s="81" t="s">
        <v>189</v>
      </c>
      <c r="D160" s="134" t="s">
        <v>367</v>
      </c>
      <c r="E160" s="50">
        <v>26</v>
      </c>
      <c r="F160" s="45">
        <v>5.5</v>
      </c>
      <c r="G160" s="45">
        <v>19.25</v>
      </c>
      <c r="H160" s="45">
        <v>1.75</v>
      </c>
      <c r="I160" s="45">
        <v>0.25</v>
      </c>
      <c r="J160" s="45">
        <v>0.25</v>
      </c>
      <c r="K160" s="45">
        <v>2.25</v>
      </c>
      <c r="L160" s="45">
        <v>4</v>
      </c>
      <c r="M160" s="45">
        <v>0.25</v>
      </c>
      <c r="N160" s="45">
        <v>0.25</v>
      </c>
      <c r="O160" s="45">
        <v>7</v>
      </c>
      <c r="P160" s="45">
        <v>2.75</v>
      </c>
      <c r="Q160" s="45">
        <v>0.5</v>
      </c>
      <c r="R160" s="45">
        <v>0.75</v>
      </c>
      <c r="S160" s="45">
        <v>8.25</v>
      </c>
      <c r="T160" s="45">
        <v>5</v>
      </c>
      <c r="U160" s="45">
        <v>0</v>
      </c>
      <c r="V160" s="45">
        <v>1.5</v>
      </c>
      <c r="W160" s="45">
        <v>3.75</v>
      </c>
      <c r="X160" s="45">
        <v>13.75</v>
      </c>
      <c r="Y160" s="45">
        <v>5</v>
      </c>
      <c r="Z160" s="45">
        <v>0</v>
      </c>
      <c r="AA160" s="45">
        <v>0.75</v>
      </c>
      <c r="AB160" s="45">
        <v>3.5</v>
      </c>
      <c r="AC160" s="45">
        <v>1</v>
      </c>
      <c r="AD160" s="45">
        <v>0</v>
      </c>
      <c r="AE160" s="45">
        <v>1.5</v>
      </c>
      <c r="AF160" s="45">
        <v>0.5</v>
      </c>
      <c r="AG160" s="45">
        <v>0</v>
      </c>
      <c r="AH160" s="45">
        <v>0</v>
      </c>
      <c r="AI160" s="45">
        <v>0.5</v>
      </c>
      <c r="AJ160" s="45">
        <v>0</v>
      </c>
      <c r="AK160" s="45">
        <v>3.5</v>
      </c>
      <c r="AL160" s="45">
        <v>0.25</v>
      </c>
      <c r="AM160" s="45">
        <v>0</v>
      </c>
      <c r="AN160" s="45">
        <v>0.75</v>
      </c>
      <c r="AO160" s="51">
        <v>0</v>
      </c>
      <c r="AQ160" s="228">
        <v>55.25</v>
      </c>
      <c r="AR160" s="51">
        <v>11.5</v>
      </c>
      <c r="AS160" s="51">
        <v>4</v>
      </c>
      <c r="AT160" s="51">
        <v>42.5</v>
      </c>
      <c r="AU160" s="51">
        <v>7</v>
      </c>
    </row>
    <row r="161" spans="2:47" s="23" customFormat="1" ht="17.25" customHeight="1" x14ac:dyDescent="0.2">
      <c r="B161" s="87" t="s">
        <v>277</v>
      </c>
      <c r="C161" s="81" t="s">
        <v>185</v>
      </c>
      <c r="D161" s="134" t="s">
        <v>372</v>
      </c>
      <c r="E161" s="50">
        <v>17</v>
      </c>
      <c r="F161" s="45">
        <v>5</v>
      </c>
      <c r="G161" s="45">
        <v>10.25</v>
      </c>
      <c r="H161" s="45">
        <v>1.75</v>
      </c>
      <c r="I161" s="45">
        <v>2</v>
      </c>
      <c r="J161" s="45">
        <v>0.25</v>
      </c>
      <c r="K161" s="45">
        <v>1</v>
      </c>
      <c r="L161" s="45">
        <v>1.75</v>
      </c>
      <c r="M161" s="45">
        <v>1.5</v>
      </c>
      <c r="N161" s="45">
        <v>1</v>
      </c>
      <c r="O161" s="45">
        <v>1.5</v>
      </c>
      <c r="P161" s="45">
        <v>7</v>
      </c>
      <c r="Q161" s="45">
        <v>5</v>
      </c>
      <c r="R161" s="45">
        <v>0.5</v>
      </c>
      <c r="S161" s="45">
        <v>2.75</v>
      </c>
      <c r="T161" s="45">
        <v>2</v>
      </c>
      <c r="U161" s="45">
        <v>0.5</v>
      </c>
      <c r="V161" s="45">
        <v>0.25</v>
      </c>
      <c r="W161" s="45">
        <v>12</v>
      </c>
      <c r="X161" s="45">
        <v>9</v>
      </c>
      <c r="Y161" s="45">
        <v>1.25</v>
      </c>
      <c r="Z161" s="45">
        <v>0.25</v>
      </c>
      <c r="AA161" s="45">
        <v>1</v>
      </c>
      <c r="AB161" s="45">
        <v>0</v>
      </c>
      <c r="AC161" s="45">
        <v>3.25</v>
      </c>
      <c r="AD161" s="45">
        <v>0</v>
      </c>
      <c r="AE161" s="45">
        <v>5.25</v>
      </c>
      <c r="AF161" s="45">
        <v>4.75</v>
      </c>
      <c r="AG161" s="45">
        <v>1</v>
      </c>
      <c r="AH161" s="45">
        <v>0.75</v>
      </c>
      <c r="AI161" s="45">
        <v>16.75</v>
      </c>
      <c r="AJ161" s="45">
        <v>0.5</v>
      </c>
      <c r="AK161" s="45">
        <v>4.5</v>
      </c>
      <c r="AL161" s="45">
        <v>0.25</v>
      </c>
      <c r="AM161" s="45">
        <v>0.25</v>
      </c>
      <c r="AN161" s="45">
        <v>1.5</v>
      </c>
      <c r="AO161" s="51">
        <v>0</v>
      </c>
      <c r="AQ161" s="228">
        <v>37.25</v>
      </c>
      <c r="AR161" s="51">
        <v>5.75</v>
      </c>
      <c r="AS161" s="51">
        <v>12.5</v>
      </c>
      <c r="AT161" s="51">
        <v>32.25</v>
      </c>
      <c r="AU161" s="51">
        <v>35.5</v>
      </c>
    </row>
    <row r="162" spans="2:47" s="23" customFormat="1" ht="17.25" customHeight="1" x14ac:dyDescent="0.2">
      <c r="B162" s="87" t="s">
        <v>277</v>
      </c>
      <c r="C162" s="81" t="s">
        <v>186</v>
      </c>
      <c r="D162" s="134" t="s">
        <v>377</v>
      </c>
      <c r="E162" s="50">
        <v>2.75</v>
      </c>
      <c r="F162" s="45">
        <v>2.25</v>
      </c>
      <c r="G162" s="45">
        <v>1.5</v>
      </c>
      <c r="H162" s="45">
        <v>1.25</v>
      </c>
      <c r="I162" s="45">
        <v>0.5</v>
      </c>
      <c r="J162" s="45">
        <v>0.25</v>
      </c>
      <c r="K162" s="45">
        <v>0.75</v>
      </c>
      <c r="L162" s="45">
        <v>0.75</v>
      </c>
      <c r="M162" s="45">
        <v>1.75</v>
      </c>
      <c r="N162" s="45">
        <v>0.25</v>
      </c>
      <c r="O162" s="45">
        <v>1.75</v>
      </c>
      <c r="P162" s="45">
        <v>4.25</v>
      </c>
      <c r="Q162" s="45">
        <v>0.75</v>
      </c>
      <c r="R162" s="45">
        <v>0.25</v>
      </c>
      <c r="S162" s="45">
        <v>1.5</v>
      </c>
      <c r="T162" s="45">
        <v>0.5</v>
      </c>
      <c r="U162" s="45">
        <v>0</v>
      </c>
      <c r="V162" s="45">
        <v>0.25</v>
      </c>
      <c r="W162" s="45">
        <v>1.5</v>
      </c>
      <c r="X162" s="45">
        <v>2.5</v>
      </c>
      <c r="Y162" s="45">
        <v>0.5</v>
      </c>
      <c r="Z162" s="45">
        <v>0</v>
      </c>
      <c r="AA162" s="45">
        <v>0.25</v>
      </c>
      <c r="AB162" s="45">
        <v>0.25</v>
      </c>
      <c r="AC162" s="45">
        <v>0.75</v>
      </c>
      <c r="AD162" s="45">
        <v>3.25</v>
      </c>
      <c r="AE162" s="45">
        <v>2.75</v>
      </c>
      <c r="AF162" s="45">
        <v>1.5</v>
      </c>
      <c r="AG162" s="45">
        <v>0.75</v>
      </c>
      <c r="AH162" s="45">
        <v>1</v>
      </c>
      <c r="AI162" s="45">
        <v>12.5</v>
      </c>
      <c r="AJ162" s="45">
        <v>0</v>
      </c>
      <c r="AK162" s="45">
        <v>8.25</v>
      </c>
      <c r="AL162" s="45">
        <v>1</v>
      </c>
      <c r="AM162" s="45">
        <v>1</v>
      </c>
      <c r="AN162" s="45">
        <v>2.25</v>
      </c>
      <c r="AO162" s="51">
        <v>0.25</v>
      </c>
      <c r="AQ162" s="228">
        <v>9.25</v>
      </c>
      <c r="AR162" s="51">
        <v>4.5</v>
      </c>
      <c r="AS162" s="51">
        <v>5.25</v>
      </c>
      <c r="AT162" s="51">
        <v>11.25</v>
      </c>
      <c r="AU162" s="51">
        <v>31.25</v>
      </c>
    </row>
    <row r="163" spans="2:47" s="23" customFormat="1" ht="17.25" customHeight="1" x14ac:dyDescent="0.2">
      <c r="B163" s="87" t="s">
        <v>277</v>
      </c>
      <c r="C163" s="81" t="s">
        <v>190</v>
      </c>
      <c r="D163" s="134" t="s">
        <v>385</v>
      </c>
      <c r="E163" s="50">
        <v>18.75</v>
      </c>
      <c r="F163" s="45">
        <v>0.5</v>
      </c>
      <c r="G163" s="45">
        <v>0.25</v>
      </c>
      <c r="H163" s="45">
        <v>6.25</v>
      </c>
      <c r="I163" s="45">
        <v>0.75</v>
      </c>
      <c r="J163" s="45">
        <v>0.25</v>
      </c>
      <c r="K163" s="45">
        <v>1.25</v>
      </c>
      <c r="L163" s="45">
        <v>0.5</v>
      </c>
      <c r="M163" s="45">
        <v>10.25</v>
      </c>
      <c r="N163" s="45">
        <v>4.75</v>
      </c>
      <c r="O163" s="45">
        <v>5.75</v>
      </c>
      <c r="P163" s="45">
        <v>0.75</v>
      </c>
      <c r="Q163" s="45">
        <v>6.75</v>
      </c>
      <c r="R163" s="45">
        <v>0</v>
      </c>
      <c r="S163" s="45">
        <v>0.5</v>
      </c>
      <c r="T163" s="45">
        <v>18</v>
      </c>
      <c r="U163" s="45">
        <v>0.5</v>
      </c>
      <c r="V163" s="45">
        <v>1.5</v>
      </c>
      <c r="W163" s="45">
        <v>1.75</v>
      </c>
      <c r="X163" s="45">
        <v>19.75</v>
      </c>
      <c r="Y163" s="45">
        <v>4.75</v>
      </c>
      <c r="Z163" s="45">
        <v>0</v>
      </c>
      <c r="AA163" s="45">
        <v>0</v>
      </c>
      <c r="AB163" s="45">
        <v>4.75</v>
      </c>
      <c r="AC163" s="45">
        <v>1</v>
      </c>
      <c r="AD163" s="45">
        <v>1</v>
      </c>
      <c r="AE163" s="45">
        <v>0.75</v>
      </c>
      <c r="AF163" s="45">
        <v>0.25</v>
      </c>
      <c r="AG163" s="45">
        <v>6.25</v>
      </c>
      <c r="AH163" s="45">
        <v>0</v>
      </c>
      <c r="AI163" s="45">
        <v>32.75</v>
      </c>
      <c r="AJ163" s="45">
        <v>2.25</v>
      </c>
      <c r="AK163" s="45">
        <v>3.25</v>
      </c>
      <c r="AL163" s="45">
        <v>1.75</v>
      </c>
      <c r="AM163" s="45">
        <v>0</v>
      </c>
      <c r="AN163" s="45">
        <v>3.25</v>
      </c>
      <c r="AO163" s="51">
        <v>0.75</v>
      </c>
      <c r="AQ163" s="228">
        <v>28</v>
      </c>
      <c r="AR163" s="51">
        <v>21.25</v>
      </c>
      <c r="AS163" s="51">
        <v>7.5</v>
      </c>
      <c r="AT163" s="51">
        <v>53.5</v>
      </c>
      <c r="AU163" s="51">
        <v>51.25</v>
      </c>
    </row>
    <row r="164" spans="2:47" s="23" customFormat="1" ht="17.25" customHeight="1" x14ac:dyDescent="0.2">
      <c r="B164" s="87" t="s">
        <v>277</v>
      </c>
      <c r="C164" s="81" t="s">
        <v>177</v>
      </c>
      <c r="D164" s="134" t="s">
        <v>390</v>
      </c>
      <c r="E164" s="50">
        <v>1</v>
      </c>
      <c r="F164" s="45">
        <v>0.5</v>
      </c>
      <c r="G164" s="45">
        <v>3.75</v>
      </c>
      <c r="H164" s="45">
        <v>0.5</v>
      </c>
      <c r="I164" s="45">
        <v>0</v>
      </c>
      <c r="J164" s="45">
        <v>0</v>
      </c>
      <c r="K164" s="45">
        <v>0</v>
      </c>
      <c r="L164" s="45">
        <v>0</v>
      </c>
      <c r="M164" s="45">
        <v>0</v>
      </c>
      <c r="N164" s="45">
        <v>0</v>
      </c>
      <c r="O164" s="45">
        <v>1.75</v>
      </c>
      <c r="P164" s="45">
        <v>2</v>
      </c>
      <c r="Q164" s="45">
        <v>0.25</v>
      </c>
      <c r="R164" s="45">
        <v>1.25</v>
      </c>
      <c r="S164" s="45">
        <v>3.75</v>
      </c>
      <c r="T164" s="45">
        <v>4</v>
      </c>
      <c r="U164" s="45">
        <v>1</v>
      </c>
      <c r="V164" s="45">
        <v>0</v>
      </c>
      <c r="W164" s="45">
        <v>8.75</v>
      </c>
      <c r="X164" s="45">
        <v>3.75</v>
      </c>
      <c r="Y164" s="45">
        <v>0.25</v>
      </c>
      <c r="Z164" s="45">
        <v>0</v>
      </c>
      <c r="AA164" s="45">
        <v>0</v>
      </c>
      <c r="AB164" s="45">
        <v>0</v>
      </c>
      <c r="AC164" s="45">
        <v>0</v>
      </c>
      <c r="AD164" s="45">
        <v>0</v>
      </c>
      <c r="AE164" s="45">
        <v>0.25</v>
      </c>
      <c r="AF164" s="45">
        <v>2</v>
      </c>
      <c r="AG164" s="45">
        <v>0.5</v>
      </c>
      <c r="AH164" s="45">
        <v>0</v>
      </c>
      <c r="AI164" s="45">
        <v>4.75</v>
      </c>
      <c r="AJ164" s="45">
        <v>0</v>
      </c>
      <c r="AK164" s="45">
        <v>4</v>
      </c>
      <c r="AL164" s="45">
        <v>0</v>
      </c>
      <c r="AM164" s="45">
        <v>0</v>
      </c>
      <c r="AN164" s="45">
        <v>0.5</v>
      </c>
      <c r="AO164" s="51">
        <v>0</v>
      </c>
      <c r="AQ164" s="228">
        <v>5.75</v>
      </c>
      <c r="AR164" s="51">
        <v>1.75</v>
      </c>
      <c r="AS164" s="51">
        <v>3.5</v>
      </c>
      <c r="AT164" s="51">
        <v>21.5</v>
      </c>
      <c r="AU164" s="51">
        <v>12</v>
      </c>
    </row>
    <row r="165" spans="2:47" s="23" customFormat="1" ht="17.25" customHeight="1" x14ac:dyDescent="0.2">
      <c r="B165" s="87" t="s">
        <v>277</v>
      </c>
      <c r="C165" s="81" t="s">
        <v>191</v>
      </c>
      <c r="D165" s="134" t="s">
        <v>393</v>
      </c>
      <c r="E165" s="50">
        <v>6.25</v>
      </c>
      <c r="F165" s="45">
        <v>0</v>
      </c>
      <c r="G165" s="45">
        <v>3.75</v>
      </c>
      <c r="H165" s="45">
        <v>0</v>
      </c>
      <c r="I165" s="45">
        <v>0</v>
      </c>
      <c r="J165" s="45">
        <v>0</v>
      </c>
      <c r="K165" s="45">
        <v>1.25</v>
      </c>
      <c r="L165" s="45">
        <v>0.25</v>
      </c>
      <c r="M165" s="45">
        <v>0.75</v>
      </c>
      <c r="N165" s="45">
        <v>0</v>
      </c>
      <c r="O165" s="45">
        <v>0</v>
      </c>
      <c r="P165" s="45">
        <v>0</v>
      </c>
      <c r="Q165" s="45">
        <v>0</v>
      </c>
      <c r="R165" s="45">
        <v>0</v>
      </c>
      <c r="S165" s="45">
        <v>0</v>
      </c>
      <c r="T165" s="45">
        <v>0</v>
      </c>
      <c r="U165" s="45">
        <v>0</v>
      </c>
      <c r="V165" s="45">
        <v>0</v>
      </c>
      <c r="W165" s="45">
        <v>0</v>
      </c>
      <c r="X165" s="45">
        <v>0</v>
      </c>
      <c r="Y165" s="45">
        <v>0</v>
      </c>
      <c r="Z165" s="45">
        <v>0</v>
      </c>
      <c r="AA165" s="45">
        <v>1.5</v>
      </c>
      <c r="AB165" s="45">
        <v>0</v>
      </c>
      <c r="AC165" s="45">
        <v>0</v>
      </c>
      <c r="AD165" s="45">
        <v>0</v>
      </c>
      <c r="AE165" s="45">
        <v>0</v>
      </c>
      <c r="AF165" s="45">
        <v>0.5</v>
      </c>
      <c r="AG165" s="45">
        <v>99.75</v>
      </c>
      <c r="AH165" s="45">
        <v>0</v>
      </c>
      <c r="AI165" s="45">
        <v>119.5</v>
      </c>
      <c r="AJ165" s="45">
        <v>0</v>
      </c>
      <c r="AK165" s="45">
        <v>39</v>
      </c>
      <c r="AL165" s="45">
        <v>0</v>
      </c>
      <c r="AM165" s="45">
        <v>4</v>
      </c>
      <c r="AN165" s="45">
        <v>0</v>
      </c>
      <c r="AO165" s="51">
        <v>0</v>
      </c>
      <c r="AQ165" s="228">
        <v>11.25</v>
      </c>
      <c r="AR165" s="51">
        <v>1</v>
      </c>
      <c r="AS165" s="51">
        <v>0</v>
      </c>
      <c r="AT165" s="51">
        <v>1.5</v>
      </c>
      <c r="AU165" s="51">
        <v>262.75</v>
      </c>
    </row>
    <row r="166" spans="2:47" s="23" customFormat="1" ht="17.25" customHeight="1" x14ac:dyDescent="0.2">
      <c r="B166" s="87" t="s">
        <v>278</v>
      </c>
      <c r="C166" s="81" t="s">
        <v>195</v>
      </c>
      <c r="D166" s="134" t="s">
        <v>287</v>
      </c>
      <c r="E166" s="50">
        <v>0</v>
      </c>
      <c r="F166" s="45">
        <v>0</v>
      </c>
      <c r="G166" s="45">
        <v>7.25</v>
      </c>
      <c r="H166" s="45">
        <v>0</v>
      </c>
      <c r="I166" s="45">
        <v>0</v>
      </c>
      <c r="J166" s="45">
        <v>0.25</v>
      </c>
      <c r="K166" s="45">
        <v>3.25</v>
      </c>
      <c r="L166" s="45">
        <v>0</v>
      </c>
      <c r="M166" s="45">
        <v>0</v>
      </c>
      <c r="N166" s="45">
        <v>2.5</v>
      </c>
      <c r="O166" s="45">
        <v>0</v>
      </c>
      <c r="P166" s="45">
        <v>12.5</v>
      </c>
      <c r="Q166" s="45">
        <v>20</v>
      </c>
      <c r="R166" s="45">
        <v>4</v>
      </c>
      <c r="S166" s="45">
        <v>0</v>
      </c>
      <c r="T166" s="45">
        <v>0</v>
      </c>
      <c r="U166" s="45">
        <v>0</v>
      </c>
      <c r="V166" s="45">
        <v>0</v>
      </c>
      <c r="W166" s="45">
        <v>0</v>
      </c>
      <c r="X166" s="45">
        <v>0</v>
      </c>
      <c r="Y166" s="45">
        <v>0</v>
      </c>
      <c r="Z166" s="45">
        <v>0</v>
      </c>
      <c r="AA166" s="45">
        <v>0</v>
      </c>
      <c r="AB166" s="45">
        <v>0.25</v>
      </c>
      <c r="AC166" s="45">
        <v>0.75</v>
      </c>
      <c r="AD166" s="45">
        <v>0</v>
      </c>
      <c r="AE166" s="45">
        <v>15.5</v>
      </c>
      <c r="AF166" s="45">
        <v>6</v>
      </c>
      <c r="AG166" s="45">
        <v>0.25</v>
      </c>
      <c r="AH166" s="45">
        <v>1</v>
      </c>
      <c r="AI166" s="45">
        <v>21</v>
      </c>
      <c r="AJ166" s="45">
        <v>0.25</v>
      </c>
      <c r="AK166" s="45">
        <v>24.5</v>
      </c>
      <c r="AL166" s="45">
        <v>8.5</v>
      </c>
      <c r="AM166" s="45">
        <v>1.25</v>
      </c>
      <c r="AN166" s="45">
        <v>0</v>
      </c>
      <c r="AO166" s="51">
        <v>1.75</v>
      </c>
      <c r="AQ166" s="228">
        <v>10.75</v>
      </c>
      <c r="AR166" s="51">
        <v>2.5</v>
      </c>
      <c r="AS166" s="51">
        <v>36.5</v>
      </c>
      <c r="AT166" s="51">
        <v>1</v>
      </c>
      <c r="AU166" s="51">
        <v>80</v>
      </c>
    </row>
    <row r="167" spans="2:47" s="23" customFormat="1" ht="17.25" customHeight="1" x14ac:dyDescent="0.2">
      <c r="B167" s="87" t="s">
        <v>278</v>
      </c>
      <c r="C167" s="81" t="s">
        <v>198</v>
      </c>
      <c r="D167" s="134" t="s">
        <v>288</v>
      </c>
      <c r="E167" s="50">
        <v>0</v>
      </c>
      <c r="F167" s="45">
        <v>0</v>
      </c>
      <c r="G167" s="45">
        <v>1.25</v>
      </c>
      <c r="H167" s="45">
        <v>1</v>
      </c>
      <c r="I167" s="45">
        <v>0</v>
      </c>
      <c r="J167" s="45">
        <v>0</v>
      </c>
      <c r="K167" s="45">
        <v>0</v>
      </c>
      <c r="L167" s="45">
        <v>0</v>
      </c>
      <c r="M167" s="45">
        <v>0.25</v>
      </c>
      <c r="N167" s="45">
        <v>0</v>
      </c>
      <c r="O167" s="45">
        <v>0</v>
      </c>
      <c r="P167" s="45">
        <v>0</v>
      </c>
      <c r="Q167" s="45">
        <v>0</v>
      </c>
      <c r="R167" s="45">
        <v>0</v>
      </c>
      <c r="S167" s="45">
        <v>0</v>
      </c>
      <c r="T167" s="45">
        <v>0</v>
      </c>
      <c r="U167" s="45">
        <v>0</v>
      </c>
      <c r="V167" s="45">
        <v>0</v>
      </c>
      <c r="W167" s="45">
        <v>0</v>
      </c>
      <c r="X167" s="45">
        <v>0</v>
      </c>
      <c r="Y167" s="45">
        <v>0</v>
      </c>
      <c r="Z167" s="45">
        <v>0</v>
      </c>
      <c r="AA167" s="45">
        <v>0</v>
      </c>
      <c r="AB167" s="45">
        <v>0</v>
      </c>
      <c r="AC167" s="45">
        <v>0</v>
      </c>
      <c r="AD167" s="45">
        <v>0</v>
      </c>
      <c r="AE167" s="45">
        <v>1.75</v>
      </c>
      <c r="AF167" s="45">
        <v>0.75</v>
      </c>
      <c r="AG167" s="45">
        <v>0</v>
      </c>
      <c r="AH167" s="45">
        <v>0</v>
      </c>
      <c r="AI167" s="45">
        <v>1.75</v>
      </c>
      <c r="AJ167" s="45">
        <v>0</v>
      </c>
      <c r="AK167" s="45">
        <v>3.25</v>
      </c>
      <c r="AL167" s="45">
        <v>0</v>
      </c>
      <c r="AM167" s="45">
        <v>0</v>
      </c>
      <c r="AN167" s="45">
        <v>0</v>
      </c>
      <c r="AO167" s="51">
        <v>0</v>
      </c>
      <c r="AQ167" s="228">
        <v>2.25</v>
      </c>
      <c r="AR167" s="51">
        <v>0.25</v>
      </c>
      <c r="AS167" s="51">
        <v>0</v>
      </c>
      <c r="AT167" s="51">
        <v>0</v>
      </c>
      <c r="AU167" s="51">
        <v>7.5</v>
      </c>
    </row>
    <row r="168" spans="2:47" s="23" customFormat="1" ht="17.25" customHeight="1" x14ac:dyDescent="0.2">
      <c r="B168" s="87" t="s">
        <v>278</v>
      </c>
      <c r="C168" s="81" t="s">
        <v>204</v>
      </c>
      <c r="D168" s="134" t="s">
        <v>319</v>
      </c>
      <c r="E168" s="50">
        <v>8.5</v>
      </c>
      <c r="F168" s="45">
        <v>2</v>
      </c>
      <c r="G168" s="45">
        <v>12.75</v>
      </c>
      <c r="H168" s="45">
        <v>1</v>
      </c>
      <c r="I168" s="45">
        <v>0</v>
      </c>
      <c r="J168" s="45">
        <v>0.25</v>
      </c>
      <c r="K168" s="45">
        <v>0.75</v>
      </c>
      <c r="L168" s="45">
        <v>0.75</v>
      </c>
      <c r="M168" s="45">
        <v>0.25</v>
      </c>
      <c r="N168" s="45">
        <v>2</v>
      </c>
      <c r="O168" s="45">
        <v>2.5</v>
      </c>
      <c r="P168" s="45">
        <v>7.25</v>
      </c>
      <c r="Q168" s="45">
        <v>2</v>
      </c>
      <c r="R168" s="45">
        <v>2.5</v>
      </c>
      <c r="S168" s="45">
        <v>1.75</v>
      </c>
      <c r="T168" s="45">
        <v>2.25</v>
      </c>
      <c r="U168" s="45">
        <v>0</v>
      </c>
      <c r="V168" s="45">
        <v>0.75</v>
      </c>
      <c r="W168" s="45">
        <v>3.25</v>
      </c>
      <c r="X168" s="45">
        <v>2.5</v>
      </c>
      <c r="Y168" s="45">
        <v>1</v>
      </c>
      <c r="Z168" s="45">
        <v>0.5</v>
      </c>
      <c r="AA168" s="45">
        <v>0.25</v>
      </c>
      <c r="AB168" s="45">
        <v>0.25</v>
      </c>
      <c r="AC168" s="45">
        <v>0</v>
      </c>
      <c r="AD168" s="45">
        <v>10.75</v>
      </c>
      <c r="AE168" s="45">
        <v>30.5</v>
      </c>
      <c r="AF168" s="45">
        <v>1</v>
      </c>
      <c r="AG168" s="45">
        <v>0.25</v>
      </c>
      <c r="AH168" s="45">
        <v>1.75</v>
      </c>
      <c r="AI168" s="45">
        <v>17.5</v>
      </c>
      <c r="AJ168" s="45">
        <v>0.75</v>
      </c>
      <c r="AK168" s="45">
        <v>15.25</v>
      </c>
      <c r="AL168" s="45">
        <v>3</v>
      </c>
      <c r="AM168" s="45">
        <v>0.75</v>
      </c>
      <c r="AN168" s="45">
        <v>3.5</v>
      </c>
      <c r="AO168" s="51">
        <v>1.75</v>
      </c>
      <c r="AQ168" s="228">
        <v>25.25</v>
      </c>
      <c r="AR168" s="51">
        <v>5.5</v>
      </c>
      <c r="AS168" s="51">
        <v>11.75</v>
      </c>
      <c r="AT168" s="51">
        <v>23.25</v>
      </c>
      <c r="AU168" s="51">
        <v>76</v>
      </c>
    </row>
    <row r="169" spans="2:47" s="23" customFormat="1" ht="17.25" customHeight="1" x14ac:dyDescent="0.2">
      <c r="B169" s="87" t="s">
        <v>278</v>
      </c>
      <c r="C169" s="81" t="s">
        <v>202</v>
      </c>
      <c r="D169" s="134" t="s">
        <v>295</v>
      </c>
      <c r="E169" s="50">
        <v>0.5</v>
      </c>
      <c r="F169" s="45">
        <v>0</v>
      </c>
      <c r="G169" s="45">
        <v>1.5</v>
      </c>
      <c r="H169" s="45">
        <v>0</v>
      </c>
      <c r="I169" s="45">
        <v>0</v>
      </c>
      <c r="J169" s="45">
        <v>0</v>
      </c>
      <c r="K169" s="45">
        <v>0</v>
      </c>
      <c r="L169" s="45">
        <v>0.5</v>
      </c>
      <c r="M169" s="45">
        <v>2</v>
      </c>
      <c r="N169" s="45">
        <v>0</v>
      </c>
      <c r="O169" s="45">
        <v>1.25</v>
      </c>
      <c r="P169" s="45">
        <v>8.5</v>
      </c>
      <c r="Q169" s="45">
        <v>0</v>
      </c>
      <c r="R169" s="45">
        <v>0.5</v>
      </c>
      <c r="S169" s="45">
        <v>0</v>
      </c>
      <c r="T169" s="45">
        <v>0.25</v>
      </c>
      <c r="U169" s="45">
        <v>0.25</v>
      </c>
      <c r="V169" s="45">
        <v>0</v>
      </c>
      <c r="W169" s="45">
        <v>0</v>
      </c>
      <c r="X169" s="45">
        <v>5.75</v>
      </c>
      <c r="Y169" s="45">
        <v>2</v>
      </c>
      <c r="Z169" s="45">
        <v>0</v>
      </c>
      <c r="AA169" s="45">
        <v>0</v>
      </c>
      <c r="AB169" s="45">
        <v>3.25</v>
      </c>
      <c r="AC169" s="45">
        <v>0</v>
      </c>
      <c r="AD169" s="45">
        <v>1</v>
      </c>
      <c r="AE169" s="45">
        <v>9</v>
      </c>
      <c r="AF169" s="45">
        <v>0</v>
      </c>
      <c r="AG169" s="45">
        <v>0</v>
      </c>
      <c r="AH169" s="45">
        <v>0</v>
      </c>
      <c r="AI169" s="45">
        <v>6.5</v>
      </c>
      <c r="AJ169" s="45">
        <v>0</v>
      </c>
      <c r="AK169" s="45">
        <v>0.75</v>
      </c>
      <c r="AL169" s="45">
        <v>0.25</v>
      </c>
      <c r="AM169" s="45">
        <v>0</v>
      </c>
      <c r="AN169" s="45">
        <v>0</v>
      </c>
      <c r="AO169" s="51">
        <v>0.5</v>
      </c>
      <c r="AQ169" s="228">
        <v>2</v>
      </c>
      <c r="AR169" s="51">
        <v>3.75</v>
      </c>
      <c r="AS169" s="51">
        <v>9</v>
      </c>
      <c r="AT169" s="51">
        <v>12.5</v>
      </c>
      <c r="AU169" s="51">
        <v>17</v>
      </c>
    </row>
    <row r="170" spans="2:47" s="23" customFormat="1" ht="17.25" customHeight="1" x14ac:dyDescent="0.2">
      <c r="B170" s="87" t="s">
        <v>278</v>
      </c>
      <c r="C170" s="81" t="s">
        <v>192</v>
      </c>
      <c r="D170" s="134" t="s">
        <v>305</v>
      </c>
      <c r="E170" s="50">
        <v>1.5</v>
      </c>
      <c r="F170" s="45">
        <v>1.25</v>
      </c>
      <c r="G170" s="45">
        <v>1.5</v>
      </c>
      <c r="H170" s="45">
        <v>0</v>
      </c>
      <c r="I170" s="45">
        <v>0.25</v>
      </c>
      <c r="J170" s="45">
        <v>0</v>
      </c>
      <c r="K170" s="45">
        <v>0</v>
      </c>
      <c r="L170" s="45">
        <v>0</v>
      </c>
      <c r="M170" s="45">
        <v>1.25</v>
      </c>
      <c r="N170" s="45">
        <v>0.75</v>
      </c>
      <c r="O170" s="45">
        <v>0</v>
      </c>
      <c r="P170" s="45">
        <v>7.25</v>
      </c>
      <c r="Q170" s="45">
        <v>0</v>
      </c>
      <c r="R170" s="45">
        <v>0</v>
      </c>
      <c r="S170" s="45">
        <v>11</v>
      </c>
      <c r="T170" s="45">
        <v>0.25</v>
      </c>
      <c r="U170" s="45">
        <v>0</v>
      </c>
      <c r="V170" s="45">
        <v>0</v>
      </c>
      <c r="W170" s="45">
        <v>13</v>
      </c>
      <c r="X170" s="45">
        <v>4.5</v>
      </c>
      <c r="Y170" s="45">
        <v>0</v>
      </c>
      <c r="Z170" s="45">
        <v>0.25</v>
      </c>
      <c r="AA170" s="45">
        <v>0</v>
      </c>
      <c r="AB170" s="45">
        <v>0.25</v>
      </c>
      <c r="AC170" s="45">
        <v>0.5</v>
      </c>
      <c r="AD170" s="45">
        <v>0</v>
      </c>
      <c r="AE170" s="45">
        <v>0.25</v>
      </c>
      <c r="AF170" s="45">
        <v>0.75</v>
      </c>
      <c r="AG170" s="45">
        <v>0</v>
      </c>
      <c r="AH170" s="45">
        <v>0</v>
      </c>
      <c r="AI170" s="45">
        <v>0.75</v>
      </c>
      <c r="AJ170" s="45">
        <v>0.5</v>
      </c>
      <c r="AK170" s="45">
        <v>2.25</v>
      </c>
      <c r="AL170" s="45">
        <v>1</v>
      </c>
      <c r="AM170" s="45">
        <v>0.75</v>
      </c>
      <c r="AN170" s="45">
        <v>0.25</v>
      </c>
      <c r="AO170" s="51">
        <v>0.25</v>
      </c>
      <c r="AQ170" s="228">
        <v>4.5</v>
      </c>
      <c r="AR170" s="51">
        <v>2</v>
      </c>
      <c r="AS170" s="51">
        <v>7.25</v>
      </c>
      <c r="AT170" s="51">
        <v>29.75</v>
      </c>
      <c r="AU170" s="51">
        <v>6.75</v>
      </c>
    </row>
    <row r="171" spans="2:47" s="23" customFormat="1" ht="17.25" customHeight="1" x14ac:dyDescent="0.2">
      <c r="B171" s="87" t="s">
        <v>278</v>
      </c>
      <c r="C171" s="81" t="s">
        <v>201</v>
      </c>
      <c r="D171" s="134" t="s">
        <v>282</v>
      </c>
      <c r="E171" s="50">
        <v>4.25</v>
      </c>
      <c r="F171" s="45">
        <v>0</v>
      </c>
      <c r="G171" s="45">
        <v>4.5</v>
      </c>
      <c r="H171" s="45">
        <v>6.25</v>
      </c>
      <c r="I171" s="45">
        <v>1</v>
      </c>
      <c r="J171" s="45">
        <v>1.5</v>
      </c>
      <c r="K171" s="45">
        <v>1</v>
      </c>
      <c r="L171" s="45">
        <v>0.5</v>
      </c>
      <c r="M171" s="45">
        <v>4.25</v>
      </c>
      <c r="N171" s="45">
        <v>1.75</v>
      </c>
      <c r="O171" s="45">
        <v>3</v>
      </c>
      <c r="P171" s="45">
        <v>4.5</v>
      </c>
      <c r="Q171" s="45">
        <v>1.5</v>
      </c>
      <c r="R171" s="45">
        <v>3.25</v>
      </c>
      <c r="S171" s="45">
        <v>6</v>
      </c>
      <c r="T171" s="45">
        <v>11.5</v>
      </c>
      <c r="U171" s="45">
        <v>0</v>
      </c>
      <c r="V171" s="45">
        <v>0</v>
      </c>
      <c r="W171" s="45">
        <v>10.75</v>
      </c>
      <c r="X171" s="45">
        <v>20.5</v>
      </c>
      <c r="Y171" s="45">
        <v>0.5</v>
      </c>
      <c r="Z171" s="45">
        <v>0.5</v>
      </c>
      <c r="AA171" s="45">
        <v>0</v>
      </c>
      <c r="AB171" s="45">
        <v>6.75</v>
      </c>
      <c r="AC171" s="45">
        <v>0</v>
      </c>
      <c r="AD171" s="45">
        <v>0.75</v>
      </c>
      <c r="AE171" s="45">
        <v>15.25</v>
      </c>
      <c r="AF171" s="45">
        <v>2.75</v>
      </c>
      <c r="AG171" s="45">
        <v>0</v>
      </c>
      <c r="AH171" s="45">
        <v>0</v>
      </c>
      <c r="AI171" s="45">
        <v>20</v>
      </c>
      <c r="AJ171" s="45">
        <v>0.75</v>
      </c>
      <c r="AK171" s="45">
        <v>13</v>
      </c>
      <c r="AL171" s="45">
        <v>1.75</v>
      </c>
      <c r="AM171" s="45">
        <v>0</v>
      </c>
      <c r="AN171" s="45">
        <v>4</v>
      </c>
      <c r="AO171" s="51">
        <v>0.25</v>
      </c>
      <c r="AQ171" s="228">
        <v>18.5</v>
      </c>
      <c r="AR171" s="51">
        <v>9.5</v>
      </c>
      <c r="AS171" s="51">
        <v>9.25</v>
      </c>
      <c r="AT171" s="51">
        <v>57.25</v>
      </c>
      <c r="AU171" s="51">
        <v>57.75</v>
      </c>
    </row>
    <row r="172" spans="2:47" s="23" customFormat="1" ht="17.25" customHeight="1" x14ac:dyDescent="0.2">
      <c r="B172" s="87" t="s">
        <v>278</v>
      </c>
      <c r="C172" s="81" t="s">
        <v>197</v>
      </c>
      <c r="D172" s="134" t="s">
        <v>309</v>
      </c>
      <c r="E172" s="50">
        <v>1.25</v>
      </c>
      <c r="F172" s="45">
        <v>0.5</v>
      </c>
      <c r="G172" s="45">
        <v>2.75</v>
      </c>
      <c r="H172" s="45">
        <v>0</v>
      </c>
      <c r="I172" s="45">
        <v>0</v>
      </c>
      <c r="J172" s="45">
        <v>0.25</v>
      </c>
      <c r="K172" s="45">
        <v>2.5</v>
      </c>
      <c r="L172" s="45">
        <v>0.25</v>
      </c>
      <c r="M172" s="45">
        <v>2.25</v>
      </c>
      <c r="N172" s="45">
        <v>0.25</v>
      </c>
      <c r="O172" s="45">
        <v>1.5</v>
      </c>
      <c r="P172" s="45">
        <v>2</v>
      </c>
      <c r="Q172" s="45">
        <v>4.25</v>
      </c>
      <c r="R172" s="45">
        <v>2.25</v>
      </c>
      <c r="S172" s="45">
        <v>2</v>
      </c>
      <c r="T172" s="45">
        <v>1.75</v>
      </c>
      <c r="U172" s="45">
        <v>0.25</v>
      </c>
      <c r="V172" s="45">
        <v>0</v>
      </c>
      <c r="W172" s="45">
        <v>3</v>
      </c>
      <c r="X172" s="45">
        <v>9.5</v>
      </c>
      <c r="Y172" s="45">
        <v>1.25</v>
      </c>
      <c r="Z172" s="45">
        <v>0</v>
      </c>
      <c r="AA172" s="45">
        <v>0</v>
      </c>
      <c r="AB172" s="45">
        <v>0</v>
      </c>
      <c r="AC172" s="45">
        <v>0.75</v>
      </c>
      <c r="AD172" s="45">
        <v>0</v>
      </c>
      <c r="AE172" s="45">
        <v>1.75</v>
      </c>
      <c r="AF172" s="45">
        <v>1.5</v>
      </c>
      <c r="AG172" s="45">
        <v>0.25</v>
      </c>
      <c r="AH172" s="45">
        <v>0.75</v>
      </c>
      <c r="AI172" s="45">
        <v>10.5</v>
      </c>
      <c r="AJ172" s="45">
        <v>0</v>
      </c>
      <c r="AK172" s="45">
        <v>8.5</v>
      </c>
      <c r="AL172" s="45">
        <v>0.25</v>
      </c>
      <c r="AM172" s="45">
        <v>0.25</v>
      </c>
      <c r="AN172" s="45">
        <v>0.25</v>
      </c>
      <c r="AO172" s="51">
        <v>0</v>
      </c>
      <c r="AQ172" s="228">
        <v>7.25</v>
      </c>
      <c r="AR172" s="51">
        <v>4.25</v>
      </c>
      <c r="AS172" s="51">
        <v>8.5</v>
      </c>
      <c r="AT172" s="51">
        <v>18.5</v>
      </c>
      <c r="AU172" s="51">
        <v>24</v>
      </c>
    </row>
    <row r="173" spans="2:47" s="23" customFormat="1" ht="17.25" customHeight="1" x14ac:dyDescent="0.2">
      <c r="B173" s="87" t="s">
        <v>278</v>
      </c>
      <c r="C173" s="81" t="s">
        <v>199</v>
      </c>
      <c r="D173" s="134" t="s">
        <v>320</v>
      </c>
      <c r="E173" s="50">
        <v>0</v>
      </c>
      <c r="F173" s="45">
        <v>0</v>
      </c>
      <c r="G173" s="45">
        <v>5.25</v>
      </c>
      <c r="H173" s="45">
        <v>0</v>
      </c>
      <c r="I173" s="45">
        <v>11.75</v>
      </c>
      <c r="J173" s="45">
        <v>0.75</v>
      </c>
      <c r="K173" s="45">
        <v>0</v>
      </c>
      <c r="L173" s="45">
        <v>0</v>
      </c>
      <c r="M173" s="45">
        <v>0.5</v>
      </c>
      <c r="N173" s="45">
        <v>0</v>
      </c>
      <c r="O173" s="45">
        <v>0.25</v>
      </c>
      <c r="P173" s="45">
        <v>0</v>
      </c>
      <c r="Q173" s="45">
        <v>0</v>
      </c>
      <c r="R173" s="45">
        <v>0</v>
      </c>
      <c r="S173" s="45">
        <v>8.5</v>
      </c>
      <c r="T173" s="45">
        <v>0</v>
      </c>
      <c r="U173" s="45">
        <v>0</v>
      </c>
      <c r="V173" s="45">
        <v>0</v>
      </c>
      <c r="W173" s="45">
        <v>6.75</v>
      </c>
      <c r="X173" s="45">
        <v>7</v>
      </c>
      <c r="Y173" s="45">
        <v>0</v>
      </c>
      <c r="Z173" s="45">
        <v>0</v>
      </c>
      <c r="AA173" s="45">
        <v>0</v>
      </c>
      <c r="AB173" s="45">
        <v>0</v>
      </c>
      <c r="AC173" s="45">
        <v>0</v>
      </c>
      <c r="AD173" s="45">
        <v>0</v>
      </c>
      <c r="AE173" s="45">
        <v>14.5</v>
      </c>
      <c r="AF173" s="45">
        <v>2.75</v>
      </c>
      <c r="AG173" s="45">
        <v>0.25</v>
      </c>
      <c r="AH173" s="45">
        <v>0.25</v>
      </c>
      <c r="AI173" s="45">
        <v>11</v>
      </c>
      <c r="AJ173" s="45">
        <v>1.25</v>
      </c>
      <c r="AK173" s="45">
        <v>7.5</v>
      </c>
      <c r="AL173" s="45">
        <v>0</v>
      </c>
      <c r="AM173" s="45">
        <v>0</v>
      </c>
      <c r="AN173" s="45">
        <v>1.25</v>
      </c>
      <c r="AO173" s="51">
        <v>0</v>
      </c>
      <c r="AQ173" s="228">
        <v>17.75</v>
      </c>
      <c r="AR173" s="51">
        <v>0.75</v>
      </c>
      <c r="AS173" s="51">
        <v>0</v>
      </c>
      <c r="AT173" s="51">
        <v>22.25</v>
      </c>
      <c r="AU173" s="51">
        <v>38.75</v>
      </c>
    </row>
    <row r="174" spans="2:47" s="23" customFormat="1" ht="17.25" customHeight="1" x14ac:dyDescent="0.2">
      <c r="B174" s="87" t="s">
        <v>278</v>
      </c>
      <c r="C174" s="81" t="s">
        <v>200</v>
      </c>
      <c r="D174" s="134" t="s">
        <v>334</v>
      </c>
      <c r="E174" s="50">
        <v>4</v>
      </c>
      <c r="F174" s="45">
        <v>0</v>
      </c>
      <c r="G174" s="45">
        <v>0</v>
      </c>
      <c r="H174" s="45">
        <v>0</v>
      </c>
      <c r="I174" s="45">
        <v>0.5</v>
      </c>
      <c r="J174" s="45">
        <v>0.25</v>
      </c>
      <c r="K174" s="45">
        <v>0.25</v>
      </c>
      <c r="L174" s="45">
        <v>0.25</v>
      </c>
      <c r="M174" s="45">
        <v>1</v>
      </c>
      <c r="N174" s="45">
        <v>0.25</v>
      </c>
      <c r="O174" s="45">
        <v>0</v>
      </c>
      <c r="P174" s="45">
        <v>8.5</v>
      </c>
      <c r="Q174" s="45">
        <v>3.5</v>
      </c>
      <c r="R174" s="45">
        <v>0</v>
      </c>
      <c r="S174" s="45">
        <v>0</v>
      </c>
      <c r="T174" s="45">
        <v>0</v>
      </c>
      <c r="U174" s="45">
        <v>0</v>
      </c>
      <c r="V174" s="45">
        <v>0</v>
      </c>
      <c r="W174" s="45">
        <v>0</v>
      </c>
      <c r="X174" s="45">
        <v>0</v>
      </c>
      <c r="Y174" s="45">
        <v>1.25</v>
      </c>
      <c r="Z174" s="45">
        <v>0</v>
      </c>
      <c r="AA174" s="45">
        <v>0</v>
      </c>
      <c r="AB174" s="45">
        <v>0</v>
      </c>
      <c r="AC174" s="45">
        <v>0</v>
      </c>
      <c r="AD174" s="45">
        <v>0</v>
      </c>
      <c r="AE174" s="45">
        <v>10.25</v>
      </c>
      <c r="AF174" s="45">
        <v>3.25</v>
      </c>
      <c r="AG174" s="45">
        <v>0</v>
      </c>
      <c r="AH174" s="45">
        <v>0</v>
      </c>
      <c r="AI174" s="45">
        <v>17.75</v>
      </c>
      <c r="AJ174" s="45">
        <v>0</v>
      </c>
      <c r="AK174" s="45">
        <v>12.25</v>
      </c>
      <c r="AL174" s="45">
        <v>3</v>
      </c>
      <c r="AM174" s="45">
        <v>0</v>
      </c>
      <c r="AN174" s="45">
        <v>0</v>
      </c>
      <c r="AO174" s="51">
        <v>0.25</v>
      </c>
      <c r="AQ174" s="228">
        <v>5</v>
      </c>
      <c r="AR174" s="51">
        <v>1.5</v>
      </c>
      <c r="AS174" s="51">
        <v>12</v>
      </c>
      <c r="AT174" s="51">
        <v>1.25</v>
      </c>
      <c r="AU174" s="51">
        <v>46.75</v>
      </c>
    </row>
    <row r="175" spans="2:47" s="23" customFormat="1" ht="17.25" customHeight="1" x14ac:dyDescent="0.2">
      <c r="B175" s="87" t="s">
        <v>278</v>
      </c>
      <c r="C175" s="81" t="s">
        <v>193</v>
      </c>
      <c r="D175" s="134" t="s">
        <v>344</v>
      </c>
      <c r="E175" s="50">
        <v>4.75</v>
      </c>
      <c r="F175" s="45">
        <v>0.75</v>
      </c>
      <c r="G175" s="45">
        <v>1.5</v>
      </c>
      <c r="H175" s="45">
        <v>1</v>
      </c>
      <c r="I175" s="45">
        <v>3.25</v>
      </c>
      <c r="J175" s="45">
        <v>0</v>
      </c>
      <c r="K175" s="45">
        <v>0.5</v>
      </c>
      <c r="L175" s="45">
        <v>2.5</v>
      </c>
      <c r="M175" s="45">
        <v>0</v>
      </c>
      <c r="N175" s="45">
        <v>5.75</v>
      </c>
      <c r="O175" s="45">
        <v>3.5</v>
      </c>
      <c r="P175" s="45">
        <v>4.25</v>
      </c>
      <c r="Q175" s="45">
        <v>0.75</v>
      </c>
      <c r="R175" s="45">
        <v>0</v>
      </c>
      <c r="S175" s="45">
        <v>3.75</v>
      </c>
      <c r="T175" s="45">
        <v>2.25</v>
      </c>
      <c r="U175" s="45">
        <v>0</v>
      </c>
      <c r="V175" s="45">
        <v>0</v>
      </c>
      <c r="W175" s="45">
        <v>6</v>
      </c>
      <c r="X175" s="45">
        <v>0.25</v>
      </c>
      <c r="Y175" s="45">
        <v>0.5</v>
      </c>
      <c r="Z175" s="45">
        <v>0</v>
      </c>
      <c r="AA175" s="45">
        <v>0</v>
      </c>
      <c r="AB175" s="45">
        <v>0.25</v>
      </c>
      <c r="AC175" s="45">
        <v>0.25</v>
      </c>
      <c r="AD175" s="45">
        <v>0.25</v>
      </c>
      <c r="AE175" s="45">
        <v>0</v>
      </c>
      <c r="AF175" s="45">
        <v>5.25</v>
      </c>
      <c r="AG175" s="45">
        <v>0</v>
      </c>
      <c r="AH175" s="45">
        <v>0.75</v>
      </c>
      <c r="AI175" s="45">
        <v>9.5</v>
      </c>
      <c r="AJ175" s="45">
        <v>1.25</v>
      </c>
      <c r="AK175" s="45">
        <v>2</v>
      </c>
      <c r="AL175" s="45">
        <v>1.75</v>
      </c>
      <c r="AM175" s="45">
        <v>0.5</v>
      </c>
      <c r="AN175" s="45">
        <v>0.75</v>
      </c>
      <c r="AO175" s="51">
        <v>0</v>
      </c>
      <c r="AQ175" s="228">
        <v>11.75</v>
      </c>
      <c r="AR175" s="51">
        <v>11.75</v>
      </c>
      <c r="AS175" s="51">
        <v>5</v>
      </c>
      <c r="AT175" s="51">
        <v>13.5</v>
      </c>
      <c r="AU175" s="51">
        <v>21.75</v>
      </c>
    </row>
    <row r="176" spans="2:47" s="23" customFormat="1" ht="17.25" customHeight="1" x14ac:dyDescent="0.2">
      <c r="B176" s="87" t="s">
        <v>278</v>
      </c>
      <c r="C176" s="81" t="s">
        <v>194</v>
      </c>
      <c r="D176" s="134" t="s">
        <v>351</v>
      </c>
      <c r="E176" s="50">
        <v>2</v>
      </c>
      <c r="F176" s="45">
        <v>1.5</v>
      </c>
      <c r="G176" s="45">
        <v>1.25</v>
      </c>
      <c r="H176" s="45">
        <v>0</v>
      </c>
      <c r="I176" s="45">
        <v>1.5</v>
      </c>
      <c r="J176" s="45">
        <v>0</v>
      </c>
      <c r="K176" s="45">
        <v>1.5</v>
      </c>
      <c r="L176" s="45">
        <v>3.25</v>
      </c>
      <c r="M176" s="45">
        <v>0.75</v>
      </c>
      <c r="N176" s="45">
        <v>1.25</v>
      </c>
      <c r="O176" s="45">
        <v>0.5</v>
      </c>
      <c r="P176" s="45">
        <v>1.5</v>
      </c>
      <c r="Q176" s="45">
        <v>0.5</v>
      </c>
      <c r="R176" s="45">
        <v>0</v>
      </c>
      <c r="S176" s="45">
        <v>16.5</v>
      </c>
      <c r="T176" s="45">
        <v>3.25</v>
      </c>
      <c r="U176" s="45">
        <v>0.5</v>
      </c>
      <c r="V176" s="45">
        <v>1.25</v>
      </c>
      <c r="W176" s="45">
        <v>15</v>
      </c>
      <c r="X176" s="45">
        <v>6.25</v>
      </c>
      <c r="Y176" s="45">
        <v>0.75</v>
      </c>
      <c r="Z176" s="45">
        <v>0</v>
      </c>
      <c r="AA176" s="45">
        <v>0</v>
      </c>
      <c r="AB176" s="45">
        <v>1.5</v>
      </c>
      <c r="AC176" s="45">
        <v>0.25</v>
      </c>
      <c r="AD176" s="45">
        <v>0</v>
      </c>
      <c r="AE176" s="45">
        <v>0</v>
      </c>
      <c r="AF176" s="45">
        <v>5</v>
      </c>
      <c r="AG176" s="45">
        <v>0</v>
      </c>
      <c r="AH176" s="45">
        <v>2.5</v>
      </c>
      <c r="AI176" s="45">
        <v>1.25</v>
      </c>
      <c r="AJ176" s="45">
        <v>0.5</v>
      </c>
      <c r="AK176" s="45">
        <v>2.25</v>
      </c>
      <c r="AL176" s="45">
        <v>0</v>
      </c>
      <c r="AM176" s="45">
        <v>0</v>
      </c>
      <c r="AN176" s="45">
        <v>0</v>
      </c>
      <c r="AO176" s="51">
        <v>0</v>
      </c>
      <c r="AQ176" s="228">
        <v>7.75</v>
      </c>
      <c r="AR176" s="51">
        <v>5.75</v>
      </c>
      <c r="AS176" s="51">
        <v>2</v>
      </c>
      <c r="AT176" s="51">
        <v>45.25</v>
      </c>
      <c r="AU176" s="51">
        <v>11.5</v>
      </c>
    </row>
    <row r="177" spans="2:47" s="23" customFormat="1" ht="17.25" customHeight="1" x14ac:dyDescent="0.2">
      <c r="B177" s="87" t="s">
        <v>278</v>
      </c>
      <c r="C177" s="81" t="s">
        <v>203</v>
      </c>
      <c r="D177" s="134" t="s">
        <v>362</v>
      </c>
      <c r="E177" s="50">
        <v>3</v>
      </c>
      <c r="F177" s="45">
        <v>0.5</v>
      </c>
      <c r="G177" s="45">
        <v>2.25</v>
      </c>
      <c r="H177" s="45">
        <v>0</v>
      </c>
      <c r="I177" s="45">
        <v>0</v>
      </c>
      <c r="J177" s="45">
        <v>2.75</v>
      </c>
      <c r="K177" s="45">
        <v>3.25</v>
      </c>
      <c r="L177" s="45">
        <v>0.25</v>
      </c>
      <c r="M177" s="45">
        <v>0.5</v>
      </c>
      <c r="N177" s="45">
        <v>0</v>
      </c>
      <c r="O177" s="45">
        <v>0.5</v>
      </c>
      <c r="P177" s="45">
        <v>8.5</v>
      </c>
      <c r="Q177" s="45">
        <v>0</v>
      </c>
      <c r="R177" s="45">
        <v>0</v>
      </c>
      <c r="S177" s="45">
        <v>0</v>
      </c>
      <c r="T177" s="45">
        <v>0</v>
      </c>
      <c r="U177" s="45">
        <v>0</v>
      </c>
      <c r="V177" s="45">
        <v>0</v>
      </c>
      <c r="W177" s="45">
        <v>0</v>
      </c>
      <c r="X177" s="45">
        <v>0</v>
      </c>
      <c r="Y177" s="45">
        <v>0</v>
      </c>
      <c r="Z177" s="45">
        <v>0</v>
      </c>
      <c r="AA177" s="45">
        <v>0</v>
      </c>
      <c r="AB177" s="45">
        <v>0</v>
      </c>
      <c r="AC177" s="45">
        <v>0</v>
      </c>
      <c r="AD177" s="45">
        <v>0</v>
      </c>
      <c r="AE177" s="45">
        <v>0.5</v>
      </c>
      <c r="AF177" s="45">
        <v>2.5</v>
      </c>
      <c r="AG177" s="45">
        <v>0.5</v>
      </c>
      <c r="AH177" s="45">
        <v>1.75</v>
      </c>
      <c r="AI177" s="45">
        <v>48.75</v>
      </c>
      <c r="AJ177" s="45">
        <v>0</v>
      </c>
      <c r="AK177" s="45">
        <v>1</v>
      </c>
      <c r="AL177" s="45">
        <v>0.75</v>
      </c>
      <c r="AM177" s="45">
        <v>0</v>
      </c>
      <c r="AN177" s="45">
        <v>0.75</v>
      </c>
      <c r="AO177" s="51">
        <v>0.5</v>
      </c>
      <c r="AQ177" s="228">
        <v>11.75</v>
      </c>
      <c r="AR177" s="51">
        <v>1.25</v>
      </c>
      <c r="AS177" s="51">
        <v>8.5</v>
      </c>
      <c r="AT177" s="51">
        <v>0</v>
      </c>
      <c r="AU177" s="51">
        <v>57</v>
      </c>
    </row>
    <row r="178" spans="2:47" s="23" customFormat="1" ht="17.25" customHeight="1" x14ac:dyDescent="0.2">
      <c r="B178" s="88" t="s">
        <v>278</v>
      </c>
      <c r="C178" s="101" t="s">
        <v>196</v>
      </c>
      <c r="D178" s="136" t="s">
        <v>370</v>
      </c>
      <c r="E178" s="52">
        <v>0</v>
      </c>
      <c r="F178" s="53">
        <v>0</v>
      </c>
      <c r="G178" s="53">
        <v>3.25</v>
      </c>
      <c r="H178" s="53">
        <v>0</v>
      </c>
      <c r="I178" s="53">
        <v>0</v>
      </c>
      <c r="J178" s="53">
        <v>0</v>
      </c>
      <c r="K178" s="53">
        <v>2</v>
      </c>
      <c r="L178" s="53">
        <v>0</v>
      </c>
      <c r="M178" s="53">
        <v>0.25</v>
      </c>
      <c r="N178" s="53">
        <v>1</v>
      </c>
      <c r="O178" s="53">
        <v>0</v>
      </c>
      <c r="P178" s="53">
        <v>11</v>
      </c>
      <c r="Q178" s="53">
        <v>9.5</v>
      </c>
      <c r="R178" s="53">
        <v>5.25</v>
      </c>
      <c r="S178" s="53">
        <v>0</v>
      </c>
      <c r="T178" s="53">
        <v>0</v>
      </c>
      <c r="U178" s="53">
        <v>0</v>
      </c>
      <c r="V178" s="53">
        <v>0</v>
      </c>
      <c r="W178" s="53">
        <v>0</v>
      </c>
      <c r="X178" s="53">
        <v>0</v>
      </c>
      <c r="Y178" s="53">
        <v>0</v>
      </c>
      <c r="Z178" s="53">
        <v>0</v>
      </c>
      <c r="AA178" s="53">
        <v>1.25</v>
      </c>
      <c r="AB178" s="53">
        <v>0.5</v>
      </c>
      <c r="AC178" s="53">
        <v>0.25</v>
      </c>
      <c r="AD178" s="53">
        <v>0</v>
      </c>
      <c r="AE178" s="53">
        <v>31</v>
      </c>
      <c r="AF178" s="53">
        <v>3.75</v>
      </c>
      <c r="AG178" s="53">
        <v>0</v>
      </c>
      <c r="AH178" s="53">
        <v>0.5</v>
      </c>
      <c r="AI178" s="53">
        <v>28</v>
      </c>
      <c r="AJ178" s="53">
        <v>0</v>
      </c>
      <c r="AK178" s="53">
        <v>23.25</v>
      </c>
      <c r="AL178" s="53">
        <v>9.75</v>
      </c>
      <c r="AM178" s="53">
        <v>1.75</v>
      </c>
      <c r="AN178" s="53">
        <v>0.25</v>
      </c>
      <c r="AO178" s="54">
        <v>1.75</v>
      </c>
      <c r="AQ178" s="231">
        <v>5.25</v>
      </c>
      <c r="AR178" s="54">
        <v>1.25</v>
      </c>
      <c r="AS178" s="54">
        <v>25.75</v>
      </c>
      <c r="AT178" s="54">
        <v>2</v>
      </c>
      <c r="AU178" s="54">
        <v>100</v>
      </c>
    </row>
    <row r="179" spans="2:47" ht="17.25" customHeight="1" x14ac:dyDescent="0.2">
      <c r="B179" s="6"/>
    </row>
  </sheetData>
  <mergeCells count="9">
    <mergeCell ref="AQ5:AU5"/>
    <mergeCell ref="B2:D2"/>
    <mergeCell ref="B4:D6"/>
    <mergeCell ref="E4:AO4"/>
    <mergeCell ref="E5:K5"/>
    <mergeCell ref="L5:O5"/>
    <mergeCell ref="P5:R5"/>
    <mergeCell ref="S5:AD5"/>
    <mergeCell ref="AE5:AO5"/>
  </mergeCells>
  <conditionalFormatting sqref="B179">
    <cfRule type="expression" dxfId="4" priority="3">
      <formula>#REF!=1</formula>
    </cfRule>
  </conditionalFormatting>
  <conditionalFormatting sqref="C61:D178">
    <cfRule type="expression" dxfId="3" priority="1">
      <formula>$C61=1</formula>
    </cfRule>
  </conditionalFormatting>
  <hyperlinks>
    <hyperlink ref="B3" location="Contents!A1" display="Contents" xr:uid="{81C493DC-2555-47C2-A522-735CE84185B8}"/>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8FEC6-FC6A-4436-806B-0DA798FCBE59}">
  <sheetPr codeName="Sheet14">
    <tabColor rgb="FFC00000"/>
  </sheetPr>
  <dimension ref="A2:BF178"/>
  <sheetViews>
    <sheetView topLeftCell="N1" zoomScale="85" zoomScaleNormal="85" workbookViewId="0">
      <selection activeCell="Z10" sqref="Z10"/>
    </sheetView>
  </sheetViews>
  <sheetFormatPr defaultColWidth="8.796875" defaultRowHeight="14.25" x14ac:dyDescent="0.2"/>
  <cols>
    <col min="1" max="1" width="62" style="18" bestFit="1" customWidth="1"/>
    <col min="2" max="4" width="12.296875" style="151" customWidth="1"/>
    <col min="5" max="5" width="2.09765625" style="8" customWidth="1"/>
    <col min="6" max="8" width="8.69921875" style="8" bestFit="1" customWidth="1"/>
    <col min="9" max="9" width="2.09765625" style="8" customWidth="1"/>
    <col min="10" max="12" width="8.796875" style="8"/>
    <col min="13" max="13" width="2.09765625" style="8" customWidth="1"/>
    <col min="14" max="16" width="8.796875" style="8"/>
    <col min="17" max="17" width="2.09765625" style="8" customWidth="1"/>
    <col min="18" max="20" width="8.796875" style="8"/>
    <col min="21" max="21" width="2.09765625" style="8" customWidth="1"/>
    <col min="22" max="24" width="8.796875" style="8"/>
    <col min="25" max="28" width="8.796875" style="18"/>
    <col min="29" max="29" width="10.19921875" style="18" customWidth="1"/>
    <col min="30" max="16384" width="8.796875" style="18"/>
  </cols>
  <sheetData>
    <row r="2" spans="1:58" ht="74.25" x14ac:dyDescent="0.2">
      <c r="A2" s="168" t="s">
        <v>428</v>
      </c>
      <c r="B2" s="151" t="s">
        <v>429</v>
      </c>
      <c r="J2" s="151" t="s">
        <v>430</v>
      </c>
      <c r="AC2" s="18" t="e">
        <v>#VALUE!</v>
      </c>
    </row>
    <row r="3" spans="1:58" x14ac:dyDescent="0.2">
      <c r="F3" s="8" t="s">
        <v>431</v>
      </c>
      <c r="J3" s="161"/>
      <c r="K3" s="161"/>
      <c r="L3" s="161"/>
      <c r="N3" s="8" t="s">
        <v>432</v>
      </c>
      <c r="R3" s="8" t="s">
        <v>433</v>
      </c>
      <c r="V3" s="8" t="s">
        <v>433</v>
      </c>
      <c r="Z3" s="16" t="s">
        <v>434</v>
      </c>
    </row>
    <row r="4" spans="1:58" x14ac:dyDescent="0.2">
      <c r="A4" s="19"/>
      <c r="B4" s="381" t="s">
        <v>435</v>
      </c>
      <c r="C4" s="382"/>
      <c r="D4" s="383"/>
      <c r="E4" s="16"/>
      <c r="F4" s="378" t="s">
        <v>435</v>
      </c>
      <c r="G4" s="379"/>
      <c r="H4" s="380"/>
      <c r="I4" s="16"/>
      <c r="J4" s="378" t="s">
        <v>435</v>
      </c>
      <c r="K4" s="379"/>
      <c r="L4" s="380"/>
      <c r="M4" s="16"/>
      <c r="N4" s="378" t="s">
        <v>435</v>
      </c>
      <c r="O4" s="379"/>
      <c r="P4" s="380"/>
      <c r="Q4" s="16"/>
      <c r="R4" s="378" t="s">
        <v>435</v>
      </c>
      <c r="S4" s="379"/>
      <c r="T4" s="380"/>
      <c r="U4" s="16"/>
      <c r="V4" s="378" t="s">
        <v>435</v>
      </c>
      <c r="W4" s="379"/>
      <c r="X4" s="380"/>
    </row>
    <row r="5" spans="1:58" ht="114.75" x14ac:dyDescent="0.2">
      <c r="A5" s="19"/>
      <c r="B5" s="160" t="s">
        <v>232</v>
      </c>
      <c r="C5" s="160" t="s">
        <v>405</v>
      </c>
      <c r="D5" s="159" t="s">
        <v>406</v>
      </c>
      <c r="E5" s="23"/>
      <c r="F5" s="158" t="s">
        <v>232</v>
      </c>
      <c r="G5" s="158" t="s">
        <v>405</v>
      </c>
      <c r="H5" s="158" t="s">
        <v>406</v>
      </c>
      <c r="I5" s="23"/>
      <c r="J5" s="158" t="s">
        <v>232</v>
      </c>
      <c r="K5" s="158" t="s">
        <v>405</v>
      </c>
      <c r="L5" s="158" t="s">
        <v>406</v>
      </c>
      <c r="M5" s="23"/>
      <c r="N5" s="158" t="s">
        <v>232</v>
      </c>
      <c r="O5" s="158" t="s">
        <v>405</v>
      </c>
      <c r="P5" s="158" t="s">
        <v>406</v>
      </c>
      <c r="Q5" s="23"/>
      <c r="R5" s="158" t="s">
        <v>232</v>
      </c>
      <c r="S5" s="158" t="s">
        <v>405</v>
      </c>
      <c r="T5" s="158" t="s">
        <v>406</v>
      </c>
      <c r="U5" s="23"/>
      <c r="V5" s="158" t="s">
        <v>232</v>
      </c>
      <c r="W5" s="158" t="s">
        <v>405</v>
      </c>
      <c r="X5" s="158" t="s">
        <v>406</v>
      </c>
      <c r="AB5" s="157" t="e">
        <f>#REF!</f>
        <v>#REF!</v>
      </c>
      <c r="AC5" s="157" t="e">
        <f t="shared" ref="AC5:BF5" si="0">AB5+1</f>
        <v>#REF!</v>
      </c>
      <c r="AD5" s="157" t="e">
        <f t="shared" si="0"/>
        <v>#REF!</v>
      </c>
      <c r="AE5" s="157" t="e">
        <f t="shared" si="0"/>
        <v>#REF!</v>
      </c>
      <c r="AF5" s="157" t="e">
        <f t="shared" si="0"/>
        <v>#REF!</v>
      </c>
      <c r="AG5" s="157" t="e">
        <f t="shared" si="0"/>
        <v>#REF!</v>
      </c>
      <c r="AH5" s="157" t="e">
        <f t="shared" si="0"/>
        <v>#REF!</v>
      </c>
      <c r="AI5" s="157" t="e">
        <f t="shared" si="0"/>
        <v>#REF!</v>
      </c>
      <c r="AJ5" s="157" t="e">
        <f t="shared" si="0"/>
        <v>#REF!</v>
      </c>
      <c r="AK5" s="157" t="e">
        <f t="shared" si="0"/>
        <v>#REF!</v>
      </c>
      <c r="AL5" s="157" t="e">
        <f t="shared" si="0"/>
        <v>#REF!</v>
      </c>
      <c r="AM5" s="157" t="e">
        <f t="shared" si="0"/>
        <v>#REF!</v>
      </c>
      <c r="AN5" s="157" t="e">
        <f t="shared" si="0"/>
        <v>#REF!</v>
      </c>
      <c r="AO5" s="157" t="e">
        <f t="shared" si="0"/>
        <v>#REF!</v>
      </c>
      <c r="AP5" s="157" t="e">
        <f t="shared" si="0"/>
        <v>#REF!</v>
      </c>
      <c r="AQ5" s="157" t="e">
        <f t="shared" si="0"/>
        <v>#REF!</v>
      </c>
      <c r="AR5" s="157" t="e">
        <f t="shared" si="0"/>
        <v>#REF!</v>
      </c>
      <c r="AS5" s="157" t="e">
        <f t="shared" si="0"/>
        <v>#REF!</v>
      </c>
      <c r="AT5" s="157" t="e">
        <f t="shared" si="0"/>
        <v>#REF!</v>
      </c>
      <c r="AU5" s="157" t="e">
        <f t="shared" si="0"/>
        <v>#REF!</v>
      </c>
      <c r="AV5" s="157" t="e">
        <f t="shared" si="0"/>
        <v>#REF!</v>
      </c>
      <c r="AW5" s="157" t="e">
        <f t="shared" si="0"/>
        <v>#REF!</v>
      </c>
      <c r="AX5" s="157" t="e">
        <f t="shared" si="0"/>
        <v>#REF!</v>
      </c>
      <c r="AY5" s="157" t="e">
        <f t="shared" si="0"/>
        <v>#REF!</v>
      </c>
      <c r="AZ5" s="157" t="e">
        <f t="shared" si="0"/>
        <v>#REF!</v>
      </c>
      <c r="BA5" s="157" t="e">
        <f t="shared" si="0"/>
        <v>#REF!</v>
      </c>
      <c r="BB5" s="157" t="e">
        <f t="shared" si="0"/>
        <v>#REF!</v>
      </c>
      <c r="BC5" s="157" t="e">
        <f t="shared" si="0"/>
        <v>#REF!</v>
      </c>
      <c r="BD5" s="157" t="e">
        <f t="shared" si="0"/>
        <v>#REF!</v>
      </c>
      <c r="BE5" s="157" t="e">
        <f t="shared" si="0"/>
        <v>#REF!</v>
      </c>
      <c r="BF5" s="157" t="e">
        <f t="shared" si="0"/>
        <v>#REF!</v>
      </c>
    </row>
    <row r="6" spans="1:58" x14ac:dyDescent="0.2">
      <c r="A6" s="19" t="s">
        <v>271</v>
      </c>
      <c r="B6" s="153" t="e">
        <f>AVERAGEIF(#REF!,B$5,#REF!)</f>
        <v>#REF!</v>
      </c>
      <c r="C6" s="153" t="e">
        <f>AVERAGEIF(#REF!,C$5,#REF!)</f>
        <v>#REF!</v>
      </c>
      <c r="D6" s="153" t="e">
        <f>AVERAGEIF(#REF!,D$5,#REF!)</f>
        <v>#REF!</v>
      </c>
      <c r="E6" s="23"/>
      <c r="F6" s="169" t="e">
        <f>B6</f>
        <v>#REF!</v>
      </c>
      <c r="G6" s="169" t="e">
        <f>C6</f>
        <v>#REF!</v>
      </c>
      <c r="H6" s="169" t="e">
        <f>D6</f>
        <v>#REF!</v>
      </c>
      <c r="I6" s="23"/>
      <c r="J6" s="152">
        <f>AVERAGEIF('Table 2 - Previous month'!$E$4:$CS$4,J$5,'Table 2 - Previous month'!$E5:$CS5)</f>
        <v>23352.096774193549</v>
      </c>
      <c r="K6" s="152">
        <f>AVERAGEIF('Table 2 - Previous month'!$E$4:$CS$4,K$5,'Table 2 - Previous month'!$E5:$CS5)</f>
        <v>9771.4193548387102</v>
      </c>
      <c r="L6" s="152">
        <f>AVERAGEIF('Table 2 - Previous month'!$E$4:$CS$4,L$5,'Table 2 - Previous month'!$E5:$CS5)</f>
        <v>13580.677419354839</v>
      </c>
      <c r="M6" s="23"/>
      <c r="N6" s="169">
        <f>J6</f>
        <v>23352.096774193549</v>
      </c>
      <c r="O6" s="169">
        <f>K6</f>
        <v>9771.4193548387102</v>
      </c>
      <c r="P6" s="169">
        <f>L6</f>
        <v>13580.677419354839</v>
      </c>
      <c r="Q6" s="23"/>
      <c r="R6" s="170" t="e">
        <f>F6-N6</f>
        <v>#REF!</v>
      </c>
      <c r="S6" s="170" t="e">
        <f>G6-O6</f>
        <v>#REF!</v>
      </c>
      <c r="T6" s="170" t="e">
        <f>H6-P6</f>
        <v>#REF!</v>
      </c>
      <c r="U6" s="23"/>
      <c r="V6" s="23"/>
      <c r="W6" s="23"/>
      <c r="X6" s="171" t="e">
        <f>T6/P6</f>
        <v>#REF!</v>
      </c>
      <c r="Z6" s="165" t="e">
        <f>G6/F6</f>
        <v>#REF!</v>
      </c>
      <c r="AB6" s="172" t="e">
        <f ca="1">OFFSET(#REF!,1,1)/
OFFSET(#REF!,1,0)</f>
        <v>#REF!</v>
      </c>
      <c r="AC6" s="172" t="e">
        <f ca="1">OFFSET(#REF!,1,1)/
OFFSET(#REF!,1,0)</f>
        <v>#REF!</v>
      </c>
      <c r="AD6" s="173" t="e">
        <f ca="1">OFFSET(#REF!,1,1)/
OFFSET(#REF!,1,0)</f>
        <v>#REF!</v>
      </c>
      <c r="AE6" s="173" t="e">
        <f ca="1">OFFSET(#REF!,1,1)/
OFFSET(#REF!,1,0)</f>
        <v>#REF!</v>
      </c>
      <c r="AF6" s="173" t="e">
        <f ca="1">OFFSET(#REF!,1,1)/
OFFSET(#REF!,1,0)</f>
        <v>#REF!</v>
      </c>
      <c r="AG6" s="173" t="e">
        <f ca="1">OFFSET(#REF!,1,1)/
OFFSET(#REF!,1,0)</f>
        <v>#REF!</v>
      </c>
      <c r="AH6" s="173" t="e">
        <f ca="1">OFFSET(#REF!,1,1)/
OFFSET(#REF!,1,0)</f>
        <v>#REF!</v>
      </c>
      <c r="AI6" s="173" t="e">
        <f ca="1">OFFSET(#REF!,1,1)/
OFFSET(#REF!,1,0)</f>
        <v>#REF!</v>
      </c>
      <c r="AJ6" s="173" t="e">
        <f ca="1">OFFSET(#REF!,1,1)/
OFFSET(#REF!,1,0)</f>
        <v>#REF!</v>
      </c>
      <c r="AK6" s="173" t="e">
        <f ca="1">OFFSET(#REF!,1,1)/
OFFSET(#REF!,1,0)</f>
        <v>#REF!</v>
      </c>
      <c r="AL6" s="173" t="e">
        <f ca="1">OFFSET(#REF!,1,1)/
OFFSET(#REF!,1,0)</f>
        <v>#REF!</v>
      </c>
      <c r="AM6" s="173" t="e">
        <f ca="1">OFFSET(#REF!,1,1)/
OFFSET(#REF!,1,0)</f>
        <v>#REF!</v>
      </c>
      <c r="AN6" s="173" t="e">
        <f ca="1">OFFSET(#REF!,1,1)/
OFFSET(#REF!,1,0)</f>
        <v>#REF!</v>
      </c>
      <c r="AO6" s="173" t="e">
        <f ca="1">OFFSET(#REF!,1,1)/
OFFSET(#REF!,1,0)</f>
        <v>#REF!</v>
      </c>
      <c r="AP6" s="173" t="e">
        <f ca="1">OFFSET(#REF!,1,1)/
OFFSET(#REF!,1,0)</f>
        <v>#REF!</v>
      </c>
      <c r="AQ6" s="173" t="e">
        <f ca="1">OFFSET(#REF!,1,1)/
OFFSET(#REF!,1,0)</f>
        <v>#REF!</v>
      </c>
      <c r="AR6" s="173" t="e">
        <f ca="1">OFFSET(#REF!,1,1)/
OFFSET(#REF!,1,0)</f>
        <v>#REF!</v>
      </c>
      <c r="AS6" s="173" t="e">
        <f ca="1">OFFSET(#REF!,1,1)/
OFFSET(#REF!,1,0)</f>
        <v>#REF!</v>
      </c>
      <c r="AT6" s="173" t="e">
        <f ca="1">OFFSET(#REF!,1,1)/
OFFSET(#REF!,1,0)</f>
        <v>#REF!</v>
      </c>
      <c r="AU6" s="173" t="e">
        <f ca="1">OFFSET(#REF!,1,1)/
OFFSET(#REF!,1,0)</f>
        <v>#REF!</v>
      </c>
      <c r="AV6" s="173" t="e">
        <f ca="1">OFFSET(#REF!,1,1)/
OFFSET(#REF!,1,0)</f>
        <v>#REF!</v>
      </c>
      <c r="AW6" s="173" t="e">
        <f ca="1">OFFSET(#REF!,1,1)/
OFFSET(#REF!,1,0)</f>
        <v>#REF!</v>
      </c>
      <c r="AX6" s="173" t="e">
        <f ca="1">OFFSET(#REF!,1,1)/
OFFSET(#REF!,1,0)</f>
        <v>#REF!</v>
      </c>
      <c r="AY6" s="173" t="e">
        <f ca="1">OFFSET(#REF!,1,1)/
OFFSET(#REF!,1,0)</f>
        <v>#REF!</v>
      </c>
      <c r="AZ6" s="173" t="e">
        <f ca="1">OFFSET(#REF!,1,1)/
OFFSET(#REF!,1,0)</f>
        <v>#REF!</v>
      </c>
      <c r="BA6" s="173" t="e">
        <f ca="1">OFFSET(#REF!,1,1)/
OFFSET(#REF!,1,0)</f>
        <v>#REF!</v>
      </c>
      <c r="BB6" s="173" t="e">
        <f ca="1">OFFSET(#REF!,1,1)/
OFFSET(#REF!,1,0)</f>
        <v>#REF!</v>
      </c>
      <c r="BC6" s="173" t="e">
        <f ca="1">OFFSET(#REF!,1,1)/
OFFSET(#REF!,1,0)</f>
        <v>#REF!</v>
      </c>
      <c r="BD6" s="173" t="e">
        <f ca="1">OFFSET(#REF!,1,1)/
OFFSET(#REF!,1,0)</f>
        <v>#REF!</v>
      </c>
      <c r="BE6" s="173" t="e">
        <f ca="1">OFFSET(#REF!,1,1)/
OFFSET(#REF!,1,0)</f>
        <v>#REF!</v>
      </c>
      <c r="BF6" s="173" t="e">
        <f ca="1">OFFSET(#REF!,1,1)/
OFFSET(#REF!,1,0)</f>
        <v>#REF!</v>
      </c>
    </row>
    <row r="7" spans="1:58" x14ac:dyDescent="0.2">
      <c r="A7" s="19" t="s">
        <v>272</v>
      </c>
      <c r="B7" s="153" t="e">
        <f>AVERAGEIF(#REF!,B$5,#REF!)</f>
        <v>#REF!</v>
      </c>
      <c r="C7" s="153" t="e">
        <f>AVERAGEIF(#REF!,C$5,#REF!)</f>
        <v>#REF!</v>
      </c>
      <c r="D7" s="153" t="e">
        <f>AVERAGEIF(#REF!,D$5,#REF!)</f>
        <v>#REF!</v>
      </c>
      <c r="E7" s="23"/>
      <c r="F7" s="23"/>
      <c r="G7" s="23"/>
      <c r="H7" s="23"/>
      <c r="I7" s="23"/>
      <c r="J7" s="152">
        <f>AVERAGEIF('Table 2 - Previous month'!$E$4:$CS$4,J$5,'Table 2 - Previous month'!$E6:$CS6)</f>
        <v>2124.1935483870966</v>
      </c>
      <c r="K7" s="152">
        <f>AVERAGEIF('Table 2 - Previous month'!$E$4:$CS$4,K$5,'Table 2 - Previous month'!$E6:$CS6)</f>
        <v>1184.9677419354839</v>
      </c>
      <c r="L7" s="152">
        <f>AVERAGEIF('Table 2 - Previous month'!$E$4:$CS$4,L$5,'Table 2 - Previous month'!$E6:$CS6)</f>
        <v>939.22580645161293</v>
      </c>
      <c r="M7" s="23"/>
      <c r="N7" s="23"/>
      <c r="O7" s="23"/>
      <c r="P7" s="23"/>
      <c r="Q7" s="23"/>
      <c r="R7" s="23"/>
      <c r="S7" s="23"/>
      <c r="T7" s="23"/>
      <c r="U7" s="23"/>
      <c r="V7" s="23"/>
      <c r="W7" s="23"/>
      <c r="X7" s="23"/>
      <c r="AB7" s="172" t="e">
        <f ca="1">OFFSET(#REF!,1,1)/
OFFSET(#REF!,1,0)</f>
        <v>#REF!</v>
      </c>
      <c r="AC7" s="172" t="e">
        <f ca="1">OFFSET(#REF!,1,1)/
OFFSET(#REF!,1,0)</f>
        <v>#REF!</v>
      </c>
      <c r="AD7" s="173" t="e">
        <f ca="1">OFFSET(#REF!,1,1)/
OFFSET(#REF!,1,0)</f>
        <v>#REF!</v>
      </c>
      <c r="AE7" s="173" t="e">
        <f ca="1">OFFSET(#REF!,1,1)/
OFFSET(#REF!,1,0)</f>
        <v>#REF!</v>
      </c>
      <c r="AF7" s="173" t="e">
        <f ca="1">OFFSET(#REF!,1,1)/
OFFSET(#REF!,1,0)</f>
        <v>#REF!</v>
      </c>
      <c r="AG7" s="173" t="e">
        <f ca="1">OFFSET(#REF!,1,1)/
OFFSET(#REF!,1,0)</f>
        <v>#REF!</v>
      </c>
      <c r="AH7" s="173" t="e">
        <f ca="1">OFFSET(#REF!,1,1)/
OFFSET(#REF!,1,0)</f>
        <v>#REF!</v>
      </c>
      <c r="AI7" s="173" t="e">
        <f ca="1">OFFSET(#REF!,1,1)/
OFFSET(#REF!,1,0)</f>
        <v>#REF!</v>
      </c>
      <c r="AJ7" s="173" t="e">
        <f ca="1">OFFSET(#REF!,1,1)/
OFFSET(#REF!,1,0)</f>
        <v>#REF!</v>
      </c>
      <c r="AK7" s="173" t="e">
        <f ca="1">OFFSET(#REF!,1,1)/
OFFSET(#REF!,1,0)</f>
        <v>#REF!</v>
      </c>
      <c r="AL7" s="173" t="e">
        <f ca="1">OFFSET(#REF!,1,1)/
OFFSET(#REF!,1,0)</f>
        <v>#REF!</v>
      </c>
      <c r="AM7" s="173" t="e">
        <f ca="1">OFFSET(#REF!,1,1)/
OFFSET(#REF!,1,0)</f>
        <v>#REF!</v>
      </c>
      <c r="AN7" s="173" t="e">
        <f ca="1">OFFSET(#REF!,1,1)/
OFFSET(#REF!,1,0)</f>
        <v>#REF!</v>
      </c>
      <c r="AO7" s="173" t="e">
        <f ca="1">OFFSET(#REF!,1,1)/
OFFSET(#REF!,1,0)</f>
        <v>#REF!</v>
      </c>
      <c r="AP7" s="173" t="e">
        <f ca="1">OFFSET(#REF!,1,1)/
OFFSET(#REF!,1,0)</f>
        <v>#REF!</v>
      </c>
      <c r="AQ7" s="173" t="e">
        <f ca="1">OFFSET(#REF!,1,1)/
OFFSET(#REF!,1,0)</f>
        <v>#REF!</v>
      </c>
      <c r="AR7" s="173" t="e">
        <f ca="1">OFFSET(#REF!,1,1)/
OFFSET(#REF!,1,0)</f>
        <v>#REF!</v>
      </c>
      <c r="AS7" s="173" t="e">
        <f ca="1">OFFSET(#REF!,1,1)/
OFFSET(#REF!,1,0)</f>
        <v>#REF!</v>
      </c>
      <c r="AT7" s="173" t="e">
        <f ca="1">OFFSET(#REF!,1,1)/
OFFSET(#REF!,1,0)</f>
        <v>#REF!</v>
      </c>
      <c r="AU7" s="173" t="e">
        <f ca="1">OFFSET(#REF!,1,1)/
OFFSET(#REF!,1,0)</f>
        <v>#REF!</v>
      </c>
      <c r="AV7" s="173" t="e">
        <f ca="1">OFFSET(#REF!,1,1)/
OFFSET(#REF!,1,0)</f>
        <v>#REF!</v>
      </c>
      <c r="AW7" s="173" t="e">
        <f ca="1">OFFSET(#REF!,1,1)/
OFFSET(#REF!,1,0)</f>
        <v>#REF!</v>
      </c>
      <c r="AX7" s="173" t="e">
        <f ca="1">OFFSET(#REF!,1,1)/
OFFSET(#REF!,1,0)</f>
        <v>#REF!</v>
      </c>
      <c r="AY7" s="173" t="e">
        <f ca="1">OFFSET(#REF!,1,1)/
OFFSET(#REF!,1,0)</f>
        <v>#REF!</v>
      </c>
      <c r="AZ7" s="173" t="e">
        <f ca="1">OFFSET(#REF!,1,1)/
OFFSET(#REF!,1,0)</f>
        <v>#REF!</v>
      </c>
      <c r="BA7" s="173" t="e">
        <f ca="1">OFFSET(#REF!,1,1)/
OFFSET(#REF!,1,0)</f>
        <v>#REF!</v>
      </c>
      <c r="BB7" s="173" t="e">
        <f ca="1">OFFSET(#REF!,1,1)/
OFFSET(#REF!,1,0)</f>
        <v>#REF!</v>
      </c>
      <c r="BC7" s="173" t="e">
        <f ca="1">OFFSET(#REF!,1,1)/
OFFSET(#REF!,1,0)</f>
        <v>#REF!</v>
      </c>
      <c r="BD7" s="173" t="e">
        <f ca="1">OFFSET(#REF!,1,1)/
OFFSET(#REF!,1,0)</f>
        <v>#REF!</v>
      </c>
      <c r="BE7" s="173" t="e">
        <f ca="1">OFFSET(#REF!,1,1)/
OFFSET(#REF!,1,0)</f>
        <v>#REF!</v>
      </c>
      <c r="BF7" s="173" t="e">
        <f ca="1">OFFSET(#REF!,1,1)/
OFFSET(#REF!,1,0)</f>
        <v>#REF!</v>
      </c>
    </row>
    <row r="8" spans="1:58" x14ac:dyDescent="0.2">
      <c r="A8" s="19" t="s">
        <v>273</v>
      </c>
      <c r="B8" s="153" t="e">
        <f>AVERAGEIF(#REF!,B$5,#REF!)</f>
        <v>#REF!</v>
      </c>
      <c r="C8" s="153" t="e">
        <f>AVERAGEIF(#REF!,C$5,#REF!)</f>
        <v>#REF!</v>
      </c>
      <c r="D8" s="153" t="e">
        <f>AVERAGEIF(#REF!,D$5,#REF!)</f>
        <v>#REF!</v>
      </c>
      <c r="E8" s="23"/>
      <c r="F8" s="23"/>
      <c r="G8" s="23"/>
      <c r="H8" s="23"/>
      <c r="I8" s="23"/>
      <c r="J8" s="152">
        <f>AVERAGEIF('Table 2 - Previous month'!$E$4:$CS$4,J$5,'Table 2 - Previous month'!$E7:$CS7)</f>
        <v>3038.7741935483873</v>
      </c>
      <c r="K8" s="152">
        <f>AVERAGEIF('Table 2 - Previous month'!$E$4:$CS$4,K$5,'Table 2 - Previous month'!$E7:$CS7)</f>
        <v>1307.8064516129032</v>
      </c>
      <c r="L8" s="152">
        <f>AVERAGEIF('Table 2 - Previous month'!$E$4:$CS$4,L$5,'Table 2 - Previous month'!$E7:$CS7)</f>
        <v>1730.9677419354839</v>
      </c>
      <c r="M8" s="23"/>
      <c r="N8" s="23"/>
      <c r="O8" s="23"/>
      <c r="P8" s="23"/>
      <c r="Q8" s="23"/>
      <c r="R8" s="23"/>
      <c r="S8" s="23"/>
      <c r="T8" s="23" t="e">
        <f>IF(T6&gt;0,"increased",
IF(T6&lt;0,"decreased",
"remained the same"))</f>
        <v>#REF!</v>
      </c>
      <c r="U8" s="23"/>
      <c r="V8" s="23"/>
      <c r="W8" s="23"/>
      <c r="X8" s="23"/>
      <c r="Z8" s="174" t="s">
        <v>436</v>
      </c>
      <c r="AB8" s="172" t="e">
        <f ca="1">OFFSET(#REF!,1,1)/
OFFSET(#REF!,1,0)</f>
        <v>#REF!</v>
      </c>
      <c r="AC8" s="172" t="e">
        <f ca="1">OFFSET(#REF!,1,1)/
OFFSET(#REF!,1,0)</f>
        <v>#REF!</v>
      </c>
      <c r="AD8" s="173" t="e">
        <f ca="1">OFFSET(#REF!,1,1)/
OFFSET(#REF!,1,0)</f>
        <v>#REF!</v>
      </c>
      <c r="AE8" s="173" t="e">
        <f ca="1">OFFSET(#REF!,1,1)/
OFFSET(#REF!,1,0)</f>
        <v>#REF!</v>
      </c>
      <c r="AF8" s="173" t="e">
        <f ca="1">OFFSET(#REF!,1,1)/
OFFSET(#REF!,1,0)</f>
        <v>#REF!</v>
      </c>
      <c r="AG8" s="173" t="e">
        <f ca="1">OFFSET(#REF!,1,1)/
OFFSET(#REF!,1,0)</f>
        <v>#REF!</v>
      </c>
      <c r="AH8" s="173" t="e">
        <f ca="1">OFFSET(#REF!,1,1)/
OFFSET(#REF!,1,0)</f>
        <v>#REF!</v>
      </c>
      <c r="AI8" s="173" t="e">
        <f ca="1">OFFSET(#REF!,1,1)/
OFFSET(#REF!,1,0)</f>
        <v>#REF!</v>
      </c>
      <c r="AJ8" s="173" t="e">
        <f ca="1">OFFSET(#REF!,1,1)/
OFFSET(#REF!,1,0)</f>
        <v>#REF!</v>
      </c>
      <c r="AK8" s="173" t="e">
        <f ca="1">OFFSET(#REF!,1,1)/
OFFSET(#REF!,1,0)</f>
        <v>#REF!</v>
      </c>
      <c r="AL8" s="173" t="e">
        <f ca="1">OFFSET(#REF!,1,1)/
OFFSET(#REF!,1,0)</f>
        <v>#REF!</v>
      </c>
      <c r="AM8" s="173" t="e">
        <f ca="1">OFFSET(#REF!,1,1)/
OFFSET(#REF!,1,0)</f>
        <v>#REF!</v>
      </c>
      <c r="AN8" s="173" t="e">
        <f ca="1">OFFSET(#REF!,1,1)/
OFFSET(#REF!,1,0)</f>
        <v>#REF!</v>
      </c>
      <c r="AO8" s="173" t="e">
        <f ca="1">OFFSET(#REF!,1,1)/
OFFSET(#REF!,1,0)</f>
        <v>#REF!</v>
      </c>
      <c r="AP8" s="173" t="e">
        <f ca="1">OFFSET(#REF!,1,1)/
OFFSET(#REF!,1,0)</f>
        <v>#REF!</v>
      </c>
      <c r="AQ8" s="173" t="e">
        <f ca="1">OFFSET(#REF!,1,1)/
OFFSET(#REF!,1,0)</f>
        <v>#REF!</v>
      </c>
      <c r="AR8" s="173" t="e">
        <f ca="1">OFFSET(#REF!,1,1)/
OFFSET(#REF!,1,0)</f>
        <v>#REF!</v>
      </c>
      <c r="AS8" s="173" t="e">
        <f ca="1">OFFSET(#REF!,1,1)/
OFFSET(#REF!,1,0)</f>
        <v>#REF!</v>
      </c>
      <c r="AT8" s="173" t="e">
        <f ca="1">OFFSET(#REF!,1,1)/
OFFSET(#REF!,1,0)</f>
        <v>#REF!</v>
      </c>
      <c r="AU8" s="173" t="e">
        <f ca="1">OFFSET(#REF!,1,1)/
OFFSET(#REF!,1,0)</f>
        <v>#REF!</v>
      </c>
      <c r="AV8" s="173" t="e">
        <f ca="1">OFFSET(#REF!,1,1)/
OFFSET(#REF!,1,0)</f>
        <v>#REF!</v>
      </c>
      <c r="AW8" s="173" t="e">
        <f ca="1">OFFSET(#REF!,1,1)/
OFFSET(#REF!,1,0)</f>
        <v>#REF!</v>
      </c>
      <c r="AX8" s="173" t="e">
        <f ca="1">OFFSET(#REF!,1,1)/
OFFSET(#REF!,1,0)</f>
        <v>#REF!</v>
      </c>
      <c r="AY8" s="173" t="e">
        <f ca="1">OFFSET(#REF!,1,1)/
OFFSET(#REF!,1,0)</f>
        <v>#REF!</v>
      </c>
      <c r="AZ8" s="173" t="e">
        <f ca="1">OFFSET(#REF!,1,1)/
OFFSET(#REF!,1,0)</f>
        <v>#REF!</v>
      </c>
      <c r="BA8" s="173" t="e">
        <f ca="1">OFFSET(#REF!,1,1)/
OFFSET(#REF!,1,0)</f>
        <v>#REF!</v>
      </c>
      <c r="BB8" s="173" t="e">
        <f ca="1">OFFSET(#REF!,1,1)/
OFFSET(#REF!,1,0)</f>
        <v>#REF!</v>
      </c>
      <c r="BC8" s="173" t="e">
        <f ca="1">OFFSET(#REF!,1,1)/
OFFSET(#REF!,1,0)</f>
        <v>#REF!</v>
      </c>
      <c r="BD8" s="173" t="e">
        <f ca="1">OFFSET(#REF!,1,1)/
OFFSET(#REF!,1,0)</f>
        <v>#REF!</v>
      </c>
      <c r="BE8" s="173" t="e">
        <f ca="1">OFFSET(#REF!,1,1)/
OFFSET(#REF!,1,0)</f>
        <v>#REF!</v>
      </c>
      <c r="BF8" s="173" t="e">
        <f ca="1">OFFSET(#REF!,1,1)/
OFFSET(#REF!,1,0)</f>
        <v>#REF!</v>
      </c>
    </row>
    <row r="9" spans="1:58" x14ac:dyDescent="0.2">
      <c r="A9" s="19" t="s">
        <v>274</v>
      </c>
      <c r="B9" s="153" t="e">
        <f>AVERAGEIF(#REF!,B$5,#REF!)</f>
        <v>#REF!</v>
      </c>
      <c r="C9" s="153" t="e">
        <f>AVERAGEIF(#REF!,C$5,#REF!)</f>
        <v>#REF!</v>
      </c>
      <c r="D9" s="153" t="e">
        <f>AVERAGEIF(#REF!,D$5,#REF!)</f>
        <v>#REF!</v>
      </c>
      <c r="E9" s="23"/>
      <c r="F9" s="23"/>
      <c r="G9" s="23"/>
      <c r="H9" s="23"/>
      <c r="I9" s="23"/>
      <c r="J9" s="152">
        <f>AVERAGEIF('Table 2 - Previous month'!$E$4:$CS$4,J$5,'Table 2 - Previous month'!$E8:$CS8)</f>
        <v>4178.8064516129034</v>
      </c>
      <c r="K9" s="152">
        <f>AVERAGEIF('Table 2 - Previous month'!$E$4:$CS$4,K$5,'Table 2 - Previous month'!$E8:$CS8)</f>
        <v>1824.2258064516129</v>
      </c>
      <c r="L9" s="152">
        <f>AVERAGEIF('Table 2 - Previous month'!$E$4:$CS$4,L$5,'Table 2 - Previous month'!$E8:$CS8)</f>
        <v>2354.5806451612902</v>
      </c>
      <c r="M9" s="23"/>
      <c r="N9" s="23"/>
      <c r="O9" s="23"/>
      <c r="P9" s="23"/>
      <c r="Q9" s="23"/>
      <c r="R9" s="23"/>
      <c r="S9" s="23"/>
      <c r="T9" s="23"/>
      <c r="U9" s="23"/>
      <c r="V9" s="23"/>
      <c r="W9" s="23"/>
      <c r="X9" s="23"/>
      <c r="Z9" s="175" t="e">
        <f ca="1">MAX(AB6:BE6)</f>
        <v>#REF!</v>
      </c>
      <c r="AB9" s="172" t="e">
        <f ca="1">OFFSET(#REF!,1,1)/
OFFSET(#REF!,1,0)</f>
        <v>#REF!</v>
      </c>
      <c r="AC9" s="172" t="e">
        <f ca="1">OFFSET(#REF!,1,1)/
OFFSET(#REF!,1,0)</f>
        <v>#REF!</v>
      </c>
      <c r="AD9" s="173" t="e">
        <f ca="1">OFFSET(#REF!,1,1)/
OFFSET(#REF!,1,0)</f>
        <v>#REF!</v>
      </c>
      <c r="AE9" s="173" t="e">
        <f ca="1">OFFSET(#REF!,1,1)/
OFFSET(#REF!,1,0)</f>
        <v>#REF!</v>
      </c>
      <c r="AF9" s="173" t="e">
        <f ca="1">OFFSET(#REF!,1,1)/
OFFSET(#REF!,1,0)</f>
        <v>#REF!</v>
      </c>
      <c r="AG9" s="173" t="e">
        <f ca="1">OFFSET(#REF!,1,1)/
OFFSET(#REF!,1,0)</f>
        <v>#REF!</v>
      </c>
      <c r="AH9" s="173" t="e">
        <f ca="1">OFFSET(#REF!,1,1)/
OFFSET(#REF!,1,0)</f>
        <v>#REF!</v>
      </c>
      <c r="AI9" s="173" t="e">
        <f ca="1">OFFSET(#REF!,1,1)/
OFFSET(#REF!,1,0)</f>
        <v>#REF!</v>
      </c>
      <c r="AJ9" s="173" t="e">
        <f ca="1">OFFSET(#REF!,1,1)/
OFFSET(#REF!,1,0)</f>
        <v>#REF!</v>
      </c>
      <c r="AK9" s="173" t="e">
        <f ca="1">OFFSET(#REF!,1,1)/
OFFSET(#REF!,1,0)</f>
        <v>#REF!</v>
      </c>
      <c r="AL9" s="173" t="e">
        <f ca="1">OFFSET(#REF!,1,1)/
OFFSET(#REF!,1,0)</f>
        <v>#REF!</v>
      </c>
      <c r="AM9" s="173" t="e">
        <f ca="1">OFFSET(#REF!,1,1)/
OFFSET(#REF!,1,0)</f>
        <v>#REF!</v>
      </c>
      <c r="AN9" s="173" t="e">
        <f ca="1">OFFSET(#REF!,1,1)/
OFFSET(#REF!,1,0)</f>
        <v>#REF!</v>
      </c>
      <c r="AO9" s="173" t="e">
        <f ca="1">OFFSET(#REF!,1,1)/
OFFSET(#REF!,1,0)</f>
        <v>#REF!</v>
      </c>
      <c r="AP9" s="173" t="e">
        <f ca="1">OFFSET(#REF!,1,1)/
OFFSET(#REF!,1,0)</f>
        <v>#REF!</v>
      </c>
      <c r="AQ9" s="173" t="e">
        <f ca="1">OFFSET(#REF!,1,1)/
OFFSET(#REF!,1,0)</f>
        <v>#REF!</v>
      </c>
      <c r="AR9" s="173" t="e">
        <f ca="1">OFFSET(#REF!,1,1)/
OFFSET(#REF!,1,0)</f>
        <v>#REF!</v>
      </c>
      <c r="AS9" s="173" t="e">
        <f ca="1">OFFSET(#REF!,1,1)/
OFFSET(#REF!,1,0)</f>
        <v>#REF!</v>
      </c>
      <c r="AT9" s="173" t="e">
        <f ca="1">OFFSET(#REF!,1,1)/
OFFSET(#REF!,1,0)</f>
        <v>#REF!</v>
      </c>
      <c r="AU9" s="173" t="e">
        <f ca="1">OFFSET(#REF!,1,1)/
OFFSET(#REF!,1,0)</f>
        <v>#REF!</v>
      </c>
      <c r="AV9" s="173" t="e">
        <f ca="1">OFFSET(#REF!,1,1)/
OFFSET(#REF!,1,0)</f>
        <v>#REF!</v>
      </c>
      <c r="AW9" s="173" t="e">
        <f ca="1">OFFSET(#REF!,1,1)/
OFFSET(#REF!,1,0)</f>
        <v>#REF!</v>
      </c>
      <c r="AX9" s="173" t="e">
        <f ca="1">OFFSET(#REF!,1,1)/
OFFSET(#REF!,1,0)</f>
        <v>#REF!</v>
      </c>
      <c r="AY9" s="173" t="e">
        <f ca="1">OFFSET(#REF!,1,1)/
OFFSET(#REF!,1,0)</f>
        <v>#REF!</v>
      </c>
      <c r="AZ9" s="173" t="e">
        <f ca="1">OFFSET(#REF!,1,1)/
OFFSET(#REF!,1,0)</f>
        <v>#REF!</v>
      </c>
      <c r="BA9" s="173" t="e">
        <f ca="1">OFFSET(#REF!,1,1)/
OFFSET(#REF!,1,0)</f>
        <v>#REF!</v>
      </c>
      <c r="BB9" s="173" t="e">
        <f ca="1">OFFSET(#REF!,1,1)/
OFFSET(#REF!,1,0)</f>
        <v>#REF!</v>
      </c>
      <c r="BC9" s="173" t="e">
        <f ca="1">OFFSET(#REF!,1,1)/
OFFSET(#REF!,1,0)</f>
        <v>#REF!</v>
      </c>
      <c r="BD9" s="173" t="e">
        <f ca="1">OFFSET(#REF!,1,1)/
OFFSET(#REF!,1,0)</f>
        <v>#REF!</v>
      </c>
      <c r="BE9" s="173" t="e">
        <f ca="1">OFFSET(#REF!,1,1)/
OFFSET(#REF!,1,0)</f>
        <v>#REF!</v>
      </c>
      <c r="BF9" s="173" t="e">
        <f ca="1">OFFSET(#REF!,1,1)/
OFFSET(#REF!,1,0)</f>
        <v>#REF!</v>
      </c>
    </row>
    <row r="10" spans="1:58" x14ac:dyDescent="0.2">
      <c r="A10" s="19" t="s">
        <v>275</v>
      </c>
      <c r="B10" s="153" t="e">
        <f>AVERAGEIF(#REF!,B$5,#REF!)</f>
        <v>#REF!</v>
      </c>
      <c r="C10" s="153" t="e">
        <f>AVERAGEIF(#REF!,C$5,#REF!)</f>
        <v>#REF!</v>
      </c>
      <c r="D10" s="153" t="e">
        <f>AVERAGEIF(#REF!,D$5,#REF!)</f>
        <v>#REF!</v>
      </c>
      <c r="E10" s="176"/>
      <c r="F10" s="23"/>
      <c r="G10" s="23"/>
      <c r="H10" s="23"/>
      <c r="I10" s="23"/>
      <c r="J10" s="152">
        <f>AVERAGEIF('Table 2 - Previous month'!$E$4:$CS$4,J$5,'Table 2 - Previous month'!$E9:$CS9)</f>
        <v>3737.6129032258063</v>
      </c>
      <c r="K10" s="152">
        <f>AVERAGEIF('Table 2 - Previous month'!$E$4:$CS$4,K$5,'Table 2 - Previous month'!$E9:$CS9)</f>
        <v>1674.8387096774193</v>
      </c>
      <c r="L10" s="152">
        <f>AVERAGEIF('Table 2 - Previous month'!$E$4:$CS$4,L$5,'Table 2 - Previous month'!$E9:$CS9)</f>
        <v>2062.7741935483873</v>
      </c>
      <c r="M10" s="23"/>
      <c r="N10" s="23"/>
      <c r="O10" s="23"/>
      <c r="P10" s="23"/>
      <c r="Q10" s="23"/>
      <c r="R10" s="23"/>
      <c r="S10" s="23"/>
      <c r="T10" s="23"/>
      <c r="U10" s="23"/>
      <c r="V10" s="23"/>
      <c r="W10" s="23"/>
      <c r="X10" s="23"/>
      <c r="AB10" s="172" t="e">
        <f ca="1">OFFSET(#REF!,1,1)/
OFFSET(#REF!,1,0)</f>
        <v>#REF!</v>
      </c>
      <c r="AC10" s="172" t="e">
        <f ca="1">OFFSET(#REF!,1,1)/
OFFSET(#REF!,1,0)</f>
        <v>#REF!</v>
      </c>
      <c r="AD10" s="173" t="e">
        <f ca="1">OFFSET(#REF!,1,1)/
OFFSET(#REF!,1,0)</f>
        <v>#REF!</v>
      </c>
      <c r="AE10" s="173" t="e">
        <f ca="1">OFFSET(#REF!,1,1)/
OFFSET(#REF!,1,0)</f>
        <v>#REF!</v>
      </c>
      <c r="AF10" s="173" t="e">
        <f ca="1">OFFSET(#REF!,1,1)/
OFFSET(#REF!,1,0)</f>
        <v>#REF!</v>
      </c>
      <c r="AG10" s="173" t="e">
        <f ca="1">OFFSET(#REF!,1,1)/
OFFSET(#REF!,1,0)</f>
        <v>#REF!</v>
      </c>
      <c r="AH10" s="173" t="e">
        <f ca="1">OFFSET(#REF!,1,1)/
OFFSET(#REF!,1,0)</f>
        <v>#REF!</v>
      </c>
      <c r="AI10" s="173" t="e">
        <f ca="1">OFFSET(#REF!,1,1)/
OFFSET(#REF!,1,0)</f>
        <v>#REF!</v>
      </c>
      <c r="AJ10" s="173" t="e">
        <f ca="1">OFFSET(#REF!,1,1)/
OFFSET(#REF!,1,0)</f>
        <v>#REF!</v>
      </c>
      <c r="AK10" s="173" t="e">
        <f ca="1">OFFSET(#REF!,1,1)/
OFFSET(#REF!,1,0)</f>
        <v>#REF!</v>
      </c>
      <c r="AL10" s="173" t="e">
        <f ca="1">OFFSET(#REF!,1,1)/
OFFSET(#REF!,1,0)</f>
        <v>#REF!</v>
      </c>
      <c r="AM10" s="173" t="e">
        <f ca="1">OFFSET(#REF!,1,1)/
OFFSET(#REF!,1,0)</f>
        <v>#REF!</v>
      </c>
      <c r="AN10" s="173" t="e">
        <f ca="1">OFFSET(#REF!,1,1)/
OFFSET(#REF!,1,0)</f>
        <v>#REF!</v>
      </c>
      <c r="AO10" s="173" t="e">
        <f ca="1">OFFSET(#REF!,1,1)/
OFFSET(#REF!,1,0)</f>
        <v>#REF!</v>
      </c>
      <c r="AP10" s="173" t="e">
        <f ca="1">OFFSET(#REF!,1,1)/
OFFSET(#REF!,1,0)</f>
        <v>#REF!</v>
      </c>
      <c r="AQ10" s="173" t="e">
        <f ca="1">OFFSET(#REF!,1,1)/
OFFSET(#REF!,1,0)</f>
        <v>#REF!</v>
      </c>
      <c r="AR10" s="173" t="e">
        <f ca="1">OFFSET(#REF!,1,1)/
OFFSET(#REF!,1,0)</f>
        <v>#REF!</v>
      </c>
      <c r="AS10" s="173" t="e">
        <f ca="1">OFFSET(#REF!,1,1)/
OFFSET(#REF!,1,0)</f>
        <v>#REF!</v>
      </c>
      <c r="AT10" s="173" t="e">
        <f ca="1">OFFSET(#REF!,1,1)/
OFFSET(#REF!,1,0)</f>
        <v>#REF!</v>
      </c>
      <c r="AU10" s="173" t="e">
        <f ca="1">OFFSET(#REF!,1,1)/
OFFSET(#REF!,1,0)</f>
        <v>#REF!</v>
      </c>
      <c r="AV10" s="173" t="e">
        <f ca="1">OFFSET(#REF!,1,1)/
OFFSET(#REF!,1,0)</f>
        <v>#REF!</v>
      </c>
      <c r="AW10" s="173" t="e">
        <f ca="1">OFFSET(#REF!,1,1)/
OFFSET(#REF!,1,0)</f>
        <v>#REF!</v>
      </c>
      <c r="AX10" s="173" t="e">
        <f ca="1">OFFSET(#REF!,1,1)/
OFFSET(#REF!,1,0)</f>
        <v>#REF!</v>
      </c>
      <c r="AY10" s="173" t="e">
        <f ca="1">OFFSET(#REF!,1,1)/
OFFSET(#REF!,1,0)</f>
        <v>#REF!</v>
      </c>
      <c r="AZ10" s="173" t="e">
        <f ca="1">OFFSET(#REF!,1,1)/
OFFSET(#REF!,1,0)</f>
        <v>#REF!</v>
      </c>
      <c r="BA10" s="173" t="e">
        <f ca="1">OFFSET(#REF!,1,1)/
OFFSET(#REF!,1,0)</f>
        <v>#REF!</v>
      </c>
      <c r="BB10" s="173" t="e">
        <f ca="1">OFFSET(#REF!,1,1)/
OFFSET(#REF!,1,0)</f>
        <v>#REF!</v>
      </c>
      <c r="BC10" s="173" t="e">
        <f ca="1">OFFSET(#REF!,1,1)/
OFFSET(#REF!,1,0)</f>
        <v>#REF!</v>
      </c>
      <c r="BD10" s="173" t="e">
        <f ca="1">OFFSET(#REF!,1,1)/
OFFSET(#REF!,1,0)</f>
        <v>#REF!</v>
      </c>
      <c r="BE10" s="173" t="e">
        <f ca="1">OFFSET(#REF!,1,1)/
OFFSET(#REF!,1,0)</f>
        <v>#REF!</v>
      </c>
      <c r="BF10" s="173" t="e">
        <f ca="1">OFFSET(#REF!,1,1)/
OFFSET(#REF!,1,0)</f>
        <v>#REF!</v>
      </c>
    </row>
    <row r="11" spans="1:58" x14ac:dyDescent="0.2">
      <c r="A11" s="19" t="s">
        <v>276</v>
      </c>
      <c r="B11" s="153" t="e">
        <f>AVERAGEIF(#REF!,B$5,#REF!)</f>
        <v>#REF!</v>
      </c>
      <c r="C11" s="153" t="e">
        <f>AVERAGEIF(#REF!,C$5,#REF!)</f>
        <v>#REF!</v>
      </c>
      <c r="D11" s="153" t="e">
        <f>AVERAGEIF(#REF!,D$5,#REF!)</f>
        <v>#REF!</v>
      </c>
      <c r="E11" s="23"/>
      <c r="F11" s="23"/>
      <c r="G11" s="23"/>
      <c r="H11" s="23"/>
      <c r="I11" s="23"/>
      <c r="J11" s="152">
        <f>AVERAGEIF('Table 2 - Previous month'!$E$4:$CS$4,J$5,'Table 2 - Previous month'!$E10:$CS10)</f>
        <v>3751.2903225806454</v>
      </c>
      <c r="K11" s="152">
        <f>AVERAGEIF('Table 2 - Previous month'!$E$4:$CS$4,K$5,'Table 2 - Previous month'!$E10:$CS10)</f>
        <v>1275.6129032258063</v>
      </c>
      <c r="L11" s="152">
        <f>AVERAGEIF('Table 2 - Previous month'!$E$4:$CS$4,L$5,'Table 2 - Previous month'!$E10:$CS10)</f>
        <v>2475.6774193548385</v>
      </c>
      <c r="M11" s="23"/>
      <c r="N11" s="23"/>
      <c r="O11" s="23"/>
      <c r="P11" s="23"/>
      <c r="Q11" s="23"/>
      <c r="R11" s="23"/>
      <c r="S11" s="23"/>
      <c r="T11" s="23"/>
      <c r="U11" s="23"/>
      <c r="V11" s="23"/>
      <c r="W11" s="23"/>
      <c r="X11" s="23"/>
      <c r="AB11" s="172" t="e">
        <f ca="1">OFFSET(#REF!,1,1)/
OFFSET(#REF!,1,0)</f>
        <v>#REF!</v>
      </c>
      <c r="AC11" s="172" t="e">
        <f ca="1">OFFSET(#REF!,1,1)/
OFFSET(#REF!,1,0)</f>
        <v>#REF!</v>
      </c>
      <c r="AD11" s="173" t="e">
        <f ca="1">OFFSET(#REF!,1,1)/
OFFSET(#REF!,1,0)</f>
        <v>#REF!</v>
      </c>
      <c r="AE11" s="173" t="e">
        <f ca="1">OFFSET(#REF!,1,1)/
OFFSET(#REF!,1,0)</f>
        <v>#REF!</v>
      </c>
      <c r="AF11" s="173" t="e">
        <f ca="1">OFFSET(#REF!,1,1)/
OFFSET(#REF!,1,0)</f>
        <v>#REF!</v>
      </c>
      <c r="AG11" s="173" t="e">
        <f ca="1">OFFSET(#REF!,1,1)/
OFFSET(#REF!,1,0)</f>
        <v>#REF!</v>
      </c>
      <c r="AH11" s="173" t="e">
        <f ca="1">OFFSET(#REF!,1,1)/
OFFSET(#REF!,1,0)</f>
        <v>#REF!</v>
      </c>
      <c r="AI11" s="173" t="e">
        <f ca="1">OFFSET(#REF!,1,1)/
OFFSET(#REF!,1,0)</f>
        <v>#REF!</v>
      </c>
      <c r="AJ11" s="173" t="e">
        <f ca="1">OFFSET(#REF!,1,1)/
OFFSET(#REF!,1,0)</f>
        <v>#REF!</v>
      </c>
      <c r="AK11" s="173" t="e">
        <f ca="1">OFFSET(#REF!,1,1)/
OFFSET(#REF!,1,0)</f>
        <v>#REF!</v>
      </c>
      <c r="AL11" s="173" t="e">
        <f ca="1">OFFSET(#REF!,1,1)/
OFFSET(#REF!,1,0)</f>
        <v>#REF!</v>
      </c>
      <c r="AM11" s="173" t="e">
        <f ca="1">OFFSET(#REF!,1,1)/
OFFSET(#REF!,1,0)</f>
        <v>#REF!</v>
      </c>
      <c r="AN11" s="173" t="e">
        <f ca="1">OFFSET(#REF!,1,1)/
OFFSET(#REF!,1,0)</f>
        <v>#REF!</v>
      </c>
      <c r="AO11" s="173" t="e">
        <f ca="1">OFFSET(#REF!,1,1)/
OFFSET(#REF!,1,0)</f>
        <v>#REF!</v>
      </c>
      <c r="AP11" s="173" t="e">
        <f ca="1">OFFSET(#REF!,1,1)/
OFFSET(#REF!,1,0)</f>
        <v>#REF!</v>
      </c>
      <c r="AQ11" s="173" t="e">
        <f ca="1">OFFSET(#REF!,1,1)/
OFFSET(#REF!,1,0)</f>
        <v>#REF!</v>
      </c>
      <c r="AR11" s="173" t="e">
        <f ca="1">OFFSET(#REF!,1,1)/
OFFSET(#REF!,1,0)</f>
        <v>#REF!</v>
      </c>
      <c r="AS11" s="173" t="e">
        <f ca="1">OFFSET(#REF!,1,1)/
OFFSET(#REF!,1,0)</f>
        <v>#REF!</v>
      </c>
      <c r="AT11" s="173" t="e">
        <f ca="1">OFFSET(#REF!,1,1)/
OFFSET(#REF!,1,0)</f>
        <v>#REF!</v>
      </c>
      <c r="AU11" s="173" t="e">
        <f ca="1">OFFSET(#REF!,1,1)/
OFFSET(#REF!,1,0)</f>
        <v>#REF!</v>
      </c>
      <c r="AV11" s="173" t="e">
        <f ca="1">OFFSET(#REF!,1,1)/
OFFSET(#REF!,1,0)</f>
        <v>#REF!</v>
      </c>
      <c r="AW11" s="173" t="e">
        <f ca="1">OFFSET(#REF!,1,1)/
OFFSET(#REF!,1,0)</f>
        <v>#REF!</v>
      </c>
      <c r="AX11" s="173" t="e">
        <f ca="1">OFFSET(#REF!,1,1)/
OFFSET(#REF!,1,0)</f>
        <v>#REF!</v>
      </c>
      <c r="AY11" s="173" t="e">
        <f ca="1">OFFSET(#REF!,1,1)/
OFFSET(#REF!,1,0)</f>
        <v>#REF!</v>
      </c>
      <c r="AZ11" s="173" t="e">
        <f ca="1">OFFSET(#REF!,1,1)/
OFFSET(#REF!,1,0)</f>
        <v>#REF!</v>
      </c>
      <c r="BA11" s="173" t="e">
        <f ca="1">OFFSET(#REF!,1,1)/
OFFSET(#REF!,1,0)</f>
        <v>#REF!</v>
      </c>
      <c r="BB11" s="173" t="e">
        <f ca="1">OFFSET(#REF!,1,1)/
OFFSET(#REF!,1,0)</f>
        <v>#REF!</v>
      </c>
      <c r="BC11" s="173" t="e">
        <f ca="1">OFFSET(#REF!,1,1)/
OFFSET(#REF!,1,0)</f>
        <v>#REF!</v>
      </c>
      <c r="BD11" s="173" t="e">
        <f ca="1">OFFSET(#REF!,1,1)/
OFFSET(#REF!,1,0)</f>
        <v>#REF!</v>
      </c>
      <c r="BE11" s="173" t="e">
        <f ca="1">OFFSET(#REF!,1,1)/
OFFSET(#REF!,1,0)</f>
        <v>#REF!</v>
      </c>
      <c r="BF11" s="173" t="e">
        <f ca="1">OFFSET(#REF!,1,1)/
OFFSET(#REF!,1,0)</f>
        <v>#REF!</v>
      </c>
    </row>
    <row r="12" spans="1:58" x14ac:dyDescent="0.2">
      <c r="A12" s="19" t="s">
        <v>277</v>
      </c>
      <c r="B12" s="153" t="e">
        <f>AVERAGEIF(#REF!,B$5,#REF!)</f>
        <v>#REF!</v>
      </c>
      <c r="C12" s="153" t="e">
        <f>AVERAGEIF(#REF!,C$5,#REF!)</f>
        <v>#REF!</v>
      </c>
      <c r="D12" s="153" t="e">
        <f>AVERAGEIF(#REF!,D$5,#REF!)</f>
        <v>#REF!</v>
      </c>
      <c r="E12" s="23"/>
      <c r="F12" s="23"/>
      <c r="G12" s="23"/>
      <c r="H12" s="23"/>
      <c r="I12" s="23"/>
      <c r="J12" s="152">
        <f>AVERAGEIF('Table 2 - Previous month'!$E$4:$CS$4,J$5,'Table 2 - Previous month'!$E11:$CS11)</f>
        <v>3666.7741935483873</v>
      </c>
      <c r="K12" s="152">
        <f>AVERAGEIF('Table 2 - Previous month'!$E$4:$CS$4,K$5,'Table 2 - Previous month'!$E11:$CS11)</f>
        <v>1344.7096774193549</v>
      </c>
      <c r="L12" s="152">
        <f>AVERAGEIF('Table 2 - Previous month'!$E$4:$CS$4,L$5,'Table 2 - Previous month'!$E11:$CS11)</f>
        <v>2322.0645161290322</v>
      </c>
      <c r="M12" s="23"/>
      <c r="N12" s="23"/>
      <c r="O12" s="23"/>
      <c r="P12" s="23"/>
      <c r="Q12" s="23"/>
      <c r="R12" s="23"/>
      <c r="S12" s="23"/>
      <c r="T12" s="23"/>
      <c r="U12" s="23"/>
      <c r="V12" s="23"/>
      <c r="W12" s="23"/>
      <c r="X12" s="23"/>
      <c r="AB12" s="172" t="e">
        <f ca="1">OFFSET(#REF!,1,1)/
OFFSET(#REF!,1,0)</f>
        <v>#REF!</v>
      </c>
      <c r="AC12" s="172" t="e">
        <f ca="1">OFFSET(#REF!,1,1)/
OFFSET(#REF!,1,0)</f>
        <v>#REF!</v>
      </c>
      <c r="AD12" s="173" t="e">
        <f ca="1">OFFSET(#REF!,1,1)/
OFFSET(#REF!,1,0)</f>
        <v>#REF!</v>
      </c>
      <c r="AE12" s="173" t="e">
        <f ca="1">OFFSET(#REF!,1,1)/
OFFSET(#REF!,1,0)</f>
        <v>#REF!</v>
      </c>
      <c r="AF12" s="173" t="e">
        <f ca="1">OFFSET(#REF!,1,1)/
OFFSET(#REF!,1,0)</f>
        <v>#REF!</v>
      </c>
      <c r="AG12" s="173" t="e">
        <f ca="1">OFFSET(#REF!,1,1)/
OFFSET(#REF!,1,0)</f>
        <v>#REF!</v>
      </c>
      <c r="AH12" s="173" t="e">
        <f ca="1">OFFSET(#REF!,1,1)/
OFFSET(#REF!,1,0)</f>
        <v>#REF!</v>
      </c>
      <c r="AI12" s="173" t="e">
        <f ca="1">OFFSET(#REF!,1,1)/
OFFSET(#REF!,1,0)</f>
        <v>#REF!</v>
      </c>
      <c r="AJ12" s="173" t="e">
        <f ca="1">OFFSET(#REF!,1,1)/
OFFSET(#REF!,1,0)</f>
        <v>#REF!</v>
      </c>
      <c r="AK12" s="173" t="e">
        <f ca="1">OFFSET(#REF!,1,1)/
OFFSET(#REF!,1,0)</f>
        <v>#REF!</v>
      </c>
      <c r="AL12" s="173" t="e">
        <f ca="1">OFFSET(#REF!,1,1)/
OFFSET(#REF!,1,0)</f>
        <v>#REF!</v>
      </c>
      <c r="AM12" s="173" t="e">
        <f ca="1">OFFSET(#REF!,1,1)/
OFFSET(#REF!,1,0)</f>
        <v>#REF!</v>
      </c>
      <c r="AN12" s="173" t="e">
        <f ca="1">OFFSET(#REF!,1,1)/
OFFSET(#REF!,1,0)</f>
        <v>#REF!</v>
      </c>
      <c r="AO12" s="173" t="e">
        <f ca="1">OFFSET(#REF!,1,1)/
OFFSET(#REF!,1,0)</f>
        <v>#REF!</v>
      </c>
      <c r="AP12" s="173" t="e">
        <f ca="1">OFFSET(#REF!,1,1)/
OFFSET(#REF!,1,0)</f>
        <v>#REF!</v>
      </c>
      <c r="AQ12" s="173" t="e">
        <f ca="1">OFFSET(#REF!,1,1)/
OFFSET(#REF!,1,0)</f>
        <v>#REF!</v>
      </c>
      <c r="AR12" s="173" t="e">
        <f ca="1">OFFSET(#REF!,1,1)/
OFFSET(#REF!,1,0)</f>
        <v>#REF!</v>
      </c>
      <c r="AS12" s="173" t="e">
        <f ca="1">OFFSET(#REF!,1,1)/
OFFSET(#REF!,1,0)</f>
        <v>#REF!</v>
      </c>
      <c r="AT12" s="173" t="e">
        <f ca="1">OFFSET(#REF!,1,1)/
OFFSET(#REF!,1,0)</f>
        <v>#REF!</v>
      </c>
      <c r="AU12" s="173" t="e">
        <f ca="1">OFFSET(#REF!,1,1)/
OFFSET(#REF!,1,0)</f>
        <v>#REF!</v>
      </c>
      <c r="AV12" s="173" t="e">
        <f ca="1">OFFSET(#REF!,1,1)/
OFFSET(#REF!,1,0)</f>
        <v>#REF!</v>
      </c>
      <c r="AW12" s="173" t="e">
        <f ca="1">OFFSET(#REF!,1,1)/
OFFSET(#REF!,1,0)</f>
        <v>#REF!</v>
      </c>
      <c r="AX12" s="173" t="e">
        <f ca="1">OFFSET(#REF!,1,1)/
OFFSET(#REF!,1,0)</f>
        <v>#REF!</v>
      </c>
      <c r="AY12" s="173" t="e">
        <f ca="1">OFFSET(#REF!,1,1)/
OFFSET(#REF!,1,0)</f>
        <v>#REF!</v>
      </c>
      <c r="AZ12" s="173" t="e">
        <f ca="1">OFFSET(#REF!,1,1)/
OFFSET(#REF!,1,0)</f>
        <v>#REF!</v>
      </c>
      <c r="BA12" s="173" t="e">
        <f ca="1">OFFSET(#REF!,1,1)/
OFFSET(#REF!,1,0)</f>
        <v>#REF!</v>
      </c>
      <c r="BB12" s="173" t="e">
        <f ca="1">OFFSET(#REF!,1,1)/
OFFSET(#REF!,1,0)</f>
        <v>#REF!</v>
      </c>
      <c r="BC12" s="173" t="e">
        <f ca="1">OFFSET(#REF!,1,1)/
OFFSET(#REF!,1,0)</f>
        <v>#REF!</v>
      </c>
      <c r="BD12" s="173" t="e">
        <f ca="1">OFFSET(#REF!,1,1)/
OFFSET(#REF!,1,0)</f>
        <v>#REF!</v>
      </c>
      <c r="BE12" s="173" t="e">
        <f ca="1">OFFSET(#REF!,1,1)/
OFFSET(#REF!,1,0)</f>
        <v>#REF!</v>
      </c>
      <c r="BF12" s="173" t="e">
        <f ca="1">OFFSET(#REF!,1,1)/
OFFSET(#REF!,1,0)</f>
        <v>#REF!</v>
      </c>
    </row>
    <row r="13" spans="1:58" x14ac:dyDescent="0.2">
      <c r="A13" s="19" t="s">
        <v>278</v>
      </c>
      <c r="B13" s="153" t="e">
        <f>AVERAGEIF(#REF!,B$5,#REF!)</f>
        <v>#REF!</v>
      </c>
      <c r="C13" s="153" t="e">
        <f>AVERAGEIF(#REF!,C$5,#REF!)</f>
        <v>#REF!</v>
      </c>
      <c r="D13" s="153" t="e">
        <f>AVERAGEIF(#REF!,D$5,#REF!)</f>
        <v>#REF!</v>
      </c>
      <c r="E13" s="23"/>
      <c r="F13" s="23"/>
      <c r="G13" s="23"/>
      <c r="H13" s="23"/>
      <c r="I13" s="23"/>
      <c r="J13" s="152">
        <f>AVERAGEIF('Table 2 - Previous month'!$E$4:$CS$4,J$5,'Table 2 - Previous month'!$E12:$CS12)</f>
        <v>2854.6451612903224</v>
      </c>
      <c r="K13" s="152">
        <f>AVERAGEIF('Table 2 - Previous month'!$E$4:$CS$4,K$5,'Table 2 - Previous month'!$E12:$CS12)</f>
        <v>1159.258064516129</v>
      </c>
      <c r="L13" s="152">
        <f>AVERAGEIF('Table 2 - Previous month'!$E$4:$CS$4,L$5,'Table 2 - Previous month'!$E12:$CS12)</f>
        <v>1695.3870967741937</v>
      </c>
      <c r="M13" s="23"/>
      <c r="N13" s="23"/>
      <c r="O13" s="23"/>
      <c r="P13" s="23"/>
      <c r="Q13" s="23"/>
      <c r="R13" s="23"/>
      <c r="S13" s="23"/>
      <c r="T13" s="23"/>
      <c r="U13" s="23"/>
      <c r="V13" s="23"/>
      <c r="W13" s="23"/>
      <c r="X13" s="23"/>
      <c r="AB13" s="172" t="e">
        <f ca="1">OFFSET(#REF!,1,1)/
OFFSET(#REF!,1,0)</f>
        <v>#REF!</v>
      </c>
      <c r="AC13" s="172" t="e">
        <f ca="1">OFFSET(#REF!,1,1)/
OFFSET(#REF!,1,0)</f>
        <v>#REF!</v>
      </c>
      <c r="AD13" s="173" t="e">
        <f ca="1">OFFSET(#REF!,1,1)/
OFFSET(#REF!,1,0)</f>
        <v>#REF!</v>
      </c>
      <c r="AE13" s="173" t="e">
        <f ca="1">OFFSET(#REF!,1,1)/
OFFSET(#REF!,1,0)</f>
        <v>#REF!</v>
      </c>
      <c r="AF13" s="173" t="e">
        <f ca="1">OFFSET(#REF!,1,1)/
OFFSET(#REF!,1,0)</f>
        <v>#REF!</v>
      </c>
      <c r="AG13" s="173" t="e">
        <f ca="1">OFFSET(#REF!,1,1)/
OFFSET(#REF!,1,0)</f>
        <v>#REF!</v>
      </c>
      <c r="AH13" s="173" t="e">
        <f ca="1">OFFSET(#REF!,1,1)/
OFFSET(#REF!,1,0)</f>
        <v>#REF!</v>
      </c>
      <c r="AI13" s="173" t="e">
        <f ca="1">OFFSET(#REF!,1,1)/
OFFSET(#REF!,1,0)</f>
        <v>#REF!</v>
      </c>
      <c r="AJ13" s="173" t="e">
        <f ca="1">OFFSET(#REF!,1,1)/
OFFSET(#REF!,1,0)</f>
        <v>#REF!</v>
      </c>
      <c r="AK13" s="173" t="e">
        <f ca="1">OFFSET(#REF!,1,1)/
OFFSET(#REF!,1,0)</f>
        <v>#REF!</v>
      </c>
      <c r="AL13" s="173" t="e">
        <f ca="1">OFFSET(#REF!,1,1)/
OFFSET(#REF!,1,0)</f>
        <v>#REF!</v>
      </c>
      <c r="AM13" s="173" t="e">
        <f ca="1">OFFSET(#REF!,1,1)/
OFFSET(#REF!,1,0)</f>
        <v>#REF!</v>
      </c>
      <c r="AN13" s="173" t="e">
        <f ca="1">OFFSET(#REF!,1,1)/
OFFSET(#REF!,1,0)</f>
        <v>#REF!</v>
      </c>
      <c r="AO13" s="173" t="e">
        <f ca="1">OFFSET(#REF!,1,1)/
OFFSET(#REF!,1,0)</f>
        <v>#REF!</v>
      </c>
      <c r="AP13" s="173" t="e">
        <f ca="1">OFFSET(#REF!,1,1)/
OFFSET(#REF!,1,0)</f>
        <v>#REF!</v>
      </c>
      <c r="AQ13" s="173" t="e">
        <f ca="1">OFFSET(#REF!,1,1)/
OFFSET(#REF!,1,0)</f>
        <v>#REF!</v>
      </c>
      <c r="AR13" s="173" t="e">
        <f ca="1">OFFSET(#REF!,1,1)/
OFFSET(#REF!,1,0)</f>
        <v>#REF!</v>
      </c>
      <c r="AS13" s="173" t="e">
        <f ca="1">OFFSET(#REF!,1,1)/
OFFSET(#REF!,1,0)</f>
        <v>#REF!</v>
      </c>
      <c r="AT13" s="173" t="e">
        <f ca="1">OFFSET(#REF!,1,1)/
OFFSET(#REF!,1,0)</f>
        <v>#REF!</v>
      </c>
      <c r="AU13" s="173" t="e">
        <f ca="1">OFFSET(#REF!,1,1)/
OFFSET(#REF!,1,0)</f>
        <v>#REF!</v>
      </c>
      <c r="AV13" s="173" t="e">
        <f ca="1">OFFSET(#REF!,1,1)/
OFFSET(#REF!,1,0)</f>
        <v>#REF!</v>
      </c>
      <c r="AW13" s="173" t="e">
        <f ca="1">OFFSET(#REF!,1,1)/
OFFSET(#REF!,1,0)</f>
        <v>#REF!</v>
      </c>
      <c r="AX13" s="173" t="e">
        <f ca="1">OFFSET(#REF!,1,1)/
OFFSET(#REF!,1,0)</f>
        <v>#REF!</v>
      </c>
      <c r="AY13" s="173" t="e">
        <f ca="1">OFFSET(#REF!,1,1)/
OFFSET(#REF!,1,0)</f>
        <v>#REF!</v>
      </c>
      <c r="AZ13" s="173" t="e">
        <f ca="1">OFFSET(#REF!,1,1)/
OFFSET(#REF!,1,0)</f>
        <v>#REF!</v>
      </c>
      <c r="BA13" s="173" t="e">
        <f ca="1">OFFSET(#REF!,1,1)/
OFFSET(#REF!,1,0)</f>
        <v>#REF!</v>
      </c>
      <c r="BB13" s="173" t="e">
        <f ca="1">OFFSET(#REF!,1,1)/
OFFSET(#REF!,1,0)</f>
        <v>#REF!</v>
      </c>
      <c r="BC13" s="173" t="e">
        <f ca="1">OFFSET(#REF!,1,1)/
OFFSET(#REF!,1,0)</f>
        <v>#REF!</v>
      </c>
      <c r="BD13" s="173" t="e">
        <f ca="1">OFFSET(#REF!,1,1)/
OFFSET(#REF!,1,0)</f>
        <v>#REF!</v>
      </c>
      <c r="BE13" s="173" t="e">
        <f ca="1">OFFSET(#REF!,1,1)/
OFFSET(#REF!,1,0)</f>
        <v>#REF!</v>
      </c>
      <c r="BF13" s="173" t="e">
        <f ca="1">OFFSET(#REF!,1,1)/
OFFSET(#REF!,1,0)</f>
        <v>#REF!</v>
      </c>
    </row>
    <row r="14" spans="1:58" x14ac:dyDescent="0.2">
      <c r="A14" s="23"/>
      <c r="B14" s="23"/>
      <c r="C14" s="23"/>
      <c r="D14" s="23"/>
      <c r="E14" s="23"/>
      <c r="F14" s="23"/>
      <c r="G14" s="23"/>
      <c r="H14" s="23"/>
      <c r="I14" s="23"/>
      <c r="J14" s="23"/>
      <c r="K14" s="23"/>
      <c r="L14" s="23"/>
      <c r="M14" s="23"/>
      <c r="N14" s="23"/>
      <c r="O14" s="23"/>
      <c r="P14" s="23"/>
      <c r="Q14" s="23"/>
      <c r="R14" s="23"/>
      <c r="S14" s="23"/>
      <c r="T14" s="23"/>
      <c r="U14" s="23"/>
      <c r="V14" s="23"/>
      <c r="W14" s="23"/>
      <c r="X14" s="23"/>
      <c r="AB14" s="172"/>
      <c r="AC14" s="172"/>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row>
    <row r="15" spans="1:58" x14ac:dyDescent="0.2">
      <c r="A15" s="23"/>
      <c r="B15" s="23"/>
      <c r="C15" s="23"/>
      <c r="D15" s="23"/>
      <c r="E15" s="23"/>
      <c r="F15" s="23"/>
      <c r="G15" s="23"/>
      <c r="H15" s="23"/>
      <c r="I15" s="23"/>
      <c r="J15" s="23"/>
      <c r="K15" s="23"/>
      <c r="L15" s="23"/>
      <c r="M15" s="23"/>
      <c r="N15" s="23"/>
      <c r="O15" s="23"/>
      <c r="P15" s="23"/>
      <c r="Q15" s="23"/>
      <c r="R15" s="23"/>
      <c r="S15" s="23"/>
      <c r="T15" s="23"/>
      <c r="U15" s="23"/>
      <c r="V15" s="23"/>
      <c r="W15" s="23"/>
      <c r="X15" s="23"/>
      <c r="AB15" s="172"/>
      <c r="AC15" s="172"/>
      <c r="AD15" s="173"/>
      <c r="AE15" s="173"/>
      <c r="AF15" s="173"/>
      <c r="AG15" s="173"/>
      <c r="AH15" s="173"/>
      <c r="AI15" s="173"/>
      <c r="AJ15" s="173"/>
      <c r="AK15" s="173"/>
      <c r="AL15" s="173"/>
      <c r="AM15" s="173"/>
      <c r="AN15" s="173"/>
      <c r="AO15" s="173"/>
      <c r="AP15" s="173"/>
      <c r="AQ15" s="173"/>
      <c r="AR15" s="173"/>
      <c r="AS15" s="173"/>
      <c r="AT15" s="173"/>
      <c r="AU15" s="173"/>
      <c r="AV15" s="173"/>
      <c r="AW15" s="173"/>
      <c r="AX15" s="173"/>
      <c r="AY15" s="173"/>
      <c r="AZ15" s="173"/>
      <c r="BA15" s="173"/>
      <c r="BB15" s="173"/>
      <c r="BC15" s="173"/>
      <c r="BD15" s="173"/>
      <c r="BE15" s="173"/>
      <c r="BF15" s="173"/>
    </row>
    <row r="16" spans="1:58" x14ac:dyDescent="0.2">
      <c r="A16" s="18" t="s">
        <v>8</v>
      </c>
      <c r="B16" s="153" t="e">
        <f>AVERAGEIF(#REF!,B$5,#REF!)</f>
        <v>#REF!</v>
      </c>
      <c r="C16" s="153" t="e">
        <f>AVERAGEIF(#REF!,C$5,#REF!)</f>
        <v>#REF!</v>
      </c>
      <c r="D16" s="153" t="e">
        <f>AVERAGEIF(#REF!,D$5,#REF!)</f>
        <v>#REF!</v>
      </c>
      <c r="E16" s="23"/>
      <c r="F16" s="23"/>
      <c r="G16" s="23"/>
      <c r="H16" s="23"/>
      <c r="I16" s="23"/>
      <c r="J16" s="152">
        <f>AVERAGEIF('Table 2 - Previous month'!$E$4:$CS$4,J$5,'Table 2 - Previous month'!$E15:$CS15)</f>
        <v>289.35483870967744</v>
      </c>
      <c r="K16" s="152">
        <f>AVERAGEIF('Table 2 - Previous month'!$E$4:$CS$4,K$5,'Table 2 - Previous month'!$E15:$CS15)</f>
        <v>162.93548387096774</v>
      </c>
      <c r="L16" s="152">
        <f>AVERAGEIF('Table 2 - Previous month'!$E$4:$CS$4,L$5,'Table 2 - Previous month'!$E15:$CS15)</f>
        <v>126.41935483870968</v>
      </c>
      <c r="M16" s="23"/>
      <c r="N16" s="23"/>
      <c r="O16" s="23"/>
      <c r="P16" s="23"/>
      <c r="Q16" s="23"/>
      <c r="R16" s="23"/>
      <c r="S16" s="23"/>
      <c r="T16" s="23"/>
      <c r="U16" s="23"/>
      <c r="V16" s="23"/>
      <c r="W16" s="23"/>
      <c r="X16" s="23"/>
      <c r="AB16" s="172" t="e">
        <f ca="1">OFFSET(#REF!,1,1)/
OFFSET(#REF!,1,0)</f>
        <v>#REF!</v>
      </c>
      <c r="AC16" s="172" t="e">
        <f ca="1">OFFSET(#REF!,1,1)/
OFFSET(#REF!,1,0)</f>
        <v>#REF!</v>
      </c>
      <c r="AD16" s="173" t="e">
        <f ca="1">OFFSET(#REF!,1,1)/
OFFSET(#REF!,1,0)</f>
        <v>#REF!</v>
      </c>
      <c r="AE16" s="173" t="e">
        <f ca="1">OFFSET(#REF!,1,1)/
OFFSET(#REF!,1,0)</f>
        <v>#REF!</v>
      </c>
      <c r="AF16" s="173" t="e">
        <f ca="1">OFFSET(#REF!,1,1)/
OFFSET(#REF!,1,0)</f>
        <v>#REF!</v>
      </c>
      <c r="AG16" s="173" t="e">
        <f ca="1">OFFSET(#REF!,1,1)/
OFFSET(#REF!,1,0)</f>
        <v>#REF!</v>
      </c>
      <c r="AH16" s="173" t="e">
        <f ca="1">OFFSET(#REF!,1,1)/
OFFSET(#REF!,1,0)</f>
        <v>#REF!</v>
      </c>
      <c r="AI16" s="173" t="e">
        <f ca="1">OFFSET(#REF!,1,1)/
OFFSET(#REF!,1,0)</f>
        <v>#REF!</v>
      </c>
      <c r="AJ16" s="173" t="e">
        <f ca="1">OFFSET(#REF!,1,1)/
OFFSET(#REF!,1,0)</f>
        <v>#REF!</v>
      </c>
      <c r="AK16" s="173" t="e">
        <f ca="1">OFFSET(#REF!,1,1)/
OFFSET(#REF!,1,0)</f>
        <v>#REF!</v>
      </c>
      <c r="AL16" s="173" t="e">
        <f ca="1">OFFSET(#REF!,1,1)/
OFFSET(#REF!,1,0)</f>
        <v>#REF!</v>
      </c>
      <c r="AM16" s="173" t="e">
        <f ca="1">OFFSET(#REF!,1,1)/
OFFSET(#REF!,1,0)</f>
        <v>#REF!</v>
      </c>
      <c r="AN16" s="173" t="e">
        <f ca="1">OFFSET(#REF!,1,1)/
OFFSET(#REF!,1,0)</f>
        <v>#REF!</v>
      </c>
      <c r="AO16" s="173" t="e">
        <f ca="1">OFFSET(#REF!,1,1)/
OFFSET(#REF!,1,0)</f>
        <v>#REF!</v>
      </c>
      <c r="AP16" s="173" t="e">
        <f ca="1">OFFSET(#REF!,1,1)/
OFFSET(#REF!,1,0)</f>
        <v>#REF!</v>
      </c>
      <c r="AQ16" s="173" t="e">
        <f ca="1">OFFSET(#REF!,1,1)/
OFFSET(#REF!,1,0)</f>
        <v>#REF!</v>
      </c>
      <c r="AR16" s="173" t="e">
        <f ca="1">OFFSET(#REF!,1,1)/
OFFSET(#REF!,1,0)</f>
        <v>#REF!</v>
      </c>
      <c r="AS16" s="173" t="e">
        <f ca="1">OFFSET(#REF!,1,1)/
OFFSET(#REF!,1,0)</f>
        <v>#REF!</v>
      </c>
      <c r="AT16" s="173" t="e">
        <f ca="1">OFFSET(#REF!,1,1)/
OFFSET(#REF!,1,0)</f>
        <v>#REF!</v>
      </c>
      <c r="AU16" s="173" t="e">
        <f ca="1">OFFSET(#REF!,1,1)/
OFFSET(#REF!,1,0)</f>
        <v>#REF!</v>
      </c>
      <c r="AV16" s="173" t="e">
        <f ca="1">OFFSET(#REF!,1,1)/
OFFSET(#REF!,1,0)</f>
        <v>#REF!</v>
      </c>
      <c r="AW16" s="173" t="e">
        <f ca="1">OFFSET(#REF!,1,1)/
OFFSET(#REF!,1,0)</f>
        <v>#REF!</v>
      </c>
      <c r="AX16" s="173" t="e">
        <f ca="1">OFFSET(#REF!,1,1)/
OFFSET(#REF!,1,0)</f>
        <v>#REF!</v>
      </c>
      <c r="AY16" s="173" t="e">
        <f ca="1">OFFSET(#REF!,1,1)/
OFFSET(#REF!,1,0)</f>
        <v>#REF!</v>
      </c>
      <c r="AZ16" s="173" t="e">
        <f ca="1">OFFSET(#REF!,1,1)/
OFFSET(#REF!,1,0)</f>
        <v>#REF!</v>
      </c>
      <c r="BA16" s="173" t="e">
        <f ca="1">OFFSET(#REF!,1,1)/
OFFSET(#REF!,1,0)</f>
        <v>#REF!</v>
      </c>
      <c r="BB16" s="173" t="e">
        <f ca="1">OFFSET(#REF!,1,1)/
OFFSET(#REF!,1,0)</f>
        <v>#REF!</v>
      </c>
      <c r="BC16" s="173" t="e">
        <f ca="1">OFFSET(#REF!,1,1)/
OFFSET(#REF!,1,0)</f>
        <v>#REF!</v>
      </c>
      <c r="BD16" s="173" t="e">
        <f ca="1">OFFSET(#REF!,1,1)/
OFFSET(#REF!,1,0)</f>
        <v>#REF!</v>
      </c>
      <c r="BE16" s="173" t="e">
        <f ca="1">OFFSET(#REF!,1,1)/
OFFSET(#REF!,1,0)</f>
        <v>#REF!</v>
      </c>
      <c r="BF16" s="173" t="e">
        <f ca="1">OFFSET(#REF!,1,1)/
OFFSET(#REF!,1,0)</f>
        <v>#REF!</v>
      </c>
    </row>
    <row r="17" spans="1:58" x14ac:dyDescent="0.2">
      <c r="A17" s="18" t="s">
        <v>11</v>
      </c>
      <c r="B17" s="153" t="e">
        <f>AVERAGEIF(#REF!,B$5,#REF!)</f>
        <v>#REF!</v>
      </c>
      <c r="C17" s="153" t="e">
        <f>AVERAGEIF(#REF!,C$5,#REF!)</f>
        <v>#REF!</v>
      </c>
      <c r="D17" s="153" t="e">
        <f>AVERAGEIF(#REF!,D$5,#REF!)</f>
        <v>#REF!</v>
      </c>
      <c r="E17" s="23"/>
      <c r="F17" s="23"/>
      <c r="G17" s="23"/>
      <c r="H17" s="23"/>
      <c r="I17" s="23"/>
      <c r="J17" s="152">
        <f>AVERAGEIF('Table 2 - Previous month'!$E$4:$CS$4,J$5,'Table 2 - Previous month'!$E16:$CS16)</f>
        <v>386.90322580645159</v>
      </c>
      <c r="K17" s="152">
        <f>AVERAGEIF('Table 2 - Previous month'!$E$4:$CS$4,K$5,'Table 2 - Previous month'!$E16:$CS16)</f>
        <v>201.35483870967741</v>
      </c>
      <c r="L17" s="152">
        <f>AVERAGEIF('Table 2 - Previous month'!$E$4:$CS$4,L$5,'Table 2 - Previous month'!$E16:$CS16)</f>
        <v>185.54838709677421</v>
      </c>
      <c r="M17" s="23"/>
      <c r="N17" s="23"/>
      <c r="O17" s="23"/>
      <c r="P17" s="23"/>
      <c r="Q17" s="23"/>
      <c r="R17" s="23"/>
      <c r="S17" s="23"/>
      <c r="T17" s="23"/>
      <c r="U17" s="23"/>
      <c r="V17" s="23"/>
      <c r="W17" s="23"/>
      <c r="X17" s="23"/>
      <c r="AB17" s="172" t="e">
        <f ca="1">OFFSET(#REF!,1,1)/
OFFSET(#REF!,1,0)</f>
        <v>#REF!</v>
      </c>
      <c r="AC17" s="172" t="e">
        <f ca="1">OFFSET(#REF!,1,1)/
OFFSET(#REF!,1,0)</f>
        <v>#REF!</v>
      </c>
      <c r="AD17" s="173" t="e">
        <f ca="1">OFFSET(#REF!,1,1)/
OFFSET(#REF!,1,0)</f>
        <v>#REF!</v>
      </c>
      <c r="AE17" s="173" t="e">
        <f ca="1">OFFSET(#REF!,1,1)/
OFFSET(#REF!,1,0)</f>
        <v>#REF!</v>
      </c>
      <c r="AF17" s="173" t="e">
        <f ca="1">OFFSET(#REF!,1,1)/
OFFSET(#REF!,1,0)</f>
        <v>#REF!</v>
      </c>
      <c r="AG17" s="173" t="e">
        <f ca="1">OFFSET(#REF!,1,1)/
OFFSET(#REF!,1,0)</f>
        <v>#REF!</v>
      </c>
      <c r="AH17" s="173" t="e">
        <f ca="1">OFFSET(#REF!,1,1)/
OFFSET(#REF!,1,0)</f>
        <v>#REF!</v>
      </c>
      <c r="AI17" s="173" t="e">
        <f ca="1">OFFSET(#REF!,1,1)/
OFFSET(#REF!,1,0)</f>
        <v>#REF!</v>
      </c>
      <c r="AJ17" s="173" t="e">
        <f ca="1">OFFSET(#REF!,1,1)/
OFFSET(#REF!,1,0)</f>
        <v>#REF!</v>
      </c>
      <c r="AK17" s="173" t="e">
        <f ca="1">OFFSET(#REF!,1,1)/
OFFSET(#REF!,1,0)</f>
        <v>#REF!</v>
      </c>
      <c r="AL17" s="173" t="e">
        <f ca="1">OFFSET(#REF!,1,1)/
OFFSET(#REF!,1,0)</f>
        <v>#REF!</v>
      </c>
      <c r="AM17" s="173" t="e">
        <f ca="1">OFFSET(#REF!,1,1)/
OFFSET(#REF!,1,0)</f>
        <v>#REF!</v>
      </c>
      <c r="AN17" s="173" t="e">
        <f ca="1">OFFSET(#REF!,1,1)/
OFFSET(#REF!,1,0)</f>
        <v>#REF!</v>
      </c>
      <c r="AO17" s="173" t="e">
        <f ca="1">OFFSET(#REF!,1,1)/
OFFSET(#REF!,1,0)</f>
        <v>#REF!</v>
      </c>
      <c r="AP17" s="173" t="e">
        <f ca="1">OFFSET(#REF!,1,1)/
OFFSET(#REF!,1,0)</f>
        <v>#REF!</v>
      </c>
      <c r="AQ17" s="173" t="e">
        <f ca="1">OFFSET(#REF!,1,1)/
OFFSET(#REF!,1,0)</f>
        <v>#REF!</v>
      </c>
      <c r="AR17" s="173" t="e">
        <f ca="1">OFFSET(#REF!,1,1)/
OFFSET(#REF!,1,0)</f>
        <v>#REF!</v>
      </c>
      <c r="AS17" s="173" t="e">
        <f ca="1">OFFSET(#REF!,1,1)/
OFFSET(#REF!,1,0)</f>
        <v>#REF!</v>
      </c>
      <c r="AT17" s="173" t="e">
        <f ca="1">OFFSET(#REF!,1,1)/
OFFSET(#REF!,1,0)</f>
        <v>#REF!</v>
      </c>
      <c r="AU17" s="173" t="e">
        <f ca="1">OFFSET(#REF!,1,1)/
OFFSET(#REF!,1,0)</f>
        <v>#REF!</v>
      </c>
      <c r="AV17" s="173" t="e">
        <f ca="1">OFFSET(#REF!,1,1)/
OFFSET(#REF!,1,0)</f>
        <v>#REF!</v>
      </c>
      <c r="AW17" s="173" t="e">
        <f ca="1">OFFSET(#REF!,1,1)/
OFFSET(#REF!,1,0)</f>
        <v>#REF!</v>
      </c>
      <c r="AX17" s="173" t="e">
        <f ca="1">OFFSET(#REF!,1,1)/
OFFSET(#REF!,1,0)</f>
        <v>#REF!</v>
      </c>
      <c r="AY17" s="173" t="e">
        <f ca="1">OFFSET(#REF!,1,1)/
OFFSET(#REF!,1,0)</f>
        <v>#REF!</v>
      </c>
      <c r="AZ17" s="173" t="e">
        <f ca="1">OFFSET(#REF!,1,1)/
OFFSET(#REF!,1,0)</f>
        <v>#REF!</v>
      </c>
      <c r="BA17" s="173" t="e">
        <f ca="1">OFFSET(#REF!,1,1)/
OFFSET(#REF!,1,0)</f>
        <v>#REF!</v>
      </c>
      <c r="BB17" s="173" t="e">
        <f ca="1">OFFSET(#REF!,1,1)/
OFFSET(#REF!,1,0)</f>
        <v>#REF!</v>
      </c>
      <c r="BC17" s="173" t="e">
        <f ca="1">OFFSET(#REF!,1,1)/
OFFSET(#REF!,1,0)</f>
        <v>#REF!</v>
      </c>
      <c r="BD17" s="173" t="e">
        <f ca="1">OFFSET(#REF!,1,1)/
OFFSET(#REF!,1,0)</f>
        <v>#REF!</v>
      </c>
      <c r="BE17" s="173" t="e">
        <f ca="1">OFFSET(#REF!,1,1)/
OFFSET(#REF!,1,0)</f>
        <v>#REF!</v>
      </c>
      <c r="BF17" s="173" t="e">
        <f ca="1">OFFSET(#REF!,1,1)/
OFFSET(#REF!,1,0)</f>
        <v>#REF!</v>
      </c>
    </row>
    <row r="18" spans="1:58" x14ac:dyDescent="0.2">
      <c r="A18" s="18" t="s">
        <v>13</v>
      </c>
      <c r="B18" s="153" t="e">
        <f>AVERAGEIF(#REF!,B$5,#REF!)</f>
        <v>#REF!</v>
      </c>
      <c r="C18" s="153" t="e">
        <f>AVERAGEIF(#REF!,C$5,#REF!)</f>
        <v>#REF!</v>
      </c>
      <c r="D18" s="153" t="e">
        <f>AVERAGEIF(#REF!,D$5,#REF!)</f>
        <v>#REF!</v>
      </c>
      <c r="E18" s="23"/>
      <c r="F18" s="23"/>
      <c r="G18" s="23"/>
      <c r="H18" s="23"/>
      <c r="I18" s="23"/>
      <c r="J18" s="152">
        <f>AVERAGEIF('Table 2 - Previous month'!$E$4:$CS$4,J$5,'Table 2 - Previous month'!$E17:$CS17)</f>
        <v>354.87096774193549</v>
      </c>
      <c r="K18" s="152">
        <f>AVERAGEIF('Table 2 - Previous month'!$E$4:$CS$4,K$5,'Table 2 - Previous month'!$E17:$CS17)</f>
        <v>223.32258064516128</v>
      </c>
      <c r="L18" s="152">
        <f>AVERAGEIF('Table 2 - Previous month'!$E$4:$CS$4,L$5,'Table 2 - Previous month'!$E17:$CS17)</f>
        <v>131.54838709677421</v>
      </c>
      <c r="M18" s="23"/>
      <c r="N18" s="23"/>
      <c r="O18" s="23"/>
      <c r="P18" s="23"/>
      <c r="Q18" s="23"/>
      <c r="R18" s="23"/>
      <c r="S18" s="23"/>
      <c r="T18" s="23"/>
      <c r="U18" s="23"/>
      <c r="V18" s="23"/>
      <c r="W18" s="23"/>
      <c r="X18" s="23"/>
      <c r="AB18" s="172" t="e">
        <f ca="1">OFFSET(#REF!,1,1)/
OFFSET(#REF!,1,0)</f>
        <v>#REF!</v>
      </c>
      <c r="AC18" s="172" t="e">
        <f ca="1">OFFSET(#REF!,1,1)/
OFFSET(#REF!,1,0)</f>
        <v>#REF!</v>
      </c>
      <c r="AD18" s="173" t="e">
        <f ca="1">OFFSET(#REF!,1,1)/
OFFSET(#REF!,1,0)</f>
        <v>#REF!</v>
      </c>
      <c r="AE18" s="173" t="e">
        <f ca="1">OFFSET(#REF!,1,1)/
OFFSET(#REF!,1,0)</f>
        <v>#REF!</v>
      </c>
      <c r="AF18" s="173" t="e">
        <f ca="1">OFFSET(#REF!,1,1)/
OFFSET(#REF!,1,0)</f>
        <v>#REF!</v>
      </c>
      <c r="AG18" s="173" t="e">
        <f ca="1">OFFSET(#REF!,1,1)/
OFFSET(#REF!,1,0)</f>
        <v>#REF!</v>
      </c>
      <c r="AH18" s="173" t="e">
        <f ca="1">OFFSET(#REF!,1,1)/
OFFSET(#REF!,1,0)</f>
        <v>#REF!</v>
      </c>
      <c r="AI18" s="173" t="e">
        <f ca="1">OFFSET(#REF!,1,1)/
OFFSET(#REF!,1,0)</f>
        <v>#REF!</v>
      </c>
      <c r="AJ18" s="173" t="e">
        <f ca="1">OFFSET(#REF!,1,1)/
OFFSET(#REF!,1,0)</f>
        <v>#REF!</v>
      </c>
      <c r="AK18" s="173" t="e">
        <f ca="1">OFFSET(#REF!,1,1)/
OFFSET(#REF!,1,0)</f>
        <v>#REF!</v>
      </c>
      <c r="AL18" s="173" t="e">
        <f ca="1">OFFSET(#REF!,1,1)/
OFFSET(#REF!,1,0)</f>
        <v>#REF!</v>
      </c>
      <c r="AM18" s="173" t="e">
        <f ca="1">OFFSET(#REF!,1,1)/
OFFSET(#REF!,1,0)</f>
        <v>#REF!</v>
      </c>
      <c r="AN18" s="173" t="e">
        <f ca="1">OFFSET(#REF!,1,1)/
OFFSET(#REF!,1,0)</f>
        <v>#REF!</v>
      </c>
      <c r="AO18" s="173" t="e">
        <f ca="1">OFFSET(#REF!,1,1)/
OFFSET(#REF!,1,0)</f>
        <v>#REF!</v>
      </c>
      <c r="AP18" s="173" t="e">
        <f ca="1">OFFSET(#REF!,1,1)/
OFFSET(#REF!,1,0)</f>
        <v>#REF!</v>
      </c>
      <c r="AQ18" s="173" t="e">
        <f ca="1">OFFSET(#REF!,1,1)/
OFFSET(#REF!,1,0)</f>
        <v>#REF!</v>
      </c>
      <c r="AR18" s="173" t="e">
        <f ca="1">OFFSET(#REF!,1,1)/
OFFSET(#REF!,1,0)</f>
        <v>#REF!</v>
      </c>
      <c r="AS18" s="173" t="e">
        <f ca="1">OFFSET(#REF!,1,1)/
OFFSET(#REF!,1,0)</f>
        <v>#REF!</v>
      </c>
      <c r="AT18" s="173" t="e">
        <f ca="1">OFFSET(#REF!,1,1)/
OFFSET(#REF!,1,0)</f>
        <v>#REF!</v>
      </c>
      <c r="AU18" s="173" t="e">
        <f ca="1">OFFSET(#REF!,1,1)/
OFFSET(#REF!,1,0)</f>
        <v>#REF!</v>
      </c>
      <c r="AV18" s="173" t="e">
        <f ca="1">OFFSET(#REF!,1,1)/
OFFSET(#REF!,1,0)</f>
        <v>#REF!</v>
      </c>
      <c r="AW18" s="173" t="e">
        <f ca="1">OFFSET(#REF!,1,1)/
OFFSET(#REF!,1,0)</f>
        <v>#REF!</v>
      </c>
      <c r="AX18" s="173" t="e">
        <f ca="1">OFFSET(#REF!,1,1)/
OFFSET(#REF!,1,0)</f>
        <v>#REF!</v>
      </c>
      <c r="AY18" s="173" t="e">
        <f ca="1">OFFSET(#REF!,1,1)/
OFFSET(#REF!,1,0)</f>
        <v>#REF!</v>
      </c>
      <c r="AZ18" s="173" t="e">
        <f ca="1">OFFSET(#REF!,1,1)/
OFFSET(#REF!,1,0)</f>
        <v>#REF!</v>
      </c>
      <c r="BA18" s="173" t="e">
        <f ca="1">OFFSET(#REF!,1,1)/
OFFSET(#REF!,1,0)</f>
        <v>#REF!</v>
      </c>
      <c r="BB18" s="173" t="e">
        <f ca="1">OFFSET(#REF!,1,1)/
OFFSET(#REF!,1,0)</f>
        <v>#REF!</v>
      </c>
      <c r="BC18" s="173" t="e">
        <f ca="1">OFFSET(#REF!,1,1)/
OFFSET(#REF!,1,0)</f>
        <v>#REF!</v>
      </c>
      <c r="BD18" s="173" t="e">
        <f ca="1">OFFSET(#REF!,1,1)/
OFFSET(#REF!,1,0)</f>
        <v>#REF!</v>
      </c>
      <c r="BE18" s="173" t="e">
        <f ca="1">OFFSET(#REF!,1,1)/
OFFSET(#REF!,1,0)</f>
        <v>#REF!</v>
      </c>
      <c r="BF18" s="173" t="e">
        <f ca="1">OFFSET(#REF!,1,1)/
OFFSET(#REF!,1,0)</f>
        <v>#REF!</v>
      </c>
    </row>
    <row r="19" spans="1:58" x14ac:dyDescent="0.2">
      <c r="A19" s="18" t="s">
        <v>5</v>
      </c>
      <c r="B19" s="153" t="e">
        <f>AVERAGEIF(#REF!,B$5,#REF!)</f>
        <v>#REF!</v>
      </c>
      <c r="C19" s="153" t="e">
        <f>AVERAGEIF(#REF!,C$5,#REF!)</f>
        <v>#REF!</v>
      </c>
      <c r="D19" s="153" t="e">
        <f>AVERAGEIF(#REF!,D$5,#REF!)</f>
        <v>#REF!</v>
      </c>
      <c r="E19" s="23"/>
      <c r="F19" s="23"/>
      <c r="G19" s="23"/>
      <c r="H19" s="23"/>
      <c r="I19" s="23"/>
      <c r="J19" s="152">
        <f>AVERAGEIF('Table 2 - Previous month'!$E$4:$CS$4,J$5,'Table 2 - Previous month'!$E18:$CS18)</f>
        <v>379</v>
      </c>
      <c r="K19" s="152">
        <f>AVERAGEIF('Table 2 - Previous month'!$E$4:$CS$4,K$5,'Table 2 - Previous month'!$E18:$CS18)</f>
        <v>169.29032258064515</v>
      </c>
      <c r="L19" s="152">
        <f>AVERAGEIF('Table 2 - Previous month'!$E$4:$CS$4,L$5,'Table 2 - Previous month'!$E18:$CS18)</f>
        <v>209.70967741935485</v>
      </c>
      <c r="M19" s="23"/>
      <c r="N19" s="23"/>
      <c r="O19" s="23"/>
      <c r="P19" s="23"/>
      <c r="Q19" s="23"/>
      <c r="R19" s="23"/>
      <c r="S19" s="23"/>
      <c r="T19" s="23"/>
      <c r="U19" s="23"/>
      <c r="V19" s="23"/>
      <c r="W19" s="23"/>
      <c r="X19" s="23"/>
      <c r="AB19" s="172" t="e">
        <f ca="1">OFFSET(#REF!,1,1)/
OFFSET(#REF!,1,0)</f>
        <v>#REF!</v>
      </c>
      <c r="AC19" s="172" t="e">
        <f ca="1">OFFSET(#REF!,1,1)/
OFFSET(#REF!,1,0)</f>
        <v>#REF!</v>
      </c>
      <c r="AD19" s="173" t="e">
        <f ca="1">OFFSET(#REF!,1,1)/
OFFSET(#REF!,1,0)</f>
        <v>#REF!</v>
      </c>
      <c r="AE19" s="173" t="e">
        <f ca="1">OFFSET(#REF!,1,1)/
OFFSET(#REF!,1,0)</f>
        <v>#REF!</v>
      </c>
      <c r="AF19" s="173" t="e">
        <f ca="1">OFFSET(#REF!,1,1)/
OFFSET(#REF!,1,0)</f>
        <v>#REF!</v>
      </c>
      <c r="AG19" s="173" t="e">
        <f ca="1">OFFSET(#REF!,1,1)/
OFFSET(#REF!,1,0)</f>
        <v>#REF!</v>
      </c>
      <c r="AH19" s="173" t="e">
        <f ca="1">OFFSET(#REF!,1,1)/
OFFSET(#REF!,1,0)</f>
        <v>#REF!</v>
      </c>
      <c r="AI19" s="173" t="e">
        <f ca="1">OFFSET(#REF!,1,1)/
OFFSET(#REF!,1,0)</f>
        <v>#REF!</v>
      </c>
      <c r="AJ19" s="173" t="e">
        <f ca="1">OFFSET(#REF!,1,1)/
OFFSET(#REF!,1,0)</f>
        <v>#REF!</v>
      </c>
      <c r="AK19" s="173" t="e">
        <f ca="1">OFFSET(#REF!,1,1)/
OFFSET(#REF!,1,0)</f>
        <v>#REF!</v>
      </c>
      <c r="AL19" s="173" t="e">
        <f ca="1">OFFSET(#REF!,1,1)/
OFFSET(#REF!,1,0)</f>
        <v>#REF!</v>
      </c>
      <c r="AM19" s="173" t="e">
        <f ca="1">OFFSET(#REF!,1,1)/
OFFSET(#REF!,1,0)</f>
        <v>#REF!</v>
      </c>
      <c r="AN19" s="173" t="e">
        <f ca="1">OFFSET(#REF!,1,1)/
OFFSET(#REF!,1,0)</f>
        <v>#REF!</v>
      </c>
      <c r="AO19" s="173" t="e">
        <f ca="1">OFFSET(#REF!,1,1)/
OFFSET(#REF!,1,0)</f>
        <v>#REF!</v>
      </c>
      <c r="AP19" s="173" t="e">
        <f ca="1">OFFSET(#REF!,1,1)/
OFFSET(#REF!,1,0)</f>
        <v>#REF!</v>
      </c>
      <c r="AQ19" s="173" t="e">
        <f ca="1">OFFSET(#REF!,1,1)/
OFFSET(#REF!,1,0)</f>
        <v>#REF!</v>
      </c>
      <c r="AR19" s="173" t="e">
        <f ca="1">OFFSET(#REF!,1,1)/
OFFSET(#REF!,1,0)</f>
        <v>#REF!</v>
      </c>
      <c r="AS19" s="173" t="e">
        <f ca="1">OFFSET(#REF!,1,1)/
OFFSET(#REF!,1,0)</f>
        <v>#REF!</v>
      </c>
      <c r="AT19" s="173" t="e">
        <f ca="1">OFFSET(#REF!,1,1)/
OFFSET(#REF!,1,0)</f>
        <v>#REF!</v>
      </c>
      <c r="AU19" s="173" t="e">
        <f ca="1">OFFSET(#REF!,1,1)/
OFFSET(#REF!,1,0)</f>
        <v>#REF!</v>
      </c>
      <c r="AV19" s="173" t="e">
        <f ca="1">OFFSET(#REF!,1,1)/
OFFSET(#REF!,1,0)</f>
        <v>#REF!</v>
      </c>
      <c r="AW19" s="173" t="e">
        <f ca="1">OFFSET(#REF!,1,1)/
OFFSET(#REF!,1,0)</f>
        <v>#REF!</v>
      </c>
      <c r="AX19" s="173" t="e">
        <f ca="1">OFFSET(#REF!,1,1)/
OFFSET(#REF!,1,0)</f>
        <v>#REF!</v>
      </c>
      <c r="AY19" s="173" t="e">
        <f ca="1">OFFSET(#REF!,1,1)/
OFFSET(#REF!,1,0)</f>
        <v>#REF!</v>
      </c>
      <c r="AZ19" s="173" t="e">
        <f ca="1">OFFSET(#REF!,1,1)/
OFFSET(#REF!,1,0)</f>
        <v>#REF!</v>
      </c>
      <c r="BA19" s="173" t="e">
        <f ca="1">OFFSET(#REF!,1,1)/
OFFSET(#REF!,1,0)</f>
        <v>#REF!</v>
      </c>
      <c r="BB19" s="173" t="e">
        <f ca="1">OFFSET(#REF!,1,1)/
OFFSET(#REF!,1,0)</f>
        <v>#REF!</v>
      </c>
      <c r="BC19" s="173" t="e">
        <f ca="1">OFFSET(#REF!,1,1)/
OFFSET(#REF!,1,0)</f>
        <v>#REF!</v>
      </c>
      <c r="BD19" s="173" t="e">
        <f ca="1">OFFSET(#REF!,1,1)/
OFFSET(#REF!,1,0)</f>
        <v>#REF!</v>
      </c>
      <c r="BE19" s="173" t="e">
        <f ca="1">OFFSET(#REF!,1,1)/
OFFSET(#REF!,1,0)</f>
        <v>#REF!</v>
      </c>
      <c r="BF19" s="173" t="e">
        <f ca="1">OFFSET(#REF!,1,1)/
OFFSET(#REF!,1,0)</f>
        <v>#REF!</v>
      </c>
    </row>
    <row r="20" spans="1:58" x14ac:dyDescent="0.2">
      <c r="A20" s="18" t="s">
        <v>18</v>
      </c>
      <c r="B20" s="153" t="e">
        <f>AVERAGEIF(#REF!,B$5,#REF!)</f>
        <v>#REF!</v>
      </c>
      <c r="C20" s="153" t="e">
        <f>AVERAGEIF(#REF!,C$5,#REF!)</f>
        <v>#REF!</v>
      </c>
      <c r="D20" s="153" t="e">
        <f>AVERAGEIF(#REF!,D$5,#REF!)</f>
        <v>#REF!</v>
      </c>
      <c r="E20" s="23"/>
      <c r="F20" s="23"/>
      <c r="G20" s="23"/>
      <c r="H20" s="23"/>
      <c r="I20" s="23"/>
      <c r="J20" s="152">
        <f>AVERAGEIF('Table 2 - Previous month'!$E$4:$CS$4,J$5,'Table 2 - Previous month'!$E19:$CS19)</f>
        <v>368.83870967741933</v>
      </c>
      <c r="K20" s="152">
        <f>AVERAGEIF('Table 2 - Previous month'!$E$4:$CS$4,K$5,'Table 2 - Previous month'!$E19:$CS19)</f>
        <v>192.87096774193549</v>
      </c>
      <c r="L20" s="152">
        <f>AVERAGEIF('Table 2 - Previous month'!$E$4:$CS$4,L$5,'Table 2 - Previous month'!$E19:$CS19)</f>
        <v>175.96774193548387</v>
      </c>
      <c r="M20" s="23"/>
      <c r="N20" s="23"/>
      <c r="O20" s="23"/>
      <c r="P20" s="23"/>
      <c r="Q20" s="23"/>
      <c r="R20" s="23"/>
      <c r="S20" s="23"/>
      <c r="T20" s="23"/>
      <c r="U20" s="23"/>
      <c r="V20" s="23"/>
      <c r="W20" s="23"/>
      <c r="X20" s="23"/>
      <c r="AB20" s="172" t="e">
        <f ca="1">OFFSET(#REF!,1,1)/
OFFSET(#REF!,1,0)</f>
        <v>#REF!</v>
      </c>
      <c r="AC20" s="172" t="e">
        <f ca="1">OFFSET(#REF!,1,1)/
OFFSET(#REF!,1,0)</f>
        <v>#REF!</v>
      </c>
      <c r="AD20" s="173" t="e">
        <f ca="1">OFFSET(#REF!,1,1)/
OFFSET(#REF!,1,0)</f>
        <v>#REF!</v>
      </c>
      <c r="AE20" s="173" t="e">
        <f ca="1">OFFSET(#REF!,1,1)/
OFFSET(#REF!,1,0)</f>
        <v>#REF!</v>
      </c>
      <c r="AF20" s="173" t="e">
        <f ca="1">OFFSET(#REF!,1,1)/
OFFSET(#REF!,1,0)</f>
        <v>#REF!</v>
      </c>
      <c r="AG20" s="173" t="e">
        <f ca="1">OFFSET(#REF!,1,1)/
OFFSET(#REF!,1,0)</f>
        <v>#REF!</v>
      </c>
      <c r="AH20" s="173" t="e">
        <f ca="1">OFFSET(#REF!,1,1)/
OFFSET(#REF!,1,0)</f>
        <v>#REF!</v>
      </c>
      <c r="AI20" s="173" t="e">
        <f ca="1">OFFSET(#REF!,1,1)/
OFFSET(#REF!,1,0)</f>
        <v>#REF!</v>
      </c>
      <c r="AJ20" s="173" t="e">
        <f ca="1">OFFSET(#REF!,1,1)/
OFFSET(#REF!,1,0)</f>
        <v>#REF!</v>
      </c>
      <c r="AK20" s="173" t="e">
        <f ca="1">OFFSET(#REF!,1,1)/
OFFSET(#REF!,1,0)</f>
        <v>#REF!</v>
      </c>
      <c r="AL20" s="173" t="e">
        <f ca="1">OFFSET(#REF!,1,1)/
OFFSET(#REF!,1,0)</f>
        <v>#REF!</v>
      </c>
      <c r="AM20" s="173" t="e">
        <f ca="1">OFFSET(#REF!,1,1)/
OFFSET(#REF!,1,0)</f>
        <v>#REF!</v>
      </c>
      <c r="AN20" s="173" t="e">
        <f ca="1">OFFSET(#REF!,1,1)/
OFFSET(#REF!,1,0)</f>
        <v>#REF!</v>
      </c>
      <c r="AO20" s="173" t="e">
        <f ca="1">OFFSET(#REF!,1,1)/
OFFSET(#REF!,1,0)</f>
        <v>#REF!</v>
      </c>
      <c r="AP20" s="173" t="e">
        <f ca="1">OFFSET(#REF!,1,1)/
OFFSET(#REF!,1,0)</f>
        <v>#REF!</v>
      </c>
      <c r="AQ20" s="173" t="e">
        <f ca="1">OFFSET(#REF!,1,1)/
OFFSET(#REF!,1,0)</f>
        <v>#REF!</v>
      </c>
      <c r="AR20" s="173" t="e">
        <f ca="1">OFFSET(#REF!,1,1)/
OFFSET(#REF!,1,0)</f>
        <v>#REF!</v>
      </c>
      <c r="AS20" s="173" t="e">
        <f ca="1">OFFSET(#REF!,1,1)/
OFFSET(#REF!,1,0)</f>
        <v>#REF!</v>
      </c>
      <c r="AT20" s="173" t="e">
        <f ca="1">OFFSET(#REF!,1,1)/
OFFSET(#REF!,1,0)</f>
        <v>#REF!</v>
      </c>
      <c r="AU20" s="173" t="e">
        <f ca="1">OFFSET(#REF!,1,1)/
OFFSET(#REF!,1,0)</f>
        <v>#REF!</v>
      </c>
      <c r="AV20" s="173" t="e">
        <f ca="1">OFFSET(#REF!,1,1)/
OFFSET(#REF!,1,0)</f>
        <v>#REF!</v>
      </c>
      <c r="AW20" s="173" t="e">
        <f ca="1">OFFSET(#REF!,1,1)/
OFFSET(#REF!,1,0)</f>
        <v>#REF!</v>
      </c>
      <c r="AX20" s="173" t="e">
        <f ca="1">OFFSET(#REF!,1,1)/
OFFSET(#REF!,1,0)</f>
        <v>#REF!</v>
      </c>
      <c r="AY20" s="173" t="e">
        <f ca="1">OFFSET(#REF!,1,1)/
OFFSET(#REF!,1,0)</f>
        <v>#REF!</v>
      </c>
      <c r="AZ20" s="173" t="e">
        <f ca="1">OFFSET(#REF!,1,1)/
OFFSET(#REF!,1,0)</f>
        <v>#REF!</v>
      </c>
      <c r="BA20" s="173" t="e">
        <f ca="1">OFFSET(#REF!,1,1)/
OFFSET(#REF!,1,0)</f>
        <v>#REF!</v>
      </c>
      <c r="BB20" s="173" t="e">
        <f ca="1">OFFSET(#REF!,1,1)/
OFFSET(#REF!,1,0)</f>
        <v>#REF!</v>
      </c>
      <c r="BC20" s="173" t="e">
        <f ca="1">OFFSET(#REF!,1,1)/
OFFSET(#REF!,1,0)</f>
        <v>#REF!</v>
      </c>
      <c r="BD20" s="173" t="e">
        <f ca="1">OFFSET(#REF!,1,1)/
OFFSET(#REF!,1,0)</f>
        <v>#REF!</v>
      </c>
      <c r="BE20" s="173" t="e">
        <f ca="1">OFFSET(#REF!,1,1)/
OFFSET(#REF!,1,0)</f>
        <v>#REF!</v>
      </c>
      <c r="BF20" s="173" t="e">
        <f ca="1">OFFSET(#REF!,1,1)/
OFFSET(#REF!,1,0)</f>
        <v>#REF!</v>
      </c>
    </row>
    <row r="21" spans="1:58" x14ac:dyDescent="0.2">
      <c r="A21" s="18" t="s">
        <v>22</v>
      </c>
      <c r="B21" s="153" t="e">
        <f>AVERAGEIF(#REF!,B$5,#REF!)</f>
        <v>#REF!</v>
      </c>
      <c r="C21" s="153" t="e">
        <f>AVERAGEIF(#REF!,C$5,#REF!)</f>
        <v>#REF!</v>
      </c>
      <c r="D21" s="153" t="e">
        <f>AVERAGEIF(#REF!,D$5,#REF!)</f>
        <v>#REF!</v>
      </c>
      <c r="E21" s="23"/>
      <c r="F21" s="23"/>
      <c r="G21" s="23"/>
      <c r="H21" s="23"/>
      <c r="I21" s="23"/>
      <c r="J21" s="152">
        <f>AVERAGEIF('Table 2 - Previous month'!$E$4:$CS$4,J$5,'Table 2 - Previous month'!$E20:$CS20)</f>
        <v>345.22580645161293</v>
      </c>
      <c r="K21" s="152">
        <f>AVERAGEIF('Table 2 - Previous month'!$E$4:$CS$4,K$5,'Table 2 - Previous month'!$E20:$CS20)</f>
        <v>235.19354838709677</v>
      </c>
      <c r="L21" s="152">
        <f>AVERAGEIF('Table 2 - Previous month'!$E$4:$CS$4,L$5,'Table 2 - Previous month'!$E20:$CS20)</f>
        <v>110.03225806451613</v>
      </c>
      <c r="M21" s="23"/>
      <c r="N21" s="23"/>
      <c r="O21" s="23"/>
      <c r="P21" s="23"/>
      <c r="Q21" s="23"/>
      <c r="R21" s="23"/>
      <c r="S21" s="23"/>
      <c r="T21" s="23"/>
      <c r="U21" s="23"/>
      <c r="V21" s="23"/>
      <c r="W21" s="23"/>
      <c r="X21" s="23"/>
      <c r="AB21" s="172" t="e">
        <f ca="1">OFFSET(#REF!,1,1)/
OFFSET(#REF!,1,0)</f>
        <v>#REF!</v>
      </c>
      <c r="AC21" s="172" t="e">
        <f ca="1">OFFSET(#REF!,1,1)/
OFFSET(#REF!,1,0)</f>
        <v>#REF!</v>
      </c>
      <c r="AD21" s="173" t="e">
        <f ca="1">OFFSET(#REF!,1,1)/
OFFSET(#REF!,1,0)</f>
        <v>#REF!</v>
      </c>
      <c r="AE21" s="173" t="e">
        <f ca="1">OFFSET(#REF!,1,1)/
OFFSET(#REF!,1,0)</f>
        <v>#REF!</v>
      </c>
      <c r="AF21" s="173" t="e">
        <f ca="1">OFFSET(#REF!,1,1)/
OFFSET(#REF!,1,0)</f>
        <v>#REF!</v>
      </c>
      <c r="AG21" s="173" t="e">
        <f ca="1">OFFSET(#REF!,1,1)/
OFFSET(#REF!,1,0)</f>
        <v>#REF!</v>
      </c>
      <c r="AH21" s="173" t="e">
        <f ca="1">OFFSET(#REF!,1,1)/
OFFSET(#REF!,1,0)</f>
        <v>#REF!</v>
      </c>
      <c r="AI21" s="173" t="e">
        <f ca="1">OFFSET(#REF!,1,1)/
OFFSET(#REF!,1,0)</f>
        <v>#REF!</v>
      </c>
      <c r="AJ21" s="173" t="e">
        <f ca="1">OFFSET(#REF!,1,1)/
OFFSET(#REF!,1,0)</f>
        <v>#REF!</v>
      </c>
      <c r="AK21" s="173" t="e">
        <f ca="1">OFFSET(#REF!,1,1)/
OFFSET(#REF!,1,0)</f>
        <v>#REF!</v>
      </c>
      <c r="AL21" s="173" t="e">
        <f ca="1">OFFSET(#REF!,1,1)/
OFFSET(#REF!,1,0)</f>
        <v>#REF!</v>
      </c>
      <c r="AM21" s="173" t="e">
        <f ca="1">OFFSET(#REF!,1,1)/
OFFSET(#REF!,1,0)</f>
        <v>#REF!</v>
      </c>
      <c r="AN21" s="173" t="e">
        <f ca="1">OFFSET(#REF!,1,1)/
OFFSET(#REF!,1,0)</f>
        <v>#REF!</v>
      </c>
      <c r="AO21" s="173" t="e">
        <f ca="1">OFFSET(#REF!,1,1)/
OFFSET(#REF!,1,0)</f>
        <v>#REF!</v>
      </c>
      <c r="AP21" s="173" t="e">
        <f ca="1">OFFSET(#REF!,1,1)/
OFFSET(#REF!,1,0)</f>
        <v>#REF!</v>
      </c>
      <c r="AQ21" s="173" t="e">
        <f ca="1">OFFSET(#REF!,1,1)/
OFFSET(#REF!,1,0)</f>
        <v>#REF!</v>
      </c>
      <c r="AR21" s="173" t="e">
        <f ca="1">OFFSET(#REF!,1,1)/
OFFSET(#REF!,1,0)</f>
        <v>#REF!</v>
      </c>
      <c r="AS21" s="173" t="e">
        <f ca="1">OFFSET(#REF!,1,1)/
OFFSET(#REF!,1,0)</f>
        <v>#REF!</v>
      </c>
      <c r="AT21" s="173" t="e">
        <f ca="1">OFFSET(#REF!,1,1)/
OFFSET(#REF!,1,0)</f>
        <v>#REF!</v>
      </c>
      <c r="AU21" s="173" t="e">
        <f ca="1">OFFSET(#REF!,1,1)/
OFFSET(#REF!,1,0)</f>
        <v>#REF!</v>
      </c>
      <c r="AV21" s="173" t="e">
        <f ca="1">OFFSET(#REF!,1,1)/
OFFSET(#REF!,1,0)</f>
        <v>#REF!</v>
      </c>
      <c r="AW21" s="173" t="e">
        <f ca="1">OFFSET(#REF!,1,1)/
OFFSET(#REF!,1,0)</f>
        <v>#REF!</v>
      </c>
      <c r="AX21" s="173" t="e">
        <f ca="1">OFFSET(#REF!,1,1)/
OFFSET(#REF!,1,0)</f>
        <v>#REF!</v>
      </c>
      <c r="AY21" s="173" t="e">
        <f ca="1">OFFSET(#REF!,1,1)/
OFFSET(#REF!,1,0)</f>
        <v>#REF!</v>
      </c>
      <c r="AZ21" s="173" t="e">
        <f ca="1">OFFSET(#REF!,1,1)/
OFFSET(#REF!,1,0)</f>
        <v>#REF!</v>
      </c>
      <c r="BA21" s="173" t="e">
        <f ca="1">OFFSET(#REF!,1,1)/
OFFSET(#REF!,1,0)</f>
        <v>#REF!</v>
      </c>
      <c r="BB21" s="173" t="e">
        <f ca="1">OFFSET(#REF!,1,1)/
OFFSET(#REF!,1,0)</f>
        <v>#REF!</v>
      </c>
      <c r="BC21" s="173" t="e">
        <f ca="1">OFFSET(#REF!,1,1)/
OFFSET(#REF!,1,0)</f>
        <v>#REF!</v>
      </c>
      <c r="BD21" s="173" t="e">
        <f ca="1">OFFSET(#REF!,1,1)/
OFFSET(#REF!,1,0)</f>
        <v>#REF!</v>
      </c>
      <c r="BE21" s="173" t="e">
        <f ca="1">OFFSET(#REF!,1,1)/
OFFSET(#REF!,1,0)</f>
        <v>#REF!</v>
      </c>
      <c r="BF21" s="173" t="e">
        <f ca="1">OFFSET(#REF!,1,1)/
OFFSET(#REF!,1,0)</f>
        <v>#REF!</v>
      </c>
    </row>
    <row r="22" spans="1:58" x14ac:dyDescent="0.2">
      <c r="A22" s="18" t="s">
        <v>25</v>
      </c>
      <c r="B22" s="153" t="e">
        <f>AVERAGEIF(#REF!,B$5,#REF!)</f>
        <v>#REF!</v>
      </c>
      <c r="C22" s="153" t="e">
        <f>AVERAGEIF(#REF!,C$5,#REF!)</f>
        <v>#REF!</v>
      </c>
      <c r="D22" s="153" t="e">
        <f>AVERAGEIF(#REF!,D$5,#REF!)</f>
        <v>#REF!</v>
      </c>
      <c r="E22" s="23"/>
      <c r="F22" s="23"/>
      <c r="G22" s="23"/>
      <c r="H22" s="23"/>
      <c r="I22" s="23"/>
      <c r="J22" s="152">
        <f>AVERAGEIF('Table 2 - Previous month'!$E$4:$CS$4,J$5,'Table 2 - Previous month'!$E21:$CS21)</f>
        <v>795.45161290322585</v>
      </c>
      <c r="K22" s="152">
        <f>AVERAGEIF('Table 2 - Previous month'!$E$4:$CS$4,K$5,'Table 2 - Previous month'!$E21:$CS21)</f>
        <v>328.16129032258067</v>
      </c>
      <c r="L22" s="152">
        <f>AVERAGEIF('Table 2 - Previous month'!$E$4:$CS$4,L$5,'Table 2 - Previous month'!$E21:$CS21)</f>
        <v>467.29032258064518</v>
      </c>
      <c r="M22" s="23"/>
      <c r="N22" s="23"/>
      <c r="O22" s="23"/>
      <c r="P22" s="23"/>
      <c r="Q22" s="23"/>
      <c r="R22" s="23"/>
      <c r="S22" s="23"/>
      <c r="T22" s="23"/>
      <c r="U22" s="23"/>
      <c r="V22" s="23"/>
      <c r="W22" s="23"/>
      <c r="X22" s="23"/>
      <c r="AB22" s="172" t="e">
        <f ca="1">OFFSET(#REF!,1,1)/
OFFSET(#REF!,1,0)</f>
        <v>#REF!</v>
      </c>
      <c r="AC22" s="172" t="e">
        <f ca="1">OFFSET(#REF!,1,1)/
OFFSET(#REF!,1,0)</f>
        <v>#REF!</v>
      </c>
      <c r="AD22" s="173" t="e">
        <f ca="1">OFFSET(#REF!,1,1)/
OFFSET(#REF!,1,0)</f>
        <v>#REF!</v>
      </c>
      <c r="AE22" s="173" t="e">
        <f ca="1">OFFSET(#REF!,1,1)/
OFFSET(#REF!,1,0)</f>
        <v>#REF!</v>
      </c>
      <c r="AF22" s="173" t="e">
        <f ca="1">OFFSET(#REF!,1,1)/
OFFSET(#REF!,1,0)</f>
        <v>#REF!</v>
      </c>
      <c r="AG22" s="173" t="e">
        <f ca="1">OFFSET(#REF!,1,1)/
OFFSET(#REF!,1,0)</f>
        <v>#REF!</v>
      </c>
      <c r="AH22" s="173" t="e">
        <f ca="1">OFFSET(#REF!,1,1)/
OFFSET(#REF!,1,0)</f>
        <v>#REF!</v>
      </c>
      <c r="AI22" s="173" t="e">
        <f ca="1">OFFSET(#REF!,1,1)/
OFFSET(#REF!,1,0)</f>
        <v>#REF!</v>
      </c>
      <c r="AJ22" s="173" t="e">
        <f ca="1">OFFSET(#REF!,1,1)/
OFFSET(#REF!,1,0)</f>
        <v>#REF!</v>
      </c>
      <c r="AK22" s="173" t="e">
        <f ca="1">OFFSET(#REF!,1,1)/
OFFSET(#REF!,1,0)</f>
        <v>#REF!</v>
      </c>
      <c r="AL22" s="173" t="e">
        <f ca="1">OFFSET(#REF!,1,1)/
OFFSET(#REF!,1,0)</f>
        <v>#REF!</v>
      </c>
      <c r="AM22" s="173" t="e">
        <f ca="1">OFFSET(#REF!,1,1)/
OFFSET(#REF!,1,0)</f>
        <v>#REF!</v>
      </c>
      <c r="AN22" s="173" t="e">
        <f ca="1">OFFSET(#REF!,1,1)/
OFFSET(#REF!,1,0)</f>
        <v>#REF!</v>
      </c>
      <c r="AO22" s="173" t="e">
        <f ca="1">OFFSET(#REF!,1,1)/
OFFSET(#REF!,1,0)</f>
        <v>#REF!</v>
      </c>
      <c r="AP22" s="173" t="e">
        <f ca="1">OFFSET(#REF!,1,1)/
OFFSET(#REF!,1,0)</f>
        <v>#REF!</v>
      </c>
      <c r="AQ22" s="173" t="e">
        <f ca="1">OFFSET(#REF!,1,1)/
OFFSET(#REF!,1,0)</f>
        <v>#REF!</v>
      </c>
      <c r="AR22" s="173" t="e">
        <f ca="1">OFFSET(#REF!,1,1)/
OFFSET(#REF!,1,0)</f>
        <v>#REF!</v>
      </c>
      <c r="AS22" s="173" t="e">
        <f ca="1">OFFSET(#REF!,1,1)/
OFFSET(#REF!,1,0)</f>
        <v>#REF!</v>
      </c>
      <c r="AT22" s="173" t="e">
        <f ca="1">OFFSET(#REF!,1,1)/
OFFSET(#REF!,1,0)</f>
        <v>#REF!</v>
      </c>
      <c r="AU22" s="173" t="e">
        <f ca="1">OFFSET(#REF!,1,1)/
OFFSET(#REF!,1,0)</f>
        <v>#REF!</v>
      </c>
      <c r="AV22" s="173" t="e">
        <f ca="1">OFFSET(#REF!,1,1)/
OFFSET(#REF!,1,0)</f>
        <v>#REF!</v>
      </c>
      <c r="AW22" s="173" t="e">
        <f ca="1">OFFSET(#REF!,1,1)/
OFFSET(#REF!,1,0)</f>
        <v>#REF!</v>
      </c>
      <c r="AX22" s="173" t="e">
        <f ca="1">OFFSET(#REF!,1,1)/
OFFSET(#REF!,1,0)</f>
        <v>#REF!</v>
      </c>
      <c r="AY22" s="173" t="e">
        <f ca="1">OFFSET(#REF!,1,1)/
OFFSET(#REF!,1,0)</f>
        <v>#REF!</v>
      </c>
      <c r="AZ22" s="173" t="e">
        <f ca="1">OFFSET(#REF!,1,1)/
OFFSET(#REF!,1,0)</f>
        <v>#REF!</v>
      </c>
      <c r="BA22" s="173" t="e">
        <f ca="1">OFFSET(#REF!,1,1)/
OFFSET(#REF!,1,0)</f>
        <v>#REF!</v>
      </c>
      <c r="BB22" s="173" t="e">
        <f ca="1">OFFSET(#REF!,1,1)/
OFFSET(#REF!,1,0)</f>
        <v>#REF!</v>
      </c>
      <c r="BC22" s="173" t="e">
        <f ca="1">OFFSET(#REF!,1,1)/
OFFSET(#REF!,1,0)</f>
        <v>#REF!</v>
      </c>
      <c r="BD22" s="173" t="e">
        <f ca="1">OFFSET(#REF!,1,1)/
OFFSET(#REF!,1,0)</f>
        <v>#REF!</v>
      </c>
      <c r="BE22" s="173" t="e">
        <f ca="1">OFFSET(#REF!,1,1)/
OFFSET(#REF!,1,0)</f>
        <v>#REF!</v>
      </c>
      <c r="BF22" s="173" t="e">
        <f ca="1">OFFSET(#REF!,1,1)/
OFFSET(#REF!,1,0)</f>
        <v>#REF!</v>
      </c>
    </row>
    <row r="23" spans="1:58" x14ac:dyDescent="0.2">
      <c r="A23" s="18" t="s">
        <v>28</v>
      </c>
      <c r="B23" s="153" t="e">
        <f>AVERAGEIF(#REF!,B$5,#REF!)</f>
        <v>#REF!</v>
      </c>
      <c r="C23" s="153" t="e">
        <f>AVERAGEIF(#REF!,C$5,#REF!)</f>
        <v>#REF!</v>
      </c>
      <c r="D23" s="153" t="e">
        <f>AVERAGEIF(#REF!,D$5,#REF!)</f>
        <v>#REF!</v>
      </c>
      <c r="E23" s="23"/>
      <c r="F23" s="23"/>
      <c r="G23" s="23"/>
      <c r="H23" s="23"/>
      <c r="I23" s="23"/>
      <c r="J23" s="152">
        <f>AVERAGEIF('Table 2 - Previous month'!$E$4:$CS$4,J$5,'Table 2 - Previous month'!$E22:$CS22)</f>
        <v>529.58064516129036</v>
      </c>
      <c r="K23" s="152">
        <f>AVERAGEIF('Table 2 - Previous month'!$E$4:$CS$4,K$5,'Table 2 - Previous month'!$E22:$CS22)</f>
        <v>238.25806451612902</v>
      </c>
      <c r="L23" s="152">
        <f>AVERAGEIF('Table 2 - Previous month'!$E$4:$CS$4,L$5,'Table 2 - Previous month'!$E22:$CS22)</f>
        <v>291.32258064516128</v>
      </c>
      <c r="M23" s="23"/>
      <c r="N23" s="23"/>
      <c r="O23" s="23"/>
      <c r="P23" s="23"/>
      <c r="Q23" s="23"/>
      <c r="R23" s="23"/>
      <c r="S23" s="23"/>
      <c r="T23" s="23"/>
      <c r="U23" s="23"/>
      <c r="V23" s="23"/>
      <c r="W23" s="23"/>
      <c r="X23" s="23"/>
      <c r="AB23" s="172" t="e">
        <f ca="1">OFFSET(#REF!,1,1)/
OFFSET(#REF!,1,0)</f>
        <v>#REF!</v>
      </c>
      <c r="AC23" s="172" t="e">
        <f ca="1">OFFSET(#REF!,1,1)/
OFFSET(#REF!,1,0)</f>
        <v>#REF!</v>
      </c>
      <c r="AD23" s="173" t="e">
        <f ca="1">OFFSET(#REF!,1,1)/
OFFSET(#REF!,1,0)</f>
        <v>#REF!</v>
      </c>
      <c r="AE23" s="173" t="e">
        <f ca="1">OFFSET(#REF!,1,1)/
OFFSET(#REF!,1,0)</f>
        <v>#REF!</v>
      </c>
      <c r="AF23" s="173" t="e">
        <f ca="1">OFFSET(#REF!,1,1)/
OFFSET(#REF!,1,0)</f>
        <v>#REF!</v>
      </c>
      <c r="AG23" s="173" t="e">
        <f ca="1">OFFSET(#REF!,1,1)/
OFFSET(#REF!,1,0)</f>
        <v>#REF!</v>
      </c>
      <c r="AH23" s="173" t="e">
        <f ca="1">OFFSET(#REF!,1,1)/
OFFSET(#REF!,1,0)</f>
        <v>#REF!</v>
      </c>
      <c r="AI23" s="173" t="e">
        <f ca="1">OFFSET(#REF!,1,1)/
OFFSET(#REF!,1,0)</f>
        <v>#REF!</v>
      </c>
      <c r="AJ23" s="173" t="e">
        <f ca="1">OFFSET(#REF!,1,1)/
OFFSET(#REF!,1,0)</f>
        <v>#REF!</v>
      </c>
      <c r="AK23" s="173" t="e">
        <f ca="1">OFFSET(#REF!,1,1)/
OFFSET(#REF!,1,0)</f>
        <v>#REF!</v>
      </c>
      <c r="AL23" s="173" t="e">
        <f ca="1">OFFSET(#REF!,1,1)/
OFFSET(#REF!,1,0)</f>
        <v>#REF!</v>
      </c>
      <c r="AM23" s="173" t="e">
        <f ca="1">OFFSET(#REF!,1,1)/
OFFSET(#REF!,1,0)</f>
        <v>#REF!</v>
      </c>
      <c r="AN23" s="173" t="e">
        <f ca="1">OFFSET(#REF!,1,1)/
OFFSET(#REF!,1,0)</f>
        <v>#REF!</v>
      </c>
      <c r="AO23" s="173" t="e">
        <f ca="1">OFFSET(#REF!,1,1)/
OFFSET(#REF!,1,0)</f>
        <v>#REF!</v>
      </c>
      <c r="AP23" s="173" t="e">
        <f ca="1">OFFSET(#REF!,1,1)/
OFFSET(#REF!,1,0)</f>
        <v>#REF!</v>
      </c>
      <c r="AQ23" s="173" t="e">
        <f ca="1">OFFSET(#REF!,1,1)/
OFFSET(#REF!,1,0)</f>
        <v>#REF!</v>
      </c>
      <c r="AR23" s="173" t="e">
        <f ca="1">OFFSET(#REF!,1,1)/
OFFSET(#REF!,1,0)</f>
        <v>#REF!</v>
      </c>
      <c r="AS23" s="173" t="e">
        <f ca="1">OFFSET(#REF!,1,1)/
OFFSET(#REF!,1,0)</f>
        <v>#REF!</v>
      </c>
      <c r="AT23" s="173" t="e">
        <f ca="1">OFFSET(#REF!,1,1)/
OFFSET(#REF!,1,0)</f>
        <v>#REF!</v>
      </c>
      <c r="AU23" s="173" t="e">
        <f ca="1">OFFSET(#REF!,1,1)/
OFFSET(#REF!,1,0)</f>
        <v>#REF!</v>
      </c>
      <c r="AV23" s="173" t="e">
        <f ca="1">OFFSET(#REF!,1,1)/
OFFSET(#REF!,1,0)</f>
        <v>#REF!</v>
      </c>
      <c r="AW23" s="173" t="e">
        <f ca="1">OFFSET(#REF!,1,1)/
OFFSET(#REF!,1,0)</f>
        <v>#REF!</v>
      </c>
      <c r="AX23" s="173" t="e">
        <f ca="1">OFFSET(#REF!,1,1)/
OFFSET(#REF!,1,0)</f>
        <v>#REF!</v>
      </c>
      <c r="AY23" s="173" t="e">
        <f ca="1">OFFSET(#REF!,1,1)/
OFFSET(#REF!,1,0)</f>
        <v>#REF!</v>
      </c>
      <c r="AZ23" s="173" t="e">
        <f ca="1">OFFSET(#REF!,1,1)/
OFFSET(#REF!,1,0)</f>
        <v>#REF!</v>
      </c>
      <c r="BA23" s="173" t="e">
        <f ca="1">OFFSET(#REF!,1,1)/
OFFSET(#REF!,1,0)</f>
        <v>#REF!</v>
      </c>
      <c r="BB23" s="173" t="e">
        <f ca="1">OFFSET(#REF!,1,1)/
OFFSET(#REF!,1,0)</f>
        <v>#REF!</v>
      </c>
      <c r="BC23" s="173" t="e">
        <f ca="1">OFFSET(#REF!,1,1)/
OFFSET(#REF!,1,0)</f>
        <v>#REF!</v>
      </c>
      <c r="BD23" s="173" t="e">
        <f ca="1">OFFSET(#REF!,1,1)/
OFFSET(#REF!,1,0)</f>
        <v>#REF!</v>
      </c>
      <c r="BE23" s="173" t="e">
        <f ca="1">OFFSET(#REF!,1,1)/
OFFSET(#REF!,1,0)</f>
        <v>#REF!</v>
      </c>
      <c r="BF23" s="173" t="e">
        <f ca="1">OFFSET(#REF!,1,1)/
OFFSET(#REF!,1,0)</f>
        <v>#REF!</v>
      </c>
    </row>
    <row r="24" spans="1:58" x14ac:dyDescent="0.2">
      <c r="A24" s="18" t="s">
        <v>32</v>
      </c>
      <c r="B24" s="153" t="e">
        <f>AVERAGEIF(#REF!,B$5,#REF!)</f>
        <v>#REF!</v>
      </c>
      <c r="C24" s="153" t="e">
        <f>AVERAGEIF(#REF!,C$5,#REF!)</f>
        <v>#REF!</v>
      </c>
      <c r="D24" s="153" t="e">
        <f>AVERAGEIF(#REF!,D$5,#REF!)</f>
        <v>#REF!</v>
      </c>
      <c r="E24" s="23"/>
      <c r="F24" s="23"/>
      <c r="G24" s="23"/>
      <c r="H24" s="23"/>
      <c r="I24" s="23"/>
      <c r="J24" s="152">
        <f>AVERAGEIF('Table 2 - Previous month'!$E$4:$CS$4,J$5,'Table 2 - Previous month'!$E23:$CS23)</f>
        <v>577.83870967741939</v>
      </c>
      <c r="K24" s="152">
        <f>AVERAGEIF('Table 2 - Previous month'!$E$4:$CS$4,K$5,'Table 2 - Previous month'!$E23:$CS23)</f>
        <v>287.09677419354841</v>
      </c>
      <c r="L24" s="152">
        <f>AVERAGEIF('Table 2 - Previous month'!$E$4:$CS$4,L$5,'Table 2 - Previous month'!$E23:$CS23)</f>
        <v>290.74193548387098</v>
      </c>
      <c r="M24" s="23"/>
      <c r="N24" s="23"/>
      <c r="O24" s="23"/>
      <c r="P24" s="23"/>
      <c r="Q24" s="23"/>
      <c r="R24" s="23"/>
      <c r="S24" s="23"/>
      <c r="T24" s="23"/>
      <c r="U24" s="23"/>
      <c r="V24" s="23"/>
      <c r="W24" s="23"/>
      <c r="X24" s="23"/>
      <c r="AB24" s="172" t="e">
        <f ca="1">OFFSET(#REF!,1,1)/
OFFSET(#REF!,1,0)</f>
        <v>#REF!</v>
      </c>
      <c r="AC24" s="172" t="e">
        <f ca="1">OFFSET(#REF!,1,1)/
OFFSET(#REF!,1,0)</f>
        <v>#REF!</v>
      </c>
      <c r="AD24" s="173" t="e">
        <f ca="1">OFFSET(#REF!,1,1)/
OFFSET(#REF!,1,0)</f>
        <v>#REF!</v>
      </c>
      <c r="AE24" s="173" t="e">
        <f ca="1">OFFSET(#REF!,1,1)/
OFFSET(#REF!,1,0)</f>
        <v>#REF!</v>
      </c>
      <c r="AF24" s="173" t="e">
        <f ca="1">OFFSET(#REF!,1,1)/
OFFSET(#REF!,1,0)</f>
        <v>#REF!</v>
      </c>
      <c r="AG24" s="173" t="e">
        <f ca="1">OFFSET(#REF!,1,1)/
OFFSET(#REF!,1,0)</f>
        <v>#REF!</v>
      </c>
      <c r="AH24" s="173" t="e">
        <f ca="1">OFFSET(#REF!,1,1)/
OFFSET(#REF!,1,0)</f>
        <v>#REF!</v>
      </c>
      <c r="AI24" s="173" t="e">
        <f ca="1">OFFSET(#REF!,1,1)/
OFFSET(#REF!,1,0)</f>
        <v>#REF!</v>
      </c>
      <c r="AJ24" s="173" t="e">
        <f ca="1">OFFSET(#REF!,1,1)/
OFFSET(#REF!,1,0)</f>
        <v>#REF!</v>
      </c>
      <c r="AK24" s="173" t="e">
        <f ca="1">OFFSET(#REF!,1,1)/
OFFSET(#REF!,1,0)</f>
        <v>#REF!</v>
      </c>
      <c r="AL24" s="173" t="e">
        <f ca="1">OFFSET(#REF!,1,1)/
OFFSET(#REF!,1,0)</f>
        <v>#REF!</v>
      </c>
      <c r="AM24" s="173" t="e">
        <f ca="1">OFFSET(#REF!,1,1)/
OFFSET(#REF!,1,0)</f>
        <v>#REF!</v>
      </c>
      <c r="AN24" s="173" t="e">
        <f ca="1">OFFSET(#REF!,1,1)/
OFFSET(#REF!,1,0)</f>
        <v>#REF!</v>
      </c>
      <c r="AO24" s="173" t="e">
        <f ca="1">OFFSET(#REF!,1,1)/
OFFSET(#REF!,1,0)</f>
        <v>#REF!</v>
      </c>
      <c r="AP24" s="173" t="e">
        <f ca="1">OFFSET(#REF!,1,1)/
OFFSET(#REF!,1,0)</f>
        <v>#REF!</v>
      </c>
      <c r="AQ24" s="173" t="e">
        <f ca="1">OFFSET(#REF!,1,1)/
OFFSET(#REF!,1,0)</f>
        <v>#REF!</v>
      </c>
      <c r="AR24" s="173" t="e">
        <f ca="1">OFFSET(#REF!,1,1)/
OFFSET(#REF!,1,0)</f>
        <v>#REF!</v>
      </c>
      <c r="AS24" s="173" t="e">
        <f ca="1">OFFSET(#REF!,1,1)/
OFFSET(#REF!,1,0)</f>
        <v>#REF!</v>
      </c>
      <c r="AT24" s="173" t="e">
        <f ca="1">OFFSET(#REF!,1,1)/
OFFSET(#REF!,1,0)</f>
        <v>#REF!</v>
      </c>
      <c r="AU24" s="173" t="e">
        <f ca="1">OFFSET(#REF!,1,1)/
OFFSET(#REF!,1,0)</f>
        <v>#REF!</v>
      </c>
      <c r="AV24" s="173" t="e">
        <f ca="1">OFFSET(#REF!,1,1)/
OFFSET(#REF!,1,0)</f>
        <v>#REF!</v>
      </c>
      <c r="AW24" s="173" t="e">
        <f ca="1">OFFSET(#REF!,1,1)/
OFFSET(#REF!,1,0)</f>
        <v>#REF!</v>
      </c>
      <c r="AX24" s="173" t="e">
        <f ca="1">OFFSET(#REF!,1,1)/
OFFSET(#REF!,1,0)</f>
        <v>#REF!</v>
      </c>
      <c r="AY24" s="173" t="e">
        <f ca="1">OFFSET(#REF!,1,1)/
OFFSET(#REF!,1,0)</f>
        <v>#REF!</v>
      </c>
      <c r="AZ24" s="173" t="e">
        <f ca="1">OFFSET(#REF!,1,1)/
OFFSET(#REF!,1,0)</f>
        <v>#REF!</v>
      </c>
      <c r="BA24" s="173" t="e">
        <f ca="1">OFFSET(#REF!,1,1)/
OFFSET(#REF!,1,0)</f>
        <v>#REF!</v>
      </c>
      <c r="BB24" s="173" t="e">
        <f ca="1">OFFSET(#REF!,1,1)/
OFFSET(#REF!,1,0)</f>
        <v>#REF!</v>
      </c>
      <c r="BC24" s="173" t="e">
        <f ca="1">OFFSET(#REF!,1,1)/
OFFSET(#REF!,1,0)</f>
        <v>#REF!</v>
      </c>
      <c r="BD24" s="173" t="e">
        <f ca="1">OFFSET(#REF!,1,1)/
OFFSET(#REF!,1,0)</f>
        <v>#REF!</v>
      </c>
      <c r="BE24" s="173" t="e">
        <f ca="1">OFFSET(#REF!,1,1)/
OFFSET(#REF!,1,0)</f>
        <v>#REF!</v>
      </c>
      <c r="BF24" s="173" t="e">
        <f ca="1">OFFSET(#REF!,1,1)/
OFFSET(#REF!,1,0)</f>
        <v>#REF!</v>
      </c>
    </row>
    <row r="25" spans="1:58" x14ac:dyDescent="0.2">
      <c r="A25" s="18" t="s">
        <v>35</v>
      </c>
      <c r="B25" s="153" t="e">
        <f>AVERAGEIF(#REF!,B$5,#REF!)</f>
        <v>#REF!</v>
      </c>
      <c r="C25" s="153" t="e">
        <f>AVERAGEIF(#REF!,C$5,#REF!)</f>
        <v>#REF!</v>
      </c>
      <c r="D25" s="153" t="e">
        <f>AVERAGEIF(#REF!,D$5,#REF!)</f>
        <v>#REF!</v>
      </c>
      <c r="E25" s="23"/>
      <c r="F25" s="23"/>
      <c r="G25" s="23"/>
      <c r="H25" s="23"/>
      <c r="I25" s="23"/>
      <c r="J25" s="152">
        <f>AVERAGEIF('Table 2 - Previous month'!$E$4:$CS$4,J$5,'Table 2 - Previous month'!$E24:$CS24)</f>
        <v>670.67741935483866</v>
      </c>
      <c r="K25" s="152">
        <f>AVERAGEIF('Table 2 - Previous month'!$E$4:$CS$4,K$5,'Table 2 - Previous month'!$E24:$CS24)</f>
        <v>298.19354838709677</v>
      </c>
      <c r="L25" s="152">
        <f>AVERAGEIF('Table 2 - Previous month'!$E$4:$CS$4,L$5,'Table 2 - Previous month'!$E24:$CS24)</f>
        <v>372.48387096774195</v>
      </c>
      <c r="M25" s="23"/>
      <c r="N25" s="23"/>
      <c r="O25" s="23"/>
      <c r="P25" s="23"/>
      <c r="Q25" s="23"/>
      <c r="R25" s="23"/>
      <c r="S25" s="23"/>
      <c r="T25" s="23"/>
      <c r="U25" s="23"/>
      <c r="V25" s="23"/>
      <c r="W25" s="23"/>
      <c r="X25" s="23"/>
      <c r="AB25" s="172" t="e">
        <f ca="1">OFFSET(#REF!,1,1)/
OFFSET(#REF!,1,0)</f>
        <v>#REF!</v>
      </c>
      <c r="AC25" s="172" t="e">
        <f ca="1">OFFSET(#REF!,1,1)/
OFFSET(#REF!,1,0)</f>
        <v>#REF!</v>
      </c>
      <c r="AD25" s="173" t="e">
        <f ca="1">OFFSET(#REF!,1,1)/
OFFSET(#REF!,1,0)</f>
        <v>#REF!</v>
      </c>
      <c r="AE25" s="173" t="e">
        <f ca="1">OFFSET(#REF!,1,1)/
OFFSET(#REF!,1,0)</f>
        <v>#REF!</v>
      </c>
      <c r="AF25" s="173" t="e">
        <f ca="1">OFFSET(#REF!,1,1)/
OFFSET(#REF!,1,0)</f>
        <v>#REF!</v>
      </c>
      <c r="AG25" s="173" t="e">
        <f ca="1">OFFSET(#REF!,1,1)/
OFFSET(#REF!,1,0)</f>
        <v>#REF!</v>
      </c>
      <c r="AH25" s="173" t="e">
        <f ca="1">OFFSET(#REF!,1,1)/
OFFSET(#REF!,1,0)</f>
        <v>#REF!</v>
      </c>
      <c r="AI25" s="173" t="e">
        <f ca="1">OFFSET(#REF!,1,1)/
OFFSET(#REF!,1,0)</f>
        <v>#REF!</v>
      </c>
      <c r="AJ25" s="173" t="e">
        <f ca="1">OFFSET(#REF!,1,1)/
OFFSET(#REF!,1,0)</f>
        <v>#REF!</v>
      </c>
      <c r="AK25" s="173" t="e">
        <f ca="1">OFFSET(#REF!,1,1)/
OFFSET(#REF!,1,0)</f>
        <v>#REF!</v>
      </c>
      <c r="AL25" s="173" t="e">
        <f ca="1">OFFSET(#REF!,1,1)/
OFFSET(#REF!,1,0)</f>
        <v>#REF!</v>
      </c>
      <c r="AM25" s="173" t="e">
        <f ca="1">OFFSET(#REF!,1,1)/
OFFSET(#REF!,1,0)</f>
        <v>#REF!</v>
      </c>
      <c r="AN25" s="173" t="e">
        <f ca="1">OFFSET(#REF!,1,1)/
OFFSET(#REF!,1,0)</f>
        <v>#REF!</v>
      </c>
      <c r="AO25" s="173" t="e">
        <f ca="1">OFFSET(#REF!,1,1)/
OFFSET(#REF!,1,0)</f>
        <v>#REF!</v>
      </c>
      <c r="AP25" s="173" t="e">
        <f ca="1">OFFSET(#REF!,1,1)/
OFFSET(#REF!,1,0)</f>
        <v>#REF!</v>
      </c>
      <c r="AQ25" s="173" t="e">
        <f ca="1">OFFSET(#REF!,1,1)/
OFFSET(#REF!,1,0)</f>
        <v>#REF!</v>
      </c>
      <c r="AR25" s="173" t="e">
        <f ca="1">OFFSET(#REF!,1,1)/
OFFSET(#REF!,1,0)</f>
        <v>#REF!</v>
      </c>
      <c r="AS25" s="173" t="e">
        <f ca="1">OFFSET(#REF!,1,1)/
OFFSET(#REF!,1,0)</f>
        <v>#REF!</v>
      </c>
      <c r="AT25" s="173" t="e">
        <f ca="1">OFFSET(#REF!,1,1)/
OFFSET(#REF!,1,0)</f>
        <v>#REF!</v>
      </c>
      <c r="AU25" s="173" t="e">
        <f ca="1">OFFSET(#REF!,1,1)/
OFFSET(#REF!,1,0)</f>
        <v>#REF!</v>
      </c>
      <c r="AV25" s="173" t="e">
        <f ca="1">OFFSET(#REF!,1,1)/
OFFSET(#REF!,1,0)</f>
        <v>#REF!</v>
      </c>
      <c r="AW25" s="173" t="e">
        <f ca="1">OFFSET(#REF!,1,1)/
OFFSET(#REF!,1,0)</f>
        <v>#REF!</v>
      </c>
      <c r="AX25" s="173" t="e">
        <f ca="1">OFFSET(#REF!,1,1)/
OFFSET(#REF!,1,0)</f>
        <v>#REF!</v>
      </c>
      <c r="AY25" s="173" t="e">
        <f ca="1">OFFSET(#REF!,1,1)/
OFFSET(#REF!,1,0)</f>
        <v>#REF!</v>
      </c>
      <c r="AZ25" s="173" t="e">
        <f ca="1">OFFSET(#REF!,1,1)/
OFFSET(#REF!,1,0)</f>
        <v>#REF!</v>
      </c>
      <c r="BA25" s="173" t="e">
        <f ca="1">OFFSET(#REF!,1,1)/
OFFSET(#REF!,1,0)</f>
        <v>#REF!</v>
      </c>
      <c r="BB25" s="173" t="e">
        <f ca="1">OFFSET(#REF!,1,1)/
OFFSET(#REF!,1,0)</f>
        <v>#REF!</v>
      </c>
      <c r="BC25" s="173" t="e">
        <f ca="1">OFFSET(#REF!,1,1)/
OFFSET(#REF!,1,0)</f>
        <v>#REF!</v>
      </c>
      <c r="BD25" s="173" t="e">
        <f ca="1">OFFSET(#REF!,1,1)/
OFFSET(#REF!,1,0)</f>
        <v>#REF!</v>
      </c>
      <c r="BE25" s="173" t="e">
        <f ca="1">OFFSET(#REF!,1,1)/
OFFSET(#REF!,1,0)</f>
        <v>#REF!</v>
      </c>
      <c r="BF25" s="173" t="e">
        <f ca="1">OFFSET(#REF!,1,1)/
OFFSET(#REF!,1,0)</f>
        <v>#REF!</v>
      </c>
    </row>
    <row r="26" spans="1:58" x14ac:dyDescent="0.2">
      <c r="A26" s="18" t="s">
        <v>38</v>
      </c>
      <c r="B26" s="153" t="e">
        <f>AVERAGEIF(#REF!,B$5,#REF!)</f>
        <v>#REF!</v>
      </c>
      <c r="C26" s="153" t="e">
        <f>AVERAGEIF(#REF!,C$5,#REF!)</f>
        <v>#REF!</v>
      </c>
      <c r="D26" s="153" t="e">
        <f>AVERAGEIF(#REF!,D$5,#REF!)</f>
        <v>#REF!</v>
      </c>
      <c r="E26" s="23"/>
      <c r="F26" s="23"/>
      <c r="G26" s="23"/>
      <c r="H26" s="23"/>
      <c r="I26" s="23"/>
      <c r="J26" s="152">
        <f>AVERAGEIF('Table 2 - Previous month'!$E$4:$CS$4,J$5,'Table 2 - Previous month'!$E25:$CS25)</f>
        <v>465.22580645161293</v>
      </c>
      <c r="K26" s="152">
        <f>AVERAGEIF('Table 2 - Previous month'!$E$4:$CS$4,K$5,'Table 2 - Previous month'!$E25:$CS25)</f>
        <v>156.09677419354838</v>
      </c>
      <c r="L26" s="152">
        <f>AVERAGEIF('Table 2 - Previous month'!$E$4:$CS$4,L$5,'Table 2 - Previous month'!$E25:$CS25)</f>
        <v>309.12903225806451</v>
      </c>
      <c r="M26" s="23"/>
      <c r="N26" s="23"/>
      <c r="O26" s="23"/>
      <c r="P26" s="23"/>
      <c r="Q26" s="23"/>
      <c r="R26" s="23"/>
      <c r="S26" s="23"/>
      <c r="T26" s="23"/>
      <c r="U26" s="23"/>
      <c r="V26" s="23"/>
      <c r="W26" s="23"/>
      <c r="X26" s="23"/>
      <c r="AB26" s="172" t="e">
        <f ca="1">OFFSET(#REF!,1,1)/
OFFSET(#REF!,1,0)</f>
        <v>#REF!</v>
      </c>
      <c r="AC26" s="172" t="e">
        <f ca="1">OFFSET(#REF!,1,1)/
OFFSET(#REF!,1,0)</f>
        <v>#REF!</v>
      </c>
      <c r="AD26" s="173" t="e">
        <f ca="1">OFFSET(#REF!,1,1)/
OFFSET(#REF!,1,0)</f>
        <v>#REF!</v>
      </c>
      <c r="AE26" s="173" t="e">
        <f ca="1">OFFSET(#REF!,1,1)/
OFFSET(#REF!,1,0)</f>
        <v>#REF!</v>
      </c>
      <c r="AF26" s="173" t="e">
        <f ca="1">OFFSET(#REF!,1,1)/
OFFSET(#REF!,1,0)</f>
        <v>#REF!</v>
      </c>
      <c r="AG26" s="173" t="e">
        <f ca="1">OFFSET(#REF!,1,1)/
OFFSET(#REF!,1,0)</f>
        <v>#REF!</v>
      </c>
      <c r="AH26" s="173" t="e">
        <f ca="1">OFFSET(#REF!,1,1)/
OFFSET(#REF!,1,0)</f>
        <v>#REF!</v>
      </c>
      <c r="AI26" s="173" t="e">
        <f ca="1">OFFSET(#REF!,1,1)/
OFFSET(#REF!,1,0)</f>
        <v>#REF!</v>
      </c>
      <c r="AJ26" s="173" t="e">
        <f ca="1">OFFSET(#REF!,1,1)/
OFFSET(#REF!,1,0)</f>
        <v>#REF!</v>
      </c>
      <c r="AK26" s="173" t="e">
        <f ca="1">OFFSET(#REF!,1,1)/
OFFSET(#REF!,1,0)</f>
        <v>#REF!</v>
      </c>
      <c r="AL26" s="173" t="e">
        <f ca="1">OFFSET(#REF!,1,1)/
OFFSET(#REF!,1,0)</f>
        <v>#REF!</v>
      </c>
      <c r="AM26" s="173" t="e">
        <f ca="1">OFFSET(#REF!,1,1)/
OFFSET(#REF!,1,0)</f>
        <v>#REF!</v>
      </c>
      <c r="AN26" s="173" t="e">
        <f ca="1">OFFSET(#REF!,1,1)/
OFFSET(#REF!,1,0)</f>
        <v>#REF!</v>
      </c>
      <c r="AO26" s="173" t="e">
        <f ca="1">OFFSET(#REF!,1,1)/
OFFSET(#REF!,1,0)</f>
        <v>#REF!</v>
      </c>
      <c r="AP26" s="173" t="e">
        <f ca="1">OFFSET(#REF!,1,1)/
OFFSET(#REF!,1,0)</f>
        <v>#REF!</v>
      </c>
      <c r="AQ26" s="173" t="e">
        <f ca="1">OFFSET(#REF!,1,1)/
OFFSET(#REF!,1,0)</f>
        <v>#REF!</v>
      </c>
      <c r="AR26" s="173" t="e">
        <f ca="1">OFFSET(#REF!,1,1)/
OFFSET(#REF!,1,0)</f>
        <v>#REF!</v>
      </c>
      <c r="AS26" s="173" t="e">
        <f ca="1">OFFSET(#REF!,1,1)/
OFFSET(#REF!,1,0)</f>
        <v>#REF!</v>
      </c>
      <c r="AT26" s="173" t="e">
        <f ca="1">OFFSET(#REF!,1,1)/
OFFSET(#REF!,1,0)</f>
        <v>#REF!</v>
      </c>
      <c r="AU26" s="173" t="e">
        <f ca="1">OFFSET(#REF!,1,1)/
OFFSET(#REF!,1,0)</f>
        <v>#REF!</v>
      </c>
      <c r="AV26" s="173" t="e">
        <f ca="1">OFFSET(#REF!,1,1)/
OFFSET(#REF!,1,0)</f>
        <v>#REF!</v>
      </c>
      <c r="AW26" s="173" t="e">
        <f ca="1">OFFSET(#REF!,1,1)/
OFFSET(#REF!,1,0)</f>
        <v>#REF!</v>
      </c>
      <c r="AX26" s="173" t="e">
        <f ca="1">OFFSET(#REF!,1,1)/
OFFSET(#REF!,1,0)</f>
        <v>#REF!</v>
      </c>
      <c r="AY26" s="173" t="e">
        <f ca="1">OFFSET(#REF!,1,1)/
OFFSET(#REF!,1,0)</f>
        <v>#REF!</v>
      </c>
      <c r="AZ26" s="173" t="e">
        <f ca="1">OFFSET(#REF!,1,1)/
OFFSET(#REF!,1,0)</f>
        <v>#REF!</v>
      </c>
      <c r="BA26" s="173" t="e">
        <f ca="1">OFFSET(#REF!,1,1)/
OFFSET(#REF!,1,0)</f>
        <v>#REF!</v>
      </c>
      <c r="BB26" s="173" t="e">
        <f ca="1">OFFSET(#REF!,1,1)/
OFFSET(#REF!,1,0)</f>
        <v>#REF!</v>
      </c>
      <c r="BC26" s="173" t="e">
        <f ca="1">OFFSET(#REF!,1,1)/
OFFSET(#REF!,1,0)</f>
        <v>#REF!</v>
      </c>
      <c r="BD26" s="173" t="e">
        <f ca="1">OFFSET(#REF!,1,1)/
OFFSET(#REF!,1,0)</f>
        <v>#REF!</v>
      </c>
      <c r="BE26" s="173" t="e">
        <f ca="1">OFFSET(#REF!,1,1)/
OFFSET(#REF!,1,0)</f>
        <v>#REF!</v>
      </c>
      <c r="BF26" s="173" t="e">
        <f ca="1">OFFSET(#REF!,1,1)/
OFFSET(#REF!,1,0)</f>
        <v>#REF!</v>
      </c>
    </row>
    <row r="27" spans="1:58" x14ac:dyDescent="0.2">
      <c r="A27" s="18" t="s">
        <v>41</v>
      </c>
      <c r="B27" s="153" t="e">
        <f>AVERAGEIF(#REF!,B$5,#REF!)</f>
        <v>#REF!</v>
      </c>
      <c r="C27" s="153" t="e">
        <f>AVERAGEIF(#REF!,C$5,#REF!)</f>
        <v>#REF!</v>
      </c>
      <c r="D27" s="153" t="e">
        <f>AVERAGEIF(#REF!,D$5,#REF!)</f>
        <v>#REF!</v>
      </c>
      <c r="E27" s="23"/>
      <c r="F27" s="23"/>
      <c r="G27" s="23"/>
      <c r="H27" s="23"/>
      <c r="I27" s="23"/>
      <c r="J27" s="152">
        <f>AVERAGEIF('Table 2 - Previous month'!$E$4:$CS$4,J$5,'Table 2 - Previous month'!$E26:$CS26)</f>
        <v>292.64516129032256</v>
      </c>
      <c r="K27" s="152">
        <f>AVERAGEIF('Table 2 - Previous month'!$E$4:$CS$4,K$5,'Table 2 - Previous month'!$E26:$CS26)</f>
        <v>158.09677419354838</v>
      </c>
      <c r="L27" s="152">
        <f>AVERAGEIF('Table 2 - Previous month'!$E$4:$CS$4,L$5,'Table 2 - Previous month'!$E26:$CS26)</f>
        <v>134.54838709677421</v>
      </c>
      <c r="M27" s="23"/>
      <c r="N27" s="23"/>
      <c r="O27" s="23"/>
      <c r="P27" s="23"/>
      <c r="Q27" s="23"/>
      <c r="R27" s="23"/>
      <c r="S27" s="23"/>
      <c r="T27" s="23"/>
      <c r="U27" s="23"/>
      <c r="V27" s="23"/>
      <c r="W27" s="23"/>
      <c r="X27" s="23"/>
      <c r="AB27" s="172" t="e">
        <f ca="1">OFFSET(#REF!,1,1)/
OFFSET(#REF!,1,0)</f>
        <v>#REF!</v>
      </c>
      <c r="AC27" s="172" t="e">
        <f ca="1">OFFSET(#REF!,1,1)/
OFFSET(#REF!,1,0)</f>
        <v>#REF!</v>
      </c>
      <c r="AD27" s="173" t="e">
        <f ca="1">OFFSET(#REF!,1,1)/
OFFSET(#REF!,1,0)</f>
        <v>#REF!</v>
      </c>
      <c r="AE27" s="173" t="e">
        <f ca="1">OFFSET(#REF!,1,1)/
OFFSET(#REF!,1,0)</f>
        <v>#REF!</v>
      </c>
      <c r="AF27" s="173" t="e">
        <f ca="1">OFFSET(#REF!,1,1)/
OFFSET(#REF!,1,0)</f>
        <v>#REF!</v>
      </c>
      <c r="AG27" s="173" t="e">
        <f ca="1">OFFSET(#REF!,1,1)/
OFFSET(#REF!,1,0)</f>
        <v>#REF!</v>
      </c>
      <c r="AH27" s="173" t="e">
        <f ca="1">OFFSET(#REF!,1,1)/
OFFSET(#REF!,1,0)</f>
        <v>#REF!</v>
      </c>
      <c r="AI27" s="173" t="e">
        <f ca="1">OFFSET(#REF!,1,1)/
OFFSET(#REF!,1,0)</f>
        <v>#REF!</v>
      </c>
      <c r="AJ27" s="173" t="e">
        <f ca="1">OFFSET(#REF!,1,1)/
OFFSET(#REF!,1,0)</f>
        <v>#REF!</v>
      </c>
      <c r="AK27" s="173" t="e">
        <f ca="1">OFFSET(#REF!,1,1)/
OFFSET(#REF!,1,0)</f>
        <v>#REF!</v>
      </c>
      <c r="AL27" s="173" t="e">
        <f ca="1">OFFSET(#REF!,1,1)/
OFFSET(#REF!,1,0)</f>
        <v>#REF!</v>
      </c>
      <c r="AM27" s="173" t="e">
        <f ca="1">OFFSET(#REF!,1,1)/
OFFSET(#REF!,1,0)</f>
        <v>#REF!</v>
      </c>
      <c r="AN27" s="173" t="e">
        <f ca="1">OFFSET(#REF!,1,1)/
OFFSET(#REF!,1,0)</f>
        <v>#REF!</v>
      </c>
      <c r="AO27" s="173" t="e">
        <f ca="1">OFFSET(#REF!,1,1)/
OFFSET(#REF!,1,0)</f>
        <v>#REF!</v>
      </c>
      <c r="AP27" s="173" t="e">
        <f ca="1">OFFSET(#REF!,1,1)/
OFFSET(#REF!,1,0)</f>
        <v>#REF!</v>
      </c>
      <c r="AQ27" s="173" t="e">
        <f ca="1">OFFSET(#REF!,1,1)/
OFFSET(#REF!,1,0)</f>
        <v>#REF!</v>
      </c>
      <c r="AR27" s="173" t="e">
        <f ca="1">OFFSET(#REF!,1,1)/
OFFSET(#REF!,1,0)</f>
        <v>#REF!</v>
      </c>
      <c r="AS27" s="173" t="e">
        <f ca="1">OFFSET(#REF!,1,1)/
OFFSET(#REF!,1,0)</f>
        <v>#REF!</v>
      </c>
      <c r="AT27" s="173" t="e">
        <f ca="1">OFFSET(#REF!,1,1)/
OFFSET(#REF!,1,0)</f>
        <v>#REF!</v>
      </c>
      <c r="AU27" s="173" t="e">
        <f ca="1">OFFSET(#REF!,1,1)/
OFFSET(#REF!,1,0)</f>
        <v>#REF!</v>
      </c>
      <c r="AV27" s="173" t="e">
        <f ca="1">OFFSET(#REF!,1,1)/
OFFSET(#REF!,1,0)</f>
        <v>#REF!</v>
      </c>
      <c r="AW27" s="173" t="e">
        <f ca="1">OFFSET(#REF!,1,1)/
OFFSET(#REF!,1,0)</f>
        <v>#REF!</v>
      </c>
      <c r="AX27" s="173" t="e">
        <f ca="1">OFFSET(#REF!,1,1)/
OFFSET(#REF!,1,0)</f>
        <v>#REF!</v>
      </c>
      <c r="AY27" s="173" t="e">
        <f ca="1">OFFSET(#REF!,1,1)/
OFFSET(#REF!,1,0)</f>
        <v>#REF!</v>
      </c>
      <c r="AZ27" s="173" t="e">
        <f ca="1">OFFSET(#REF!,1,1)/
OFFSET(#REF!,1,0)</f>
        <v>#REF!</v>
      </c>
      <c r="BA27" s="173" t="e">
        <f ca="1">OFFSET(#REF!,1,1)/
OFFSET(#REF!,1,0)</f>
        <v>#REF!</v>
      </c>
      <c r="BB27" s="173" t="e">
        <f ca="1">OFFSET(#REF!,1,1)/
OFFSET(#REF!,1,0)</f>
        <v>#REF!</v>
      </c>
      <c r="BC27" s="173" t="e">
        <f ca="1">OFFSET(#REF!,1,1)/
OFFSET(#REF!,1,0)</f>
        <v>#REF!</v>
      </c>
      <c r="BD27" s="173" t="e">
        <f ca="1">OFFSET(#REF!,1,1)/
OFFSET(#REF!,1,0)</f>
        <v>#REF!</v>
      </c>
      <c r="BE27" s="173" t="e">
        <f ca="1">OFFSET(#REF!,1,1)/
OFFSET(#REF!,1,0)</f>
        <v>#REF!</v>
      </c>
      <c r="BF27" s="173" t="e">
        <f ca="1">OFFSET(#REF!,1,1)/
OFFSET(#REF!,1,0)</f>
        <v>#REF!</v>
      </c>
    </row>
    <row r="28" spans="1:58" x14ac:dyDescent="0.2">
      <c r="A28" s="18" t="s">
        <v>44</v>
      </c>
      <c r="B28" s="153" t="e">
        <f>AVERAGEIF(#REF!,B$5,#REF!)</f>
        <v>#REF!</v>
      </c>
      <c r="C28" s="153" t="e">
        <f>AVERAGEIF(#REF!,C$5,#REF!)</f>
        <v>#REF!</v>
      </c>
      <c r="D28" s="153" t="e">
        <f>AVERAGEIF(#REF!,D$5,#REF!)</f>
        <v>#REF!</v>
      </c>
      <c r="E28" s="23"/>
      <c r="F28" s="23"/>
      <c r="G28" s="23"/>
      <c r="H28" s="23"/>
      <c r="I28" s="23"/>
      <c r="J28" s="152">
        <f>AVERAGEIF('Table 2 - Previous month'!$E$4:$CS$4,J$5,'Table 2 - Previous month'!$E27:$CS27)</f>
        <v>180.96774193548387</v>
      </c>
      <c r="K28" s="152">
        <f>AVERAGEIF('Table 2 - Previous month'!$E$4:$CS$4,K$5,'Table 2 - Previous month'!$E27:$CS27)</f>
        <v>88.645161290322577</v>
      </c>
      <c r="L28" s="152">
        <f>AVERAGEIF('Table 2 - Previous month'!$E$4:$CS$4,L$5,'Table 2 - Previous month'!$E27:$CS27)</f>
        <v>92.322580645161295</v>
      </c>
      <c r="M28" s="23"/>
      <c r="N28" s="23"/>
      <c r="O28" s="23"/>
      <c r="P28" s="23"/>
      <c r="Q28" s="23"/>
      <c r="R28" s="23"/>
      <c r="S28" s="23"/>
      <c r="T28" s="23"/>
      <c r="U28" s="23"/>
      <c r="V28" s="23"/>
      <c r="W28" s="23"/>
      <c r="X28" s="23"/>
      <c r="AB28" s="172" t="e">
        <f ca="1">OFFSET(#REF!,1,1)/
OFFSET(#REF!,1,0)</f>
        <v>#REF!</v>
      </c>
      <c r="AC28" s="172" t="e">
        <f ca="1">OFFSET(#REF!,1,1)/
OFFSET(#REF!,1,0)</f>
        <v>#REF!</v>
      </c>
      <c r="AD28" s="173" t="e">
        <f ca="1">OFFSET(#REF!,1,1)/
OFFSET(#REF!,1,0)</f>
        <v>#REF!</v>
      </c>
      <c r="AE28" s="173" t="e">
        <f ca="1">OFFSET(#REF!,1,1)/
OFFSET(#REF!,1,0)</f>
        <v>#REF!</v>
      </c>
      <c r="AF28" s="173" t="e">
        <f ca="1">OFFSET(#REF!,1,1)/
OFFSET(#REF!,1,0)</f>
        <v>#REF!</v>
      </c>
      <c r="AG28" s="173" t="e">
        <f ca="1">OFFSET(#REF!,1,1)/
OFFSET(#REF!,1,0)</f>
        <v>#REF!</v>
      </c>
      <c r="AH28" s="173" t="e">
        <f ca="1">OFFSET(#REF!,1,1)/
OFFSET(#REF!,1,0)</f>
        <v>#REF!</v>
      </c>
      <c r="AI28" s="173" t="e">
        <f ca="1">OFFSET(#REF!,1,1)/
OFFSET(#REF!,1,0)</f>
        <v>#REF!</v>
      </c>
      <c r="AJ28" s="173" t="e">
        <f ca="1">OFFSET(#REF!,1,1)/
OFFSET(#REF!,1,0)</f>
        <v>#REF!</v>
      </c>
      <c r="AK28" s="173" t="e">
        <f ca="1">OFFSET(#REF!,1,1)/
OFFSET(#REF!,1,0)</f>
        <v>#REF!</v>
      </c>
      <c r="AL28" s="173" t="e">
        <f ca="1">OFFSET(#REF!,1,1)/
OFFSET(#REF!,1,0)</f>
        <v>#REF!</v>
      </c>
      <c r="AM28" s="173" t="e">
        <f ca="1">OFFSET(#REF!,1,1)/
OFFSET(#REF!,1,0)</f>
        <v>#REF!</v>
      </c>
      <c r="AN28" s="173" t="e">
        <f ca="1">OFFSET(#REF!,1,1)/
OFFSET(#REF!,1,0)</f>
        <v>#REF!</v>
      </c>
      <c r="AO28" s="173" t="e">
        <f ca="1">OFFSET(#REF!,1,1)/
OFFSET(#REF!,1,0)</f>
        <v>#REF!</v>
      </c>
      <c r="AP28" s="173" t="e">
        <f ca="1">OFFSET(#REF!,1,1)/
OFFSET(#REF!,1,0)</f>
        <v>#REF!</v>
      </c>
      <c r="AQ28" s="173" t="e">
        <f ca="1">OFFSET(#REF!,1,1)/
OFFSET(#REF!,1,0)</f>
        <v>#REF!</v>
      </c>
      <c r="AR28" s="173" t="e">
        <f ca="1">OFFSET(#REF!,1,1)/
OFFSET(#REF!,1,0)</f>
        <v>#REF!</v>
      </c>
      <c r="AS28" s="173" t="e">
        <f ca="1">OFFSET(#REF!,1,1)/
OFFSET(#REF!,1,0)</f>
        <v>#REF!</v>
      </c>
      <c r="AT28" s="173" t="e">
        <f ca="1">OFFSET(#REF!,1,1)/
OFFSET(#REF!,1,0)</f>
        <v>#REF!</v>
      </c>
      <c r="AU28" s="173" t="e">
        <f ca="1">OFFSET(#REF!,1,1)/
OFFSET(#REF!,1,0)</f>
        <v>#REF!</v>
      </c>
      <c r="AV28" s="173" t="e">
        <f ca="1">OFFSET(#REF!,1,1)/
OFFSET(#REF!,1,0)</f>
        <v>#REF!</v>
      </c>
      <c r="AW28" s="173" t="e">
        <f ca="1">OFFSET(#REF!,1,1)/
OFFSET(#REF!,1,0)</f>
        <v>#REF!</v>
      </c>
      <c r="AX28" s="173" t="e">
        <f ca="1">OFFSET(#REF!,1,1)/
OFFSET(#REF!,1,0)</f>
        <v>#REF!</v>
      </c>
      <c r="AY28" s="173" t="e">
        <f ca="1">OFFSET(#REF!,1,1)/
OFFSET(#REF!,1,0)</f>
        <v>#REF!</v>
      </c>
      <c r="AZ28" s="173" t="e">
        <f ca="1">OFFSET(#REF!,1,1)/
OFFSET(#REF!,1,0)</f>
        <v>#REF!</v>
      </c>
      <c r="BA28" s="173" t="e">
        <f ca="1">OFFSET(#REF!,1,1)/
OFFSET(#REF!,1,0)</f>
        <v>#REF!</v>
      </c>
      <c r="BB28" s="173" t="e">
        <f ca="1">OFFSET(#REF!,1,1)/
OFFSET(#REF!,1,0)</f>
        <v>#REF!</v>
      </c>
      <c r="BC28" s="173" t="e">
        <f ca="1">OFFSET(#REF!,1,1)/
OFFSET(#REF!,1,0)</f>
        <v>#REF!</v>
      </c>
      <c r="BD28" s="173" t="e">
        <f ca="1">OFFSET(#REF!,1,1)/
OFFSET(#REF!,1,0)</f>
        <v>#REF!</v>
      </c>
      <c r="BE28" s="173" t="e">
        <f ca="1">OFFSET(#REF!,1,1)/
OFFSET(#REF!,1,0)</f>
        <v>#REF!</v>
      </c>
      <c r="BF28" s="173" t="e">
        <f ca="1">OFFSET(#REF!,1,1)/
OFFSET(#REF!,1,0)</f>
        <v>#REF!</v>
      </c>
    </row>
    <row r="29" spans="1:58" x14ac:dyDescent="0.2">
      <c r="A29" s="18" t="s">
        <v>47</v>
      </c>
      <c r="B29" s="153" t="e">
        <f>AVERAGEIF(#REF!,B$5,#REF!)</f>
        <v>#REF!</v>
      </c>
      <c r="C29" s="153" t="e">
        <f>AVERAGEIF(#REF!,C$5,#REF!)</f>
        <v>#REF!</v>
      </c>
      <c r="D29" s="153" t="e">
        <f>AVERAGEIF(#REF!,D$5,#REF!)</f>
        <v>#REF!</v>
      </c>
      <c r="E29" s="23"/>
      <c r="F29" s="23"/>
      <c r="G29" s="23"/>
      <c r="H29" s="23"/>
      <c r="I29" s="23"/>
      <c r="J29" s="152">
        <f>AVERAGEIF('Table 2 - Previous month'!$E$4:$CS$4,J$5,'Table 2 - Previous month'!$E28:$CS28)</f>
        <v>433.19354838709677</v>
      </c>
      <c r="K29" s="152">
        <f>AVERAGEIF('Table 2 - Previous month'!$E$4:$CS$4,K$5,'Table 2 - Previous month'!$E28:$CS28)</f>
        <v>245.93548387096774</v>
      </c>
      <c r="L29" s="152">
        <f>AVERAGEIF('Table 2 - Previous month'!$E$4:$CS$4,L$5,'Table 2 - Previous month'!$E28:$CS28)</f>
        <v>187.25806451612902</v>
      </c>
      <c r="M29" s="23"/>
      <c r="N29" s="23"/>
      <c r="O29" s="23"/>
      <c r="P29" s="23"/>
      <c r="Q29" s="23"/>
      <c r="R29" s="23"/>
      <c r="S29" s="23"/>
      <c r="T29" s="23"/>
      <c r="U29" s="23"/>
      <c r="V29" s="23"/>
      <c r="W29" s="23"/>
      <c r="X29" s="23"/>
      <c r="AB29" s="172" t="e">
        <f ca="1">OFFSET(#REF!,1,1)/
OFFSET(#REF!,1,0)</f>
        <v>#REF!</v>
      </c>
      <c r="AC29" s="172" t="e">
        <f ca="1">OFFSET(#REF!,1,1)/
OFFSET(#REF!,1,0)</f>
        <v>#REF!</v>
      </c>
      <c r="AD29" s="173" t="e">
        <f ca="1">OFFSET(#REF!,1,1)/
OFFSET(#REF!,1,0)</f>
        <v>#REF!</v>
      </c>
      <c r="AE29" s="173" t="e">
        <f ca="1">OFFSET(#REF!,1,1)/
OFFSET(#REF!,1,0)</f>
        <v>#REF!</v>
      </c>
      <c r="AF29" s="173" t="e">
        <f ca="1">OFFSET(#REF!,1,1)/
OFFSET(#REF!,1,0)</f>
        <v>#REF!</v>
      </c>
      <c r="AG29" s="173" t="e">
        <f ca="1">OFFSET(#REF!,1,1)/
OFFSET(#REF!,1,0)</f>
        <v>#REF!</v>
      </c>
      <c r="AH29" s="173" t="e">
        <f ca="1">OFFSET(#REF!,1,1)/
OFFSET(#REF!,1,0)</f>
        <v>#REF!</v>
      </c>
      <c r="AI29" s="173" t="e">
        <f ca="1">OFFSET(#REF!,1,1)/
OFFSET(#REF!,1,0)</f>
        <v>#REF!</v>
      </c>
      <c r="AJ29" s="173" t="e">
        <f ca="1">OFFSET(#REF!,1,1)/
OFFSET(#REF!,1,0)</f>
        <v>#REF!</v>
      </c>
      <c r="AK29" s="173" t="e">
        <f ca="1">OFFSET(#REF!,1,1)/
OFFSET(#REF!,1,0)</f>
        <v>#REF!</v>
      </c>
      <c r="AL29" s="173" t="e">
        <f ca="1">OFFSET(#REF!,1,1)/
OFFSET(#REF!,1,0)</f>
        <v>#REF!</v>
      </c>
      <c r="AM29" s="173" t="e">
        <f ca="1">OFFSET(#REF!,1,1)/
OFFSET(#REF!,1,0)</f>
        <v>#REF!</v>
      </c>
      <c r="AN29" s="173" t="e">
        <f ca="1">OFFSET(#REF!,1,1)/
OFFSET(#REF!,1,0)</f>
        <v>#REF!</v>
      </c>
      <c r="AO29" s="173" t="e">
        <f ca="1">OFFSET(#REF!,1,1)/
OFFSET(#REF!,1,0)</f>
        <v>#REF!</v>
      </c>
      <c r="AP29" s="173" t="e">
        <f ca="1">OFFSET(#REF!,1,1)/
OFFSET(#REF!,1,0)</f>
        <v>#REF!</v>
      </c>
      <c r="AQ29" s="173" t="e">
        <f ca="1">OFFSET(#REF!,1,1)/
OFFSET(#REF!,1,0)</f>
        <v>#REF!</v>
      </c>
      <c r="AR29" s="173" t="e">
        <f ca="1">OFFSET(#REF!,1,1)/
OFFSET(#REF!,1,0)</f>
        <v>#REF!</v>
      </c>
      <c r="AS29" s="173" t="e">
        <f ca="1">OFFSET(#REF!,1,1)/
OFFSET(#REF!,1,0)</f>
        <v>#REF!</v>
      </c>
      <c r="AT29" s="173" t="e">
        <f ca="1">OFFSET(#REF!,1,1)/
OFFSET(#REF!,1,0)</f>
        <v>#REF!</v>
      </c>
      <c r="AU29" s="173" t="e">
        <f ca="1">OFFSET(#REF!,1,1)/
OFFSET(#REF!,1,0)</f>
        <v>#REF!</v>
      </c>
      <c r="AV29" s="173" t="e">
        <f ca="1">OFFSET(#REF!,1,1)/
OFFSET(#REF!,1,0)</f>
        <v>#REF!</v>
      </c>
      <c r="AW29" s="173" t="e">
        <f ca="1">OFFSET(#REF!,1,1)/
OFFSET(#REF!,1,0)</f>
        <v>#REF!</v>
      </c>
      <c r="AX29" s="173" t="e">
        <f ca="1">OFFSET(#REF!,1,1)/
OFFSET(#REF!,1,0)</f>
        <v>#REF!</v>
      </c>
      <c r="AY29" s="173" t="e">
        <f ca="1">OFFSET(#REF!,1,1)/
OFFSET(#REF!,1,0)</f>
        <v>#REF!</v>
      </c>
      <c r="AZ29" s="173" t="e">
        <f ca="1">OFFSET(#REF!,1,1)/
OFFSET(#REF!,1,0)</f>
        <v>#REF!</v>
      </c>
      <c r="BA29" s="173" t="e">
        <f ca="1">OFFSET(#REF!,1,1)/
OFFSET(#REF!,1,0)</f>
        <v>#REF!</v>
      </c>
      <c r="BB29" s="173" t="e">
        <f ca="1">OFFSET(#REF!,1,1)/
OFFSET(#REF!,1,0)</f>
        <v>#REF!</v>
      </c>
      <c r="BC29" s="173" t="e">
        <f ca="1">OFFSET(#REF!,1,1)/
OFFSET(#REF!,1,0)</f>
        <v>#REF!</v>
      </c>
      <c r="BD29" s="173" t="e">
        <f ca="1">OFFSET(#REF!,1,1)/
OFFSET(#REF!,1,0)</f>
        <v>#REF!</v>
      </c>
      <c r="BE29" s="173" t="e">
        <f ca="1">OFFSET(#REF!,1,1)/
OFFSET(#REF!,1,0)</f>
        <v>#REF!</v>
      </c>
      <c r="BF29" s="173" t="e">
        <f ca="1">OFFSET(#REF!,1,1)/
OFFSET(#REF!,1,0)</f>
        <v>#REF!</v>
      </c>
    </row>
    <row r="30" spans="1:58" x14ac:dyDescent="0.2">
      <c r="A30" s="18" t="s">
        <v>50</v>
      </c>
      <c r="B30" s="153" t="e">
        <f>AVERAGEIF(#REF!,B$5,#REF!)</f>
        <v>#REF!</v>
      </c>
      <c r="C30" s="153" t="e">
        <f>AVERAGEIF(#REF!,C$5,#REF!)</f>
        <v>#REF!</v>
      </c>
      <c r="D30" s="153" t="e">
        <f>AVERAGEIF(#REF!,D$5,#REF!)</f>
        <v>#REF!</v>
      </c>
      <c r="E30" s="23"/>
      <c r="F30" s="23"/>
      <c r="G30" s="23"/>
      <c r="H30" s="23"/>
      <c r="I30" s="23"/>
      <c r="J30" s="152">
        <f>AVERAGEIF('Table 2 - Previous month'!$E$4:$CS$4,J$5,'Table 2 - Previous month'!$E29:$CS29)</f>
        <v>229.70967741935485</v>
      </c>
      <c r="K30" s="152">
        <f>AVERAGEIF('Table 2 - Previous month'!$E$4:$CS$4,K$5,'Table 2 - Previous month'!$E29:$CS29)</f>
        <v>82.548387096774192</v>
      </c>
      <c r="L30" s="152">
        <f>AVERAGEIF('Table 2 - Previous month'!$E$4:$CS$4,L$5,'Table 2 - Previous month'!$E29:$CS29)</f>
        <v>147.16129032258064</v>
      </c>
      <c r="M30" s="23"/>
      <c r="N30" s="23"/>
      <c r="O30" s="23"/>
      <c r="P30" s="23"/>
      <c r="Q30" s="23"/>
      <c r="R30" s="23"/>
      <c r="S30" s="23"/>
      <c r="T30" s="23"/>
      <c r="U30" s="23"/>
      <c r="V30" s="23"/>
      <c r="W30" s="23"/>
      <c r="X30" s="23"/>
      <c r="AB30" s="172" t="e">
        <f ca="1">OFFSET(#REF!,1,1)/
OFFSET(#REF!,1,0)</f>
        <v>#REF!</v>
      </c>
      <c r="AC30" s="172" t="e">
        <f ca="1">OFFSET(#REF!,1,1)/
OFFSET(#REF!,1,0)</f>
        <v>#REF!</v>
      </c>
      <c r="AD30" s="173" t="e">
        <f ca="1">OFFSET(#REF!,1,1)/
OFFSET(#REF!,1,0)</f>
        <v>#REF!</v>
      </c>
      <c r="AE30" s="173" t="e">
        <f ca="1">OFFSET(#REF!,1,1)/
OFFSET(#REF!,1,0)</f>
        <v>#REF!</v>
      </c>
      <c r="AF30" s="173" t="e">
        <f ca="1">OFFSET(#REF!,1,1)/
OFFSET(#REF!,1,0)</f>
        <v>#REF!</v>
      </c>
      <c r="AG30" s="173" t="e">
        <f ca="1">OFFSET(#REF!,1,1)/
OFFSET(#REF!,1,0)</f>
        <v>#REF!</v>
      </c>
      <c r="AH30" s="173" t="e">
        <f ca="1">OFFSET(#REF!,1,1)/
OFFSET(#REF!,1,0)</f>
        <v>#REF!</v>
      </c>
      <c r="AI30" s="173" t="e">
        <f ca="1">OFFSET(#REF!,1,1)/
OFFSET(#REF!,1,0)</f>
        <v>#REF!</v>
      </c>
      <c r="AJ30" s="173" t="e">
        <f ca="1">OFFSET(#REF!,1,1)/
OFFSET(#REF!,1,0)</f>
        <v>#REF!</v>
      </c>
      <c r="AK30" s="173" t="e">
        <f ca="1">OFFSET(#REF!,1,1)/
OFFSET(#REF!,1,0)</f>
        <v>#REF!</v>
      </c>
      <c r="AL30" s="173" t="e">
        <f ca="1">OFFSET(#REF!,1,1)/
OFFSET(#REF!,1,0)</f>
        <v>#REF!</v>
      </c>
      <c r="AM30" s="173" t="e">
        <f ca="1">OFFSET(#REF!,1,1)/
OFFSET(#REF!,1,0)</f>
        <v>#REF!</v>
      </c>
      <c r="AN30" s="173" t="e">
        <f ca="1">OFFSET(#REF!,1,1)/
OFFSET(#REF!,1,0)</f>
        <v>#REF!</v>
      </c>
      <c r="AO30" s="173" t="e">
        <f ca="1">OFFSET(#REF!,1,1)/
OFFSET(#REF!,1,0)</f>
        <v>#REF!</v>
      </c>
      <c r="AP30" s="173" t="e">
        <f ca="1">OFFSET(#REF!,1,1)/
OFFSET(#REF!,1,0)</f>
        <v>#REF!</v>
      </c>
      <c r="AQ30" s="173" t="e">
        <f ca="1">OFFSET(#REF!,1,1)/
OFFSET(#REF!,1,0)</f>
        <v>#REF!</v>
      </c>
      <c r="AR30" s="173" t="e">
        <f ca="1">OFFSET(#REF!,1,1)/
OFFSET(#REF!,1,0)</f>
        <v>#REF!</v>
      </c>
      <c r="AS30" s="173" t="e">
        <f ca="1">OFFSET(#REF!,1,1)/
OFFSET(#REF!,1,0)</f>
        <v>#REF!</v>
      </c>
      <c r="AT30" s="173" t="e">
        <f ca="1">OFFSET(#REF!,1,1)/
OFFSET(#REF!,1,0)</f>
        <v>#REF!</v>
      </c>
      <c r="AU30" s="173" t="e">
        <f ca="1">OFFSET(#REF!,1,1)/
OFFSET(#REF!,1,0)</f>
        <v>#REF!</v>
      </c>
      <c r="AV30" s="173" t="e">
        <f ca="1">OFFSET(#REF!,1,1)/
OFFSET(#REF!,1,0)</f>
        <v>#REF!</v>
      </c>
      <c r="AW30" s="173" t="e">
        <f ca="1">OFFSET(#REF!,1,1)/
OFFSET(#REF!,1,0)</f>
        <v>#REF!</v>
      </c>
      <c r="AX30" s="173" t="e">
        <f ca="1">OFFSET(#REF!,1,1)/
OFFSET(#REF!,1,0)</f>
        <v>#REF!</v>
      </c>
      <c r="AY30" s="173" t="e">
        <f ca="1">OFFSET(#REF!,1,1)/
OFFSET(#REF!,1,0)</f>
        <v>#REF!</v>
      </c>
      <c r="AZ30" s="173" t="e">
        <f ca="1">OFFSET(#REF!,1,1)/
OFFSET(#REF!,1,0)</f>
        <v>#REF!</v>
      </c>
      <c r="BA30" s="173" t="e">
        <f ca="1">OFFSET(#REF!,1,1)/
OFFSET(#REF!,1,0)</f>
        <v>#REF!</v>
      </c>
      <c r="BB30" s="173" t="e">
        <f ca="1">OFFSET(#REF!,1,1)/
OFFSET(#REF!,1,0)</f>
        <v>#REF!</v>
      </c>
      <c r="BC30" s="173" t="e">
        <f ca="1">OFFSET(#REF!,1,1)/
OFFSET(#REF!,1,0)</f>
        <v>#REF!</v>
      </c>
      <c r="BD30" s="173" t="e">
        <f ca="1">OFFSET(#REF!,1,1)/
OFFSET(#REF!,1,0)</f>
        <v>#REF!</v>
      </c>
      <c r="BE30" s="173" t="e">
        <f ca="1">OFFSET(#REF!,1,1)/
OFFSET(#REF!,1,0)</f>
        <v>#REF!</v>
      </c>
      <c r="BF30" s="173" t="e">
        <f ca="1">OFFSET(#REF!,1,1)/
OFFSET(#REF!,1,0)</f>
        <v>#REF!</v>
      </c>
    </row>
    <row r="31" spans="1:58" x14ac:dyDescent="0.2">
      <c r="A31" s="18" t="s">
        <v>53</v>
      </c>
      <c r="B31" s="153" t="e">
        <f>AVERAGEIF(#REF!,B$5,#REF!)</f>
        <v>#REF!</v>
      </c>
      <c r="C31" s="153" t="e">
        <f>AVERAGEIF(#REF!,C$5,#REF!)</f>
        <v>#REF!</v>
      </c>
      <c r="D31" s="153" t="e">
        <f>AVERAGEIF(#REF!,D$5,#REF!)</f>
        <v>#REF!</v>
      </c>
      <c r="E31" s="23"/>
      <c r="F31" s="23"/>
      <c r="G31" s="23"/>
      <c r="H31" s="23"/>
      <c r="I31" s="23"/>
      <c r="J31" s="152">
        <f>AVERAGEIF('Table 2 - Previous month'!$E$4:$CS$4,J$5,'Table 2 - Previous month'!$E30:$CS30)</f>
        <v>527.70967741935488</v>
      </c>
      <c r="K31" s="152">
        <f>AVERAGEIF('Table 2 - Previous month'!$E$4:$CS$4,K$5,'Table 2 - Previous month'!$E30:$CS30)</f>
        <v>261.32258064516128</v>
      </c>
      <c r="L31" s="152">
        <f>AVERAGEIF('Table 2 - Previous month'!$E$4:$CS$4,L$5,'Table 2 - Previous month'!$E30:$CS30)</f>
        <v>266.38709677419354</v>
      </c>
      <c r="M31" s="23"/>
      <c r="N31" s="23"/>
      <c r="O31" s="23"/>
      <c r="P31" s="23"/>
      <c r="Q31" s="23"/>
      <c r="R31" s="23"/>
      <c r="S31" s="23"/>
      <c r="T31" s="23"/>
      <c r="U31" s="23"/>
      <c r="V31" s="23"/>
      <c r="W31" s="23"/>
      <c r="X31" s="23"/>
      <c r="AB31" s="172" t="e">
        <f ca="1">OFFSET(#REF!,1,1)/
OFFSET(#REF!,1,0)</f>
        <v>#REF!</v>
      </c>
      <c r="AC31" s="172" t="e">
        <f ca="1">OFFSET(#REF!,1,1)/
OFFSET(#REF!,1,0)</f>
        <v>#REF!</v>
      </c>
      <c r="AD31" s="173" t="e">
        <f ca="1">OFFSET(#REF!,1,1)/
OFFSET(#REF!,1,0)</f>
        <v>#REF!</v>
      </c>
      <c r="AE31" s="173" t="e">
        <f ca="1">OFFSET(#REF!,1,1)/
OFFSET(#REF!,1,0)</f>
        <v>#REF!</v>
      </c>
      <c r="AF31" s="173" t="e">
        <f ca="1">OFFSET(#REF!,1,1)/
OFFSET(#REF!,1,0)</f>
        <v>#REF!</v>
      </c>
      <c r="AG31" s="173" t="e">
        <f ca="1">OFFSET(#REF!,1,1)/
OFFSET(#REF!,1,0)</f>
        <v>#REF!</v>
      </c>
      <c r="AH31" s="173" t="e">
        <f ca="1">OFFSET(#REF!,1,1)/
OFFSET(#REF!,1,0)</f>
        <v>#REF!</v>
      </c>
      <c r="AI31" s="173" t="e">
        <f ca="1">OFFSET(#REF!,1,1)/
OFFSET(#REF!,1,0)</f>
        <v>#REF!</v>
      </c>
      <c r="AJ31" s="173" t="e">
        <f ca="1">OFFSET(#REF!,1,1)/
OFFSET(#REF!,1,0)</f>
        <v>#REF!</v>
      </c>
      <c r="AK31" s="173" t="e">
        <f ca="1">OFFSET(#REF!,1,1)/
OFFSET(#REF!,1,0)</f>
        <v>#REF!</v>
      </c>
      <c r="AL31" s="173" t="e">
        <f ca="1">OFFSET(#REF!,1,1)/
OFFSET(#REF!,1,0)</f>
        <v>#REF!</v>
      </c>
      <c r="AM31" s="173" t="e">
        <f ca="1">OFFSET(#REF!,1,1)/
OFFSET(#REF!,1,0)</f>
        <v>#REF!</v>
      </c>
      <c r="AN31" s="173" t="e">
        <f ca="1">OFFSET(#REF!,1,1)/
OFFSET(#REF!,1,0)</f>
        <v>#REF!</v>
      </c>
      <c r="AO31" s="173" t="e">
        <f ca="1">OFFSET(#REF!,1,1)/
OFFSET(#REF!,1,0)</f>
        <v>#REF!</v>
      </c>
      <c r="AP31" s="173" t="e">
        <f ca="1">OFFSET(#REF!,1,1)/
OFFSET(#REF!,1,0)</f>
        <v>#REF!</v>
      </c>
      <c r="AQ31" s="173" t="e">
        <f ca="1">OFFSET(#REF!,1,1)/
OFFSET(#REF!,1,0)</f>
        <v>#REF!</v>
      </c>
      <c r="AR31" s="173" t="e">
        <f ca="1">OFFSET(#REF!,1,1)/
OFFSET(#REF!,1,0)</f>
        <v>#REF!</v>
      </c>
      <c r="AS31" s="173" t="e">
        <f ca="1">OFFSET(#REF!,1,1)/
OFFSET(#REF!,1,0)</f>
        <v>#REF!</v>
      </c>
      <c r="AT31" s="173" t="e">
        <f ca="1">OFFSET(#REF!,1,1)/
OFFSET(#REF!,1,0)</f>
        <v>#REF!</v>
      </c>
      <c r="AU31" s="173" t="e">
        <f ca="1">OFFSET(#REF!,1,1)/
OFFSET(#REF!,1,0)</f>
        <v>#REF!</v>
      </c>
      <c r="AV31" s="173" t="e">
        <f ca="1">OFFSET(#REF!,1,1)/
OFFSET(#REF!,1,0)</f>
        <v>#REF!</v>
      </c>
      <c r="AW31" s="173" t="e">
        <f ca="1">OFFSET(#REF!,1,1)/
OFFSET(#REF!,1,0)</f>
        <v>#REF!</v>
      </c>
      <c r="AX31" s="173" t="e">
        <f ca="1">OFFSET(#REF!,1,1)/
OFFSET(#REF!,1,0)</f>
        <v>#REF!</v>
      </c>
      <c r="AY31" s="173" t="e">
        <f ca="1">OFFSET(#REF!,1,1)/
OFFSET(#REF!,1,0)</f>
        <v>#REF!</v>
      </c>
      <c r="AZ31" s="173" t="e">
        <f ca="1">OFFSET(#REF!,1,1)/
OFFSET(#REF!,1,0)</f>
        <v>#REF!</v>
      </c>
      <c r="BA31" s="173" t="e">
        <f ca="1">OFFSET(#REF!,1,1)/
OFFSET(#REF!,1,0)</f>
        <v>#REF!</v>
      </c>
      <c r="BB31" s="173" t="e">
        <f ca="1">OFFSET(#REF!,1,1)/
OFFSET(#REF!,1,0)</f>
        <v>#REF!</v>
      </c>
      <c r="BC31" s="173" t="e">
        <f ca="1">OFFSET(#REF!,1,1)/
OFFSET(#REF!,1,0)</f>
        <v>#REF!</v>
      </c>
      <c r="BD31" s="173" t="e">
        <f ca="1">OFFSET(#REF!,1,1)/
OFFSET(#REF!,1,0)</f>
        <v>#REF!</v>
      </c>
      <c r="BE31" s="173" t="e">
        <f ca="1">OFFSET(#REF!,1,1)/
OFFSET(#REF!,1,0)</f>
        <v>#REF!</v>
      </c>
      <c r="BF31" s="173" t="e">
        <f ca="1">OFFSET(#REF!,1,1)/
OFFSET(#REF!,1,0)</f>
        <v>#REF!</v>
      </c>
    </row>
    <row r="32" spans="1:58" x14ac:dyDescent="0.2">
      <c r="A32" s="18" t="s">
        <v>56</v>
      </c>
      <c r="B32" s="153" t="e">
        <f>AVERAGEIF(#REF!,B$5,#REF!)</f>
        <v>#REF!</v>
      </c>
      <c r="C32" s="153" t="e">
        <f>AVERAGEIF(#REF!,C$5,#REF!)</f>
        <v>#REF!</v>
      </c>
      <c r="D32" s="153" t="e">
        <f>AVERAGEIF(#REF!,D$5,#REF!)</f>
        <v>#REF!</v>
      </c>
      <c r="E32" s="23"/>
      <c r="F32" s="23"/>
      <c r="G32" s="23"/>
      <c r="H32" s="23"/>
      <c r="I32" s="23"/>
      <c r="J32" s="152">
        <f>AVERAGEIF('Table 2 - Previous month'!$E$4:$CS$4,J$5,'Table 2 - Previous month'!$E31:$CS31)</f>
        <v>493</v>
      </c>
      <c r="K32" s="152">
        <f>AVERAGEIF('Table 2 - Previous month'!$E$4:$CS$4,K$5,'Table 2 - Previous month'!$E31:$CS31)</f>
        <v>266.83870967741933</v>
      </c>
      <c r="L32" s="152">
        <f>AVERAGEIF('Table 2 - Previous month'!$E$4:$CS$4,L$5,'Table 2 - Previous month'!$E31:$CS31)</f>
        <v>226.16129032258064</v>
      </c>
      <c r="M32" s="23"/>
      <c r="N32" s="23"/>
      <c r="O32" s="23"/>
      <c r="P32" s="23"/>
      <c r="Q32" s="23"/>
      <c r="R32" s="23"/>
      <c r="S32" s="23"/>
      <c r="T32" s="23"/>
      <c r="U32" s="23"/>
      <c r="V32" s="23"/>
      <c r="W32" s="23"/>
      <c r="X32" s="23"/>
      <c r="AB32" s="172" t="e">
        <f ca="1">OFFSET(#REF!,1,1)/
OFFSET(#REF!,1,0)</f>
        <v>#REF!</v>
      </c>
      <c r="AC32" s="172" t="e">
        <f ca="1">OFFSET(#REF!,1,1)/
OFFSET(#REF!,1,0)</f>
        <v>#REF!</v>
      </c>
      <c r="AD32" s="173" t="e">
        <f ca="1">OFFSET(#REF!,1,1)/
OFFSET(#REF!,1,0)</f>
        <v>#REF!</v>
      </c>
      <c r="AE32" s="173" t="e">
        <f ca="1">OFFSET(#REF!,1,1)/
OFFSET(#REF!,1,0)</f>
        <v>#REF!</v>
      </c>
      <c r="AF32" s="173" t="e">
        <f ca="1">OFFSET(#REF!,1,1)/
OFFSET(#REF!,1,0)</f>
        <v>#REF!</v>
      </c>
      <c r="AG32" s="173" t="e">
        <f ca="1">OFFSET(#REF!,1,1)/
OFFSET(#REF!,1,0)</f>
        <v>#REF!</v>
      </c>
      <c r="AH32" s="173" t="e">
        <f ca="1">OFFSET(#REF!,1,1)/
OFFSET(#REF!,1,0)</f>
        <v>#REF!</v>
      </c>
      <c r="AI32" s="173" t="e">
        <f ca="1">OFFSET(#REF!,1,1)/
OFFSET(#REF!,1,0)</f>
        <v>#REF!</v>
      </c>
      <c r="AJ32" s="173" t="e">
        <f ca="1">OFFSET(#REF!,1,1)/
OFFSET(#REF!,1,0)</f>
        <v>#REF!</v>
      </c>
      <c r="AK32" s="173" t="e">
        <f ca="1">OFFSET(#REF!,1,1)/
OFFSET(#REF!,1,0)</f>
        <v>#REF!</v>
      </c>
      <c r="AL32" s="173" t="e">
        <f ca="1">OFFSET(#REF!,1,1)/
OFFSET(#REF!,1,0)</f>
        <v>#REF!</v>
      </c>
      <c r="AM32" s="173" t="e">
        <f ca="1">OFFSET(#REF!,1,1)/
OFFSET(#REF!,1,0)</f>
        <v>#REF!</v>
      </c>
      <c r="AN32" s="173" t="e">
        <f ca="1">OFFSET(#REF!,1,1)/
OFFSET(#REF!,1,0)</f>
        <v>#REF!</v>
      </c>
      <c r="AO32" s="173" t="e">
        <f ca="1">OFFSET(#REF!,1,1)/
OFFSET(#REF!,1,0)</f>
        <v>#REF!</v>
      </c>
      <c r="AP32" s="173" t="e">
        <f ca="1">OFFSET(#REF!,1,1)/
OFFSET(#REF!,1,0)</f>
        <v>#REF!</v>
      </c>
      <c r="AQ32" s="173" t="e">
        <f ca="1">OFFSET(#REF!,1,1)/
OFFSET(#REF!,1,0)</f>
        <v>#REF!</v>
      </c>
      <c r="AR32" s="173" t="e">
        <f ca="1">OFFSET(#REF!,1,1)/
OFFSET(#REF!,1,0)</f>
        <v>#REF!</v>
      </c>
      <c r="AS32" s="173" t="e">
        <f ca="1">OFFSET(#REF!,1,1)/
OFFSET(#REF!,1,0)</f>
        <v>#REF!</v>
      </c>
      <c r="AT32" s="173" t="e">
        <f ca="1">OFFSET(#REF!,1,1)/
OFFSET(#REF!,1,0)</f>
        <v>#REF!</v>
      </c>
      <c r="AU32" s="173" t="e">
        <f ca="1">OFFSET(#REF!,1,1)/
OFFSET(#REF!,1,0)</f>
        <v>#REF!</v>
      </c>
      <c r="AV32" s="173" t="e">
        <f ca="1">OFFSET(#REF!,1,1)/
OFFSET(#REF!,1,0)</f>
        <v>#REF!</v>
      </c>
      <c r="AW32" s="173" t="e">
        <f ca="1">OFFSET(#REF!,1,1)/
OFFSET(#REF!,1,0)</f>
        <v>#REF!</v>
      </c>
      <c r="AX32" s="173" t="e">
        <f ca="1">OFFSET(#REF!,1,1)/
OFFSET(#REF!,1,0)</f>
        <v>#REF!</v>
      </c>
      <c r="AY32" s="173" t="e">
        <f ca="1">OFFSET(#REF!,1,1)/
OFFSET(#REF!,1,0)</f>
        <v>#REF!</v>
      </c>
      <c r="AZ32" s="173" t="e">
        <f ca="1">OFFSET(#REF!,1,1)/
OFFSET(#REF!,1,0)</f>
        <v>#REF!</v>
      </c>
      <c r="BA32" s="173" t="e">
        <f ca="1">OFFSET(#REF!,1,1)/
OFFSET(#REF!,1,0)</f>
        <v>#REF!</v>
      </c>
      <c r="BB32" s="173" t="e">
        <f ca="1">OFFSET(#REF!,1,1)/
OFFSET(#REF!,1,0)</f>
        <v>#REF!</v>
      </c>
      <c r="BC32" s="173" t="e">
        <f ca="1">OFFSET(#REF!,1,1)/
OFFSET(#REF!,1,0)</f>
        <v>#REF!</v>
      </c>
      <c r="BD32" s="173" t="e">
        <f ca="1">OFFSET(#REF!,1,1)/
OFFSET(#REF!,1,0)</f>
        <v>#REF!</v>
      </c>
      <c r="BE32" s="173" t="e">
        <f ca="1">OFFSET(#REF!,1,1)/
OFFSET(#REF!,1,0)</f>
        <v>#REF!</v>
      </c>
      <c r="BF32" s="173" t="e">
        <f ca="1">OFFSET(#REF!,1,1)/
OFFSET(#REF!,1,0)</f>
        <v>#REF!</v>
      </c>
    </row>
    <row r="33" spans="1:58" x14ac:dyDescent="0.2">
      <c r="A33" s="18" t="s">
        <v>59</v>
      </c>
      <c r="B33" s="153" t="e">
        <f>AVERAGEIF(#REF!,B$5,#REF!)</f>
        <v>#REF!</v>
      </c>
      <c r="C33" s="153" t="e">
        <f>AVERAGEIF(#REF!,C$5,#REF!)</f>
        <v>#REF!</v>
      </c>
      <c r="D33" s="153" t="e">
        <f>AVERAGEIF(#REF!,D$5,#REF!)</f>
        <v>#REF!</v>
      </c>
      <c r="E33" s="23"/>
      <c r="F33" s="23"/>
      <c r="G33" s="23"/>
      <c r="H33" s="23"/>
      <c r="I33" s="23"/>
      <c r="J33" s="152">
        <f>AVERAGEIF('Table 2 - Previous month'!$E$4:$CS$4,J$5,'Table 2 - Previous month'!$E32:$CS32)</f>
        <v>501.87096774193549</v>
      </c>
      <c r="K33" s="152">
        <f>AVERAGEIF('Table 2 - Previous month'!$E$4:$CS$4,K$5,'Table 2 - Previous month'!$E32:$CS32)</f>
        <v>235.90322580645162</v>
      </c>
      <c r="L33" s="152">
        <f>AVERAGEIF('Table 2 - Previous month'!$E$4:$CS$4,L$5,'Table 2 - Previous month'!$E32:$CS32)</f>
        <v>265.96774193548384</v>
      </c>
      <c r="M33" s="23"/>
      <c r="N33" s="23"/>
      <c r="O33" s="23"/>
      <c r="P33" s="23"/>
      <c r="Q33" s="23"/>
      <c r="R33" s="23"/>
      <c r="S33" s="23"/>
      <c r="T33" s="23"/>
      <c r="U33" s="23"/>
      <c r="V33" s="23"/>
      <c r="W33" s="23"/>
      <c r="X33" s="23"/>
      <c r="AB33" s="172" t="e">
        <f ca="1">OFFSET(#REF!,1,1)/
OFFSET(#REF!,1,0)</f>
        <v>#REF!</v>
      </c>
      <c r="AC33" s="172" t="e">
        <f ca="1">OFFSET(#REF!,1,1)/
OFFSET(#REF!,1,0)</f>
        <v>#REF!</v>
      </c>
      <c r="AD33" s="173" t="e">
        <f ca="1">OFFSET(#REF!,1,1)/
OFFSET(#REF!,1,0)</f>
        <v>#REF!</v>
      </c>
      <c r="AE33" s="173" t="e">
        <f ca="1">OFFSET(#REF!,1,1)/
OFFSET(#REF!,1,0)</f>
        <v>#REF!</v>
      </c>
      <c r="AF33" s="173" t="e">
        <f ca="1">OFFSET(#REF!,1,1)/
OFFSET(#REF!,1,0)</f>
        <v>#REF!</v>
      </c>
      <c r="AG33" s="173" t="e">
        <f ca="1">OFFSET(#REF!,1,1)/
OFFSET(#REF!,1,0)</f>
        <v>#REF!</v>
      </c>
      <c r="AH33" s="173" t="e">
        <f ca="1">OFFSET(#REF!,1,1)/
OFFSET(#REF!,1,0)</f>
        <v>#REF!</v>
      </c>
      <c r="AI33" s="173" t="e">
        <f ca="1">OFFSET(#REF!,1,1)/
OFFSET(#REF!,1,0)</f>
        <v>#REF!</v>
      </c>
      <c r="AJ33" s="173" t="e">
        <f ca="1">OFFSET(#REF!,1,1)/
OFFSET(#REF!,1,0)</f>
        <v>#REF!</v>
      </c>
      <c r="AK33" s="173" t="e">
        <f ca="1">OFFSET(#REF!,1,1)/
OFFSET(#REF!,1,0)</f>
        <v>#REF!</v>
      </c>
      <c r="AL33" s="173" t="e">
        <f ca="1">OFFSET(#REF!,1,1)/
OFFSET(#REF!,1,0)</f>
        <v>#REF!</v>
      </c>
      <c r="AM33" s="173" t="e">
        <f ca="1">OFFSET(#REF!,1,1)/
OFFSET(#REF!,1,0)</f>
        <v>#REF!</v>
      </c>
      <c r="AN33" s="173" t="e">
        <f ca="1">OFFSET(#REF!,1,1)/
OFFSET(#REF!,1,0)</f>
        <v>#REF!</v>
      </c>
      <c r="AO33" s="173" t="e">
        <f ca="1">OFFSET(#REF!,1,1)/
OFFSET(#REF!,1,0)</f>
        <v>#REF!</v>
      </c>
      <c r="AP33" s="173" t="e">
        <f ca="1">OFFSET(#REF!,1,1)/
OFFSET(#REF!,1,0)</f>
        <v>#REF!</v>
      </c>
      <c r="AQ33" s="173" t="e">
        <f ca="1">OFFSET(#REF!,1,1)/
OFFSET(#REF!,1,0)</f>
        <v>#REF!</v>
      </c>
      <c r="AR33" s="173" t="e">
        <f ca="1">OFFSET(#REF!,1,1)/
OFFSET(#REF!,1,0)</f>
        <v>#REF!</v>
      </c>
      <c r="AS33" s="173" t="e">
        <f ca="1">OFFSET(#REF!,1,1)/
OFFSET(#REF!,1,0)</f>
        <v>#REF!</v>
      </c>
      <c r="AT33" s="173" t="e">
        <f ca="1">OFFSET(#REF!,1,1)/
OFFSET(#REF!,1,0)</f>
        <v>#REF!</v>
      </c>
      <c r="AU33" s="173" t="e">
        <f ca="1">OFFSET(#REF!,1,1)/
OFFSET(#REF!,1,0)</f>
        <v>#REF!</v>
      </c>
      <c r="AV33" s="173" t="e">
        <f ca="1">OFFSET(#REF!,1,1)/
OFFSET(#REF!,1,0)</f>
        <v>#REF!</v>
      </c>
      <c r="AW33" s="173" t="e">
        <f ca="1">OFFSET(#REF!,1,1)/
OFFSET(#REF!,1,0)</f>
        <v>#REF!</v>
      </c>
      <c r="AX33" s="173" t="e">
        <f ca="1">OFFSET(#REF!,1,1)/
OFFSET(#REF!,1,0)</f>
        <v>#REF!</v>
      </c>
      <c r="AY33" s="173" t="e">
        <f ca="1">OFFSET(#REF!,1,1)/
OFFSET(#REF!,1,0)</f>
        <v>#REF!</v>
      </c>
      <c r="AZ33" s="173" t="e">
        <f ca="1">OFFSET(#REF!,1,1)/
OFFSET(#REF!,1,0)</f>
        <v>#REF!</v>
      </c>
      <c r="BA33" s="173" t="e">
        <f ca="1">OFFSET(#REF!,1,1)/
OFFSET(#REF!,1,0)</f>
        <v>#REF!</v>
      </c>
      <c r="BB33" s="173" t="e">
        <f ca="1">OFFSET(#REF!,1,1)/
OFFSET(#REF!,1,0)</f>
        <v>#REF!</v>
      </c>
      <c r="BC33" s="173" t="e">
        <f ca="1">OFFSET(#REF!,1,1)/
OFFSET(#REF!,1,0)</f>
        <v>#REF!</v>
      </c>
      <c r="BD33" s="173" t="e">
        <f ca="1">OFFSET(#REF!,1,1)/
OFFSET(#REF!,1,0)</f>
        <v>#REF!</v>
      </c>
      <c r="BE33" s="173" t="e">
        <f ca="1">OFFSET(#REF!,1,1)/
OFFSET(#REF!,1,0)</f>
        <v>#REF!</v>
      </c>
      <c r="BF33" s="173" t="e">
        <f ca="1">OFFSET(#REF!,1,1)/
OFFSET(#REF!,1,0)</f>
        <v>#REF!</v>
      </c>
    </row>
    <row r="34" spans="1:58" x14ac:dyDescent="0.2">
      <c r="A34" s="18" t="s">
        <v>61</v>
      </c>
      <c r="B34" s="153" t="e">
        <f>AVERAGEIF(#REF!,B$5,#REF!)</f>
        <v>#REF!</v>
      </c>
      <c r="C34" s="153" t="e">
        <f>AVERAGEIF(#REF!,C$5,#REF!)</f>
        <v>#REF!</v>
      </c>
      <c r="D34" s="153" t="e">
        <f>AVERAGEIF(#REF!,D$5,#REF!)</f>
        <v>#REF!</v>
      </c>
      <c r="E34" s="23"/>
      <c r="F34" s="23"/>
      <c r="G34" s="23"/>
      <c r="H34" s="23"/>
      <c r="I34" s="23"/>
      <c r="J34" s="152">
        <f>AVERAGEIF('Table 2 - Previous month'!$E$4:$CS$4,J$5,'Table 2 - Previous month'!$E33:$CS33)</f>
        <v>608.25806451612902</v>
      </c>
      <c r="K34" s="152">
        <f>AVERAGEIF('Table 2 - Previous month'!$E$4:$CS$4,K$5,'Table 2 - Previous month'!$E33:$CS33)</f>
        <v>101.6774193548387</v>
      </c>
      <c r="L34" s="152">
        <f>AVERAGEIF('Table 2 - Previous month'!$E$4:$CS$4,L$5,'Table 2 - Previous month'!$E33:$CS33)</f>
        <v>506.58064516129031</v>
      </c>
      <c r="M34" s="23"/>
      <c r="N34" s="23"/>
      <c r="O34" s="23"/>
      <c r="P34" s="23"/>
      <c r="Q34" s="23"/>
      <c r="R34" s="23"/>
      <c r="S34" s="23"/>
      <c r="T34" s="23"/>
      <c r="U34" s="23"/>
      <c r="V34" s="23"/>
      <c r="W34" s="23"/>
      <c r="X34" s="23"/>
      <c r="AB34" s="172" t="e">
        <f ca="1">OFFSET(#REF!,1,1)/
OFFSET(#REF!,1,0)</f>
        <v>#REF!</v>
      </c>
      <c r="AC34" s="172" t="e">
        <f ca="1">OFFSET(#REF!,1,1)/
OFFSET(#REF!,1,0)</f>
        <v>#REF!</v>
      </c>
      <c r="AD34" s="173" t="e">
        <f ca="1">OFFSET(#REF!,1,1)/
OFFSET(#REF!,1,0)</f>
        <v>#REF!</v>
      </c>
      <c r="AE34" s="173" t="e">
        <f ca="1">OFFSET(#REF!,1,1)/
OFFSET(#REF!,1,0)</f>
        <v>#REF!</v>
      </c>
      <c r="AF34" s="173" t="e">
        <f ca="1">OFFSET(#REF!,1,1)/
OFFSET(#REF!,1,0)</f>
        <v>#REF!</v>
      </c>
      <c r="AG34" s="173" t="e">
        <f ca="1">OFFSET(#REF!,1,1)/
OFFSET(#REF!,1,0)</f>
        <v>#REF!</v>
      </c>
      <c r="AH34" s="173" t="e">
        <f ca="1">OFFSET(#REF!,1,1)/
OFFSET(#REF!,1,0)</f>
        <v>#REF!</v>
      </c>
      <c r="AI34" s="173" t="e">
        <f ca="1">OFFSET(#REF!,1,1)/
OFFSET(#REF!,1,0)</f>
        <v>#REF!</v>
      </c>
      <c r="AJ34" s="173" t="e">
        <f ca="1">OFFSET(#REF!,1,1)/
OFFSET(#REF!,1,0)</f>
        <v>#REF!</v>
      </c>
      <c r="AK34" s="173" t="e">
        <f ca="1">OFFSET(#REF!,1,1)/
OFFSET(#REF!,1,0)</f>
        <v>#REF!</v>
      </c>
      <c r="AL34" s="173" t="e">
        <f ca="1">OFFSET(#REF!,1,1)/
OFFSET(#REF!,1,0)</f>
        <v>#REF!</v>
      </c>
      <c r="AM34" s="173" t="e">
        <f ca="1">OFFSET(#REF!,1,1)/
OFFSET(#REF!,1,0)</f>
        <v>#REF!</v>
      </c>
      <c r="AN34" s="173" t="e">
        <f ca="1">OFFSET(#REF!,1,1)/
OFFSET(#REF!,1,0)</f>
        <v>#REF!</v>
      </c>
      <c r="AO34" s="173" t="e">
        <f ca="1">OFFSET(#REF!,1,1)/
OFFSET(#REF!,1,0)</f>
        <v>#REF!</v>
      </c>
      <c r="AP34" s="173" t="e">
        <f ca="1">OFFSET(#REF!,1,1)/
OFFSET(#REF!,1,0)</f>
        <v>#REF!</v>
      </c>
      <c r="AQ34" s="173" t="e">
        <f ca="1">OFFSET(#REF!,1,1)/
OFFSET(#REF!,1,0)</f>
        <v>#REF!</v>
      </c>
      <c r="AR34" s="173" t="e">
        <f ca="1">OFFSET(#REF!,1,1)/
OFFSET(#REF!,1,0)</f>
        <v>#REF!</v>
      </c>
      <c r="AS34" s="173" t="e">
        <f ca="1">OFFSET(#REF!,1,1)/
OFFSET(#REF!,1,0)</f>
        <v>#REF!</v>
      </c>
      <c r="AT34" s="173" t="e">
        <f ca="1">OFFSET(#REF!,1,1)/
OFFSET(#REF!,1,0)</f>
        <v>#REF!</v>
      </c>
      <c r="AU34" s="173" t="e">
        <f ca="1">OFFSET(#REF!,1,1)/
OFFSET(#REF!,1,0)</f>
        <v>#REF!</v>
      </c>
      <c r="AV34" s="173" t="e">
        <f ca="1">OFFSET(#REF!,1,1)/
OFFSET(#REF!,1,0)</f>
        <v>#REF!</v>
      </c>
      <c r="AW34" s="173" t="e">
        <f ca="1">OFFSET(#REF!,1,1)/
OFFSET(#REF!,1,0)</f>
        <v>#REF!</v>
      </c>
      <c r="AX34" s="173" t="e">
        <f ca="1">OFFSET(#REF!,1,1)/
OFFSET(#REF!,1,0)</f>
        <v>#REF!</v>
      </c>
      <c r="AY34" s="173" t="e">
        <f ca="1">OFFSET(#REF!,1,1)/
OFFSET(#REF!,1,0)</f>
        <v>#REF!</v>
      </c>
      <c r="AZ34" s="173" t="e">
        <f ca="1">OFFSET(#REF!,1,1)/
OFFSET(#REF!,1,0)</f>
        <v>#REF!</v>
      </c>
      <c r="BA34" s="173" t="e">
        <f ca="1">OFFSET(#REF!,1,1)/
OFFSET(#REF!,1,0)</f>
        <v>#REF!</v>
      </c>
      <c r="BB34" s="173" t="e">
        <f ca="1">OFFSET(#REF!,1,1)/
OFFSET(#REF!,1,0)</f>
        <v>#REF!</v>
      </c>
      <c r="BC34" s="173" t="e">
        <f ca="1">OFFSET(#REF!,1,1)/
OFFSET(#REF!,1,0)</f>
        <v>#REF!</v>
      </c>
      <c r="BD34" s="173" t="e">
        <f ca="1">OFFSET(#REF!,1,1)/
OFFSET(#REF!,1,0)</f>
        <v>#REF!</v>
      </c>
      <c r="BE34" s="173" t="e">
        <f ca="1">OFFSET(#REF!,1,1)/
OFFSET(#REF!,1,0)</f>
        <v>#REF!</v>
      </c>
      <c r="BF34" s="173" t="e">
        <f ca="1">OFFSET(#REF!,1,1)/
OFFSET(#REF!,1,0)</f>
        <v>#REF!</v>
      </c>
    </row>
    <row r="35" spans="1:58" x14ac:dyDescent="0.2">
      <c r="A35" s="18" t="s">
        <v>63</v>
      </c>
      <c r="B35" s="153" t="e">
        <f>AVERAGEIF(#REF!,B$5,#REF!)</f>
        <v>#REF!</v>
      </c>
      <c r="C35" s="153" t="e">
        <f>AVERAGEIF(#REF!,C$5,#REF!)</f>
        <v>#REF!</v>
      </c>
      <c r="D35" s="153" t="e">
        <f>AVERAGEIF(#REF!,D$5,#REF!)</f>
        <v>#REF!</v>
      </c>
      <c r="E35" s="23"/>
      <c r="F35" s="23"/>
      <c r="G35" s="23"/>
      <c r="H35" s="23"/>
      <c r="I35" s="23"/>
      <c r="J35" s="152">
        <f>AVERAGEIF('Table 2 - Previous month'!$E$4:$CS$4,J$5,'Table 2 - Previous month'!$E34:$CS34)</f>
        <v>374.54838709677421</v>
      </c>
      <c r="K35" s="152">
        <f>AVERAGEIF('Table 2 - Previous month'!$E$4:$CS$4,K$5,'Table 2 - Previous month'!$E34:$CS34)</f>
        <v>127.83870967741936</v>
      </c>
      <c r="L35" s="152">
        <f>AVERAGEIF('Table 2 - Previous month'!$E$4:$CS$4,L$5,'Table 2 - Previous month'!$E34:$CS34)</f>
        <v>246.70967741935485</v>
      </c>
      <c r="M35" s="23"/>
      <c r="N35" s="23"/>
      <c r="O35" s="23"/>
      <c r="P35" s="23"/>
      <c r="Q35" s="23"/>
      <c r="R35" s="23"/>
      <c r="S35" s="23"/>
      <c r="T35" s="23"/>
      <c r="U35" s="23"/>
      <c r="V35" s="23"/>
      <c r="W35" s="23"/>
      <c r="X35" s="23"/>
      <c r="AB35" s="172" t="e">
        <f ca="1">OFFSET(#REF!,1,1)/
OFFSET(#REF!,1,0)</f>
        <v>#REF!</v>
      </c>
      <c r="AC35" s="172" t="e">
        <f ca="1">OFFSET(#REF!,1,1)/
OFFSET(#REF!,1,0)</f>
        <v>#REF!</v>
      </c>
      <c r="AD35" s="173" t="e">
        <f ca="1">OFFSET(#REF!,1,1)/
OFFSET(#REF!,1,0)</f>
        <v>#REF!</v>
      </c>
      <c r="AE35" s="173" t="e">
        <f ca="1">OFFSET(#REF!,1,1)/
OFFSET(#REF!,1,0)</f>
        <v>#REF!</v>
      </c>
      <c r="AF35" s="173" t="e">
        <f ca="1">OFFSET(#REF!,1,1)/
OFFSET(#REF!,1,0)</f>
        <v>#REF!</v>
      </c>
      <c r="AG35" s="173" t="e">
        <f ca="1">OFFSET(#REF!,1,1)/
OFFSET(#REF!,1,0)</f>
        <v>#REF!</v>
      </c>
      <c r="AH35" s="173" t="e">
        <f ca="1">OFFSET(#REF!,1,1)/
OFFSET(#REF!,1,0)</f>
        <v>#REF!</v>
      </c>
      <c r="AI35" s="173" t="e">
        <f ca="1">OFFSET(#REF!,1,1)/
OFFSET(#REF!,1,0)</f>
        <v>#REF!</v>
      </c>
      <c r="AJ35" s="173" t="e">
        <f ca="1">OFFSET(#REF!,1,1)/
OFFSET(#REF!,1,0)</f>
        <v>#REF!</v>
      </c>
      <c r="AK35" s="173" t="e">
        <f ca="1">OFFSET(#REF!,1,1)/
OFFSET(#REF!,1,0)</f>
        <v>#REF!</v>
      </c>
      <c r="AL35" s="173" t="e">
        <f ca="1">OFFSET(#REF!,1,1)/
OFFSET(#REF!,1,0)</f>
        <v>#REF!</v>
      </c>
      <c r="AM35" s="173" t="e">
        <f ca="1">OFFSET(#REF!,1,1)/
OFFSET(#REF!,1,0)</f>
        <v>#REF!</v>
      </c>
      <c r="AN35" s="173" t="e">
        <f ca="1">OFFSET(#REF!,1,1)/
OFFSET(#REF!,1,0)</f>
        <v>#REF!</v>
      </c>
      <c r="AO35" s="173" t="e">
        <f ca="1">OFFSET(#REF!,1,1)/
OFFSET(#REF!,1,0)</f>
        <v>#REF!</v>
      </c>
      <c r="AP35" s="173" t="e">
        <f ca="1">OFFSET(#REF!,1,1)/
OFFSET(#REF!,1,0)</f>
        <v>#REF!</v>
      </c>
      <c r="AQ35" s="173" t="e">
        <f ca="1">OFFSET(#REF!,1,1)/
OFFSET(#REF!,1,0)</f>
        <v>#REF!</v>
      </c>
      <c r="AR35" s="173" t="e">
        <f ca="1">OFFSET(#REF!,1,1)/
OFFSET(#REF!,1,0)</f>
        <v>#REF!</v>
      </c>
      <c r="AS35" s="173" t="e">
        <f ca="1">OFFSET(#REF!,1,1)/
OFFSET(#REF!,1,0)</f>
        <v>#REF!</v>
      </c>
      <c r="AT35" s="173" t="e">
        <f ca="1">OFFSET(#REF!,1,1)/
OFFSET(#REF!,1,0)</f>
        <v>#REF!</v>
      </c>
      <c r="AU35" s="173" t="e">
        <f ca="1">OFFSET(#REF!,1,1)/
OFFSET(#REF!,1,0)</f>
        <v>#REF!</v>
      </c>
      <c r="AV35" s="173" t="e">
        <f ca="1">OFFSET(#REF!,1,1)/
OFFSET(#REF!,1,0)</f>
        <v>#REF!</v>
      </c>
      <c r="AW35" s="173" t="e">
        <f ca="1">OFFSET(#REF!,1,1)/
OFFSET(#REF!,1,0)</f>
        <v>#REF!</v>
      </c>
      <c r="AX35" s="173" t="e">
        <f ca="1">OFFSET(#REF!,1,1)/
OFFSET(#REF!,1,0)</f>
        <v>#REF!</v>
      </c>
      <c r="AY35" s="173" t="e">
        <f ca="1">OFFSET(#REF!,1,1)/
OFFSET(#REF!,1,0)</f>
        <v>#REF!</v>
      </c>
      <c r="AZ35" s="173" t="e">
        <f ca="1">OFFSET(#REF!,1,1)/
OFFSET(#REF!,1,0)</f>
        <v>#REF!</v>
      </c>
      <c r="BA35" s="173" t="e">
        <f ca="1">OFFSET(#REF!,1,1)/
OFFSET(#REF!,1,0)</f>
        <v>#REF!</v>
      </c>
      <c r="BB35" s="173" t="e">
        <f ca="1">OFFSET(#REF!,1,1)/
OFFSET(#REF!,1,0)</f>
        <v>#REF!</v>
      </c>
      <c r="BC35" s="173" t="e">
        <f ca="1">OFFSET(#REF!,1,1)/
OFFSET(#REF!,1,0)</f>
        <v>#REF!</v>
      </c>
      <c r="BD35" s="173" t="e">
        <f ca="1">OFFSET(#REF!,1,1)/
OFFSET(#REF!,1,0)</f>
        <v>#REF!</v>
      </c>
      <c r="BE35" s="173" t="e">
        <f ca="1">OFFSET(#REF!,1,1)/
OFFSET(#REF!,1,0)</f>
        <v>#REF!</v>
      </c>
      <c r="BF35" s="173" t="e">
        <f ca="1">OFFSET(#REF!,1,1)/
OFFSET(#REF!,1,0)</f>
        <v>#REF!</v>
      </c>
    </row>
    <row r="36" spans="1:58" x14ac:dyDescent="0.2">
      <c r="A36" s="18" t="s">
        <v>66</v>
      </c>
      <c r="B36" s="153" t="e">
        <f>AVERAGEIF(#REF!,B$5,#REF!)</f>
        <v>#REF!</v>
      </c>
      <c r="C36" s="153" t="e">
        <f>AVERAGEIF(#REF!,C$5,#REF!)</f>
        <v>#REF!</v>
      </c>
      <c r="D36" s="153" t="e">
        <f>AVERAGEIF(#REF!,D$5,#REF!)</f>
        <v>#REF!</v>
      </c>
      <c r="E36" s="23"/>
      <c r="F36" s="23"/>
      <c r="G36" s="23"/>
      <c r="H36" s="23"/>
      <c r="I36" s="23"/>
      <c r="J36" s="152">
        <f>AVERAGEIF('Table 2 - Previous month'!$E$4:$CS$4,J$5,'Table 2 - Previous month'!$E35:$CS35)</f>
        <v>309.61290322580646</v>
      </c>
      <c r="K36" s="152">
        <f>AVERAGEIF('Table 2 - Previous month'!$E$4:$CS$4,K$5,'Table 2 - Previous month'!$E35:$CS35)</f>
        <v>145.96774193548387</v>
      </c>
      <c r="L36" s="152">
        <f>AVERAGEIF('Table 2 - Previous month'!$E$4:$CS$4,L$5,'Table 2 - Previous month'!$E35:$CS35)</f>
        <v>163.64516129032259</v>
      </c>
      <c r="M36" s="23"/>
      <c r="N36" s="23"/>
      <c r="O36" s="23"/>
      <c r="P36" s="23"/>
      <c r="Q36" s="23"/>
      <c r="R36" s="23"/>
      <c r="S36" s="23"/>
      <c r="T36" s="23"/>
      <c r="U36" s="23"/>
      <c r="V36" s="23"/>
      <c r="W36" s="23"/>
      <c r="X36" s="23"/>
      <c r="AB36" s="172" t="e">
        <f ca="1">OFFSET(#REF!,1,1)/
OFFSET(#REF!,1,0)</f>
        <v>#REF!</v>
      </c>
      <c r="AC36" s="172" t="e">
        <f ca="1">OFFSET(#REF!,1,1)/
OFFSET(#REF!,1,0)</f>
        <v>#REF!</v>
      </c>
      <c r="AD36" s="173" t="e">
        <f ca="1">OFFSET(#REF!,1,1)/
OFFSET(#REF!,1,0)</f>
        <v>#REF!</v>
      </c>
      <c r="AE36" s="173" t="e">
        <f ca="1">OFFSET(#REF!,1,1)/
OFFSET(#REF!,1,0)</f>
        <v>#REF!</v>
      </c>
      <c r="AF36" s="173" t="e">
        <f ca="1">OFFSET(#REF!,1,1)/
OFFSET(#REF!,1,0)</f>
        <v>#REF!</v>
      </c>
      <c r="AG36" s="173" t="e">
        <f ca="1">OFFSET(#REF!,1,1)/
OFFSET(#REF!,1,0)</f>
        <v>#REF!</v>
      </c>
      <c r="AH36" s="173" t="e">
        <f ca="1">OFFSET(#REF!,1,1)/
OFFSET(#REF!,1,0)</f>
        <v>#REF!</v>
      </c>
      <c r="AI36" s="173" t="e">
        <f ca="1">OFFSET(#REF!,1,1)/
OFFSET(#REF!,1,0)</f>
        <v>#REF!</v>
      </c>
      <c r="AJ36" s="173" t="e">
        <f ca="1">OFFSET(#REF!,1,1)/
OFFSET(#REF!,1,0)</f>
        <v>#REF!</v>
      </c>
      <c r="AK36" s="173" t="e">
        <f ca="1">OFFSET(#REF!,1,1)/
OFFSET(#REF!,1,0)</f>
        <v>#REF!</v>
      </c>
      <c r="AL36" s="173" t="e">
        <f ca="1">OFFSET(#REF!,1,1)/
OFFSET(#REF!,1,0)</f>
        <v>#REF!</v>
      </c>
      <c r="AM36" s="173" t="e">
        <f ca="1">OFFSET(#REF!,1,1)/
OFFSET(#REF!,1,0)</f>
        <v>#REF!</v>
      </c>
      <c r="AN36" s="173" t="e">
        <f ca="1">OFFSET(#REF!,1,1)/
OFFSET(#REF!,1,0)</f>
        <v>#REF!</v>
      </c>
      <c r="AO36" s="173" t="e">
        <f ca="1">OFFSET(#REF!,1,1)/
OFFSET(#REF!,1,0)</f>
        <v>#REF!</v>
      </c>
      <c r="AP36" s="173" t="e">
        <f ca="1">OFFSET(#REF!,1,1)/
OFFSET(#REF!,1,0)</f>
        <v>#REF!</v>
      </c>
      <c r="AQ36" s="173" t="e">
        <f ca="1">OFFSET(#REF!,1,1)/
OFFSET(#REF!,1,0)</f>
        <v>#REF!</v>
      </c>
      <c r="AR36" s="173" t="e">
        <f ca="1">OFFSET(#REF!,1,1)/
OFFSET(#REF!,1,0)</f>
        <v>#REF!</v>
      </c>
      <c r="AS36" s="173" t="e">
        <f ca="1">OFFSET(#REF!,1,1)/
OFFSET(#REF!,1,0)</f>
        <v>#REF!</v>
      </c>
      <c r="AT36" s="173" t="e">
        <f ca="1">OFFSET(#REF!,1,1)/
OFFSET(#REF!,1,0)</f>
        <v>#REF!</v>
      </c>
      <c r="AU36" s="173" t="e">
        <f ca="1">OFFSET(#REF!,1,1)/
OFFSET(#REF!,1,0)</f>
        <v>#REF!</v>
      </c>
      <c r="AV36" s="173" t="e">
        <f ca="1">OFFSET(#REF!,1,1)/
OFFSET(#REF!,1,0)</f>
        <v>#REF!</v>
      </c>
      <c r="AW36" s="173" t="e">
        <f ca="1">OFFSET(#REF!,1,1)/
OFFSET(#REF!,1,0)</f>
        <v>#REF!</v>
      </c>
      <c r="AX36" s="173" t="e">
        <f ca="1">OFFSET(#REF!,1,1)/
OFFSET(#REF!,1,0)</f>
        <v>#REF!</v>
      </c>
      <c r="AY36" s="173" t="e">
        <f ca="1">OFFSET(#REF!,1,1)/
OFFSET(#REF!,1,0)</f>
        <v>#REF!</v>
      </c>
      <c r="AZ36" s="173" t="e">
        <f ca="1">OFFSET(#REF!,1,1)/
OFFSET(#REF!,1,0)</f>
        <v>#REF!</v>
      </c>
      <c r="BA36" s="173" t="e">
        <f ca="1">OFFSET(#REF!,1,1)/
OFFSET(#REF!,1,0)</f>
        <v>#REF!</v>
      </c>
      <c r="BB36" s="173" t="e">
        <f ca="1">OFFSET(#REF!,1,1)/
OFFSET(#REF!,1,0)</f>
        <v>#REF!</v>
      </c>
      <c r="BC36" s="173" t="e">
        <f ca="1">OFFSET(#REF!,1,1)/
OFFSET(#REF!,1,0)</f>
        <v>#REF!</v>
      </c>
      <c r="BD36" s="173" t="e">
        <f ca="1">OFFSET(#REF!,1,1)/
OFFSET(#REF!,1,0)</f>
        <v>#REF!</v>
      </c>
      <c r="BE36" s="173" t="e">
        <f ca="1">OFFSET(#REF!,1,1)/
OFFSET(#REF!,1,0)</f>
        <v>#REF!</v>
      </c>
      <c r="BF36" s="173" t="e">
        <f ca="1">OFFSET(#REF!,1,1)/
OFFSET(#REF!,1,0)</f>
        <v>#REF!</v>
      </c>
    </row>
    <row r="37" spans="1:58" x14ac:dyDescent="0.2">
      <c r="A37" s="18" t="s">
        <v>69</v>
      </c>
      <c r="B37" s="153" t="e">
        <f>AVERAGEIF(#REF!,B$5,#REF!)</f>
        <v>#REF!</v>
      </c>
      <c r="C37" s="153" t="e">
        <f>AVERAGEIF(#REF!,C$5,#REF!)</f>
        <v>#REF!</v>
      </c>
      <c r="D37" s="153" t="e">
        <f>AVERAGEIF(#REF!,D$5,#REF!)</f>
        <v>#REF!</v>
      </c>
      <c r="E37" s="23"/>
      <c r="F37" s="23"/>
      <c r="G37" s="23"/>
      <c r="H37" s="23"/>
      <c r="I37" s="23"/>
      <c r="J37" s="152">
        <f>AVERAGEIF('Table 2 - Previous month'!$E$4:$CS$4,J$5,'Table 2 - Previous month'!$E36:$CS36)</f>
        <v>227.29032258064515</v>
      </c>
      <c r="K37" s="152">
        <f>AVERAGEIF('Table 2 - Previous month'!$E$4:$CS$4,K$5,'Table 2 - Previous month'!$E36:$CS36)</f>
        <v>109.45161290322581</v>
      </c>
      <c r="L37" s="152">
        <f>AVERAGEIF('Table 2 - Previous month'!$E$4:$CS$4,L$5,'Table 2 - Previous month'!$E36:$CS36)</f>
        <v>117.83870967741936</v>
      </c>
      <c r="M37" s="23"/>
      <c r="N37" s="23"/>
      <c r="O37" s="23"/>
      <c r="P37" s="23"/>
      <c r="Q37" s="23"/>
      <c r="R37" s="23"/>
      <c r="S37" s="23"/>
      <c r="T37" s="23"/>
      <c r="U37" s="23"/>
      <c r="V37" s="23"/>
      <c r="W37" s="23"/>
      <c r="X37" s="23"/>
      <c r="AB37" s="172" t="e">
        <f ca="1">OFFSET(#REF!,1,1)/
OFFSET(#REF!,1,0)</f>
        <v>#REF!</v>
      </c>
      <c r="AC37" s="172" t="e">
        <f ca="1">OFFSET(#REF!,1,1)/
OFFSET(#REF!,1,0)</f>
        <v>#REF!</v>
      </c>
      <c r="AD37" s="173" t="e">
        <f ca="1">OFFSET(#REF!,1,1)/
OFFSET(#REF!,1,0)</f>
        <v>#REF!</v>
      </c>
      <c r="AE37" s="173" t="e">
        <f ca="1">OFFSET(#REF!,1,1)/
OFFSET(#REF!,1,0)</f>
        <v>#REF!</v>
      </c>
      <c r="AF37" s="173" t="e">
        <f ca="1">OFFSET(#REF!,1,1)/
OFFSET(#REF!,1,0)</f>
        <v>#REF!</v>
      </c>
      <c r="AG37" s="173" t="e">
        <f ca="1">OFFSET(#REF!,1,1)/
OFFSET(#REF!,1,0)</f>
        <v>#REF!</v>
      </c>
      <c r="AH37" s="173" t="e">
        <f ca="1">OFFSET(#REF!,1,1)/
OFFSET(#REF!,1,0)</f>
        <v>#REF!</v>
      </c>
      <c r="AI37" s="173" t="e">
        <f ca="1">OFFSET(#REF!,1,1)/
OFFSET(#REF!,1,0)</f>
        <v>#REF!</v>
      </c>
      <c r="AJ37" s="173" t="e">
        <f ca="1">OFFSET(#REF!,1,1)/
OFFSET(#REF!,1,0)</f>
        <v>#REF!</v>
      </c>
      <c r="AK37" s="173" t="e">
        <f ca="1">OFFSET(#REF!,1,1)/
OFFSET(#REF!,1,0)</f>
        <v>#REF!</v>
      </c>
      <c r="AL37" s="173" t="e">
        <f ca="1">OFFSET(#REF!,1,1)/
OFFSET(#REF!,1,0)</f>
        <v>#REF!</v>
      </c>
      <c r="AM37" s="173" t="e">
        <f ca="1">OFFSET(#REF!,1,1)/
OFFSET(#REF!,1,0)</f>
        <v>#REF!</v>
      </c>
      <c r="AN37" s="173" t="e">
        <f ca="1">OFFSET(#REF!,1,1)/
OFFSET(#REF!,1,0)</f>
        <v>#REF!</v>
      </c>
      <c r="AO37" s="173" t="e">
        <f ca="1">OFFSET(#REF!,1,1)/
OFFSET(#REF!,1,0)</f>
        <v>#REF!</v>
      </c>
      <c r="AP37" s="173" t="e">
        <f ca="1">OFFSET(#REF!,1,1)/
OFFSET(#REF!,1,0)</f>
        <v>#REF!</v>
      </c>
      <c r="AQ37" s="173" t="e">
        <f ca="1">OFFSET(#REF!,1,1)/
OFFSET(#REF!,1,0)</f>
        <v>#REF!</v>
      </c>
      <c r="AR37" s="173" t="e">
        <f ca="1">OFFSET(#REF!,1,1)/
OFFSET(#REF!,1,0)</f>
        <v>#REF!</v>
      </c>
      <c r="AS37" s="173" t="e">
        <f ca="1">OFFSET(#REF!,1,1)/
OFFSET(#REF!,1,0)</f>
        <v>#REF!</v>
      </c>
      <c r="AT37" s="173" t="e">
        <f ca="1">OFFSET(#REF!,1,1)/
OFFSET(#REF!,1,0)</f>
        <v>#REF!</v>
      </c>
      <c r="AU37" s="173" t="e">
        <f ca="1">OFFSET(#REF!,1,1)/
OFFSET(#REF!,1,0)</f>
        <v>#REF!</v>
      </c>
      <c r="AV37" s="173" t="e">
        <f ca="1">OFFSET(#REF!,1,1)/
OFFSET(#REF!,1,0)</f>
        <v>#REF!</v>
      </c>
      <c r="AW37" s="173" t="e">
        <f ca="1">OFFSET(#REF!,1,1)/
OFFSET(#REF!,1,0)</f>
        <v>#REF!</v>
      </c>
      <c r="AX37" s="173" t="e">
        <f ca="1">OFFSET(#REF!,1,1)/
OFFSET(#REF!,1,0)</f>
        <v>#REF!</v>
      </c>
      <c r="AY37" s="173" t="e">
        <f ca="1">OFFSET(#REF!,1,1)/
OFFSET(#REF!,1,0)</f>
        <v>#REF!</v>
      </c>
      <c r="AZ37" s="173" t="e">
        <f ca="1">OFFSET(#REF!,1,1)/
OFFSET(#REF!,1,0)</f>
        <v>#REF!</v>
      </c>
      <c r="BA37" s="173" t="e">
        <f ca="1">OFFSET(#REF!,1,1)/
OFFSET(#REF!,1,0)</f>
        <v>#REF!</v>
      </c>
      <c r="BB37" s="173" t="e">
        <f ca="1">OFFSET(#REF!,1,1)/
OFFSET(#REF!,1,0)</f>
        <v>#REF!</v>
      </c>
      <c r="BC37" s="173" t="e">
        <f ca="1">OFFSET(#REF!,1,1)/
OFFSET(#REF!,1,0)</f>
        <v>#REF!</v>
      </c>
      <c r="BD37" s="173" t="e">
        <f ca="1">OFFSET(#REF!,1,1)/
OFFSET(#REF!,1,0)</f>
        <v>#REF!</v>
      </c>
      <c r="BE37" s="173" t="e">
        <f ca="1">OFFSET(#REF!,1,1)/
OFFSET(#REF!,1,0)</f>
        <v>#REF!</v>
      </c>
      <c r="BF37" s="173" t="e">
        <f ca="1">OFFSET(#REF!,1,1)/
OFFSET(#REF!,1,0)</f>
        <v>#REF!</v>
      </c>
    </row>
    <row r="38" spans="1:58" x14ac:dyDescent="0.2">
      <c r="A38" s="18" t="s">
        <v>82</v>
      </c>
      <c r="B38" s="153" t="e">
        <f>AVERAGEIF(#REF!,B$5,#REF!)</f>
        <v>#REF!</v>
      </c>
      <c r="C38" s="153" t="e">
        <f>AVERAGEIF(#REF!,C$5,#REF!)</f>
        <v>#REF!</v>
      </c>
      <c r="D38" s="153" t="e">
        <f>AVERAGEIF(#REF!,D$5,#REF!)</f>
        <v>#REF!</v>
      </c>
      <c r="E38" s="23"/>
      <c r="F38" s="23"/>
      <c r="G38" s="23"/>
      <c r="H38" s="23"/>
      <c r="I38" s="23"/>
      <c r="J38" s="152">
        <f>AVERAGEIF('Table 2 - Previous month'!$E$4:$CS$4,J$5,'Table 2 - Previous month'!$E37:$CS37)</f>
        <v>801.35483870967744</v>
      </c>
      <c r="K38" s="152">
        <f>AVERAGEIF('Table 2 - Previous month'!$E$4:$CS$4,K$5,'Table 2 - Previous month'!$E37:$CS37)</f>
        <v>366.25806451612902</v>
      </c>
      <c r="L38" s="152">
        <f>AVERAGEIF('Table 2 - Previous month'!$E$4:$CS$4,L$5,'Table 2 - Previous month'!$E37:$CS37)</f>
        <v>435.09677419354841</v>
      </c>
      <c r="M38" s="23"/>
      <c r="N38" s="23"/>
      <c r="O38" s="23"/>
      <c r="P38" s="23"/>
      <c r="Q38" s="23"/>
      <c r="R38" s="23"/>
      <c r="S38" s="23"/>
      <c r="T38" s="23"/>
      <c r="U38" s="23"/>
      <c r="V38" s="23"/>
      <c r="W38" s="23"/>
      <c r="X38" s="23"/>
      <c r="AB38" s="172" t="e">
        <f ca="1">OFFSET(#REF!,1,1)/
OFFSET(#REF!,1,0)</f>
        <v>#REF!</v>
      </c>
      <c r="AC38" s="172" t="e">
        <f ca="1">OFFSET(#REF!,1,1)/
OFFSET(#REF!,1,0)</f>
        <v>#REF!</v>
      </c>
      <c r="AD38" s="173" t="e">
        <f ca="1">OFFSET(#REF!,1,1)/
OFFSET(#REF!,1,0)</f>
        <v>#REF!</v>
      </c>
      <c r="AE38" s="173" t="e">
        <f ca="1">OFFSET(#REF!,1,1)/
OFFSET(#REF!,1,0)</f>
        <v>#REF!</v>
      </c>
      <c r="AF38" s="173" t="e">
        <f ca="1">OFFSET(#REF!,1,1)/
OFFSET(#REF!,1,0)</f>
        <v>#REF!</v>
      </c>
      <c r="AG38" s="173" t="e">
        <f ca="1">OFFSET(#REF!,1,1)/
OFFSET(#REF!,1,0)</f>
        <v>#REF!</v>
      </c>
      <c r="AH38" s="173" t="e">
        <f ca="1">OFFSET(#REF!,1,1)/
OFFSET(#REF!,1,0)</f>
        <v>#REF!</v>
      </c>
      <c r="AI38" s="173" t="e">
        <f ca="1">OFFSET(#REF!,1,1)/
OFFSET(#REF!,1,0)</f>
        <v>#REF!</v>
      </c>
      <c r="AJ38" s="173" t="e">
        <f ca="1">OFFSET(#REF!,1,1)/
OFFSET(#REF!,1,0)</f>
        <v>#REF!</v>
      </c>
      <c r="AK38" s="173" t="e">
        <f ca="1">OFFSET(#REF!,1,1)/
OFFSET(#REF!,1,0)</f>
        <v>#REF!</v>
      </c>
      <c r="AL38" s="173" t="e">
        <f ca="1">OFFSET(#REF!,1,1)/
OFFSET(#REF!,1,0)</f>
        <v>#REF!</v>
      </c>
      <c r="AM38" s="173" t="e">
        <f ca="1">OFFSET(#REF!,1,1)/
OFFSET(#REF!,1,0)</f>
        <v>#REF!</v>
      </c>
      <c r="AN38" s="173" t="e">
        <f ca="1">OFFSET(#REF!,1,1)/
OFFSET(#REF!,1,0)</f>
        <v>#REF!</v>
      </c>
      <c r="AO38" s="173" t="e">
        <f ca="1">OFFSET(#REF!,1,1)/
OFFSET(#REF!,1,0)</f>
        <v>#REF!</v>
      </c>
      <c r="AP38" s="173" t="e">
        <f ca="1">OFFSET(#REF!,1,1)/
OFFSET(#REF!,1,0)</f>
        <v>#REF!</v>
      </c>
      <c r="AQ38" s="173" t="e">
        <f ca="1">OFFSET(#REF!,1,1)/
OFFSET(#REF!,1,0)</f>
        <v>#REF!</v>
      </c>
      <c r="AR38" s="173" t="e">
        <f ca="1">OFFSET(#REF!,1,1)/
OFFSET(#REF!,1,0)</f>
        <v>#REF!</v>
      </c>
      <c r="AS38" s="173" t="e">
        <f ca="1">OFFSET(#REF!,1,1)/
OFFSET(#REF!,1,0)</f>
        <v>#REF!</v>
      </c>
      <c r="AT38" s="173" t="e">
        <f ca="1">OFFSET(#REF!,1,1)/
OFFSET(#REF!,1,0)</f>
        <v>#REF!</v>
      </c>
      <c r="AU38" s="173" t="e">
        <f ca="1">OFFSET(#REF!,1,1)/
OFFSET(#REF!,1,0)</f>
        <v>#REF!</v>
      </c>
      <c r="AV38" s="173" t="e">
        <f ca="1">OFFSET(#REF!,1,1)/
OFFSET(#REF!,1,0)</f>
        <v>#REF!</v>
      </c>
      <c r="AW38" s="173" t="e">
        <f ca="1">OFFSET(#REF!,1,1)/
OFFSET(#REF!,1,0)</f>
        <v>#REF!</v>
      </c>
      <c r="AX38" s="173" t="e">
        <f ca="1">OFFSET(#REF!,1,1)/
OFFSET(#REF!,1,0)</f>
        <v>#REF!</v>
      </c>
      <c r="AY38" s="173" t="e">
        <f ca="1">OFFSET(#REF!,1,1)/
OFFSET(#REF!,1,0)</f>
        <v>#REF!</v>
      </c>
      <c r="AZ38" s="173" t="e">
        <f ca="1">OFFSET(#REF!,1,1)/
OFFSET(#REF!,1,0)</f>
        <v>#REF!</v>
      </c>
      <c r="BA38" s="173" t="e">
        <f ca="1">OFFSET(#REF!,1,1)/
OFFSET(#REF!,1,0)</f>
        <v>#REF!</v>
      </c>
      <c r="BB38" s="173" t="e">
        <f ca="1">OFFSET(#REF!,1,1)/
OFFSET(#REF!,1,0)</f>
        <v>#REF!</v>
      </c>
      <c r="BC38" s="173" t="e">
        <f ca="1">OFFSET(#REF!,1,1)/
OFFSET(#REF!,1,0)</f>
        <v>#REF!</v>
      </c>
      <c r="BD38" s="173" t="e">
        <f ca="1">OFFSET(#REF!,1,1)/
OFFSET(#REF!,1,0)</f>
        <v>#REF!</v>
      </c>
      <c r="BE38" s="173" t="e">
        <f ca="1">OFFSET(#REF!,1,1)/
OFFSET(#REF!,1,0)</f>
        <v>#REF!</v>
      </c>
      <c r="BF38" s="173" t="e">
        <f ca="1">OFFSET(#REF!,1,1)/
OFFSET(#REF!,1,0)</f>
        <v>#REF!</v>
      </c>
    </row>
    <row r="39" spans="1:58" x14ac:dyDescent="0.2">
      <c r="A39" s="18" t="s">
        <v>72</v>
      </c>
      <c r="B39" s="153" t="e">
        <f>AVERAGEIF(#REF!,B$5,#REF!)</f>
        <v>#REF!</v>
      </c>
      <c r="C39" s="153" t="e">
        <f>AVERAGEIF(#REF!,C$5,#REF!)</f>
        <v>#REF!</v>
      </c>
      <c r="D39" s="153" t="e">
        <f>AVERAGEIF(#REF!,D$5,#REF!)</f>
        <v>#REF!</v>
      </c>
      <c r="E39" s="23"/>
      <c r="F39" s="23"/>
      <c r="G39" s="23"/>
      <c r="H39" s="23"/>
      <c r="I39" s="23"/>
      <c r="J39" s="152">
        <f>AVERAGEIF('Table 2 - Previous month'!$E$4:$CS$4,J$5,'Table 2 - Previous month'!$E38:$CS38)</f>
        <v>1159.0322580645161</v>
      </c>
      <c r="K39" s="152">
        <f>AVERAGEIF('Table 2 - Previous month'!$E$4:$CS$4,K$5,'Table 2 - Previous month'!$E38:$CS38)</f>
        <v>574.64516129032256</v>
      </c>
      <c r="L39" s="152">
        <f>AVERAGEIF('Table 2 - Previous month'!$E$4:$CS$4,L$5,'Table 2 - Previous month'!$E38:$CS38)</f>
        <v>584.38709677419354</v>
      </c>
      <c r="M39" s="23"/>
      <c r="N39" s="23"/>
      <c r="O39" s="23"/>
      <c r="P39" s="23"/>
      <c r="Q39" s="23"/>
      <c r="R39" s="23"/>
      <c r="S39" s="23"/>
      <c r="T39" s="23"/>
      <c r="U39" s="23"/>
      <c r="V39" s="23"/>
      <c r="W39" s="23"/>
      <c r="X39" s="23"/>
      <c r="AB39" s="172" t="e">
        <f ca="1">OFFSET(#REF!,1,1)/
OFFSET(#REF!,1,0)</f>
        <v>#REF!</v>
      </c>
      <c r="AC39" s="172" t="e">
        <f ca="1">OFFSET(#REF!,1,1)/
OFFSET(#REF!,1,0)</f>
        <v>#REF!</v>
      </c>
      <c r="AD39" s="173" t="e">
        <f ca="1">OFFSET(#REF!,1,1)/
OFFSET(#REF!,1,0)</f>
        <v>#REF!</v>
      </c>
      <c r="AE39" s="173" t="e">
        <f ca="1">OFFSET(#REF!,1,1)/
OFFSET(#REF!,1,0)</f>
        <v>#REF!</v>
      </c>
      <c r="AF39" s="173" t="e">
        <f ca="1">OFFSET(#REF!,1,1)/
OFFSET(#REF!,1,0)</f>
        <v>#REF!</v>
      </c>
      <c r="AG39" s="173" t="e">
        <f ca="1">OFFSET(#REF!,1,1)/
OFFSET(#REF!,1,0)</f>
        <v>#REF!</v>
      </c>
      <c r="AH39" s="173" t="e">
        <f ca="1">OFFSET(#REF!,1,1)/
OFFSET(#REF!,1,0)</f>
        <v>#REF!</v>
      </c>
      <c r="AI39" s="173" t="e">
        <f ca="1">OFFSET(#REF!,1,1)/
OFFSET(#REF!,1,0)</f>
        <v>#REF!</v>
      </c>
      <c r="AJ39" s="173" t="e">
        <f ca="1">OFFSET(#REF!,1,1)/
OFFSET(#REF!,1,0)</f>
        <v>#REF!</v>
      </c>
      <c r="AK39" s="173" t="e">
        <f ca="1">OFFSET(#REF!,1,1)/
OFFSET(#REF!,1,0)</f>
        <v>#REF!</v>
      </c>
      <c r="AL39" s="173" t="e">
        <f ca="1">OFFSET(#REF!,1,1)/
OFFSET(#REF!,1,0)</f>
        <v>#REF!</v>
      </c>
      <c r="AM39" s="173" t="e">
        <f ca="1">OFFSET(#REF!,1,1)/
OFFSET(#REF!,1,0)</f>
        <v>#REF!</v>
      </c>
      <c r="AN39" s="173" t="e">
        <f ca="1">OFFSET(#REF!,1,1)/
OFFSET(#REF!,1,0)</f>
        <v>#REF!</v>
      </c>
      <c r="AO39" s="173" t="e">
        <f ca="1">OFFSET(#REF!,1,1)/
OFFSET(#REF!,1,0)</f>
        <v>#REF!</v>
      </c>
      <c r="AP39" s="173" t="e">
        <f ca="1">OFFSET(#REF!,1,1)/
OFFSET(#REF!,1,0)</f>
        <v>#REF!</v>
      </c>
      <c r="AQ39" s="173" t="e">
        <f ca="1">OFFSET(#REF!,1,1)/
OFFSET(#REF!,1,0)</f>
        <v>#REF!</v>
      </c>
      <c r="AR39" s="173" t="e">
        <f ca="1">OFFSET(#REF!,1,1)/
OFFSET(#REF!,1,0)</f>
        <v>#REF!</v>
      </c>
      <c r="AS39" s="173" t="e">
        <f ca="1">OFFSET(#REF!,1,1)/
OFFSET(#REF!,1,0)</f>
        <v>#REF!</v>
      </c>
      <c r="AT39" s="173" t="e">
        <f ca="1">OFFSET(#REF!,1,1)/
OFFSET(#REF!,1,0)</f>
        <v>#REF!</v>
      </c>
      <c r="AU39" s="173" t="e">
        <f ca="1">OFFSET(#REF!,1,1)/
OFFSET(#REF!,1,0)</f>
        <v>#REF!</v>
      </c>
      <c r="AV39" s="173" t="e">
        <f ca="1">OFFSET(#REF!,1,1)/
OFFSET(#REF!,1,0)</f>
        <v>#REF!</v>
      </c>
      <c r="AW39" s="173" t="e">
        <f ca="1">OFFSET(#REF!,1,1)/
OFFSET(#REF!,1,0)</f>
        <v>#REF!</v>
      </c>
      <c r="AX39" s="173" t="e">
        <f ca="1">OFFSET(#REF!,1,1)/
OFFSET(#REF!,1,0)</f>
        <v>#REF!</v>
      </c>
      <c r="AY39" s="173" t="e">
        <f ca="1">OFFSET(#REF!,1,1)/
OFFSET(#REF!,1,0)</f>
        <v>#REF!</v>
      </c>
      <c r="AZ39" s="173" t="e">
        <f ca="1">OFFSET(#REF!,1,1)/
OFFSET(#REF!,1,0)</f>
        <v>#REF!</v>
      </c>
      <c r="BA39" s="173" t="e">
        <f ca="1">OFFSET(#REF!,1,1)/
OFFSET(#REF!,1,0)</f>
        <v>#REF!</v>
      </c>
      <c r="BB39" s="173" t="e">
        <f ca="1">OFFSET(#REF!,1,1)/
OFFSET(#REF!,1,0)</f>
        <v>#REF!</v>
      </c>
      <c r="BC39" s="173" t="e">
        <f ca="1">OFFSET(#REF!,1,1)/
OFFSET(#REF!,1,0)</f>
        <v>#REF!</v>
      </c>
      <c r="BD39" s="173" t="e">
        <f ca="1">OFFSET(#REF!,1,1)/
OFFSET(#REF!,1,0)</f>
        <v>#REF!</v>
      </c>
      <c r="BE39" s="173" t="e">
        <f ca="1">OFFSET(#REF!,1,1)/
OFFSET(#REF!,1,0)</f>
        <v>#REF!</v>
      </c>
      <c r="BF39" s="173" t="e">
        <f ca="1">OFFSET(#REF!,1,1)/
OFFSET(#REF!,1,0)</f>
        <v>#REF!</v>
      </c>
    </row>
    <row r="40" spans="1:58" x14ac:dyDescent="0.2">
      <c r="A40" s="18" t="s">
        <v>79</v>
      </c>
      <c r="B40" s="153" t="e">
        <f>AVERAGEIF(#REF!,B$5,#REF!)</f>
        <v>#REF!</v>
      </c>
      <c r="C40" s="153" t="e">
        <f>AVERAGEIF(#REF!,C$5,#REF!)</f>
        <v>#REF!</v>
      </c>
      <c r="D40" s="153" t="e">
        <f>AVERAGEIF(#REF!,D$5,#REF!)</f>
        <v>#REF!</v>
      </c>
      <c r="E40" s="23"/>
      <c r="F40" s="23"/>
      <c r="G40" s="23"/>
      <c r="H40" s="23"/>
      <c r="I40" s="23"/>
      <c r="J40" s="152">
        <f>AVERAGEIF('Table 2 - Previous month'!$E$4:$CS$4,J$5,'Table 2 - Previous month'!$E39:$CS39)</f>
        <v>595.22580645161293</v>
      </c>
      <c r="K40" s="152">
        <f>AVERAGEIF('Table 2 - Previous month'!$E$4:$CS$4,K$5,'Table 2 - Previous month'!$E39:$CS39)</f>
        <v>232.54838709677421</v>
      </c>
      <c r="L40" s="152">
        <f>AVERAGEIF('Table 2 - Previous month'!$E$4:$CS$4,L$5,'Table 2 - Previous month'!$E39:$CS39)</f>
        <v>362.67741935483872</v>
      </c>
      <c r="M40" s="23"/>
      <c r="N40" s="23"/>
      <c r="O40" s="23"/>
      <c r="P40" s="23"/>
      <c r="Q40" s="23"/>
      <c r="R40" s="23"/>
      <c r="S40" s="23"/>
      <c r="T40" s="23"/>
      <c r="U40" s="23"/>
      <c r="V40" s="23"/>
      <c r="W40" s="23"/>
      <c r="X40" s="23"/>
      <c r="AB40" s="172" t="e">
        <f ca="1">OFFSET(#REF!,1,1)/
OFFSET(#REF!,1,0)</f>
        <v>#REF!</v>
      </c>
      <c r="AC40" s="172" t="e">
        <f ca="1">OFFSET(#REF!,1,1)/
OFFSET(#REF!,1,0)</f>
        <v>#REF!</v>
      </c>
      <c r="AD40" s="173" t="e">
        <f ca="1">OFFSET(#REF!,1,1)/
OFFSET(#REF!,1,0)</f>
        <v>#REF!</v>
      </c>
      <c r="AE40" s="173" t="e">
        <f ca="1">OFFSET(#REF!,1,1)/
OFFSET(#REF!,1,0)</f>
        <v>#REF!</v>
      </c>
      <c r="AF40" s="173" t="e">
        <f ca="1">OFFSET(#REF!,1,1)/
OFFSET(#REF!,1,0)</f>
        <v>#REF!</v>
      </c>
      <c r="AG40" s="173" t="e">
        <f ca="1">OFFSET(#REF!,1,1)/
OFFSET(#REF!,1,0)</f>
        <v>#REF!</v>
      </c>
      <c r="AH40" s="173" t="e">
        <f ca="1">OFFSET(#REF!,1,1)/
OFFSET(#REF!,1,0)</f>
        <v>#REF!</v>
      </c>
      <c r="AI40" s="173" t="e">
        <f ca="1">OFFSET(#REF!,1,1)/
OFFSET(#REF!,1,0)</f>
        <v>#REF!</v>
      </c>
      <c r="AJ40" s="173" t="e">
        <f ca="1">OFFSET(#REF!,1,1)/
OFFSET(#REF!,1,0)</f>
        <v>#REF!</v>
      </c>
      <c r="AK40" s="173" t="e">
        <f ca="1">OFFSET(#REF!,1,1)/
OFFSET(#REF!,1,0)</f>
        <v>#REF!</v>
      </c>
      <c r="AL40" s="173" t="e">
        <f ca="1">OFFSET(#REF!,1,1)/
OFFSET(#REF!,1,0)</f>
        <v>#REF!</v>
      </c>
      <c r="AM40" s="173" t="e">
        <f ca="1">OFFSET(#REF!,1,1)/
OFFSET(#REF!,1,0)</f>
        <v>#REF!</v>
      </c>
      <c r="AN40" s="173" t="e">
        <f ca="1">OFFSET(#REF!,1,1)/
OFFSET(#REF!,1,0)</f>
        <v>#REF!</v>
      </c>
      <c r="AO40" s="173" t="e">
        <f ca="1">OFFSET(#REF!,1,1)/
OFFSET(#REF!,1,0)</f>
        <v>#REF!</v>
      </c>
      <c r="AP40" s="173" t="e">
        <f ca="1">OFFSET(#REF!,1,1)/
OFFSET(#REF!,1,0)</f>
        <v>#REF!</v>
      </c>
      <c r="AQ40" s="173" t="e">
        <f ca="1">OFFSET(#REF!,1,1)/
OFFSET(#REF!,1,0)</f>
        <v>#REF!</v>
      </c>
      <c r="AR40" s="173" t="e">
        <f ca="1">OFFSET(#REF!,1,1)/
OFFSET(#REF!,1,0)</f>
        <v>#REF!</v>
      </c>
      <c r="AS40" s="173" t="e">
        <f ca="1">OFFSET(#REF!,1,1)/
OFFSET(#REF!,1,0)</f>
        <v>#REF!</v>
      </c>
      <c r="AT40" s="173" t="e">
        <f ca="1">OFFSET(#REF!,1,1)/
OFFSET(#REF!,1,0)</f>
        <v>#REF!</v>
      </c>
      <c r="AU40" s="173" t="e">
        <f ca="1">OFFSET(#REF!,1,1)/
OFFSET(#REF!,1,0)</f>
        <v>#REF!</v>
      </c>
      <c r="AV40" s="173" t="e">
        <f ca="1">OFFSET(#REF!,1,1)/
OFFSET(#REF!,1,0)</f>
        <v>#REF!</v>
      </c>
      <c r="AW40" s="173" t="e">
        <f ca="1">OFFSET(#REF!,1,1)/
OFFSET(#REF!,1,0)</f>
        <v>#REF!</v>
      </c>
      <c r="AX40" s="173" t="e">
        <f ca="1">OFFSET(#REF!,1,1)/
OFFSET(#REF!,1,0)</f>
        <v>#REF!</v>
      </c>
      <c r="AY40" s="173" t="e">
        <f ca="1">OFFSET(#REF!,1,1)/
OFFSET(#REF!,1,0)</f>
        <v>#REF!</v>
      </c>
      <c r="AZ40" s="173" t="e">
        <f ca="1">OFFSET(#REF!,1,1)/
OFFSET(#REF!,1,0)</f>
        <v>#REF!</v>
      </c>
      <c r="BA40" s="173" t="e">
        <f ca="1">OFFSET(#REF!,1,1)/
OFFSET(#REF!,1,0)</f>
        <v>#REF!</v>
      </c>
      <c r="BB40" s="173" t="e">
        <f ca="1">OFFSET(#REF!,1,1)/
OFFSET(#REF!,1,0)</f>
        <v>#REF!</v>
      </c>
      <c r="BC40" s="173" t="e">
        <f ca="1">OFFSET(#REF!,1,1)/
OFFSET(#REF!,1,0)</f>
        <v>#REF!</v>
      </c>
      <c r="BD40" s="173" t="e">
        <f ca="1">OFFSET(#REF!,1,1)/
OFFSET(#REF!,1,0)</f>
        <v>#REF!</v>
      </c>
      <c r="BE40" s="173" t="e">
        <f ca="1">OFFSET(#REF!,1,1)/
OFFSET(#REF!,1,0)</f>
        <v>#REF!</v>
      </c>
      <c r="BF40" s="173" t="e">
        <f ca="1">OFFSET(#REF!,1,1)/
OFFSET(#REF!,1,0)</f>
        <v>#REF!</v>
      </c>
    </row>
    <row r="41" spans="1:58" x14ac:dyDescent="0.2">
      <c r="A41" s="18" t="s">
        <v>76</v>
      </c>
      <c r="B41" s="153" t="e">
        <f>AVERAGEIF(#REF!,B$5,#REF!)</f>
        <v>#REF!</v>
      </c>
      <c r="C41" s="153" t="e">
        <f>AVERAGEIF(#REF!,C$5,#REF!)</f>
        <v>#REF!</v>
      </c>
      <c r="D41" s="153" t="e">
        <f>AVERAGEIF(#REF!,D$5,#REF!)</f>
        <v>#REF!</v>
      </c>
      <c r="E41" s="23"/>
      <c r="F41" s="23"/>
      <c r="G41" s="23"/>
      <c r="H41" s="23"/>
      <c r="I41" s="23"/>
      <c r="J41" s="152">
        <f>AVERAGEIF('Table 2 - Previous month'!$E$4:$CS$4,J$5,'Table 2 - Previous month'!$E40:$CS40)</f>
        <v>1182</v>
      </c>
      <c r="K41" s="152">
        <f>AVERAGEIF('Table 2 - Previous month'!$E$4:$CS$4,K$5,'Table 2 - Previous month'!$E40:$CS40)</f>
        <v>501.38709677419354</v>
      </c>
      <c r="L41" s="152">
        <f>AVERAGEIF('Table 2 - Previous month'!$E$4:$CS$4,L$5,'Table 2 - Previous month'!$E40:$CS40)</f>
        <v>680.61290322580646</v>
      </c>
      <c r="M41" s="23"/>
      <c r="N41" s="23"/>
      <c r="O41" s="23"/>
      <c r="P41" s="23"/>
      <c r="Q41" s="23"/>
      <c r="R41" s="23"/>
      <c r="S41" s="23"/>
      <c r="T41" s="23"/>
      <c r="U41" s="23"/>
      <c r="V41" s="23"/>
      <c r="W41" s="23"/>
      <c r="X41" s="23"/>
      <c r="AB41" s="172" t="e">
        <f ca="1">OFFSET(#REF!,1,1)/
OFFSET(#REF!,1,0)</f>
        <v>#REF!</v>
      </c>
      <c r="AC41" s="172" t="e">
        <f ca="1">OFFSET(#REF!,1,1)/
OFFSET(#REF!,1,0)</f>
        <v>#REF!</v>
      </c>
      <c r="AD41" s="173" t="e">
        <f ca="1">OFFSET(#REF!,1,1)/
OFFSET(#REF!,1,0)</f>
        <v>#REF!</v>
      </c>
      <c r="AE41" s="173" t="e">
        <f ca="1">OFFSET(#REF!,1,1)/
OFFSET(#REF!,1,0)</f>
        <v>#REF!</v>
      </c>
      <c r="AF41" s="173" t="e">
        <f ca="1">OFFSET(#REF!,1,1)/
OFFSET(#REF!,1,0)</f>
        <v>#REF!</v>
      </c>
      <c r="AG41" s="173" t="e">
        <f ca="1">OFFSET(#REF!,1,1)/
OFFSET(#REF!,1,0)</f>
        <v>#REF!</v>
      </c>
      <c r="AH41" s="173" t="e">
        <f ca="1">OFFSET(#REF!,1,1)/
OFFSET(#REF!,1,0)</f>
        <v>#REF!</v>
      </c>
      <c r="AI41" s="173" t="e">
        <f ca="1">OFFSET(#REF!,1,1)/
OFFSET(#REF!,1,0)</f>
        <v>#REF!</v>
      </c>
      <c r="AJ41" s="173" t="e">
        <f ca="1">OFFSET(#REF!,1,1)/
OFFSET(#REF!,1,0)</f>
        <v>#REF!</v>
      </c>
      <c r="AK41" s="173" t="e">
        <f ca="1">OFFSET(#REF!,1,1)/
OFFSET(#REF!,1,0)</f>
        <v>#REF!</v>
      </c>
      <c r="AL41" s="173" t="e">
        <f ca="1">OFFSET(#REF!,1,1)/
OFFSET(#REF!,1,0)</f>
        <v>#REF!</v>
      </c>
      <c r="AM41" s="173" t="e">
        <f ca="1">OFFSET(#REF!,1,1)/
OFFSET(#REF!,1,0)</f>
        <v>#REF!</v>
      </c>
      <c r="AN41" s="173" t="e">
        <f ca="1">OFFSET(#REF!,1,1)/
OFFSET(#REF!,1,0)</f>
        <v>#REF!</v>
      </c>
      <c r="AO41" s="173" t="e">
        <f ca="1">OFFSET(#REF!,1,1)/
OFFSET(#REF!,1,0)</f>
        <v>#REF!</v>
      </c>
      <c r="AP41" s="173" t="e">
        <f ca="1">OFFSET(#REF!,1,1)/
OFFSET(#REF!,1,0)</f>
        <v>#REF!</v>
      </c>
      <c r="AQ41" s="173" t="e">
        <f ca="1">OFFSET(#REF!,1,1)/
OFFSET(#REF!,1,0)</f>
        <v>#REF!</v>
      </c>
      <c r="AR41" s="173" t="e">
        <f ca="1">OFFSET(#REF!,1,1)/
OFFSET(#REF!,1,0)</f>
        <v>#REF!</v>
      </c>
      <c r="AS41" s="173" t="e">
        <f ca="1">OFFSET(#REF!,1,1)/
OFFSET(#REF!,1,0)</f>
        <v>#REF!</v>
      </c>
      <c r="AT41" s="173" t="e">
        <f ca="1">OFFSET(#REF!,1,1)/
OFFSET(#REF!,1,0)</f>
        <v>#REF!</v>
      </c>
      <c r="AU41" s="173" t="e">
        <f ca="1">OFFSET(#REF!,1,1)/
OFFSET(#REF!,1,0)</f>
        <v>#REF!</v>
      </c>
      <c r="AV41" s="173" t="e">
        <f ca="1">OFFSET(#REF!,1,1)/
OFFSET(#REF!,1,0)</f>
        <v>#REF!</v>
      </c>
      <c r="AW41" s="173" t="e">
        <f ca="1">OFFSET(#REF!,1,1)/
OFFSET(#REF!,1,0)</f>
        <v>#REF!</v>
      </c>
      <c r="AX41" s="173" t="e">
        <f ca="1">OFFSET(#REF!,1,1)/
OFFSET(#REF!,1,0)</f>
        <v>#REF!</v>
      </c>
      <c r="AY41" s="173" t="e">
        <f ca="1">OFFSET(#REF!,1,1)/
OFFSET(#REF!,1,0)</f>
        <v>#REF!</v>
      </c>
      <c r="AZ41" s="173" t="e">
        <f ca="1">OFFSET(#REF!,1,1)/
OFFSET(#REF!,1,0)</f>
        <v>#REF!</v>
      </c>
      <c r="BA41" s="173" t="e">
        <f ca="1">OFFSET(#REF!,1,1)/
OFFSET(#REF!,1,0)</f>
        <v>#REF!</v>
      </c>
      <c r="BB41" s="173" t="e">
        <f ca="1">OFFSET(#REF!,1,1)/
OFFSET(#REF!,1,0)</f>
        <v>#REF!</v>
      </c>
      <c r="BC41" s="173" t="e">
        <f ca="1">OFFSET(#REF!,1,1)/
OFFSET(#REF!,1,0)</f>
        <v>#REF!</v>
      </c>
      <c r="BD41" s="173" t="e">
        <f ca="1">OFFSET(#REF!,1,1)/
OFFSET(#REF!,1,0)</f>
        <v>#REF!</v>
      </c>
      <c r="BE41" s="173" t="e">
        <f ca="1">OFFSET(#REF!,1,1)/
OFFSET(#REF!,1,0)</f>
        <v>#REF!</v>
      </c>
      <c r="BF41" s="173" t="e">
        <f ca="1">OFFSET(#REF!,1,1)/
OFFSET(#REF!,1,0)</f>
        <v>#REF!</v>
      </c>
    </row>
    <row r="42" spans="1:58" x14ac:dyDescent="0.2">
      <c r="A42" s="18" t="s">
        <v>87</v>
      </c>
      <c r="B42" s="153" t="e">
        <f>AVERAGEIF(#REF!,B$5,#REF!)</f>
        <v>#REF!</v>
      </c>
      <c r="C42" s="153" t="e">
        <f>AVERAGEIF(#REF!,C$5,#REF!)</f>
        <v>#REF!</v>
      </c>
      <c r="D42" s="153" t="e">
        <f>AVERAGEIF(#REF!,D$5,#REF!)</f>
        <v>#REF!</v>
      </c>
      <c r="E42" s="23"/>
      <c r="F42" s="23"/>
      <c r="G42" s="23"/>
      <c r="H42" s="23"/>
      <c r="I42" s="23"/>
      <c r="J42" s="152">
        <f>AVERAGEIF('Table 2 - Previous month'!$E$4:$CS$4,J$5,'Table 2 - Previous month'!$E41:$CS41)</f>
        <v>1321.9032258064517</v>
      </c>
      <c r="K42" s="152">
        <f>AVERAGEIF('Table 2 - Previous month'!$E$4:$CS$4,K$5,'Table 2 - Previous month'!$E41:$CS41)</f>
        <v>466.12903225806451</v>
      </c>
      <c r="L42" s="152">
        <f>AVERAGEIF('Table 2 - Previous month'!$E$4:$CS$4,L$5,'Table 2 - Previous month'!$E41:$CS41)</f>
        <v>855.77419354838707</v>
      </c>
      <c r="M42" s="23"/>
      <c r="N42" s="23"/>
      <c r="O42" s="23"/>
      <c r="P42" s="23"/>
      <c r="Q42" s="23"/>
      <c r="R42" s="23"/>
      <c r="S42" s="23"/>
      <c r="T42" s="23"/>
      <c r="U42" s="23"/>
      <c r="V42" s="23"/>
      <c r="W42" s="23"/>
      <c r="X42" s="23"/>
      <c r="AB42" s="172" t="e">
        <f ca="1">OFFSET(#REF!,1,1)/
OFFSET(#REF!,1,0)</f>
        <v>#REF!</v>
      </c>
      <c r="AC42" s="172" t="e">
        <f ca="1">OFFSET(#REF!,1,1)/
OFFSET(#REF!,1,0)</f>
        <v>#REF!</v>
      </c>
      <c r="AD42" s="173" t="e">
        <f ca="1">OFFSET(#REF!,1,1)/
OFFSET(#REF!,1,0)</f>
        <v>#REF!</v>
      </c>
      <c r="AE42" s="173" t="e">
        <f ca="1">OFFSET(#REF!,1,1)/
OFFSET(#REF!,1,0)</f>
        <v>#REF!</v>
      </c>
      <c r="AF42" s="173" t="e">
        <f ca="1">OFFSET(#REF!,1,1)/
OFFSET(#REF!,1,0)</f>
        <v>#REF!</v>
      </c>
      <c r="AG42" s="173" t="e">
        <f ca="1">OFFSET(#REF!,1,1)/
OFFSET(#REF!,1,0)</f>
        <v>#REF!</v>
      </c>
      <c r="AH42" s="173" t="e">
        <f ca="1">OFFSET(#REF!,1,1)/
OFFSET(#REF!,1,0)</f>
        <v>#REF!</v>
      </c>
      <c r="AI42" s="173" t="e">
        <f ca="1">OFFSET(#REF!,1,1)/
OFFSET(#REF!,1,0)</f>
        <v>#REF!</v>
      </c>
      <c r="AJ42" s="173" t="e">
        <f ca="1">OFFSET(#REF!,1,1)/
OFFSET(#REF!,1,0)</f>
        <v>#REF!</v>
      </c>
      <c r="AK42" s="173" t="e">
        <f ca="1">OFFSET(#REF!,1,1)/
OFFSET(#REF!,1,0)</f>
        <v>#REF!</v>
      </c>
      <c r="AL42" s="173" t="e">
        <f ca="1">OFFSET(#REF!,1,1)/
OFFSET(#REF!,1,0)</f>
        <v>#REF!</v>
      </c>
      <c r="AM42" s="173" t="e">
        <f ca="1">OFFSET(#REF!,1,1)/
OFFSET(#REF!,1,0)</f>
        <v>#REF!</v>
      </c>
      <c r="AN42" s="173" t="e">
        <f ca="1">OFFSET(#REF!,1,1)/
OFFSET(#REF!,1,0)</f>
        <v>#REF!</v>
      </c>
      <c r="AO42" s="173" t="e">
        <f ca="1">OFFSET(#REF!,1,1)/
OFFSET(#REF!,1,0)</f>
        <v>#REF!</v>
      </c>
      <c r="AP42" s="173" t="e">
        <f ca="1">OFFSET(#REF!,1,1)/
OFFSET(#REF!,1,0)</f>
        <v>#REF!</v>
      </c>
      <c r="AQ42" s="173" t="e">
        <f ca="1">OFFSET(#REF!,1,1)/
OFFSET(#REF!,1,0)</f>
        <v>#REF!</v>
      </c>
      <c r="AR42" s="173" t="e">
        <f ca="1">OFFSET(#REF!,1,1)/
OFFSET(#REF!,1,0)</f>
        <v>#REF!</v>
      </c>
      <c r="AS42" s="173" t="e">
        <f ca="1">OFFSET(#REF!,1,1)/
OFFSET(#REF!,1,0)</f>
        <v>#REF!</v>
      </c>
      <c r="AT42" s="173" t="e">
        <f ca="1">OFFSET(#REF!,1,1)/
OFFSET(#REF!,1,0)</f>
        <v>#REF!</v>
      </c>
      <c r="AU42" s="173" t="e">
        <f ca="1">OFFSET(#REF!,1,1)/
OFFSET(#REF!,1,0)</f>
        <v>#REF!</v>
      </c>
      <c r="AV42" s="173" t="e">
        <f ca="1">OFFSET(#REF!,1,1)/
OFFSET(#REF!,1,0)</f>
        <v>#REF!</v>
      </c>
      <c r="AW42" s="173" t="e">
        <f ca="1">OFFSET(#REF!,1,1)/
OFFSET(#REF!,1,0)</f>
        <v>#REF!</v>
      </c>
      <c r="AX42" s="173" t="e">
        <f ca="1">OFFSET(#REF!,1,1)/
OFFSET(#REF!,1,0)</f>
        <v>#REF!</v>
      </c>
      <c r="AY42" s="173" t="e">
        <f ca="1">OFFSET(#REF!,1,1)/
OFFSET(#REF!,1,0)</f>
        <v>#REF!</v>
      </c>
      <c r="AZ42" s="173" t="e">
        <f ca="1">OFFSET(#REF!,1,1)/
OFFSET(#REF!,1,0)</f>
        <v>#REF!</v>
      </c>
      <c r="BA42" s="173" t="e">
        <f ca="1">OFFSET(#REF!,1,1)/
OFFSET(#REF!,1,0)</f>
        <v>#REF!</v>
      </c>
      <c r="BB42" s="173" t="e">
        <f ca="1">OFFSET(#REF!,1,1)/
OFFSET(#REF!,1,0)</f>
        <v>#REF!</v>
      </c>
      <c r="BC42" s="173" t="e">
        <f ca="1">OFFSET(#REF!,1,1)/
OFFSET(#REF!,1,0)</f>
        <v>#REF!</v>
      </c>
      <c r="BD42" s="173" t="e">
        <f ca="1">OFFSET(#REF!,1,1)/
OFFSET(#REF!,1,0)</f>
        <v>#REF!</v>
      </c>
      <c r="BE42" s="173" t="e">
        <f ca="1">OFFSET(#REF!,1,1)/
OFFSET(#REF!,1,0)</f>
        <v>#REF!</v>
      </c>
      <c r="BF42" s="173" t="e">
        <f ca="1">OFFSET(#REF!,1,1)/
OFFSET(#REF!,1,0)</f>
        <v>#REF!</v>
      </c>
    </row>
    <row r="43" spans="1:58" x14ac:dyDescent="0.2">
      <c r="A43" s="18" t="s">
        <v>89</v>
      </c>
      <c r="B43" s="153" t="e">
        <f>AVERAGEIF(#REF!,B$5,#REF!)</f>
        <v>#REF!</v>
      </c>
      <c r="C43" s="153" t="e">
        <f>AVERAGEIF(#REF!,C$5,#REF!)</f>
        <v>#REF!</v>
      </c>
      <c r="D43" s="153" t="e">
        <f>AVERAGEIF(#REF!,D$5,#REF!)</f>
        <v>#REF!</v>
      </c>
      <c r="E43" s="23"/>
      <c r="F43" s="23"/>
      <c r="G43" s="23"/>
      <c r="H43" s="23"/>
      <c r="I43" s="23"/>
      <c r="J43" s="152">
        <f>AVERAGEIF('Table 2 - Previous month'!$E$4:$CS$4,J$5,'Table 2 - Previous month'!$E42:$CS42)</f>
        <v>1719.258064516129</v>
      </c>
      <c r="K43" s="152">
        <f>AVERAGEIF('Table 2 - Previous month'!$E$4:$CS$4,K$5,'Table 2 - Previous month'!$E42:$CS42)</f>
        <v>499.51612903225805</v>
      </c>
      <c r="L43" s="152">
        <f>AVERAGEIF('Table 2 - Previous month'!$E$4:$CS$4,L$5,'Table 2 - Previous month'!$E42:$CS42)</f>
        <v>1219.741935483871</v>
      </c>
      <c r="M43" s="23"/>
      <c r="N43" s="23"/>
      <c r="O43" s="23"/>
      <c r="P43" s="23"/>
      <c r="Q43" s="23"/>
      <c r="R43" s="23"/>
      <c r="S43" s="23"/>
      <c r="T43" s="23"/>
      <c r="U43" s="23"/>
      <c r="V43" s="23"/>
      <c r="W43" s="23"/>
      <c r="X43" s="23"/>
      <c r="AB43" s="172" t="e">
        <f ca="1">OFFSET(#REF!,1,1)/
OFFSET(#REF!,1,0)</f>
        <v>#REF!</v>
      </c>
      <c r="AC43" s="172" t="e">
        <f ca="1">OFFSET(#REF!,1,1)/
OFFSET(#REF!,1,0)</f>
        <v>#REF!</v>
      </c>
      <c r="AD43" s="173" t="e">
        <f ca="1">OFFSET(#REF!,1,1)/
OFFSET(#REF!,1,0)</f>
        <v>#REF!</v>
      </c>
      <c r="AE43" s="173" t="e">
        <f ca="1">OFFSET(#REF!,1,1)/
OFFSET(#REF!,1,0)</f>
        <v>#REF!</v>
      </c>
      <c r="AF43" s="173" t="e">
        <f ca="1">OFFSET(#REF!,1,1)/
OFFSET(#REF!,1,0)</f>
        <v>#REF!</v>
      </c>
      <c r="AG43" s="173" t="e">
        <f ca="1">OFFSET(#REF!,1,1)/
OFFSET(#REF!,1,0)</f>
        <v>#REF!</v>
      </c>
      <c r="AH43" s="173" t="e">
        <f ca="1">OFFSET(#REF!,1,1)/
OFFSET(#REF!,1,0)</f>
        <v>#REF!</v>
      </c>
      <c r="AI43" s="173" t="e">
        <f ca="1">OFFSET(#REF!,1,1)/
OFFSET(#REF!,1,0)</f>
        <v>#REF!</v>
      </c>
      <c r="AJ43" s="173" t="e">
        <f ca="1">OFFSET(#REF!,1,1)/
OFFSET(#REF!,1,0)</f>
        <v>#REF!</v>
      </c>
      <c r="AK43" s="173" t="e">
        <f ca="1">OFFSET(#REF!,1,1)/
OFFSET(#REF!,1,0)</f>
        <v>#REF!</v>
      </c>
      <c r="AL43" s="173" t="e">
        <f ca="1">OFFSET(#REF!,1,1)/
OFFSET(#REF!,1,0)</f>
        <v>#REF!</v>
      </c>
      <c r="AM43" s="173" t="e">
        <f ca="1">OFFSET(#REF!,1,1)/
OFFSET(#REF!,1,0)</f>
        <v>#REF!</v>
      </c>
      <c r="AN43" s="173" t="e">
        <f ca="1">OFFSET(#REF!,1,1)/
OFFSET(#REF!,1,0)</f>
        <v>#REF!</v>
      </c>
      <c r="AO43" s="173" t="e">
        <f ca="1">OFFSET(#REF!,1,1)/
OFFSET(#REF!,1,0)</f>
        <v>#REF!</v>
      </c>
      <c r="AP43" s="173" t="e">
        <f ca="1">OFFSET(#REF!,1,1)/
OFFSET(#REF!,1,0)</f>
        <v>#REF!</v>
      </c>
      <c r="AQ43" s="173" t="e">
        <f ca="1">OFFSET(#REF!,1,1)/
OFFSET(#REF!,1,0)</f>
        <v>#REF!</v>
      </c>
      <c r="AR43" s="173" t="e">
        <f ca="1">OFFSET(#REF!,1,1)/
OFFSET(#REF!,1,0)</f>
        <v>#REF!</v>
      </c>
      <c r="AS43" s="173" t="e">
        <f ca="1">OFFSET(#REF!,1,1)/
OFFSET(#REF!,1,0)</f>
        <v>#REF!</v>
      </c>
      <c r="AT43" s="173" t="e">
        <f ca="1">OFFSET(#REF!,1,1)/
OFFSET(#REF!,1,0)</f>
        <v>#REF!</v>
      </c>
      <c r="AU43" s="173" t="e">
        <f ca="1">OFFSET(#REF!,1,1)/
OFFSET(#REF!,1,0)</f>
        <v>#REF!</v>
      </c>
      <c r="AV43" s="173" t="e">
        <f ca="1">OFFSET(#REF!,1,1)/
OFFSET(#REF!,1,0)</f>
        <v>#REF!</v>
      </c>
      <c r="AW43" s="173" t="e">
        <f ca="1">OFFSET(#REF!,1,1)/
OFFSET(#REF!,1,0)</f>
        <v>#REF!</v>
      </c>
      <c r="AX43" s="173" t="e">
        <f ca="1">OFFSET(#REF!,1,1)/
OFFSET(#REF!,1,0)</f>
        <v>#REF!</v>
      </c>
      <c r="AY43" s="173" t="e">
        <f ca="1">OFFSET(#REF!,1,1)/
OFFSET(#REF!,1,0)</f>
        <v>#REF!</v>
      </c>
      <c r="AZ43" s="173" t="e">
        <f ca="1">OFFSET(#REF!,1,1)/
OFFSET(#REF!,1,0)</f>
        <v>#REF!</v>
      </c>
      <c r="BA43" s="173" t="e">
        <f ca="1">OFFSET(#REF!,1,1)/
OFFSET(#REF!,1,0)</f>
        <v>#REF!</v>
      </c>
      <c r="BB43" s="173" t="e">
        <f ca="1">OFFSET(#REF!,1,1)/
OFFSET(#REF!,1,0)</f>
        <v>#REF!</v>
      </c>
      <c r="BC43" s="173" t="e">
        <f ca="1">OFFSET(#REF!,1,1)/
OFFSET(#REF!,1,0)</f>
        <v>#REF!</v>
      </c>
      <c r="BD43" s="173" t="e">
        <f ca="1">OFFSET(#REF!,1,1)/
OFFSET(#REF!,1,0)</f>
        <v>#REF!</v>
      </c>
      <c r="BE43" s="173" t="e">
        <f ca="1">OFFSET(#REF!,1,1)/
OFFSET(#REF!,1,0)</f>
        <v>#REF!</v>
      </c>
      <c r="BF43" s="173" t="e">
        <f ca="1">OFFSET(#REF!,1,1)/
OFFSET(#REF!,1,0)</f>
        <v>#REF!</v>
      </c>
    </row>
    <row r="44" spans="1:58" x14ac:dyDescent="0.2">
      <c r="A44" s="18" t="s">
        <v>85</v>
      </c>
      <c r="B44" s="153" t="e">
        <f>AVERAGEIF(#REF!,B$5,#REF!)</f>
        <v>#REF!</v>
      </c>
      <c r="C44" s="153" t="e">
        <f>AVERAGEIF(#REF!,C$5,#REF!)</f>
        <v>#REF!</v>
      </c>
      <c r="D44" s="153" t="e">
        <f>AVERAGEIF(#REF!,D$5,#REF!)</f>
        <v>#REF!</v>
      </c>
      <c r="E44" s="23"/>
      <c r="F44" s="23"/>
      <c r="G44" s="23"/>
      <c r="H44" s="23"/>
      <c r="I44" s="23"/>
      <c r="J44" s="152">
        <f>AVERAGEIF('Table 2 - Previous month'!$E$4:$CS$4,J$5,'Table 2 - Previous month'!$E43:$CS43)</f>
        <v>710.12903225806451</v>
      </c>
      <c r="K44" s="152">
        <f>AVERAGEIF('Table 2 - Previous month'!$E$4:$CS$4,K$5,'Table 2 - Previous month'!$E43:$CS43)</f>
        <v>309.96774193548384</v>
      </c>
      <c r="L44" s="152">
        <f>AVERAGEIF('Table 2 - Previous month'!$E$4:$CS$4,L$5,'Table 2 - Previous month'!$E43:$CS43)</f>
        <v>400.16129032258067</v>
      </c>
      <c r="M44" s="23"/>
      <c r="N44" s="23"/>
      <c r="O44" s="23"/>
      <c r="P44" s="23"/>
      <c r="Q44" s="23"/>
      <c r="R44" s="23"/>
      <c r="S44" s="23"/>
      <c r="T44" s="23"/>
      <c r="U44" s="23"/>
      <c r="V44" s="23"/>
      <c r="W44" s="23"/>
      <c r="X44" s="23"/>
      <c r="AB44" s="172" t="e">
        <f ca="1">OFFSET(#REF!,1,1)/
OFFSET(#REF!,1,0)</f>
        <v>#REF!</v>
      </c>
      <c r="AC44" s="172" t="e">
        <f ca="1">OFFSET(#REF!,1,1)/
OFFSET(#REF!,1,0)</f>
        <v>#REF!</v>
      </c>
      <c r="AD44" s="173" t="e">
        <f ca="1">OFFSET(#REF!,1,1)/
OFFSET(#REF!,1,0)</f>
        <v>#REF!</v>
      </c>
      <c r="AE44" s="173" t="e">
        <f ca="1">OFFSET(#REF!,1,1)/
OFFSET(#REF!,1,0)</f>
        <v>#REF!</v>
      </c>
      <c r="AF44" s="173" t="e">
        <f ca="1">OFFSET(#REF!,1,1)/
OFFSET(#REF!,1,0)</f>
        <v>#REF!</v>
      </c>
      <c r="AG44" s="173" t="e">
        <f ca="1">OFFSET(#REF!,1,1)/
OFFSET(#REF!,1,0)</f>
        <v>#REF!</v>
      </c>
      <c r="AH44" s="173" t="e">
        <f ca="1">OFFSET(#REF!,1,1)/
OFFSET(#REF!,1,0)</f>
        <v>#REF!</v>
      </c>
      <c r="AI44" s="173" t="e">
        <f ca="1">OFFSET(#REF!,1,1)/
OFFSET(#REF!,1,0)</f>
        <v>#REF!</v>
      </c>
      <c r="AJ44" s="173" t="e">
        <f ca="1">OFFSET(#REF!,1,1)/
OFFSET(#REF!,1,0)</f>
        <v>#REF!</v>
      </c>
      <c r="AK44" s="173" t="e">
        <f ca="1">OFFSET(#REF!,1,1)/
OFFSET(#REF!,1,0)</f>
        <v>#REF!</v>
      </c>
      <c r="AL44" s="173" t="e">
        <f ca="1">OFFSET(#REF!,1,1)/
OFFSET(#REF!,1,0)</f>
        <v>#REF!</v>
      </c>
      <c r="AM44" s="173" t="e">
        <f ca="1">OFFSET(#REF!,1,1)/
OFFSET(#REF!,1,0)</f>
        <v>#REF!</v>
      </c>
      <c r="AN44" s="173" t="e">
        <f ca="1">OFFSET(#REF!,1,1)/
OFFSET(#REF!,1,0)</f>
        <v>#REF!</v>
      </c>
      <c r="AO44" s="173" t="e">
        <f ca="1">OFFSET(#REF!,1,1)/
OFFSET(#REF!,1,0)</f>
        <v>#REF!</v>
      </c>
      <c r="AP44" s="173" t="e">
        <f ca="1">OFFSET(#REF!,1,1)/
OFFSET(#REF!,1,0)</f>
        <v>#REF!</v>
      </c>
      <c r="AQ44" s="173" t="e">
        <f ca="1">OFFSET(#REF!,1,1)/
OFFSET(#REF!,1,0)</f>
        <v>#REF!</v>
      </c>
      <c r="AR44" s="173" t="e">
        <f ca="1">OFFSET(#REF!,1,1)/
OFFSET(#REF!,1,0)</f>
        <v>#REF!</v>
      </c>
      <c r="AS44" s="173" t="e">
        <f ca="1">OFFSET(#REF!,1,1)/
OFFSET(#REF!,1,0)</f>
        <v>#REF!</v>
      </c>
      <c r="AT44" s="173" t="e">
        <f ca="1">OFFSET(#REF!,1,1)/
OFFSET(#REF!,1,0)</f>
        <v>#REF!</v>
      </c>
      <c r="AU44" s="173" t="e">
        <f ca="1">OFFSET(#REF!,1,1)/
OFFSET(#REF!,1,0)</f>
        <v>#REF!</v>
      </c>
      <c r="AV44" s="173" t="e">
        <f ca="1">OFFSET(#REF!,1,1)/
OFFSET(#REF!,1,0)</f>
        <v>#REF!</v>
      </c>
      <c r="AW44" s="173" t="e">
        <f ca="1">OFFSET(#REF!,1,1)/
OFFSET(#REF!,1,0)</f>
        <v>#REF!</v>
      </c>
      <c r="AX44" s="173" t="e">
        <f ca="1">OFFSET(#REF!,1,1)/
OFFSET(#REF!,1,0)</f>
        <v>#REF!</v>
      </c>
      <c r="AY44" s="173" t="e">
        <f ca="1">OFFSET(#REF!,1,1)/
OFFSET(#REF!,1,0)</f>
        <v>#REF!</v>
      </c>
      <c r="AZ44" s="173" t="e">
        <f ca="1">OFFSET(#REF!,1,1)/
OFFSET(#REF!,1,0)</f>
        <v>#REF!</v>
      </c>
      <c r="BA44" s="173" t="e">
        <f ca="1">OFFSET(#REF!,1,1)/
OFFSET(#REF!,1,0)</f>
        <v>#REF!</v>
      </c>
      <c r="BB44" s="173" t="e">
        <f ca="1">OFFSET(#REF!,1,1)/
OFFSET(#REF!,1,0)</f>
        <v>#REF!</v>
      </c>
      <c r="BC44" s="173" t="e">
        <f ca="1">OFFSET(#REF!,1,1)/
OFFSET(#REF!,1,0)</f>
        <v>#REF!</v>
      </c>
      <c r="BD44" s="173" t="e">
        <f ca="1">OFFSET(#REF!,1,1)/
OFFSET(#REF!,1,0)</f>
        <v>#REF!</v>
      </c>
      <c r="BE44" s="173" t="e">
        <f ca="1">OFFSET(#REF!,1,1)/
OFFSET(#REF!,1,0)</f>
        <v>#REF!</v>
      </c>
      <c r="BF44" s="173" t="e">
        <f ca="1">OFFSET(#REF!,1,1)/
OFFSET(#REF!,1,0)</f>
        <v>#REF!</v>
      </c>
    </row>
    <row r="45" spans="1:58" x14ac:dyDescent="0.2">
      <c r="A45" s="18" t="s">
        <v>91</v>
      </c>
      <c r="B45" s="153" t="e">
        <f>AVERAGEIF(#REF!,B$5,#REF!)</f>
        <v>#REF!</v>
      </c>
      <c r="C45" s="153" t="e">
        <f>AVERAGEIF(#REF!,C$5,#REF!)</f>
        <v>#REF!</v>
      </c>
      <c r="D45" s="153" t="e">
        <f>AVERAGEIF(#REF!,D$5,#REF!)</f>
        <v>#REF!</v>
      </c>
      <c r="E45" s="23"/>
      <c r="F45" s="23"/>
      <c r="G45" s="23"/>
      <c r="H45" s="23"/>
      <c r="I45" s="23"/>
      <c r="J45" s="152">
        <f>AVERAGEIF('Table 2 - Previous month'!$E$4:$CS$4,J$5,'Table 2 - Previous month'!$E44:$CS44)</f>
        <v>656.38709677419354</v>
      </c>
      <c r="K45" s="152">
        <f>AVERAGEIF('Table 2 - Previous month'!$E$4:$CS$4,K$5,'Table 2 - Previous month'!$E44:$CS44)</f>
        <v>238.06451612903226</v>
      </c>
      <c r="L45" s="152">
        <f>AVERAGEIF('Table 2 - Previous month'!$E$4:$CS$4,L$5,'Table 2 - Previous month'!$E44:$CS44)</f>
        <v>418.32258064516128</v>
      </c>
      <c r="M45" s="23"/>
      <c r="N45" s="23"/>
      <c r="O45" s="23"/>
      <c r="P45" s="23"/>
      <c r="Q45" s="23"/>
      <c r="R45" s="23"/>
      <c r="S45" s="23"/>
      <c r="T45" s="23"/>
      <c r="U45" s="23"/>
      <c r="V45" s="23"/>
      <c r="W45" s="23"/>
      <c r="X45" s="23"/>
      <c r="AB45" s="172" t="e">
        <f ca="1">OFFSET(#REF!,1,1)/
OFFSET(#REF!,1,0)</f>
        <v>#REF!</v>
      </c>
      <c r="AC45" s="172" t="e">
        <f ca="1">OFFSET(#REF!,1,1)/
OFFSET(#REF!,1,0)</f>
        <v>#REF!</v>
      </c>
      <c r="AD45" s="173" t="e">
        <f ca="1">OFFSET(#REF!,1,1)/
OFFSET(#REF!,1,0)</f>
        <v>#REF!</v>
      </c>
      <c r="AE45" s="173" t="e">
        <f ca="1">OFFSET(#REF!,1,1)/
OFFSET(#REF!,1,0)</f>
        <v>#REF!</v>
      </c>
      <c r="AF45" s="173" t="e">
        <f ca="1">OFFSET(#REF!,1,1)/
OFFSET(#REF!,1,0)</f>
        <v>#REF!</v>
      </c>
      <c r="AG45" s="173" t="e">
        <f ca="1">OFFSET(#REF!,1,1)/
OFFSET(#REF!,1,0)</f>
        <v>#REF!</v>
      </c>
      <c r="AH45" s="173" t="e">
        <f ca="1">OFFSET(#REF!,1,1)/
OFFSET(#REF!,1,0)</f>
        <v>#REF!</v>
      </c>
      <c r="AI45" s="173" t="e">
        <f ca="1">OFFSET(#REF!,1,1)/
OFFSET(#REF!,1,0)</f>
        <v>#REF!</v>
      </c>
      <c r="AJ45" s="173" t="e">
        <f ca="1">OFFSET(#REF!,1,1)/
OFFSET(#REF!,1,0)</f>
        <v>#REF!</v>
      </c>
      <c r="AK45" s="173" t="e">
        <f ca="1">OFFSET(#REF!,1,1)/
OFFSET(#REF!,1,0)</f>
        <v>#REF!</v>
      </c>
      <c r="AL45" s="173" t="e">
        <f ca="1">OFFSET(#REF!,1,1)/
OFFSET(#REF!,1,0)</f>
        <v>#REF!</v>
      </c>
      <c r="AM45" s="173" t="e">
        <f ca="1">OFFSET(#REF!,1,1)/
OFFSET(#REF!,1,0)</f>
        <v>#REF!</v>
      </c>
      <c r="AN45" s="173" t="e">
        <f ca="1">OFFSET(#REF!,1,1)/
OFFSET(#REF!,1,0)</f>
        <v>#REF!</v>
      </c>
      <c r="AO45" s="173" t="e">
        <f ca="1">OFFSET(#REF!,1,1)/
OFFSET(#REF!,1,0)</f>
        <v>#REF!</v>
      </c>
      <c r="AP45" s="173" t="e">
        <f ca="1">OFFSET(#REF!,1,1)/
OFFSET(#REF!,1,0)</f>
        <v>#REF!</v>
      </c>
      <c r="AQ45" s="173" t="e">
        <f ca="1">OFFSET(#REF!,1,1)/
OFFSET(#REF!,1,0)</f>
        <v>#REF!</v>
      </c>
      <c r="AR45" s="173" t="e">
        <f ca="1">OFFSET(#REF!,1,1)/
OFFSET(#REF!,1,0)</f>
        <v>#REF!</v>
      </c>
      <c r="AS45" s="173" t="e">
        <f ca="1">OFFSET(#REF!,1,1)/
OFFSET(#REF!,1,0)</f>
        <v>#REF!</v>
      </c>
      <c r="AT45" s="173" t="e">
        <f ca="1">OFFSET(#REF!,1,1)/
OFFSET(#REF!,1,0)</f>
        <v>#REF!</v>
      </c>
      <c r="AU45" s="173" t="e">
        <f ca="1">OFFSET(#REF!,1,1)/
OFFSET(#REF!,1,0)</f>
        <v>#REF!</v>
      </c>
      <c r="AV45" s="173" t="e">
        <f ca="1">OFFSET(#REF!,1,1)/
OFFSET(#REF!,1,0)</f>
        <v>#REF!</v>
      </c>
      <c r="AW45" s="173" t="e">
        <f ca="1">OFFSET(#REF!,1,1)/
OFFSET(#REF!,1,0)</f>
        <v>#REF!</v>
      </c>
      <c r="AX45" s="173" t="e">
        <f ca="1">OFFSET(#REF!,1,1)/
OFFSET(#REF!,1,0)</f>
        <v>#REF!</v>
      </c>
      <c r="AY45" s="173" t="e">
        <f ca="1">OFFSET(#REF!,1,1)/
OFFSET(#REF!,1,0)</f>
        <v>#REF!</v>
      </c>
      <c r="AZ45" s="173" t="e">
        <f ca="1">OFFSET(#REF!,1,1)/
OFFSET(#REF!,1,0)</f>
        <v>#REF!</v>
      </c>
      <c r="BA45" s="173" t="e">
        <f ca="1">OFFSET(#REF!,1,1)/
OFFSET(#REF!,1,0)</f>
        <v>#REF!</v>
      </c>
      <c r="BB45" s="173" t="e">
        <f ca="1">OFFSET(#REF!,1,1)/
OFFSET(#REF!,1,0)</f>
        <v>#REF!</v>
      </c>
      <c r="BC45" s="173" t="e">
        <f ca="1">OFFSET(#REF!,1,1)/
OFFSET(#REF!,1,0)</f>
        <v>#REF!</v>
      </c>
      <c r="BD45" s="173" t="e">
        <f ca="1">OFFSET(#REF!,1,1)/
OFFSET(#REF!,1,0)</f>
        <v>#REF!</v>
      </c>
      <c r="BE45" s="173" t="e">
        <f ca="1">OFFSET(#REF!,1,1)/
OFFSET(#REF!,1,0)</f>
        <v>#REF!</v>
      </c>
      <c r="BF45" s="173" t="e">
        <f ca="1">OFFSET(#REF!,1,1)/
OFFSET(#REF!,1,0)</f>
        <v>#REF!</v>
      </c>
    </row>
    <row r="46" spans="1:58" x14ac:dyDescent="0.2">
      <c r="A46" s="18" t="s">
        <v>96</v>
      </c>
      <c r="B46" s="153" t="e">
        <f>AVERAGEIF(#REF!,B$5,#REF!)</f>
        <v>#REF!</v>
      </c>
      <c r="C46" s="153" t="e">
        <f>AVERAGEIF(#REF!,C$5,#REF!)</f>
        <v>#REF!</v>
      </c>
      <c r="D46" s="153" t="e">
        <f>AVERAGEIF(#REF!,D$5,#REF!)</f>
        <v>#REF!</v>
      </c>
      <c r="E46" s="23"/>
      <c r="F46" s="23"/>
      <c r="G46" s="23"/>
      <c r="H46" s="23"/>
      <c r="I46" s="23"/>
      <c r="J46" s="152">
        <f>AVERAGEIF('Table 2 - Previous month'!$E$4:$CS$4,J$5,'Table 2 - Previous month'!$E45:$CS45)</f>
        <v>332.29032258064518</v>
      </c>
      <c r="K46" s="152">
        <f>AVERAGEIF('Table 2 - Previous month'!$E$4:$CS$4,K$5,'Table 2 - Previous month'!$E45:$CS45)</f>
        <v>121.3225806451613</v>
      </c>
      <c r="L46" s="152">
        <f>AVERAGEIF('Table 2 - Previous month'!$E$4:$CS$4,L$5,'Table 2 - Previous month'!$E45:$CS45)</f>
        <v>210.96774193548387</v>
      </c>
      <c r="M46" s="23"/>
      <c r="N46" s="23"/>
      <c r="O46" s="23"/>
      <c r="P46" s="23"/>
      <c r="Q46" s="23"/>
      <c r="R46" s="23"/>
      <c r="S46" s="23"/>
      <c r="T46" s="23"/>
      <c r="U46" s="23"/>
      <c r="V46" s="23"/>
      <c r="W46" s="23"/>
      <c r="X46" s="23"/>
      <c r="AB46" s="172" t="e">
        <f ca="1">OFFSET(#REF!,1,1)/
OFFSET(#REF!,1,0)</f>
        <v>#REF!</v>
      </c>
      <c r="AC46" s="172" t="e">
        <f ca="1">OFFSET(#REF!,1,1)/
OFFSET(#REF!,1,0)</f>
        <v>#REF!</v>
      </c>
      <c r="AD46" s="173" t="e">
        <f ca="1">OFFSET(#REF!,1,1)/
OFFSET(#REF!,1,0)</f>
        <v>#REF!</v>
      </c>
      <c r="AE46" s="173" t="e">
        <f ca="1">OFFSET(#REF!,1,1)/
OFFSET(#REF!,1,0)</f>
        <v>#REF!</v>
      </c>
      <c r="AF46" s="173" t="e">
        <f ca="1">OFFSET(#REF!,1,1)/
OFFSET(#REF!,1,0)</f>
        <v>#REF!</v>
      </c>
      <c r="AG46" s="173" t="e">
        <f ca="1">OFFSET(#REF!,1,1)/
OFFSET(#REF!,1,0)</f>
        <v>#REF!</v>
      </c>
      <c r="AH46" s="173" t="e">
        <f ca="1">OFFSET(#REF!,1,1)/
OFFSET(#REF!,1,0)</f>
        <v>#REF!</v>
      </c>
      <c r="AI46" s="173" t="e">
        <f ca="1">OFFSET(#REF!,1,1)/
OFFSET(#REF!,1,0)</f>
        <v>#REF!</v>
      </c>
      <c r="AJ46" s="173" t="e">
        <f ca="1">OFFSET(#REF!,1,1)/
OFFSET(#REF!,1,0)</f>
        <v>#REF!</v>
      </c>
      <c r="AK46" s="173" t="e">
        <f ca="1">OFFSET(#REF!,1,1)/
OFFSET(#REF!,1,0)</f>
        <v>#REF!</v>
      </c>
      <c r="AL46" s="173" t="e">
        <f ca="1">OFFSET(#REF!,1,1)/
OFFSET(#REF!,1,0)</f>
        <v>#REF!</v>
      </c>
      <c r="AM46" s="173" t="e">
        <f ca="1">OFFSET(#REF!,1,1)/
OFFSET(#REF!,1,0)</f>
        <v>#REF!</v>
      </c>
      <c r="AN46" s="173" t="e">
        <f ca="1">OFFSET(#REF!,1,1)/
OFFSET(#REF!,1,0)</f>
        <v>#REF!</v>
      </c>
      <c r="AO46" s="173" t="e">
        <f ca="1">OFFSET(#REF!,1,1)/
OFFSET(#REF!,1,0)</f>
        <v>#REF!</v>
      </c>
      <c r="AP46" s="173" t="e">
        <f ca="1">OFFSET(#REF!,1,1)/
OFFSET(#REF!,1,0)</f>
        <v>#REF!</v>
      </c>
      <c r="AQ46" s="173" t="e">
        <f ca="1">OFFSET(#REF!,1,1)/
OFFSET(#REF!,1,0)</f>
        <v>#REF!</v>
      </c>
      <c r="AR46" s="173" t="e">
        <f ca="1">OFFSET(#REF!,1,1)/
OFFSET(#REF!,1,0)</f>
        <v>#REF!</v>
      </c>
      <c r="AS46" s="173" t="e">
        <f ca="1">OFFSET(#REF!,1,1)/
OFFSET(#REF!,1,0)</f>
        <v>#REF!</v>
      </c>
      <c r="AT46" s="173" t="e">
        <f ca="1">OFFSET(#REF!,1,1)/
OFFSET(#REF!,1,0)</f>
        <v>#REF!</v>
      </c>
      <c r="AU46" s="173" t="e">
        <f ca="1">OFFSET(#REF!,1,1)/
OFFSET(#REF!,1,0)</f>
        <v>#REF!</v>
      </c>
      <c r="AV46" s="173" t="e">
        <f ca="1">OFFSET(#REF!,1,1)/
OFFSET(#REF!,1,0)</f>
        <v>#REF!</v>
      </c>
      <c r="AW46" s="173" t="e">
        <f ca="1">OFFSET(#REF!,1,1)/
OFFSET(#REF!,1,0)</f>
        <v>#REF!</v>
      </c>
      <c r="AX46" s="173" t="e">
        <f ca="1">OFFSET(#REF!,1,1)/
OFFSET(#REF!,1,0)</f>
        <v>#REF!</v>
      </c>
      <c r="AY46" s="173" t="e">
        <f ca="1">OFFSET(#REF!,1,1)/
OFFSET(#REF!,1,0)</f>
        <v>#REF!</v>
      </c>
      <c r="AZ46" s="173" t="e">
        <f ca="1">OFFSET(#REF!,1,1)/
OFFSET(#REF!,1,0)</f>
        <v>#REF!</v>
      </c>
      <c r="BA46" s="173" t="e">
        <f ca="1">OFFSET(#REF!,1,1)/
OFFSET(#REF!,1,0)</f>
        <v>#REF!</v>
      </c>
      <c r="BB46" s="173" t="e">
        <f ca="1">OFFSET(#REF!,1,1)/
OFFSET(#REF!,1,0)</f>
        <v>#REF!</v>
      </c>
      <c r="BC46" s="173" t="e">
        <f ca="1">OFFSET(#REF!,1,1)/
OFFSET(#REF!,1,0)</f>
        <v>#REF!</v>
      </c>
      <c r="BD46" s="173" t="e">
        <f ca="1">OFFSET(#REF!,1,1)/
OFFSET(#REF!,1,0)</f>
        <v>#REF!</v>
      </c>
      <c r="BE46" s="173" t="e">
        <f ca="1">OFFSET(#REF!,1,1)/
OFFSET(#REF!,1,0)</f>
        <v>#REF!</v>
      </c>
      <c r="BF46" s="173" t="e">
        <f ca="1">OFFSET(#REF!,1,1)/
OFFSET(#REF!,1,0)</f>
        <v>#REF!</v>
      </c>
    </row>
    <row r="47" spans="1:58" x14ac:dyDescent="0.2">
      <c r="A47" s="18" t="s">
        <v>102</v>
      </c>
      <c r="B47" s="153" t="e">
        <f>AVERAGEIF(#REF!,B$5,#REF!)</f>
        <v>#REF!</v>
      </c>
      <c r="C47" s="153" t="e">
        <f>AVERAGEIF(#REF!,C$5,#REF!)</f>
        <v>#REF!</v>
      </c>
      <c r="D47" s="153" t="e">
        <f>AVERAGEIF(#REF!,D$5,#REF!)</f>
        <v>#REF!</v>
      </c>
      <c r="E47" s="23"/>
      <c r="F47" s="23"/>
      <c r="G47" s="23"/>
      <c r="H47" s="23"/>
      <c r="I47" s="23"/>
      <c r="J47" s="152">
        <f>AVERAGEIF('Table 2 - Previous month'!$E$4:$CS$4,J$5,'Table 2 - Previous month'!$E46:$CS46)</f>
        <v>1071.4193548387098</v>
      </c>
      <c r="K47" s="152">
        <f>AVERAGEIF('Table 2 - Previous month'!$E$4:$CS$4,K$5,'Table 2 - Previous month'!$E46:$CS46)</f>
        <v>373.29032258064518</v>
      </c>
      <c r="L47" s="152">
        <f>AVERAGEIF('Table 2 - Previous month'!$E$4:$CS$4,L$5,'Table 2 - Previous month'!$E46:$CS46)</f>
        <v>698.12903225806451</v>
      </c>
      <c r="M47" s="23"/>
      <c r="N47" s="23"/>
      <c r="O47" s="23"/>
      <c r="P47" s="23"/>
      <c r="Q47" s="23"/>
      <c r="R47" s="23"/>
      <c r="S47" s="23"/>
      <c r="T47" s="23"/>
      <c r="U47" s="23"/>
      <c r="V47" s="23"/>
      <c r="W47" s="23"/>
      <c r="X47" s="23"/>
      <c r="AB47" s="172" t="e">
        <f ca="1">OFFSET(#REF!,1,1)/
OFFSET(#REF!,1,0)</f>
        <v>#REF!</v>
      </c>
      <c r="AC47" s="172" t="e">
        <f ca="1">OFFSET(#REF!,1,1)/
OFFSET(#REF!,1,0)</f>
        <v>#REF!</v>
      </c>
      <c r="AD47" s="173" t="e">
        <f ca="1">OFFSET(#REF!,1,1)/
OFFSET(#REF!,1,0)</f>
        <v>#REF!</v>
      </c>
      <c r="AE47" s="173" t="e">
        <f ca="1">OFFSET(#REF!,1,1)/
OFFSET(#REF!,1,0)</f>
        <v>#REF!</v>
      </c>
      <c r="AF47" s="173" t="e">
        <f ca="1">OFFSET(#REF!,1,1)/
OFFSET(#REF!,1,0)</f>
        <v>#REF!</v>
      </c>
      <c r="AG47" s="173" t="e">
        <f ca="1">OFFSET(#REF!,1,1)/
OFFSET(#REF!,1,0)</f>
        <v>#REF!</v>
      </c>
      <c r="AH47" s="173" t="e">
        <f ca="1">OFFSET(#REF!,1,1)/
OFFSET(#REF!,1,0)</f>
        <v>#REF!</v>
      </c>
      <c r="AI47" s="173" t="e">
        <f ca="1">OFFSET(#REF!,1,1)/
OFFSET(#REF!,1,0)</f>
        <v>#REF!</v>
      </c>
      <c r="AJ47" s="173" t="e">
        <f ca="1">OFFSET(#REF!,1,1)/
OFFSET(#REF!,1,0)</f>
        <v>#REF!</v>
      </c>
      <c r="AK47" s="173" t="e">
        <f ca="1">OFFSET(#REF!,1,1)/
OFFSET(#REF!,1,0)</f>
        <v>#REF!</v>
      </c>
      <c r="AL47" s="173" t="e">
        <f ca="1">OFFSET(#REF!,1,1)/
OFFSET(#REF!,1,0)</f>
        <v>#REF!</v>
      </c>
      <c r="AM47" s="173" t="e">
        <f ca="1">OFFSET(#REF!,1,1)/
OFFSET(#REF!,1,0)</f>
        <v>#REF!</v>
      </c>
      <c r="AN47" s="173" t="e">
        <f ca="1">OFFSET(#REF!,1,1)/
OFFSET(#REF!,1,0)</f>
        <v>#REF!</v>
      </c>
      <c r="AO47" s="173" t="e">
        <f ca="1">OFFSET(#REF!,1,1)/
OFFSET(#REF!,1,0)</f>
        <v>#REF!</v>
      </c>
      <c r="AP47" s="173" t="e">
        <f ca="1">OFFSET(#REF!,1,1)/
OFFSET(#REF!,1,0)</f>
        <v>#REF!</v>
      </c>
      <c r="AQ47" s="173" t="e">
        <f ca="1">OFFSET(#REF!,1,1)/
OFFSET(#REF!,1,0)</f>
        <v>#REF!</v>
      </c>
      <c r="AR47" s="173" t="e">
        <f ca="1">OFFSET(#REF!,1,1)/
OFFSET(#REF!,1,0)</f>
        <v>#REF!</v>
      </c>
      <c r="AS47" s="173" t="e">
        <f ca="1">OFFSET(#REF!,1,1)/
OFFSET(#REF!,1,0)</f>
        <v>#REF!</v>
      </c>
      <c r="AT47" s="173" t="e">
        <f ca="1">OFFSET(#REF!,1,1)/
OFFSET(#REF!,1,0)</f>
        <v>#REF!</v>
      </c>
      <c r="AU47" s="173" t="e">
        <f ca="1">OFFSET(#REF!,1,1)/
OFFSET(#REF!,1,0)</f>
        <v>#REF!</v>
      </c>
      <c r="AV47" s="173" t="e">
        <f ca="1">OFFSET(#REF!,1,1)/
OFFSET(#REF!,1,0)</f>
        <v>#REF!</v>
      </c>
      <c r="AW47" s="173" t="e">
        <f ca="1">OFFSET(#REF!,1,1)/
OFFSET(#REF!,1,0)</f>
        <v>#REF!</v>
      </c>
      <c r="AX47" s="173" t="e">
        <f ca="1">OFFSET(#REF!,1,1)/
OFFSET(#REF!,1,0)</f>
        <v>#REF!</v>
      </c>
      <c r="AY47" s="173" t="e">
        <f ca="1">OFFSET(#REF!,1,1)/
OFFSET(#REF!,1,0)</f>
        <v>#REF!</v>
      </c>
      <c r="AZ47" s="173" t="e">
        <f ca="1">OFFSET(#REF!,1,1)/
OFFSET(#REF!,1,0)</f>
        <v>#REF!</v>
      </c>
      <c r="BA47" s="173" t="e">
        <f ca="1">OFFSET(#REF!,1,1)/
OFFSET(#REF!,1,0)</f>
        <v>#REF!</v>
      </c>
      <c r="BB47" s="173" t="e">
        <f ca="1">OFFSET(#REF!,1,1)/
OFFSET(#REF!,1,0)</f>
        <v>#REF!</v>
      </c>
      <c r="BC47" s="173" t="e">
        <f ca="1">OFFSET(#REF!,1,1)/
OFFSET(#REF!,1,0)</f>
        <v>#REF!</v>
      </c>
      <c r="BD47" s="173" t="e">
        <f ca="1">OFFSET(#REF!,1,1)/
OFFSET(#REF!,1,0)</f>
        <v>#REF!</v>
      </c>
      <c r="BE47" s="173" t="e">
        <f ca="1">OFFSET(#REF!,1,1)/
OFFSET(#REF!,1,0)</f>
        <v>#REF!</v>
      </c>
      <c r="BF47" s="173" t="e">
        <f ca="1">OFFSET(#REF!,1,1)/
OFFSET(#REF!,1,0)</f>
        <v>#REF!</v>
      </c>
    </row>
    <row r="48" spans="1:58" x14ac:dyDescent="0.2">
      <c r="A48" s="18" t="s">
        <v>106</v>
      </c>
      <c r="B48" s="153" t="e">
        <f>AVERAGEIF(#REF!,B$5,#REF!)</f>
        <v>#REF!</v>
      </c>
      <c r="C48" s="153" t="e">
        <f>AVERAGEIF(#REF!,C$5,#REF!)</f>
        <v>#REF!</v>
      </c>
      <c r="D48" s="153" t="e">
        <f>AVERAGEIF(#REF!,D$5,#REF!)</f>
        <v>#REF!</v>
      </c>
      <c r="E48" s="23"/>
      <c r="F48" s="23"/>
      <c r="G48" s="23"/>
      <c r="H48" s="23"/>
      <c r="I48" s="23"/>
      <c r="J48" s="152">
        <f>AVERAGEIF('Table 2 - Previous month'!$E$4:$CS$4,J$5,'Table 2 - Previous month'!$E47:$CS47)</f>
        <v>445.61290322580646</v>
      </c>
      <c r="K48" s="152">
        <f>AVERAGEIF('Table 2 - Previous month'!$E$4:$CS$4,K$5,'Table 2 - Previous month'!$E47:$CS47)</f>
        <v>229.83870967741936</v>
      </c>
      <c r="L48" s="152">
        <f>AVERAGEIF('Table 2 - Previous month'!$E$4:$CS$4,L$5,'Table 2 - Previous month'!$E47:$CS47)</f>
        <v>215.7741935483871</v>
      </c>
      <c r="M48" s="23"/>
      <c r="N48" s="23"/>
      <c r="O48" s="23"/>
      <c r="P48" s="23"/>
      <c r="Q48" s="23"/>
      <c r="R48" s="23"/>
      <c r="S48" s="23"/>
      <c r="T48" s="23"/>
      <c r="U48" s="23"/>
      <c r="V48" s="23"/>
      <c r="W48" s="23"/>
      <c r="X48" s="23"/>
      <c r="AB48" s="172" t="e">
        <f ca="1">OFFSET(#REF!,1,1)/
OFFSET(#REF!,1,0)</f>
        <v>#REF!</v>
      </c>
      <c r="AC48" s="172" t="e">
        <f ca="1">OFFSET(#REF!,1,1)/
OFFSET(#REF!,1,0)</f>
        <v>#REF!</v>
      </c>
      <c r="AD48" s="173" t="e">
        <f ca="1">OFFSET(#REF!,1,1)/
OFFSET(#REF!,1,0)</f>
        <v>#REF!</v>
      </c>
      <c r="AE48" s="173" t="e">
        <f ca="1">OFFSET(#REF!,1,1)/
OFFSET(#REF!,1,0)</f>
        <v>#REF!</v>
      </c>
      <c r="AF48" s="173" t="e">
        <f ca="1">OFFSET(#REF!,1,1)/
OFFSET(#REF!,1,0)</f>
        <v>#REF!</v>
      </c>
      <c r="AG48" s="173" t="e">
        <f ca="1">OFFSET(#REF!,1,1)/
OFFSET(#REF!,1,0)</f>
        <v>#REF!</v>
      </c>
      <c r="AH48" s="173" t="e">
        <f ca="1">OFFSET(#REF!,1,1)/
OFFSET(#REF!,1,0)</f>
        <v>#REF!</v>
      </c>
      <c r="AI48" s="173" t="e">
        <f ca="1">OFFSET(#REF!,1,1)/
OFFSET(#REF!,1,0)</f>
        <v>#REF!</v>
      </c>
      <c r="AJ48" s="173" t="e">
        <f ca="1">OFFSET(#REF!,1,1)/
OFFSET(#REF!,1,0)</f>
        <v>#REF!</v>
      </c>
      <c r="AK48" s="173" t="e">
        <f ca="1">OFFSET(#REF!,1,1)/
OFFSET(#REF!,1,0)</f>
        <v>#REF!</v>
      </c>
      <c r="AL48" s="173" t="e">
        <f ca="1">OFFSET(#REF!,1,1)/
OFFSET(#REF!,1,0)</f>
        <v>#REF!</v>
      </c>
      <c r="AM48" s="173" t="e">
        <f ca="1">OFFSET(#REF!,1,1)/
OFFSET(#REF!,1,0)</f>
        <v>#REF!</v>
      </c>
      <c r="AN48" s="173" t="e">
        <f ca="1">OFFSET(#REF!,1,1)/
OFFSET(#REF!,1,0)</f>
        <v>#REF!</v>
      </c>
      <c r="AO48" s="173" t="e">
        <f ca="1">OFFSET(#REF!,1,1)/
OFFSET(#REF!,1,0)</f>
        <v>#REF!</v>
      </c>
      <c r="AP48" s="173" t="e">
        <f ca="1">OFFSET(#REF!,1,1)/
OFFSET(#REF!,1,0)</f>
        <v>#REF!</v>
      </c>
      <c r="AQ48" s="173" t="e">
        <f ca="1">OFFSET(#REF!,1,1)/
OFFSET(#REF!,1,0)</f>
        <v>#REF!</v>
      </c>
      <c r="AR48" s="173" t="e">
        <f ca="1">OFFSET(#REF!,1,1)/
OFFSET(#REF!,1,0)</f>
        <v>#REF!</v>
      </c>
      <c r="AS48" s="173" t="e">
        <f ca="1">OFFSET(#REF!,1,1)/
OFFSET(#REF!,1,0)</f>
        <v>#REF!</v>
      </c>
      <c r="AT48" s="173" t="e">
        <f ca="1">OFFSET(#REF!,1,1)/
OFFSET(#REF!,1,0)</f>
        <v>#REF!</v>
      </c>
      <c r="AU48" s="173" t="e">
        <f ca="1">OFFSET(#REF!,1,1)/
OFFSET(#REF!,1,0)</f>
        <v>#REF!</v>
      </c>
      <c r="AV48" s="173" t="e">
        <f ca="1">OFFSET(#REF!,1,1)/
OFFSET(#REF!,1,0)</f>
        <v>#REF!</v>
      </c>
      <c r="AW48" s="173" t="e">
        <f ca="1">OFFSET(#REF!,1,1)/
OFFSET(#REF!,1,0)</f>
        <v>#REF!</v>
      </c>
      <c r="AX48" s="173" t="e">
        <f ca="1">OFFSET(#REF!,1,1)/
OFFSET(#REF!,1,0)</f>
        <v>#REF!</v>
      </c>
      <c r="AY48" s="173" t="e">
        <f ca="1">OFFSET(#REF!,1,1)/
OFFSET(#REF!,1,0)</f>
        <v>#REF!</v>
      </c>
      <c r="AZ48" s="173" t="e">
        <f ca="1">OFFSET(#REF!,1,1)/
OFFSET(#REF!,1,0)</f>
        <v>#REF!</v>
      </c>
      <c r="BA48" s="173" t="e">
        <f ca="1">OFFSET(#REF!,1,1)/
OFFSET(#REF!,1,0)</f>
        <v>#REF!</v>
      </c>
      <c r="BB48" s="173" t="e">
        <f ca="1">OFFSET(#REF!,1,1)/
OFFSET(#REF!,1,0)</f>
        <v>#REF!</v>
      </c>
      <c r="BC48" s="173" t="e">
        <f ca="1">OFFSET(#REF!,1,1)/
OFFSET(#REF!,1,0)</f>
        <v>#REF!</v>
      </c>
      <c r="BD48" s="173" t="e">
        <f ca="1">OFFSET(#REF!,1,1)/
OFFSET(#REF!,1,0)</f>
        <v>#REF!</v>
      </c>
      <c r="BE48" s="173" t="e">
        <f ca="1">OFFSET(#REF!,1,1)/
OFFSET(#REF!,1,0)</f>
        <v>#REF!</v>
      </c>
      <c r="BF48" s="173" t="e">
        <f ca="1">OFFSET(#REF!,1,1)/
OFFSET(#REF!,1,0)</f>
        <v>#REF!</v>
      </c>
    </row>
    <row r="49" spans="1:58" x14ac:dyDescent="0.2">
      <c r="A49" s="18" t="s">
        <v>99</v>
      </c>
      <c r="B49" s="153" t="e">
        <f>AVERAGEIF(#REF!,B$5,#REF!)</f>
        <v>#REF!</v>
      </c>
      <c r="C49" s="153" t="e">
        <f>AVERAGEIF(#REF!,C$5,#REF!)</f>
        <v>#REF!</v>
      </c>
      <c r="D49" s="153" t="e">
        <f>AVERAGEIF(#REF!,D$5,#REF!)</f>
        <v>#REF!</v>
      </c>
      <c r="E49" s="23"/>
      <c r="F49" s="23"/>
      <c r="G49" s="23"/>
      <c r="H49" s="23"/>
      <c r="I49" s="23"/>
      <c r="J49" s="152">
        <f>AVERAGEIF('Table 2 - Previous month'!$E$4:$CS$4,J$5,'Table 2 - Previous month'!$E48:$CS48)</f>
        <v>366.35483870967744</v>
      </c>
      <c r="K49" s="152">
        <f>AVERAGEIF('Table 2 - Previous month'!$E$4:$CS$4,K$5,'Table 2 - Previous month'!$E48:$CS48)</f>
        <v>172.54838709677421</v>
      </c>
      <c r="L49" s="152">
        <f>AVERAGEIF('Table 2 - Previous month'!$E$4:$CS$4,L$5,'Table 2 - Previous month'!$E48:$CS48)</f>
        <v>193.80645161290323</v>
      </c>
      <c r="M49" s="23"/>
      <c r="N49" s="23"/>
      <c r="O49" s="23"/>
      <c r="P49" s="23"/>
      <c r="Q49" s="23"/>
      <c r="R49" s="23"/>
      <c r="S49" s="23"/>
      <c r="T49" s="23"/>
      <c r="U49" s="23"/>
      <c r="V49" s="23"/>
      <c r="W49" s="23"/>
      <c r="X49" s="23"/>
      <c r="AB49" s="172" t="e">
        <f ca="1">OFFSET(#REF!,1,1)/
OFFSET(#REF!,1,0)</f>
        <v>#REF!</v>
      </c>
      <c r="AC49" s="172" t="e">
        <f ca="1">OFFSET(#REF!,1,1)/
OFFSET(#REF!,1,0)</f>
        <v>#REF!</v>
      </c>
      <c r="AD49" s="173" t="e">
        <f ca="1">OFFSET(#REF!,1,1)/
OFFSET(#REF!,1,0)</f>
        <v>#REF!</v>
      </c>
      <c r="AE49" s="173" t="e">
        <f ca="1">OFFSET(#REF!,1,1)/
OFFSET(#REF!,1,0)</f>
        <v>#REF!</v>
      </c>
      <c r="AF49" s="173" t="e">
        <f ca="1">OFFSET(#REF!,1,1)/
OFFSET(#REF!,1,0)</f>
        <v>#REF!</v>
      </c>
      <c r="AG49" s="173" t="e">
        <f ca="1">OFFSET(#REF!,1,1)/
OFFSET(#REF!,1,0)</f>
        <v>#REF!</v>
      </c>
      <c r="AH49" s="173" t="e">
        <f ca="1">OFFSET(#REF!,1,1)/
OFFSET(#REF!,1,0)</f>
        <v>#REF!</v>
      </c>
      <c r="AI49" s="173" t="e">
        <f ca="1">OFFSET(#REF!,1,1)/
OFFSET(#REF!,1,0)</f>
        <v>#REF!</v>
      </c>
      <c r="AJ49" s="173" t="e">
        <f ca="1">OFFSET(#REF!,1,1)/
OFFSET(#REF!,1,0)</f>
        <v>#REF!</v>
      </c>
      <c r="AK49" s="173" t="e">
        <f ca="1">OFFSET(#REF!,1,1)/
OFFSET(#REF!,1,0)</f>
        <v>#REF!</v>
      </c>
      <c r="AL49" s="173" t="e">
        <f ca="1">OFFSET(#REF!,1,1)/
OFFSET(#REF!,1,0)</f>
        <v>#REF!</v>
      </c>
      <c r="AM49" s="173" t="e">
        <f ca="1">OFFSET(#REF!,1,1)/
OFFSET(#REF!,1,0)</f>
        <v>#REF!</v>
      </c>
      <c r="AN49" s="173" t="e">
        <f ca="1">OFFSET(#REF!,1,1)/
OFFSET(#REF!,1,0)</f>
        <v>#REF!</v>
      </c>
      <c r="AO49" s="173" t="e">
        <f ca="1">OFFSET(#REF!,1,1)/
OFFSET(#REF!,1,0)</f>
        <v>#REF!</v>
      </c>
      <c r="AP49" s="173" t="e">
        <f ca="1">OFFSET(#REF!,1,1)/
OFFSET(#REF!,1,0)</f>
        <v>#REF!</v>
      </c>
      <c r="AQ49" s="173" t="e">
        <f ca="1">OFFSET(#REF!,1,1)/
OFFSET(#REF!,1,0)</f>
        <v>#REF!</v>
      </c>
      <c r="AR49" s="173" t="e">
        <f ca="1">OFFSET(#REF!,1,1)/
OFFSET(#REF!,1,0)</f>
        <v>#REF!</v>
      </c>
      <c r="AS49" s="173" t="e">
        <f ca="1">OFFSET(#REF!,1,1)/
OFFSET(#REF!,1,0)</f>
        <v>#REF!</v>
      </c>
      <c r="AT49" s="173" t="e">
        <f ca="1">OFFSET(#REF!,1,1)/
OFFSET(#REF!,1,0)</f>
        <v>#REF!</v>
      </c>
      <c r="AU49" s="173" t="e">
        <f ca="1">OFFSET(#REF!,1,1)/
OFFSET(#REF!,1,0)</f>
        <v>#REF!</v>
      </c>
      <c r="AV49" s="173" t="e">
        <f ca="1">OFFSET(#REF!,1,1)/
OFFSET(#REF!,1,0)</f>
        <v>#REF!</v>
      </c>
      <c r="AW49" s="173" t="e">
        <f ca="1">OFFSET(#REF!,1,1)/
OFFSET(#REF!,1,0)</f>
        <v>#REF!</v>
      </c>
      <c r="AX49" s="173" t="e">
        <f ca="1">OFFSET(#REF!,1,1)/
OFFSET(#REF!,1,0)</f>
        <v>#REF!</v>
      </c>
      <c r="AY49" s="173" t="e">
        <f ca="1">OFFSET(#REF!,1,1)/
OFFSET(#REF!,1,0)</f>
        <v>#REF!</v>
      </c>
      <c r="AZ49" s="173" t="e">
        <f ca="1">OFFSET(#REF!,1,1)/
OFFSET(#REF!,1,0)</f>
        <v>#REF!</v>
      </c>
      <c r="BA49" s="173" t="e">
        <f ca="1">OFFSET(#REF!,1,1)/
OFFSET(#REF!,1,0)</f>
        <v>#REF!</v>
      </c>
      <c r="BB49" s="173" t="e">
        <f ca="1">OFFSET(#REF!,1,1)/
OFFSET(#REF!,1,0)</f>
        <v>#REF!</v>
      </c>
      <c r="BC49" s="173" t="e">
        <f ca="1">OFFSET(#REF!,1,1)/
OFFSET(#REF!,1,0)</f>
        <v>#REF!</v>
      </c>
      <c r="BD49" s="173" t="e">
        <f ca="1">OFFSET(#REF!,1,1)/
OFFSET(#REF!,1,0)</f>
        <v>#REF!</v>
      </c>
      <c r="BE49" s="173" t="e">
        <f ca="1">OFFSET(#REF!,1,1)/
OFFSET(#REF!,1,0)</f>
        <v>#REF!</v>
      </c>
      <c r="BF49" s="173" t="e">
        <f ca="1">OFFSET(#REF!,1,1)/
OFFSET(#REF!,1,0)</f>
        <v>#REF!</v>
      </c>
    </row>
    <row r="50" spans="1:58" x14ac:dyDescent="0.2">
      <c r="A50" s="18" t="s">
        <v>94</v>
      </c>
      <c r="B50" s="153" t="e">
        <f>AVERAGEIF(#REF!,B$5,#REF!)</f>
        <v>#REF!</v>
      </c>
      <c r="C50" s="153" t="e">
        <f>AVERAGEIF(#REF!,C$5,#REF!)</f>
        <v>#REF!</v>
      </c>
      <c r="D50" s="153" t="e">
        <f>AVERAGEIF(#REF!,D$5,#REF!)</f>
        <v>#REF!</v>
      </c>
      <c r="E50" s="23"/>
      <c r="F50" s="23"/>
      <c r="G50" s="23"/>
      <c r="H50" s="23"/>
      <c r="I50" s="23"/>
      <c r="J50" s="152">
        <f>AVERAGEIF('Table 2 - Previous month'!$E$4:$CS$4,J$5,'Table 2 - Previous month'!$E49:$CS49)</f>
        <v>794.70967741935488</v>
      </c>
      <c r="K50" s="152">
        <f>AVERAGEIF('Table 2 - Previous month'!$E$4:$CS$4,K$5,'Table 2 - Previous month'!$E49:$CS49)</f>
        <v>209.64516129032259</v>
      </c>
      <c r="L50" s="152">
        <f>AVERAGEIF('Table 2 - Previous month'!$E$4:$CS$4,L$5,'Table 2 - Previous month'!$E49:$CS49)</f>
        <v>585.06451612903231</v>
      </c>
      <c r="M50" s="23"/>
      <c r="N50" s="23"/>
      <c r="O50" s="23"/>
      <c r="P50" s="23"/>
      <c r="Q50" s="23"/>
      <c r="R50" s="23"/>
      <c r="S50" s="23"/>
      <c r="T50" s="23"/>
      <c r="U50" s="23"/>
      <c r="V50" s="23"/>
      <c r="W50" s="23"/>
      <c r="X50" s="23"/>
      <c r="AB50" s="172" t="e">
        <f ca="1">OFFSET(#REF!,1,1)/
OFFSET(#REF!,1,0)</f>
        <v>#REF!</v>
      </c>
      <c r="AC50" s="172" t="e">
        <f ca="1">OFFSET(#REF!,1,1)/
OFFSET(#REF!,1,0)</f>
        <v>#REF!</v>
      </c>
      <c r="AD50" s="173" t="e">
        <f ca="1">OFFSET(#REF!,1,1)/
OFFSET(#REF!,1,0)</f>
        <v>#REF!</v>
      </c>
      <c r="AE50" s="173" t="e">
        <f ca="1">OFFSET(#REF!,1,1)/
OFFSET(#REF!,1,0)</f>
        <v>#REF!</v>
      </c>
      <c r="AF50" s="173" t="e">
        <f ca="1">OFFSET(#REF!,1,1)/
OFFSET(#REF!,1,0)</f>
        <v>#REF!</v>
      </c>
      <c r="AG50" s="173" t="e">
        <f ca="1">OFFSET(#REF!,1,1)/
OFFSET(#REF!,1,0)</f>
        <v>#REF!</v>
      </c>
      <c r="AH50" s="173" t="e">
        <f ca="1">OFFSET(#REF!,1,1)/
OFFSET(#REF!,1,0)</f>
        <v>#REF!</v>
      </c>
      <c r="AI50" s="173" t="e">
        <f ca="1">OFFSET(#REF!,1,1)/
OFFSET(#REF!,1,0)</f>
        <v>#REF!</v>
      </c>
      <c r="AJ50" s="173" t="e">
        <f ca="1">OFFSET(#REF!,1,1)/
OFFSET(#REF!,1,0)</f>
        <v>#REF!</v>
      </c>
      <c r="AK50" s="173" t="e">
        <f ca="1">OFFSET(#REF!,1,1)/
OFFSET(#REF!,1,0)</f>
        <v>#REF!</v>
      </c>
      <c r="AL50" s="173" t="e">
        <f ca="1">OFFSET(#REF!,1,1)/
OFFSET(#REF!,1,0)</f>
        <v>#REF!</v>
      </c>
      <c r="AM50" s="173" t="e">
        <f ca="1">OFFSET(#REF!,1,1)/
OFFSET(#REF!,1,0)</f>
        <v>#REF!</v>
      </c>
      <c r="AN50" s="173" t="e">
        <f ca="1">OFFSET(#REF!,1,1)/
OFFSET(#REF!,1,0)</f>
        <v>#REF!</v>
      </c>
      <c r="AO50" s="173" t="e">
        <f ca="1">OFFSET(#REF!,1,1)/
OFFSET(#REF!,1,0)</f>
        <v>#REF!</v>
      </c>
      <c r="AP50" s="173" t="e">
        <f ca="1">OFFSET(#REF!,1,1)/
OFFSET(#REF!,1,0)</f>
        <v>#REF!</v>
      </c>
      <c r="AQ50" s="173" t="e">
        <f ca="1">OFFSET(#REF!,1,1)/
OFFSET(#REF!,1,0)</f>
        <v>#REF!</v>
      </c>
      <c r="AR50" s="173" t="e">
        <f ca="1">OFFSET(#REF!,1,1)/
OFFSET(#REF!,1,0)</f>
        <v>#REF!</v>
      </c>
      <c r="AS50" s="173" t="e">
        <f ca="1">OFFSET(#REF!,1,1)/
OFFSET(#REF!,1,0)</f>
        <v>#REF!</v>
      </c>
      <c r="AT50" s="173" t="e">
        <f ca="1">OFFSET(#REF!,1,1)/
OFFSET(#REF!,1,0)</f>
        <v>#REF!</v>
      </c>
      <c r="AU50" s="173" t="e">
        <f ca="1">OFFSET(#REF!,1,1)/
OFFSET(#REF!,1,0)</f>
        <v>#REF!</v>
      </c>
      <c r="AV50" s="173" t="e">
        <f ca="1">OFFSET(#REF!,1,1)/
OFFSET(#REF!,1,0)</f>
        <v>#REF!</v>
      </c>
      <c r="AW50" s="173" t="e">
        <f ca="1">OFFSET(#REF!,1,1)/
OFFSET(#REF!,1,0)</f>
        <v>#REF!</v>
      </c>
      <c r="AX50" s="173" t="e">
        <f ca="1">OFFSET(#REF!,1,1)/
OFFSET(#REF!,1,0)</f>
        <v>#REF!</v>
      </c>
      <c r="AY50" s="173" t="e">
        <f ca="1">OFFSET(#REF!,1,1)/
OFFSET(#REF!,1,0)</f>
        <v>#REF!</v>
      </c>
      <c r="AZ50" s="173" t="e">
        <f ca="1">OFFSET(#REF!,1,1)/
OFFSET(#REF!,1,0)</f>
        <v>#REF!</v>
      </c>
      <c r="BA50" s="173" t="e">
        <f ca="1">OFFSET(#REF!,1,1)/
OFFSET(#REF!,1,0)</f>
        <v>#REF!</v>
      </c>
      <c r="BB50" s="173" t="e">
        <f ca="1">OFFSET(#REF!,1,1)/
OFFSET(#REF!,1,0)</f>
        <v>#REF!</v>
      </c>
      <c r="BC50" s="173" t="e">
        <f ca="1">OFFSET(#REF!,1,1)/
OFFSET(#REF!,1,0)</f>
        <v>#REF!</v>
      </c>
      <c r="BD50" s="173" t="e">
        <f ca="1">OFFSET(#REF!,1,1)/
OFFSET(#REF!,1,0)</f>
        <v>#REF!</v>
      </c>
      <c r="BE50" s="173" t="e">
        <f ca="1">OFFSET(#REF!,1,1)/
OFFSET(#REF!,1,0)</f>
        <v>#REF!</v>
      </c>
      <c r="BF50" s="173" t="e">
        <f ca="1">OFFSET(#REF!,1,1)/
OFFSET(#REF!,1,0)</f>
        <v>#REF!</v>
      </c>
    </row>
    <row r="51" spans="1:58" x14ac:dyDescent="0.2">
      <c r="A51" s="18" t="s">
        <v>109</v>
      </c>
      <c r="B51" s="153" t="e">
        <f>AVERAGEIF(#REF!,B$5,#REF!)</f>
        <v>#REF!</v>
      </c>
      <c r="C51" s="153" t="e">
        <f>AVERAGEIF(#REF!,C$5,#REF!)</f>
        <v>#REF!</v>
      </c>
      <c r="D51" s="153" t="e">
        <f>AVERAGEIF(#REF!,D$5,#REF!)</f>
        <v>#REF!</v>
      </c>
      <c r="E51" s="23"/>
      <c r="F51" s="23"/>
      <c r="G51" s="23"/>
      <c r="H51" s="23"/>
      <c r="I51" s="23"/>
      <c r="J51" s="152">
        <f>AVERAGEIF('Table 2 - Previous month'!$E$4:$CS$4,J$5,'Table 2 - Previous month'!$E50:$CS50)</f>
        <v>173.09677419354838</v>
      </c>
      <c r="K51" s="152">
        <f>AVERAGEIF('Table 2 - Previous month'!$E$4:$CS$4,K$5,'Table 2 - Previous month'!$E50:$CS50)</f>
        <v>78</v>
      </c>
      <c r="L51" s="152">
        <f>AVERAGEIF('Table 2 - Previous month'!$E$4:$CS$4,L$5,'Table 2 - Previous month'!$E50:$CS50)</f>
        <v>95.096774193548384</v>
      </c>
      <c r="M51" s="23"/>
      <c r="N51" s="23"/>
      <c r="O51" s="23"/>
      <c r="P51" s="23"/>
      <c r="Q51" s="23"/>
      <c r="R51" s="23"/>
      <c r="S51" s="23"/>
      <c r="T51" s="23"/>
      <c r="U51" s="23"/>
      <c r="V51" s="23"/>
      <c r="W51" s="23"/>
      <c r="X51" s="23"/>
      <c r="AB51" s="172" t="e">
        <f ca="1">OFFSET(#REF!,1,1)/
OFFSET(#REF!,1,0)</f>
        <v>#REF!</v>
      </c>
      <c r="AC51" s="172" t="e">
        <f ca="1">OFFSET(#REF!,1,1)/
OFFSET(#REF!,1,0)</f>
        <v>#REF!</v>
      </c>
      <c r="AD51" s="173" t="e">
        <f ca="1">OFFSET(#REF!,1,1)/
OFFSET(#REF!,1,0)</f>
        <v>#REF!</v>
      </c>
      <c r="AE51" s="173" t="e">
        <f ca="1">OFFSET(#REF!,1,1)/
OFFSET(#REF!,1,0)</f>
        <v>#REF!</v>
      </c>
      <c r="AF51" s="173" t="e">
        <f ca="1">OFFSET(#REF!,1,1)/
OFFSET(#REF!,1,0)</f>
        <v>#REF!</v>
      </c>
      <c r="AG51" s="173" t="e">
        <f ca="1">OFFSET(#REF!,1,1)/
OFFSET(#REF!,1,0)</f>
        <v>#REF!</v>
      </c>
      <c r="AH51" s="173" t="e">
        <f ca="1">OFFSET(#REF!,1,1)/
OFFSET(#REF!,1,0)</f>
        <v>#REF!</v>
      </c>
      <c r="AI51" s="173" t="e">
        <f ca="1">OFFSET(#REF!,1,1)/
OFFSET(#REF!,1,0)</f>
        <v>#REF!</v>
      </c>
      <c r="AJ51" s="173" t="e">
        <f ca="1">OFFSET(#REF!,1,1)/
OFFSET(#REF!,1,0)</f>
        <v>#REF!</v>
      </c>
      <c r="AK51" s="173" t="e">
        <f ca="1">OFFSET(#REF!,1,1)/
OFFSET(#REF!,1,0)</f>
        <v>#REF!</v>
      </c>
      <c r="AL51" s="173" t="e">
        <f ca="1">OFFSET(#REF!,1,1)/
OFFSET(#REF!,1,0)</f>
        <v>#REF!</v>
      </c>
      <c r="AM51" s="173" t="e">
        <f ca="1">OFFSET(#REF!,1,1)/
OFFSET(#REF!,1,0)</f>
        <v>#REF!</v>
      </c>
      <c r="AN51" s="173" t="e">
        <f ca="1">OFFSET(#REF!,1,1)/
OFFSET(#REF!,1,0)</f>
        <v>#REF!</v>
      </c>
      <c r="AO51" s="173" t="e">
        <f ca="1">OFFSET(#REF!,1,1)/
OFFSET(#REF!,1,0)</f>
        <v>#REF!</v>
      </c>
      <c r="AP51" s="173" t="e">
        <f ca="1">OFFSET(#REF!,1,1)/
OFFSET(#REF!,1,0)</f>
        <v>#REF!</v>
      </c>
      <c r="AQ51" s="173" t="e">
        <f ca="1">OFFSET(#REF!,1,1)/
OFFSET(#REF!,1,0)</f>
        <v>#REF!</v>
      </c>
      <c r="AR51" s="173" t="e">
        <f ca="1">OFFSET(#REF!,1,1)/
OFFSET(#REF!,1,0)</f>
        <v>#REF!</v>
      </c>
      <c r="AS51" s="173" t="e">
        <f ca="1">OFFSET(#REF!,1,1)/
OFFSET(#REF!,1,0)</f>
        <v>#REF!</v>
      </c>
      <c r="AT51" s="173" t="e">
        <f ca="1">OFFSET(#REF!,1,1)/
OFFSET(#REF!,1,0)</f>
        <v>#REF!</v>
      </c>
      <c r="AU51" s="173" t="e">
        <f ca="1">OFFSET(#REF!,1,1)/
OFFSET(#REF!,1,0)</f>
        <v>#REF!</v>
      </c>
      <c r="AV51" s="173" t="e">
        <f ca="1">OFFSET(#REF!,1,1)/
OFFSET(#REF!,1,0)</f>
        <v>#REF!</v>
      </c>
      <c r="AW51" s="173" t="e">
        <f ca="1">OFFSET(#REF!,1,1)/
OFFSET(#REF!,1,0)</f>
        <v>#REF!</v>
      </c>
      <c r="AX51" s="173" t="e">
        <f ca="1">OFFSET(#REF!,1,1)/
OFFSET(#REF!,1,0)</f>
        <v>#REF!</v>
      </c>
      <c r="AY51" s="173" t="e">
        <f ca="1">OFFSET(#REF!,1,1)/
OFFSET(#REF!,1,0)</f>
        <v>#REF!</v>
      </c>
      <c r="AZ51" s="173" t="e">
        <f ca="1">OFFSET(#REF!,1,1)/
OFFSET(#REF!,1,0)</f>
        <v>#REF!</v>
      </c>
      <c r="BA51" s="173" t="e">
        <f ca="1">OFFSET(#REF!,1,1)/
OFFSET(#REF!,1,0)</f>
        <v>#REF!</v>
      </c>
      <c r="BB51" s="173" t="e">
        <f ca="1">OFFSET(#REF!,1,1)/
OFFSET(#REF!,1,0)</f>
        <v>#REF!</v>
      </c>
      <c r="BC51" s="173" t="e">
        <f ca="1">OFFSET(#REF!,1,1)/
OFFSET(#REF!,1,0)</f>
        <v>#REF!</v>
      </c>
      <c r="BD51" s="173" t="e">
        <f ca="1">OFFSET(#REF!,1,1)/
OFFSET(#REF!,1,0)</f>
        <v>#REF!</v>
      </c>
      <c r="BE51" s="173" t="e">
        <f ca="1">OFFSET(#REF!,1,1)/
OFFSET(#REF!,1,0)</f>
        <v>#REF!</v>
      </c>
      <c r="BF51" s="173" t="e">
        <f ca="1">OFFSET(#REF!,1,1)/
OFFSET(#REF!,1,0)</f>
        <v>#REF!</v>
      </c>
    </row>
    <row r="52" spans="1:58" x14ac:dyDescent="0.2">
      <c r="A52" s="18" t="s">
        <v>112</v>
      </c>
      <c r="B52" s="153" t="e">
        <f>AVERAGEIF(#REF!,B$5,#REF!)</f>
        <v>#REF!</v>
      </c>
      <c r="C52" s="153" t="e">
        <f>AVERAGEIF(#REF!,C$5,#REF!)</f>
        <v>#REF!</v>
      </c>
      <c r="D52" s="153" t="e">
        <f>AVERAGEIF(#REF!,D$5,#REF!)</f>
        <v>#REF!</v>
      </c>
      <c r="E52" s="23"/>
      <c r="F52" s="23"/>
      <c r="G52" s="23"/>
      <c r="H52" s="23"/>
      <c r="I52" s="23"/>
      <c r="J52" s="152">
        <f>AVERAGEIF('Table 2 - Previous month'!$E$4:$CS$4,J$5,'Table 2 - Previous month'!$E51:$CS51)</f>
        <v>622.0322580645161</v>
      </c>
      <c r="K52" s="152">
        <f>AVERAGEIF('Table 2 - Previous month'!$E$4:$CS$4,K$5,'Table 2 - Previous month'!$E51:$CS51)</f>
        <v>340.77419354838707</v>
      </c>
      <c r="L52" s="152">
        <f>AVERAGEIF('Table 2 - Previous month'!$E$4:$CS$4,L$5,'Table 2 - Previous month'!$E51:$CS51)</f>
        <v>281.25806451612902</v>
      </c>
      <c r="M52" s="23"/>
      <c r="N52" s="23"/>
      <c r="O52" s="23"/>
      <c r="P52" s="23"/>
      <c r="Q52" s="23"/>
      <c r="R52" s="23"/>
      <c r="S52" s="23"/>
      <c r="T52" s="23"/>
      <c r="U52" s="23"/>
      <c r="V52" s="23"/>
      <c r="W52" s="23"/>
      <c r="X52" s="23"/>
      <c r="AB52" s="172" t="e">
        <f ca="1">OFFSET(#REF!,1,1)/
OFFSET(#REF!,1,0)</f>
        <v>#REF!</v>
      </c>
      <c r="AC52" s="172" t="e">
        <f ca="1">OFFSET(#REF!,1,1)/
OFFSET(#REF!,1,0)</f>
        <v>#REF!</v>
      </c>
      <c r="AD52" s="173" t="e">
        <f ca="1">OFFSET(#REF!,1,1)/
OFFSET(#REF!,1,0)</f>
        <v>#REF!</v>
      </c>
      <c r="AE52" s="173" t="e">
        <f ca="1">OFFSET(#REF!,1,1)/
OFFSET(#REF!,1,0)</f>
        <v>#REF!</v>
      </c>
      <c r="AF52" s="173" t="e">
        <f ca="1">OFFSET(#REF!,1,1)/
OFFSET(#REF!,1,0)</f>
        <v>#REF!</v>
      </c>
      <c r="AG52" s="173" t="e">
        <f ca="1">OFFSET(#REF!,1,1)/
OFFSET(#REF!,1,0)</f>
        <v>#REF!</v>
      </c>
      <c r="AH52" s="173" t="e">
        <f ca="1">OFFSET(#REF!,1,1)/
OFFSET(#REF!,1,0)</f>
        <v>#REF!</v>
      </c>
      <c r="AI52" s="173" t="e">
        <f ca="1">OFFSET(#REF!,1,1)/
OFFSET(#REF!,1,0)</f>
        <v>#REF!</v>
      </c>
      <c r="AJ52" s="173" t="e">
        <f ca="1">OFFSET(#REF!,1,1)/
OFFSET(#REF!,1,0)</f>
        <v>#REF!</v>
      </c>
      <c r="AK52" s="173" t="e">
        <f ca="1">OFFSET(#REF!,1,1)/
OFFSET(#REF!,1,0)</f>
        <v>#REF!</v>
      </c>
      <c r="AL52" s="173" t="e">
        <f ca="1">OFFSET(#REF!,1,1)/
OFFSET(#REF!,1,0)</f>
        <v>#REF!</v>
      </c>
      <c r="AM52" s="173" t="e">
        <f ca="1">OFFSET(#REF!,1,1)/
OFFSET(#REF!,1,0)</f>
        <v>#REF!</v>
      </c>
      <c r="AN52" s="173" t="e">
        <f ca="1">OFFSET(#REF!,1,1)/
OFFSET(#REF!,1,0)</f>
        <v>#REF!</v>
      </c>
      <c r="AO52" s="173" t="e">
        <f ca="1">OFFSET(#REF!,1,1)/
OFFSET(#REF!,1,0)</f>
        <v>#REF!</v>
      </c>
      <c r="AP52" s="173" t="e">
        <f ca="1">OFFSET(#REF!,1,1)/
OFFSET(#REF!,1,0)</f>
        <v>#REF!</v>
      </c>
      <c r="AQ52" s="173" t="e">
        <f ca="1">OFFSET(#REF!,1,1)/
OFFSET(#REF!,1,0)</f>
        <v>#REF!</v>
      </c>
      <c r="AR52" s="173" t="e">
        <f ca="1">OFFSET(#REF!,1,1)/
OFFSET(#REF!,1,0)</f>
        <v>#REF!</v>
      </c>
      <c r="AS52" s="173" t="e">
        <f ca="1">OFFSET(#REF!,1,1)/
OFFSET(#REF!,1,0)</f>
        <v>#REF!</v>
      </c>
      <c r="AT52" s="173" t="e">
        <f ca="1">OFFSET(#REF!,1,1)/
OFFSET(#REF!,1,0)</f>
        <v>#REF!</v>
      </c>
      <c r="AU52" s="173" t="e">
        <f ca="1">OFFSET(#REF!,1,1)/
OFFSET(#REF!,1,0)</f>
        <v>#REF!</v>
      </c>
      <c r="AV52" s="173" t="e">
        <f ca="1">OFFSET(#REF!,1,1)/
OFFSET(#REF!,1,0)</f>
        <v>#REF!</v>
      </c>
      <c r="AW52" s="173" t="e">
        <f ca="1">OFFSET(#REF!,1,1)/
OFFSET(#REF!,1,0)</f>
        <v>#REF!</v>
      </c>
      <c r="AX52" s="173" t="e">
        <f ca="1">OFFSET(#REF!,1,1)/
OFFSET(#REF!,1,0)</f>
        <v>#REF!</v>
      </c>
      <c r="AY52" s="173" t="e">
        <f ca="1">OFFSET(#REF!,1,1)/
OFFSET(#REF!,1,0)</f>
        <v>#REF!</v>
      </c>
      <c r="AZ52" s="173" t="e">
        <f ca="1">OFFSET(#REF!,1,1)/
OFFSET(#REF!,1,0)</f>
        <v>#REF!</v>
      </c>
      <c r="BA52" s="173" t="e">
        <f ca="1">OFFSET(#REF!,1,1)/
OFFSET(#REF!,1,0)</f>
        <v>#REF!</v>
      </c>
      <c r="BB52" s="173" t="e">
        <f ca="1">OFFSET(#REF!,1,1)/
OFFSET(#REF!,1,0)</f>
        <v>#REF!</v>
      </c>
      <c r="BC52" s="173" t="e">
        <f ca="1">OFFSET(#REF!,1,1)/
OFFSET(#REF!,1,0)</f>
        <v>#REF!</v>
      </c>
      <c r="BD52" s="173" t="e">
        <f ca="1">OFFSET(#REF!,1,1)/
OFFSET(#REF!,1,0)</f>
        <v>#REF!</v>
      </c>
      <c r="BE52" s="173" t="e">
        <f ca="1">OFFSET(#REF!,1,1)/
OFFSET(#REF!,1,0)</f>
        <v>#REF!</v>
      </c>
      <c r="BF52" s="173" t="e">
        <f ca="1">OFFSET(#REF!,1,1)/
OFFSET(#REF!,1,0)</f>
        <v>#REF!</v>
      </c>
    </row>
    <row r="53" spans="1:58" x14ac:dyDescent="0.2">
      <c r="A53" s="18" t="s">
        <v>115</v>
      </c>
      <c r="B53" s="153" t="e">
        <f>AVERAGEIF(#REF!,B$5,#REF!)</f>
        <v>#REF!</v>
      </c>
      <c r="C53" s="153" t="e">
        <f>AVERAGEIF(#REF!,C$5,#REF!)</f>
        <v>#REF!</v>
      </c>
      <c r="D53" s="153" t="e">
        <f>AVERAGEIF(#REF!,D$5,#REF!)</f>
        <v>#REF!</v>
      </c>
      <c r="E53" s="23"/>
      <c r="F53" s="23"/>
      <c r="G53" s="23"/>
      <c r="H53" s="23"/>
      <c r="I53" s="23"/>
      <c r="J53" s="152">
        <f>AVERAGEIF('Table 2 - Previous month'!$E$4:$CS$4,J$5,'Table 2 - Previous month'!$E52:$CS52)</f>
        <v>342.41935483870969</v>
      </c>
      <c r="K53" s="152">
        <f>AVERAGEIF('Table 2 - Previous month'!$E$4:$CS$4,K$5,'Table 2 - Previous month'!$E52:$CS52)</f>
        <v>108.12903225806451</v>
      </c>
      <c r="L53" s="152">
        <f>AVERAGEIF('Table 2 - Previous month'!$E$4:$CS$4,L$5,'Table 2 - Previous month'!$E52:$CS52)</f>
        <v>234.29032258064515</v>
      </c>
      <c r="M53" s="23"/>
      <c r="N53" s="23"/>
      <c r="O53" s="23"/>
      <c r="P53" s="23"/>
      <c r="Q53" s="23"/>
      <c r="R53" s="23"/>
      <c r="S53" s="23"/>
      <c r="T53" s="23"/>
      <c r="U53" s="23"/>
      <c r="V53" s="23"/>
      <c r="W53" s="23"/>
      <c r="X53" s="23"/>
      <c r="AB53" s="172" t="e">
        <f ca="1">OFFSET(#REF!,1,1)/
OFFSET(#REF!,1,0)</f>
        <v>#REF!</v>
      </c>
      <c r="AC53" s="172" t="e">
        <f ca="1">OFFSET(#REF!,1,1)/
OFFSET(#REF!,1,0)</f>
        <v>#REF!</v>
      </c>
      <c r="AD53" s="173" t="e">
        <f ca="1">OFFSET(#REF!,1,1)/
OFFSET(#REF!,1,0)</f>
        <v>#REF!</v>
      </c>
      <c r="AE53" s="173" t="e">
        <f ca="1">OFFSET(#REF!,1,1)/
OFFSET(#REF!,1,0)</f>
        <v>#REF!</v>
      </c>
      <c r="AF53" s="173" t="e">
        <f ca="1">OFFSET(#REF!,1,1)/
OFFSET(#REF!,1,0)</f>
        <v>#REF!</v>
      </c>
      <c r="AG53" s="173" t="e">
        <f ca="1">OFFSET(#REF!,1,1)/
OFFSET(#REF!,1,0)</f>
        <v>#REF!</v>
      </c>
      <c r="AH53" s="173" t="e">
        <f ca="1">OFFSET(#REF!,1,1)/
OFFSET(#REF!,1,0)</f>
        <v>#REF!</v>
      </c>
      <c r="AI53" s="173" t="e">
        <f ca="1">OFFSET(#REF!,1,1)/
OFFSET(#REF!,1,0)</f>
        <v>#REF!</v>
      </c>
      <c r="AJ53" s="173" t="e">
        <f ca="1">OFFSET(#REF!,1,1)/
OFFSET(#REF!,1,0)</f>
        <v>#REF!</v>
      </c>
      <c r="AK53" s="173" t="e">
        <f ca="1">OFFSET(#REF!,1,1)/
OFFSET(#REF!,1,0)</f>
        <v>#REF!</v>
      </c>
      <c r="AL53" s="173" t="e">
        <f ca="1">OFFSET(#REF!,1,1)/
OFFSET(#REF!,1,0)</f>
        <v>#REF!</v>
      </c>
      <c r="AM53" s="173" t="e">
        <f ca="1">OFFSET(#REF!,1,1)/
OFFSET(#REF!,1,0)</f>
        <v>#REF!</v>
      </c>
      <c r="AN53" s="173" t="e">
        <f ca="1">OFFSET(#REF!,1,1)/
OFFSET(#REF!,1,0)</f>
        <v>#REF!</v>
      </c>
      <c r="AO53" s="173" t="e">
        <f ca="1">OFFSET(#REF!,1,1)/
OFFSET(#REF!,1,0)</f>
        <v>#REF!</v>
      </c>
      <c r="AP53" s="173" t="e">
        <f ca="1">OFFSET(#REF!,1,1)/
OFFSET(#REF!,1,0)</f>
        <v>#REF!</v>
      </c>
      <c r="AQ53" s="173" t="e">
        <f ca="1">OFFSET(#REF!,1,1)/
OFFSET(#REF!,1,0)</f>
        <v>#REF!</v>
      </c>
      <c r="AR53" s="173" t="e">
        <f ca="1">OFFSET(#REF!,1,1)/
OFFSET(#REF!,1,0)</f>
        <v>#REF!</v>
      </c>
      <c r="AS53" s="173" t="e">
        <f ca="1">OFFSET(#REF!,1,1)/
OFFSET(#REF!,1,0)</f>
        <v>#REF!</v>
      </c>
      <c r="AT53" s="173" t="e">
        <f ca="1">OFFSET(#REF!,1,1)/
OFFSET(#REF!,1,0)</f>
        <v>#REF!</v>
      </c>
      <c r="AU53" s="173" t="e">
        <f ca="1">OFFSET(#REF!,1,1)/
OFFSET(#REF!,1,0)</f>
        <v>#REF!</v>
      </c>
      <c r="AV53" s="173" t="e">
        <f ca="1">OFFSET(#REF!,1,1)/
OFFSET(#REF!,1,0)</f>
        <v>#REF!</v>
      </c>
      <c r="AW53" s="173" t="e">
        <f ca="1">OFFSET(#REF!,1,1)/
OFFSET(#REF!,1,0)</f>
        <v>#REF!</v>
      </c>
      <c r="AX53" s="173" t="e">
        <f ca="1">OFFSET(#REF!,1,1)/
OFFSET(#REF!,1,0)</f>
        <v>#REF!</v>
      </c>
      <c r="AY53" s="173" t="e">
        <f ca="1">OFFSET(#REF!,1,1)/
OFFSET(#REF!,1,0)</f>
        <v>#REF!</v>
      </c>
      <c r="AZ53" s="173" t="e">
        <f ca="1">OFFSET(#REF!,1,1)/
OFFSET(#REF!,1,0)</f>
        <v>#REF!</v>
      </c>
      <c r="BA53" s="173" t="e">
        <f ca="1">OFFSET(#REF!,1,1)/
OFFSET(#REF!,1,0)</f>
        <v>#REF!</v>
      </c>
      <c r="BB53" s="173" t="e">
        <f ca="1">OFFSET(#REF!,1,1)/
OFFSET(#REF!,1,0)</f>
        <v>#REF!</v>
      </c>
      <c r="BC53" s="173" t="e">
        <f ca="1">OFFSET(#REF!,1,1)/
OFFSET(#REF!,1,0)</f>
        <v>#REF!</v>
      </c>
      <c r="BD53" s="173" t="e">
        <f ca="1">OFFSET(#REF!,1,1)/
OFFSET(#REF!,1,0)</f>
        <v>#REF!</v>
      </c>
      <c r="BE53" s="173" t="e">
        <f ca="1">OFFSET(#REF!,1,1)/
OFFSET(#REF!,1,0)</f>
        <v>#REF!</v>
      </c>
      <c r="BF53" s="173" t="e">
        <f ca="1">OFFSET(#REF!,1,1)/
OFFSET(#REF!,1,0)</f>
        <v>#REF!</v>
      </c>
    </row>
    <row r="54" spans="1:58" x14ac:dyDescent="0.2">
      <c r="A54" s="18" t="s">
        <v>118</v>
      </c>
      <c r="B54" s="153" t="e">
        <f>AVERAGEIF(#REF!,B$5,#REF!)</f>
        <v>#REF!</v>
      </c>
      <c r="C54" s="153" t="e">
        <f>AVERAGEIF(#REF!,C$5,#REF!)</f>
        <v>#REF!</v>
      </c>
      <c r="D54" s="153" t="e">
        <f>AVERAGEIF(#REF!,D$5,#REF!)</f>
        <v>#REF!</v>
      </c>
      <c r="E54" s="23"/>
      <c r="F54" s="23"/>
      <c r="G54" s="23"/>
      <c r="H54" s="23"/>
      <c r="I54" s="23"/>
      <c r="J54" s="152">
        <f>AVERAGEIF('Table 2 - Previous month'!$E$4:$CS$4,J$5,'Table 2 - Previous month'!$E53:$CS53)</f>
        <v>618.87096774193549</v>
      </c>
      <c r="K54" s="152">
        <f>AVERAGEIF('Table 2 - Previous month'!$E$4:$CS$4,K$5,'Table 2 - Previous month'!$E53:$CS53)</f>
        <v>219.35483870967741</v>
      </c>
      <c r="L54" s="152">
        <f>AVERAGEIF('Table 2 - Previous month'!$E$4:$CS$4,L$5,'Table 2 - Previous month'!$E53:$CS53)</f>
        <v>399.51612903225805</v>
      </c>
      <c r="M54" s="23"/>
      <c r="N54" s="23"/>
      <c r="O54" s="23"/>
      <c r="P54" s="23"/>
      <c r="Q54" s="23"/>
      <c r="R54" s="23"/>
      <c r="S54" s="23"/>
      <c r="T54" s="23"/>
      <c r="U54" s="23"/>
      <c r="V54" s="23"/>
      <c r="W54" s="23"/>
      <c r="X54" s="23"/>
      <c r="AB54" s="172" t="e">
        <f ca="1">OFFSET(#REF!,1,1)/
OFFSET(#REF!,1,0)</f>
        <v>#REF!</v>
      </c>
      <c r="AC54" s="172" t="e">
        <f ca="1">OFFSET(#REF!,1,1)/
OFFSET(#REF!,1,0)</f>
        <v>#REF!</v>
      </c>
      <c r="AD54" s="173" t="e">
        <f ca="1">OFFSET(#REF!,1,1)/
OFFSET(#REF!,1,0)</f>
        <v>#REF!</v>
      </c>
      <c r="AE54" s="173" t="e">
        <f ca="1">OFFSET(#REF!,1,1)/
OFFSET(#REF!,1,0)</f>
        <v>#REF!</v>
      </c>
      <c r="AF54" s="173" t="e">
        <f ca="1">OFFSET(#REF!,1,1)/
OFFSET(#REF!,1,0)</f>
        <v>#REF!</v>
      </c>
      <c r="AG54" s="173" t="e">
        <f ca="1">OFFSET(#REF!,1,1)/
OFFSET(#REF!,1,0)</f>
        <v>#REF!</v>
      </c>
      <c r="AH54" s="173" t="e">
        <f ca="1">OFFSET(#REF!,1,1)/
OFFSET(#REF!,1,0)</f>
        <v>#REF!</v>
      </c>
      <c r="AI54" s="173" t="e">
        <f ca="1">OFFSET(#REF!,1,1)/
OFFSET(#REF!,1,0)</f>
        <v>#REF!</v>
      </c>
      <c r="AJ54" s="173" t="e">
        <f ca="1">OFFSET(#REF!,1,1)/
OFFSET(#REF!,1,0)</f>
        <v>#REF!</v>
      </c>
      <c r="AK54" s="173" t="e">
        <f ca="1">OFFSET(#REF!,1,1)/
OFFSET(#REF!,1,0)</f>
        <v>#REF!</v>
      </c>
      <c r="AL54" s="173" t="e">
        <f ca="1">OFFSET(#REF!,1,1)/
OFFSET(#REF!,1,0)</f>
        <v>#REF!</v>
      </c>
      <c r="AM54" s="173" t="e">
        <f ca="1">OFFSET(#REF!,1,1)/
OFFSET(#REF!,1,0)</f>
        <v>#REF!</v>
      </c>
      <c r="AN54" s="173" t="e">
        <f ca="1">OFFSET(#REF!,1,1)/
OFFSET(#REF!,1,0)</f>
        <v>#REF!</v>
      </c>
      <c r="AO54" s="173" t="e">
        <f ca="1">OFFSET(#REF!,1,1)/
OFFSET(#REF!,1,0)</f>
        <v>#REF!</v>
      </c>
      <c r="AP54" s="173" t="e">
        <f ca="1">OFFSET(#REF!,1,1)/
OFFSET(#REF!,1,0)</f>
        <v>#REF!</v>
      </c>
      <c r="AQ54" s="173" t="e">
        <f ca="1">OFFSET(#REF!,1,1)/
OFFSET(#REF!,1,0)</f>
        <v>#REF!</v>
      </c>
      <c r="AR54" s="173" t="e">
        <f ca="1">OFFSET(#REF!,1,1)/
OFFSET(#REF!,1,0)</f>
        <v>#REF!</v>
      </c>
      <c r="AS54" s="173" t="e">
        <f ca="1">OFFSET(#REF!,1,1)/
OFFSET(#REF!,1,0)</f>
        <v>#REF!</v>
      </c>
      <c r="AT54" s="173" t="e">
        <f ca="1">OFFSET(#REF!,1,1)/
OFFSET(#REF!,1,0)</f>
        <v>#REF!</v>
      </c>
      <c r="AU54" s="173" t="e">
        <f ca="1">OFFSET(#REF!,1,1)/
OFFSET(#REF!,1,0)</f>
        <v>#REF!</v>
      </c>
      <c r="AV54" s="173" t="e">
        <f ca="1">OFFSET(#REF!,1,1)/
OFFSET(#REF!,1,0)</f>
        <v>#REF!</v>
      </c>
      <c r="AW54" s="173" t="e">
        <f ca="1">OFFSET(#REF!,1,1)/
OFFSET(#REF!,1,0)</f>
        <v>#REF!</v>
      </c>
      <c r="AX54" s="173" t="e">
        <f ca="1">OFFSET(#REF!,1,1)/
OFFSET(#REF!,1,0)</f>
        <v>#REF!</v>
      </c>
      <c r="AY54" s="173" t="e">
        <f ca="1">OFFSET(#REF!,1,1)/
OFFSET(#REF!,1,0)</f>
        <v>#REF!</v>
      </c>
      <c r="AZ54" s="173" t="e">
        <f ca="1">OFFSET(#REF!,1,1)/
OFFSET(#REF!,1,0)</f>
        <v>#REF!</v>
      </c>
      <c r="BA54" s="173" t="e">
        <f ca="1">OFFSET(#REF!,1,1)/
OFFSET(#REF!,1,0)</f>
        <v>#REF!</v>
      </c>
      <c r="BB54" s="173" t="e">
        <f ca="1">OFFSET(#REF!,1,1)/
OFFSET(#REF!,1,0)</f>
        <v>#REF!</v>
      </c>
      <c r="BC54" s="173" t="e">
        <f ca="1">OFFSET(#REF!,1,1)/
OFFSET(#REF!,1,0)</f>
        <v>#REF!</v>
      </c>
      <c r="BD54" s="173" t="e">
        <f ca="1">OFFSET(#REF!,1,1)/
OFFSET(#REF!,1,0)</f>
        <v>#REF!</v>
      </c>
      <c r="BE54" s="173" t="e">
        <f ca="1">OFFSET(#REF!,1,1)/
OFFSET(#REF!,1,0)</f>
        <v>#REF!</v>
      </c>
      <c r="BF54" s="173" t="e">
        <f ca="1">OFFSET(#REF!,1,1)/
OFFSET(#REF!,1,0)</f>
        <v>#REF!</v>
      </c>
    </row>
    <row r="55" spans="1:58" x14ac:dyDescent="0.2">
      <c r="A55" s="18" t="s">
        <v>121</v>
      </c>
      <c r="B55" s="153" t="e">
        <f>AVERAGEIF(#REF!,B$5,#REF!)</f>
        <v>#REF!</v>
      </c>
      <c r="C55" s="153" t="e">
        <f>AVERAGEIF(#REF!,C$5,#REF!)</f>
        <v>#REF!</v>
      </c>
      <c r="D55" s="153" t="e">
        <f>AVERAGEIF(#REF!,D$5,#REF!)</f>
        <v>#REF!</v>
      </c>
      <c r="E55" s="23"/>
      <c r="F55" s="23"/>
      <c r="G55" s="23"/>
      <c r="H55" s="23"/>
      <c r="I55" s="23"/>
      <c r="J55" s="152">
        <f>AVERAGEIF('Table 2 - Previous month'!$E$4:$CS$4,J$5,'Table 2 - Previous month'!$E54:$CS54)</f>
        <v>480.61290322580646</v>
      </c>
      <c r="K55" s="152">
        <f>AVERAGEIF('Table 2 - Previous month'!$E$4:$CS$4,K$5,'Table 2 - Previous month'!$E54:$CS54)</f>
        <v>188.87096774193549</v>
      </c>
      <c r="L55" s="152">
        <f>AVERAGEIF('Table 2 - Previous month'!$E$4:$CS$4,L$5,'Table 2 - Previous month'!$E54:$CS54)</f>
        <v>291.74193548387098</v>
      </c>
      <c r="M55" s="23"/>
      <c r="N55" s="23"/>
      <c r="O55" s="23"/>
      <c r="P55" s="23"/>
      <c r="Q55" s="23"/>
      <c r="R55" s="23"/>
      <c r="S55" s="23"/>
      <c r="T55" s="23"/>
      <c r="U55" s="23"/>
      <c r="V55" s="23"/>
      <c r="W55" s="23"/>
      <c r="X55" s="23"/>
      <c r="AB55" s="172" t="e">
        <f ca="1">OFFSET(#REF!,1,1)/
OFFSET(#REF!,1,0)</f>
        <v>#REF!</v>
      </c>
      <c r="AC55" s="172" t="e">
        <f ca="1">OFFSET(#REF!,1,1)/
OFFSET(#REF!,1,0)</f>
        <v>#REF!</v>
      </c>
      <c r="AD55" s="173" t="e">
        <f ca="1">OFFSET(#REF!,1,1)/
OFFSET(#REF!,1,0)</f>
        <v>#REF!</v>
      </c>
      <c r="AE55" s="173" t="e">
        <f ca="1">OFFSET(#REF!,1,1)/
OFFSET(#REF!,1,0)</f>
        <v>#REF!</v>
      </c>
      <c r="AF55" s="173" t="e">
        <f ca="1">OFFSET(#REF!,1,1)/
OFFSET(#REF!,1,0)</f>
        <v>#REF!</v>
      </c>
      <c r="AG55" s="173" t="e">
        <f ca="1">OFFSET(#REF!,1,1)/
OFFSET(#REF!,1,0)</f>
        <v>#REF!</v>
      </c>
      <c r="AH55" s="173" t="e">
        <f ca="1">OFFSET(#REF!,1,1)/
OFFSET(#REF!,1,0)</f>
        <v>#REF!</v>
      </c>
      <c r="AI55" s="173" t="e">
        <f ca="1">OFFSET(#REF!,1,1)/
OFFSET(#REF!,1,0)</f>
        <v>#REF!</v>
      </c>
      <c r="AJ55" s="173" t="e">
        <f ca="1">OFFSET(#REF!,1,1)/
OFFSET(#REF!,1,0)</f>
        <v>#REF!</v>
      </c>
      <c r="AK55" s="173" t="e">
        <f ca="1">OFFSET(#REF!,1,1)/
OFFSET(#REF!,1,0)</f>
        <v>#REF!</v>
      </c>
      <c r="AL55" s="173" t="e">
        <f ca="1">OFFSET(#REF!,1,1)/
OFFSET(#REF!,1,0)</f>
        <v>#REF!</v>
      </c>
      <c r="AM55" s="173" t="e">
        <f ca="1">OFFSET(#REF!,1,1)/
OFFSET(#REF!,1,0)</f>
        <v>#REF!</v>
      </c>
      <c r="AN55" s="173" t="e">
        <f ca="1">OFFSET(#REF!,1,1)/
OFFSET(#REF!,1,0)</f>
        <v>#REF!</v>
      </c>
      <c r="AO55" s="173" t="e">
        <f ca="1">OFFSET(#REF!,1,1)/
OFFSET(#REF!,1,0)</f>
        <v>#REF!</v>
      </c>
      <c r="AP55" s="173" t="e">
        <f ca="1">OFFSET(#REF!,1,1)/
OFFSET(#REF!,1,0)</f>
        <v>#REF!</v>
      </c>
      <c r="AQ55" s="173" t="e">
        <f ca="1">OFFSET(#REF!,1,1)/
OFFSET(#REF!,1,0)</f>
        <v>#REF!</v>
      </c>
      <c r="AR55" s="173" t="e">
        <f ca="1">OFFSET(#REF!,1,1)/
OFFSET(#REF!,1,0)</f>
        <v>#REF!</v>
      </c>
      <c r="AS55" s="173" t="e">
        <f ca="1">OFFSET(#REF!,1,1)/
OFFSET(#REF!,1,0)</f>
        <v>#REF!</v>
      </c>
      <c r="AT55" s="173" t="e">
        <f ca="1">OFFSET(#REF!,1,1)/
OFFSET(#REF!,1,0)</f>
        <v>#REF!</v>
      </c>
      <c r="AU55" s="173" t="e">
        <f ca="1">OFFSET(#REF!,1,1)/
OFFSET(#REF!,1,0)</f>
        <v>#REF!</v>
      </c>
      <c r="AV55" s="173" t="e">
        <f ca="1">OFFSET(#REF!,1,1)/
OFFSET(#REF!,1,0)</f>
        <v>#REF!</v>
      </c>
      <c r="AW55" s="173" t="e">
        <f ca="1">OFFSET(#REF!,1,1)/
OFFSET(#REF!,1,0)</f>
        <v>#REF!</v>
      </c>
      <c r="AX55" s="173" t="e">
        <f ca="1">OFFSET(#REF!,1,1)/
OFFSET(#REF!,1,0)</f>
        <v>#REF!</v>
      </c>
      <c r="AY55" s="173" t="e">
        <f ca="1">OFFSET(#REF!,1,1)/
OFFSET(#REF!,1,0)</f>
        <v>#REF!</v>
      </c>
      <c r="AZ55" s="173" t="e">
        <f ca="1">OFFSET(#REF!,1,1)/
OFFSET(#REF!,1,0)</f>
        <v>#REF!</v>
      </c>
      <c r="BA55" s="173" t="e">
        <f ca="1">OFFSET(#REF!,1,1)/
OFFSET(#REF!,1,0)</f>
        <v>#REF!</v>
      </c>
      <c r="BB55" s="173" t="e">
        <f ca="1">OFFSET(#REF!,1,1)/
OFFSET(#REF!,1,0)</f>
        <v>#REF!</v>
      </c>
      <c r="BC55" s="173" t="e">
        <f ca="1">OFFSET(#REF!,1,1)/
OFFSET(#REF!,1,0)</f>
        <v>#REF!</v>
      </c>
      <c r="BD55" s="173" t="e">
        <f ca="1">OFFSET(#REF!,1,1)/
OFFSET(#REF!,1,0)</f>
        <v>#REF!</v>
      </c>
      <c r="BE55" s="173" t="e">
        <f ca="1">OFFSET(#REF!,1,1)/
OFFSET(#REF!,1,0)</f>
        <v>#REF!</v>
      </c>
      <c r="BF55" s="173" t="e">
        <f ca="1">OFFSET(#REF!,1,1)/
OFFSET(#REF!,1,0)</f>
        <v>#REF!</v>
      </c>
    </row>
    <row r="56" spans="1:58" x14ac:dyDescent="0.2">
      <c r="A56" s="18" t="s">
        <v>124</v>
      </c>
      <c r="B56" s="153" t="e">
        <f>AVERAGEIF(#REF!,B$5,#REF!)</f>
        <v>#REF!</v>
      </c>
      <c r="C56" s="153" t="e">
        <f>AVERAGEIF(#REF!,C$5,#REF!)</f>
        <v>#REF!</v>
      </c>
      <c r="D56" s="153" t="e">
        <f>AVERAGEIF(#REF!,D$5,#REF!)</f>
        <v>#REF!</v>
      </c>
      <c r="E56" s="23"/>
      <c r="F56" s="23"/>
      <c r="G56" s="23"/>
      <c r="H56" s="23"/>
      <c r="I56" s="23"/>
      <c r="J56" s="152">
        <f>AVERAGEIF('Table 2 - Previous month'!$E$4:$CS$4,J$5,'Table 2 - Previous month'!$E55:$CS55)</f>
        <v>419.25806451612902</v>
      </c>
      <c r="K56" s="152">
        <f>AVERAGEIF('Table 2 - Previous month'!$E$4:$CS$4,K$5,'Table 2 - Previous month'!$E55:$CS55)</f>
        <v>152.25806451612902</v>
      </c>
      <c r="L56" s="152">
        <f>AVERAGEIF('Table 2 - Previous month'!$E$4:$CS$4,L$5,'Table 2 - Previous month'!$E55:$CS55)</f>
        <v>267</v>
      </c>
      <c r="M56" s="23"/>
      <c r="N56" s="23"/>
      <c r="O56" s="23"/>
      <c r="P56" s="23"/>
      <c r="Q56" s="23"/>
      <c r="R56" s="23"/>
      <c r="S56" s="23"/>
      <c r="T56" s="23"/>
      <c r="U56" s="23"/>
      <c r="V56" s="23"/>
      <c r="W56" s="23"/>
      <c r="X56" s="23"/>
      <c r="AB56" s="172" t="e">
        <f ca="1">OFFSET(#REF!,1,1)/
OFFSET(#REF!,1,0)</f>
        <v>#REF!</v>
      </c>
      <c r="AC56" s="172" t="e">
        <f ca="1">OFFSET(#REF!,1,1)/
OFFSET(#REF!,1,0)</f>
        <v>#REF!</v>
      </c>
      <c r="AD56" s="173" t="e">
        <f ca="1">OFFSET(#REF!,1,1)/
OFFSET(#REF!,1,0)</f>
        <v>#REF!</v>
      </c>
      <c r="AE56" s="173" t="e">
        <f ca="1">OFFSET(#REF!,1,1)/
OFFSET(#REF!,1,0)</f>
        <v>#REF!</v>
      </c>
      <c r="AF56" s="173" t="e">
        <f ca="1">OFFSET(#REF!,1,1)/
OFFSET(#REF!,1,0)</f>
        <v>#REF!</v>
      </c>
      <c r="AG56" s="173" t="e">
        <f ca="1">OFFSET(#REF!,1,1)/
OFFSET(#REF!,1,0)</f>
        <v>#REF!</v>
      </c>
      <c r="AH56" s="173" t="e">
        <f ca="1">OFFSET(#REF!,1,1)/
OFFSET(#REF!,1,0)</f>
        <v>#REF!</v>
      </c>
      <c r="AI56" s="173" t="e">
        <f ca="1">OFFSET(#REF!,1,1)/
OFFSET(#REF!,1,0)</f>
        <v>#REF!</v>
      </c>
      <c r="AJ56" s="173" t="e">
        <f ca="1">OFFSET(#REF!,1,1)/
OFFSET(#REF!,1,0)</f>
        <v>#REF!</v>
      </c>
      <c r="AK56" s="173" t="e">
        <f ca="1">OFFSET(#REF!,1,1)/
OFFSET(#REF!,1,0)</f>
        <v>#REF!</v>
      </c>
      <c r="AL56" s="173" t="e">
        <f ca="1">OFFSET(#REF!,1,1)/
OFFSET(#REF!,1,0)</f>
        <v>#REF!</v>
      </c>
      <c r="AM56" s="173" t="e">
        <f ca="1">OFFSET(#REF!,1,1)/
OFFSET(#REF!,1,0)</f>
        <v>#REF!</v>
      </c>
      <c r="AN56" s="173" t="e">
        <f ca="1">OFFSET(#REF!,1,1)/
OFFSET(#REF!,1,0)</f>
        <v>#REF!</v>
      </c>
      <c r="AO56" s="173" t="e">
        <f ca="1">OFFSET(#REF!,1,1)/
OFFSET(#REF!,1,0)</f>
        <v>#REF!</v>
      </c>
      <c r="AP56" s="173" t="e">
        <f ca="1">OFFSET(#REF!,1,1)/
OFFSET(#REF!,1,0)</f>
        <v>#REF!</v>
      </c>
      <c r="AQ56" s="173" t="e">
        <f ca="1">OFFSET(#REF!,1,1)/
OFFSET(#REF!,1,0)</f>
        <v>#REF!</v>
      </c>
      <c r="AR56" s="173" t="e">
        <f ca="1">OFFSET(#REF!,1,1)/
OFFSET(#REF!,1,0)</f>
        <v>#REF!</v>
      </c>
      <c r="AS56" s="173" t="e">
        <f ca="1">OFFSET(#REF!,1,1)/
OFFSET(#REF!,1,0)</f>
        <v>#REF!</v>
      </c>
      <c r="AT56" s="173" t="e">
        <f ca="1">OFFSET(#REF!,1,1)/
OFFSET(#REF!,1,0)</f>
        <v>#REF!</v>
      </c>
      <c r="AU56" s="173" t="e">
        <f ca="1">OFFSET(#REF!,1,1)/
OFFSET(#REF!,1,0)</f>
        <v>#REF!</v>
      </c>
      <c r="AV56" s="173" t="e">
        <f ca="1">OFFSET(#REF!,1,1)/
OFFSET(#REF!,1,0)</f>
        <v>#REF!</v>
      </c>
      <c r="AW56" s="173" t="e">
        <f ca="1">OFFSET(#REF!,1,1)/
OFFSET(#REF!,1,0)</f>
        <v>#REF!</v>
      </c>
      <c r="AX56" s="173" t="e">
        <f ca="1">OFFSET(#REF!,1,1)/
OFFSET(#REF!,1,0)</f>
        <v>#REF!</v>
      </c>
      <c r="AY56" s="173" t="e">
        <f ca="1">OFFSET(#REF!,1,1)/
OFFSET(#REF!,1,0)</f>
        <v>#REF!</v>
      </c>
      <c r="AZ56" s="173" t="e">
        <f ca="1">OFFSET(#REF!,1,1)/
OFFSET(#REF!,1,0)</f>
        <v>#REF!</v>
      </c>
      <c r="BA56" s="173" t="e">
        <f ca="1">OFFSET(#REF!,1,1)/
OFFSET(#REF!,1,0)</f>
        <v>#REF!</v>
      </c>
      <c r="BB56" s="173" t="e">
        <f ca="1">OFFSET(#REF!,1,1)/
OFFSET(#REF!,1,0)</f>
        <v>#REF!</v>
      </c>
      <c r="BC56" s="173" t="e">
        <f ca="1">OFFSET(#REF!,1,1)/
OFFSET(#REF!,1,0)</f>
        <v>#REF!</v>
      </c>
      <c r="BD56" s="173" t="e">
        <f ca="1">OFFSET(#REF!,1,1)/
OFFSET(#REF!,1,0)</f>
        <v>#REF!</v>
      </c>
      <c r="BE56" s="173" t="e">
        <f ca="1">OFFSET(#REF!,1,1)/
OFFSET(#REF!,1,0)</f>
        <v>#REF!</v>
      </c>
      <c r="BF56" s="173" t="e">
        <f ca="1">OFFSET(#REF!,1,1)/
OFFSET(#REF!,1,0)</f>
        <v>#REF!</v>
      </c>
    </row>
    <row r="57" spans="1:58" x14ac:dyDescent="0.2">
      <c r="A57" s="18" t="s">
        <v>127</v>
      </c>
      <c r="B57" s="153" t="e">
        <f>AVERAGEIF(#REF!,B$5,#REF!)</f>
        <v>#REF!</v>
      </c>
      <c r="C57" s="153" t="e">
        <f>AVERAGEIF(#REF!,C$5,#REF!)</f>
        <v>#REF!</v>
      </c>
      <c r="D57" s="153" t="e">
        <f>AVERAGEIF(#REF!,D$5,#REF!)</f>
        <v>#REF!</v>
      </c>
      <c r="E57" s="23"/>
      <c r="F57" s="23"/>
      <c r="G57" s="23"/>
      <c r="H57" s="23"/>
      <c r="I57" s="23"/>
      <c r="J57" s="152">
        <f>AVERAGEIF('Table 2 - Previous month'!$E$4:$CS$4,J$5,'Table 2 - Previous month'!$E56:$CS56)</f>
        <v>198.35483870967741</v>
      </c>
      <c r="K57" s="152">
        <f>AVERAGEIF('Table 2 - Previous month'!$E$4:$CS$4,K$5,'Table 2 - Previous month'!$E56:$CS56)</f>
        <v>71.870967741935488</v>
      </c>
      <c r="L57" s="152">
        <f>AVERAGEIF('Table 2 - Previous month'!$E$4:$CS$4,L$5,'Table 2 - Previous month'!$E56:$CS56)</f>
        <v>126.48387096774194</v>
      </c>
      <c r="M57" s="23"/>
      <c r="N57" s="23"/>
      <c r="O57" s="23"/>
      <c r="P57" s="23"/>
      <c r="Q57" s="23"/>
      <c r="R57" s="23"/>
      <c r="S57" s="23"/>
      <c r="T57" s="23"/>
      <c r="U57" s="23"/>
      <c r="V57" s="23"/>
      <c r="W57" s="23"/>
      <c r="X57" s="23"/>
      <c r="AB57" s="172" t="e">
        <f ca="1">OFFSET(#REF!,1,1)/
OFFSET(#REF!,1,0)</f>
        <v>#REF!</v>
      </c>
      <c r="AC57" s="172" t="e">
        <f ca="1">OFFSET(#REF!,1,1)/
OFFSET(#REF!,1,0)</f>
        <v>#REF!</v>
      </c>
      <c r="AD57" s="173" t="e">
        <f ca="1">OFFSET(#REF!,1,1)/
OFFSET(#REF!,1,0)</f>
        <v>#REF!</v>
      </c>
      <c r="AE57" s="173" t="e">
        <f ca="1">OFFSET(#REF!,1,1)/
OFFSET(#REF!,1,0)</f>
        <v>#REF!</v>
      </c>
      <c r="AF57" s="173" t="e">
        <f ca="1">OFFSET(#REF!,1,1)/
OFFSET(#REF!,1,0)</f>
        <v>#REF!</v>
      </c>
      <c r="AG57" s="173" t="e">
        <f ca="1">OFFSET(#REF!,1,1)/
OFFSET(#REF!,1,0)</f>
        <v>#REF!</v>
      </c>
      <c r="AH57" s="173" t="e">
        <f ca="1">OFFSET(#REF!,1,1)/
OFFSET(#REF!,1,0)</f>
        <v>#REF!</v>
      </c>
      <c r="AI57" s="173" t="e">
        <f ca="1">OFFSET(#REF!,1,1)/
OFFSET(#REF!,1,0)</f>
        <v>#REF!</v>
      </c>
      <c r="AJ57" s="173" t="e">
        <f ca="1">OFFSET(#REF!,1,1)/
OFFSET(#REF!,1,0)</f>
        <v>#REF!</v>
      </c>
      <c r="AK57" s="173" t="e">
        <f ca="1">OFFSET(#REF!,1,1)/
OFFSET(#REF!,1,0)</f>
        <v>#REF!</v>
      </c>
      <c r="AL57" s="173" t="e">
        <f ca="1">OFFSET(#REF!,1,1)/
OFFSET(#REF!,1,0)</f>
        <v>#REF!</v>
      </c>
      <c r="AM57" s="173" t="e">
        <f ca="1">OFFSET(#REF!,1,1)/
OFFSET(#REF!,1,0)</f>
        <v>#REF!</v>
      </c>
      <c r="AN57" s="173" t="e">
        <f ca="1">OFFSET(#REF!,1,1)/
OFFSET(#REF!,1,0)</f>
        <v>#REF!</v>
      </c>
      <c r="AO57" s="173" t="e">
        <f ca="1">OFFSET(#REF!,1,1)/
OFFSET(#REF!,1,0)</f>
        <v>#REF!</v>
      </c>
      <c r="AP57" s="173" t="e">
        <f ca="1">OFFSET(#REF!,1,1)/
OFFSET(#REF!,1,0)</f>
        <v>#REF!</v>
      </c>
      <c r="AQ57" s="173" t="e">
        <f ca="1">OFFSET(#REF!,1,1)/
OFFSET(#REF!,1,0)</f>
        <v>#REF!</v>
      </c>
      <c r="AR57" s="173" t="e">
        <f ca="1">OFFSET(#REF!,1,1)/
OFFSET(#REF!,1,0)</f>
        <v>#REF!</v>
      </c>
      <c r="AS57" s="173" t="e">
        <f ca="1">OFFSET(#REF!,1,1)/
OFFSET(#REF!,1,0)</f>
        <v>#REF!</v>
      </c>
      <c r="AT57" s="173" t="e">
        <f ca="1">OFFSET(#REF!,1,1)/
OFFSET(#REF!,1,0)</f>
        <v>#REF!</v>
      </c>
      <c r="AU57" s="173" t="e">
        <f ca="1">OFFSET(#REF!,1,1)/
OFFSET(#REF!,1,0)</f>
        <v>#REF!</v>
      </c>
      <c r="AV57" s="173" t="e">
        <f ca="1">OFFSET(#REF!,1,1)/
OFFSET(#REF!,1,0)</f>
        <v>#REF!</v>
      </c>
      <c r="AW57" s="173" t="e">
        <f ca="1">OFFSET(#REF!,1,1)/
OFFSET(#REF!,1,0)</f>
        <v>#REF!</v>
      </c>
      <c r="AX57" s="173" t="e">
        <f ca="1">OFFSET(#REF!,1,1)/
OFFSET(#REF!,1,0)</f>
        <v>#REF!</v>
      </c>
      <c r="AY57" s="173" t="e">
        <f ca="1">OFFSET(#REF!,1,1)/
OFFSET(#REF!,1,0)</f>
        <v>#REF!</v>
      </c>
      <c r="AZ57" s="173" t="e">
        <f ca="1">OFFSET(#REF!,1,1)/
OFFSET(#REF!,1,0)</f>
        <v>#REF!</v>
      </c>
      <c r="BA57" s="173" t="e">
        <f ca="1">OFFSET(#REF!,1,1)/
OFFSET(#REF!,1,0)</f>
        <v>#REF!</v>
      </c>
      <c r="BB57" s="173" t="e">
        <f ca="1">OFFSET(#REF!,1,1)/
OFFSET(#REF!,1,0)</f>
        <v>#REF!</v>
      </c>
      <c r="BC57" s="173" t="e">
        <f ca="1">OFFSET(#REF!,1,1)/
OFFSET(#REF!,1,0)</f>
        <v>#REF!</v>
      </c>
      <c r="BD57" s="173" t="e">
        <f ca="1">OFFSET(#REF!,1,1)/
OFFSET(#REF!,1,0)</f>
        <v>#REF!</v>
      </c>
      <c r="BE57" s="173" t="e">
        <f ca="1">OFFSET(#REF!,1,1)/
OFFSET(#REF!,1,0)</f>
        <v>#REF!</v>
      </c>
      <c r="BF57" s="173" t="e">
        <f ca="1">OFFSET(#REF!,1,1)/
OFFSET(#REF!,1,0)</f>
        <v>#REF!</v>
      </c>
    </row>
    <row r="58" spans="1:58"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AB58" s="172"/>
      <c r="AC58" s="172"/>
      <c r="AD58" s="173"/>
      <c r="AE58" s="173"/>
      <c r="AF58" s="173"/>
      <c r="AG58" s="173"/>
      <c r="AH58" s="173"/>
      <c r="AI58" s="173"/>
      <c r="AJ58" s="173"/>
      <c r="AK58" s="173"/>
      <c r="AL58" s="173"/>
      <c r="AM58" s="173"/>
      <c r="AN58" s="173"/>
      <c r="AO58" s="173"/>
      <c r="AP58" s="173"/>
      <c r="AQ58" s="173"/>
      <c r="AR58" s="173"/>
      <c r="AS58" s="173"/>
      <c r="AT58" s="173"/>
      <c r="AU58" s="173"/>
      <c r="AV58" s="173"/>
      <c r="AW58" s="173"/>
      <c r="AX58" s="173"/>
      <c r="AY58" s="173"/>
      <c r="AZ58" s="173"/>
      <c r="BA58" s="173"/>
      <c r="BB58" s="173"/>
      <c r="BC58" s="173"/>
      <c r="BD58" s="173"/>
      <c r="BE58" s="173"/>
      <c r="BF58" s="173"/>
    </row>
    <row r="59" spans="1:58"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AB59" s="172"/>
      <c r="AC59" s="172"/>
      <c r="AD59" s="173"/>
      <c r="AE59" s="173"/>
      <c r="AF59" s="173"/>
      <c r="AG59" s="173"/>
      <c r="AH59" s="173"/>
      <c r="AI59" s="173"/>
      <c r="AJ59" s="173"/>
      <c r="AK59" s="173"/>
      <c r="AL59" s="173"/>
      <c r="AM59" s="173"/>
      <c r="AN59" s="173"/>
      <c r="AO59" s="173"/>
      <c r="AP59" s="173"/>
      <c r="AQ59" s="173"/>
      <c r="AR59" s="173"/>
      <c r="AS59" s="173"/>
      <c r="AT59" s="173"/>
      <c r="AU59" s="173"/>
      <c r="AV59" s="173"/>
      <c r="AW59" s="173"/>
      <c r="AX59" s="173"/>
      <c r="AY59" s="173"/>
      <c r="AZ59" s="173"/>
      <c r="BA59" s="173"/>
      <c r="BB59" s="173"/>
      <c r="BC59" s="173"/>
      <c r="BD59" s="173"/>
      <c r="BE59" s="173"/>
      <c r="BF59" s="173"/>
    </row>
    <row r="60" spans="1:58" x14ac:dyDescent="0.2">
      <c r="A60" s="18" t="s">
        <v>290</v>
      </c>
      <c r="B60" s="153" t="e">
        <f>AVERAGEIF(#REF!,B$5,#REF!)</f>
        <v>#REF!</v>
      </c>
      <c r="C60" s="153" t="e">
        <f>AVERAGEIF(#REF!,C$5,#REF!)</f>
        <v>#REF!</v>
      </c>
      <c r="D60" s="153" t="e">
        <f>AVERAGEIF(#REF!,D$5,#REF!)</f>
        <v>#REF!</v>
      </c>
      <c r="E60" s="23"/>
      <c r="F60" s="23"/>
      <c r="G60" s="23"/>
      <c r="H60" s="23"/>
      <c r="I60" s="23"/>
      <c r="J60" s="152">
        <f>AVERAGEIF('Table 2 - Previous month'!$E$4:$CS$4,J$5,'Table 2 - Previous month'!$E59:$CS59)</f>
        <v>345.22580645161293</v>
      </c>
      <c r="K60" s="152">
        <f>AVERAGEIF('Table 2 - Previous month'!$E$4:$CS$4,K$5,'Table 2 - Previous month'!$E59:$CS59)</f>
        <v>235.19354838709677</v>
      </c>
      <c r="L60" s="152">
        <f>AVERAGEIF('Table 2 - Previous month'!$E$4:$CS$4,L$5,'Table 2 - Previous month'!$E59:$CS59)</f>
        <v>110.03225806451613</v>
      </c>
      <c r="M60" s="23"/>
      <c r="N60" s="23"/>
      <c r="O60" s="23"/>
      <c r="P60" s="23"/>
      <c r="Q60" s="23"/>
      <c r="R60" s="23"/>
      <c r="S60" s="23"/>
      <c r="T60" s="23"/>
      <c r="U60" s="23"/>
      <c r="V60" s="23"/>
      <c r="W60" s="23"/>
      <c r="X60" s="23"/>
      <c r="AB60" s="172" t="e">
        <f ca="1">OFFSET(#REF!,1,1)/
OFFSET(#REF!,1,0)</f>
        <v>#REF!</v>
      </c>
      <c r="AC60" s="172" t="e">
        <f ca="1">OFFSET(#REF!,1,1)/
OFFSET(#REF!,1,0)</f>
        <v>#REF!</v>
      </c>
      <c r="AD60" s="173" t="e">
        <f ca="1">OFFSET(#REF!,1,1)/
OFFSET(#REF!,1,0)</f>
        <v>#REF!</v>
      </c>
      <c r="AE60" s="173" t="e">
        <f ca="1">OFFSET(#REF!,1,1)/
OFFSET(#REF!,1,0)</f>
        <v>#REF!</v>
      </c>
      <c r="AF60" s="173" t="e">
        <f ca="1">OFFSET(#REF!,1,1)/
OFFSET(#REF!,1,0)</f>
        <v>#REF!</v>
      </c>
      <c r="AG60" s="173" t="e">
        <f ca="1">OFFSET(#REF!,1,1)/
OFFSET(#REF!,1,0)</f>
        <v>#REF!</v>
      </c>
      <c r="AH60" s="173" t="e">
        <f ca="1">OFFSET(#REF!,1,1)/
OFFSET(#REF!,1,0)</f>
        <v>#REF!</v>
      </c>
      <c r="AI60" s="173" t="e">
        <f ca="1">OFFSET(#REF!,1,1)/
OFFSET(#REF!,1,0)</f>
        <v>#REF!</v>
      </c>
      <c r="AJ60" s="173" t="e">
        <f ca="1">OFFSET(#REF!,1,1)/
OFFSET(#REF!,1,0)</f>
        <v>#REF!</v>
      </c>
      <c r="AK60" s="173" t="e">
        <f ca="1">OFFSET(#REF!,1,1)/
OFFSET(#REF!,1,0)</f>
        <v>#REF!</v>
      </c>
      <c r="AL60" s="173" t="e">
        <f ca="1">OFFSET(#REF!,1,1)/
OFFSET(#REF!,1,0)</f>
        <v>#REF!</v>
      </c>
      <c r="AM60" s="173" t="e">
        <f ca="1">OFFSET(#REF!,1,1)/
OFFSET(#REF!,1,0)</f>
        <v>#REF!</v>
      </c>
      <c r="AN60" s="173" t="e">
        <f ca="1">OFFSET(#REF!,1,1)/
OFFSET(#REF!,1,0)</f>
        <v>#REF!</v>
      </c>
      <c r="AO60" s="173" t="e">
        <f ca="1">OFFSET(#REF!,1,1)/
OFFSET(#REF!,1,0)</f>
        <v>#REF!</v>
      </c>
      <c r="AP60" s="173" t="e">
        <f ca="1">OFFSET(#REF!,1,1)/
OFFSET(#REF!,1,0)</f>
        <v>#REF!</v>
      </c>
      <c r="AQ60" s="173" t="e">
        <f ca="1">OFFSET(#REF!,1,1)/
OFFSET(#REF!,1,0)</f>
        <v>#REF!</v>
      </c>
      <c r="AR60" s="173" t="e">
        <f ca="1">OFFSET(#REF!,1,1)/
OFFSET(#REF!,1,0)</f>
        <v>#REF!</v>
      </c>
      <c r="AS60" s="173" t="e">
        <f ca="1">OFFSET(#REF!,1,1)/
OFFSET(#REF!,1,0)</f>
        <v>#REF!</v>
      </c>
      <c r="AT60" s="173" t="e">
        <f ca="1">OFFSET(#REF!,1,1)/
OFFSET(#REF!,1,0)</f>
        <v>#REF!</v>
      </c>
      <c r="AU60" s="173" t="e">
        <f ca="1">OFFSET(#REF!,1,1)/
OFFSET(#REF!,1,0)</f>
        <v>#REF!</v>
      </c>
      <c r="AV60" s="173" t="e">
        <f ca="1">OFFSET(#REF!,1,1)/
OFFSET(#REF!,1,0)</f>
        <v>#REF!</v>
      </c>
      <c r="AW60" s="173" t="e">
        <f ca="1">OFFSET(#REF!,1,1)/
OFFSET(#REF!,1,0)</f>
        <v>#REF!</v>
      </c>
      <c r="AX60" s="173" t="e">
        <f ca="1">OFFSET(#REF!,1,1)/
OFFSET(#REF!,1,0)</f>
        <v>#REF!</v>
      </c>
      <c r="AY60" s="173" t="e">
        <f ca="1">OFFSET(#REF!,1,1)/
OFFSET(#REF!,1,0)</f>
        <v>#REF!</v>
      </c>
      <c r="AZ60" s="173" t="e">
        <f ca="1">OFFSET(#REF!,1,1)/
OFFSET(#REF!,1,0)</f>
        <v>#REF!</v>
      </c>
      <c r="BA60" s="173" t="e">
        <f ca="1">OFFSET(#REF!,1,1)/
OFFSET(#REF!,1,0)</f>
        <v>#REF!</v>
      </c>
      <c r="BB60" s="173" t="e">
        <f ca="1">OFFSET(#REF!,1,1)/
OFFSET(#REF!,1,0)</f>
        <v>#REF!</v>
      </c>
      <c r="BC60" s="173" t="e">
        <f ca="1">OFFSET(#REF!,1,1)/
OFFSET(#REF!,1,0)</f>
        <v>#REF!</v>
      </c>
      <c r="BD60" s="173" t="e">
        <f ca="1">OFFSET(#REF!,1,1)/
OFFSET(#REF!,1,0)</f>
        <v>#REF!</v>
      </c>
      <c r="BE60" s="173" t="e">
        <f ca="1">OFFSET(#REF!,1,1)/
OFFSET(#REF!,1,0)</f>
        <v>#REF!</v>
      </c>
      <c r="BF60" s="173" t="e">
        <f ca="1">OFFSET(#REF!,1,1)/
OFFSET(#REF!,1,0)</f>
        <v>#REF!</v>
      </c>
    </row>
    <row r="61" spans="1:58" x14ac:dyDescent="0.2">
      <c r="A61" s="18" t="s">
        <v>300</v>
      </c>
      <c r="B61" s="153" t="e">
        <f>AVERAGEIF(#REF!,B$5,#REF!)</f>
        <v>#REF!</v>
      </c>
      <c r="C61" s="153" t="e">
        <f>AVERAGEIF(#REF!,C$5,#REF!)</f>
        <v>#REF!</v>
      </c>
      <c r="D61" s="153" t="e">
        <f>AVERAGEIF(#REF!,D$5,#REF!)</f>
        <v>#REF!</v>
      </c>
      <c r="E61" s="23"/>
      <c r="F61" s="23"/>
      <c r="G61" s="23"/>
      <c r="H61" s="23"/>
      <c r="I61" s="23"/>
      <c r="J61" s="152">
        <f>AVERAGEIF('Table 2 - Previous month'!$E$4:$CS$4,J$5,'Table 2 - Previous month'!$E60:$CS60)</f>
        <v>200.7741935483871</v>
      </c>
      <c r="K61" s="152">
        <f>AVERAGEIF('Table 2 - Previous month'!$E$4:$CS$4,K$5,'Table 2 - Previous month'!$E60:$CS60)</f>
        <v>102.29032258064517</v>
      </c>
      <c r="L61" s="152">
        <f>AVERAGEIF('Table 2 - Previous month'!$E$4:$CS$4,L$5,'Table 2 - Previous month'!$E60:$CS60)</f>
        <v>98.483870967741936</v>
      </c>
      <c r="M61" s="23"/>
      <c r="N61" s="23"/>
      <c r="O61" s="23"/>
      <c r="P61" s="23"/>
      <c r="Q61" s="23"/>
      <c r="R61" s="23"/>
      <c r="S61" s="23"/>
      <c r="T61" s="23"/>
      <c r="U61" s="23"/>
      <c r="V61" s="23"/>
      <c r="W61" s="23"/>
      <c r="X61" s="23"/>
      <c r="AB61" s="172" t="e">
        <f ca="1">OFFSET(#REF!,1,1)/
OFFSET(#REF!,1,0)</f>
        <v>#REF!</v>
      </c>
      <c r="AC61" s="172" t="e">
        <f ca="1">OFFSET(#REF!,1,1)/
OFFSET(#REF!,1,0)</f>
        <v>#REF!</v>
      </c>
      <c r="AD61" s="173" t="e">
        <f ca="1">OFFSET(#REF!,1,1)/
OFFSET(#REF!,1,0)</f>
        <v>#REF!</v>
      </c>
      <c r="AE61" s="173" t="e">
        <f ca="1">OFFSET(#REF!,1,1)/
OFFSET(#REF!,1,0)</f>
        <v>#REF!</v>
      </c>
      <c r="AF61" s="173" t="e">
        <f ca="1">OFFSET(#REF!,1,1)/
OFFSET(#REF!,1,0)</f>
        <v>#REF!</v>
      </c>
      <c r="AG61" s="173" t="e">
        <f ca="1">OFFSET(#REF!,1,1)/
OFFSET(#REF!,1,0)</f>
        <v>#REF!</v>
      </c>
      <c r="AH61" s="173" t="e">
        <f ca="1">OFFSET(#REF!,1,1)/
OFFSET(#REF!,1,0)</f>
        <v>#REF!</v>
      </c>
      <c r="AI61" s="173" t="e">
        <f ca="1">OFFSET(#REF!,1,1)/
OFFSET(#REF!,1,0)</f>
        <v>#REF!</v>
      </c>
      <c r="AJ61" s="173" t="e">
        <f ca="1">OFFSET(#REF!,1,1)/
OFFSET(#REF!,1,0)</f>
        <v>#REF!</v>
      </c>
      <c r="AK61" s="173" t="e">
        <f ca="1">OFFSET(#REF!,1,1)/
OFFSET(#REF!,1,0)</f>
        <v>#REF!</v>
      </c>
      <c r="AL61" s="173" t="e">
        <f ca="1">OFFSET(#REF!,1,1)/
OFFSET(#REF!,1,0)</f>
        <v>#REF!</v>
      </c>
      <c r="AM61" s="173" t="e">
        <f ca="1">OFFSET(#REF!,1,1)/
OFFSET(#REF!,1,0)</f>
        <v>#REF!</v>
      </c>
      <c r="AN61" s="173" t="e">
        <f ca="1">OFFSET(#REF!,1,1)/
OFFSET(#REF!,1,0)</f>
        <v>#REF!</v>
      </c>
      <c r="AO61" s="173" t="e">
        <f ca="1">OFFSET(#REF!,1,1)/
OFFSET(#REF!,1,0)</f>
        <v>#REF!</v>
      </c>
      <c r="AP61" s="173" t="e">
        <f ca="1">OFFSET(#REF!,1,1)/
OFFSET(#REF!,1,0)</f>
        <v>#REF!</v>
      </c>
      <c r="AQ61" s="173" t="e">
        <f ca="1">OFFSET(#REF!,1,1)/
OFFSET(#REF!,1,0)</f>
        <v>#REF!</v>
      </c>
      <c r="AR61" s="173" t="e">
        <f ca="1">OFFSET(#REF!,1,1)/
OFFSET(#REF!,1,0)</f>
        <v>#REF!</v>
      </c>
      <c r="AS61" s="173" t="e">
        <f ca="1">OFFSET(#REF!,1,1)/
OFFSET(#REF!,1,0)</f>
        <v>#REF!</v>
      </c>
      <c r="AT61" s="173" t="e">
        <f ca="1">OFFSET(#REF!,1,1)/
OFFSET(#REF!,1,0)</f>
        <v>#REF!</v>
      </c>
      <c r="AU61" s="173" t="e">
        <f ca="1">OFFSET(#REF!,1,1)/
OFFSET(#REF!,1,0)</f>
        <v>#REF!</v>
      </c>
      <c r="AV61" s="173" t="e">
        <f ca="1">OFFSET(#REF!,1,1)/
OFFSET(#REF!,1,0)</f>
        <v>#REF!</v>
      </c>
      <c r="AW61" s="173" t="e">
        <f ca="1">OFFSET(#REF!,1,1)/
OFFSET(#REF!,1,0)</f>
        <v>#REF!</v>
      </c>
      <c r="AX61" s="173" t="e">
        <f ca="1">OFFSET(#REF!,1,1)/
OFFSET(#REF!,1,0)</f>
        <v>#REF!</v>
      </c>
      <c r="AY61" s="173" t="e">
        <f ca="1">OFFSET(#REF!,1,1)/
OFFSET(#REF!,1,0)</f>
        <v>#REF!</v>
      </c>
      <c r="AZ61" s="173" t="e">
        <f ca="1">OFFSET(#REF!,1,1)/
OFFSET(#REF!,1,0)</f>
        <v>#REF!</v>
      </c>
      <c r="BA61" s="173" t="e">
        <f ca="1">OFFSET(#REF!,1,1)/
OFFSET(#REF!,1,0)</f>
        <v>#REF!</v>
      </c>
      <c r="BB61" s="173" t="e">
        <f ca="1">OFFSET(#REF!,1,1)/
OFFSET(#REF!,1,0)</f>
        <v>#REF!</v>
      </c>
      <c r="BC61" s="173" t="e">
        <f ca="1">OFFSET(#REF!,1,1)/
OFFSET(#REF!,1,0)</f>
        <v>#REF!</v>
      </c>
      <c r="BD61" s="173" t="e">
        <f ca="1">OFFSET(#REF!,1,1)/
OFFSET(#REF!,1,0)</f>
        <v>#REF!</v>
      </c>
      <c r="BE61" s="173" t="e">
        <f ca="1">OFFSET(#REF!,1,1)/
OFFSET(#REF!,1,0)</f>
        <v>#REF!</v>
      </c>
      <c r="BF61" s="173" t="e">
        <f ca="1">OFFSET(#REF!,1,1)/
OFFSET(#REF!,1,0)</f>
        <v>#REF!</v>
      </c>
    </row>
    <row r="62" spans="1:58" x14ac:dyDescent="0.2">
      <c r="A62" s="18" t="s">
        <v>304</v>
      </c>
      <c r="B62" s="153" t="e">
        <f>AVERAGEIF(#REF!,B$5,#REF!)</f>
        <v>#REF!</v>
      </c>
      <c r="C62" s="153" t="e">
        <f>AVERAGEIF(#REF!,C$5,#REF!)</f>
        <v>#REF!</v>
      </c>
      <c r="D62" s="153" t="e">
        <f>AVERAGEIF(#REF!,D$5,#REF!)</f>
        <v>#REF!</v>
      </c>
      <c r="E62" s="23"/>
      <c r="F62" s="23"/>
      <c r="G62" s="23"/>
      <c r="H62" s="23"/>
      <c r="I62" s="23"/>
      <c r="J62" s="152">
        <f>AVERAGEIF('Table 2 - Previous month'!$E$4:$CS$4,J$5,'Table 2 - Previous month'!$E61:$CS61)</f>
        <v>68.387096774193552</v>
      </c>
      <c r="K62" s="152">
        <f>AVERAGEIF('Table 2 - Previous month'!$E$4:$CS$4,K$5,'Table 2 - Previous month'!$E61:$CS61)</f>
        <v>13.290322580645162</v>
      </c>
      <c r="L62" s="152">
        <f>AVERAGEIF('Table 2 - Previous month'!$E$4:$CS$4,L$5,'Table 2 - Previous month'!$E61:$CS61)</f>
        <v>55.096774193548384</v>
      </c>
      <c r="M62" s="23"/>
      <c r="N62" s="23"/>
      <c r="O62" s="23"/>
      <c r="P62" s="23"/>
      <c r="Q62" s="23"/>
      <c r="R62" s="23"/>
      <c r="S62" s="23"/>
      <c r="T62" s="23"/>
      <c r="U62" s="23"/>
      <c r="V62" s="23"/>
      <c r="W62" s="23"/>
      <c r="X62" s="23"/>
      <c r="AB62" s="172" t="e">
        <f ca="1">OFFSET(#REF!,1,1)/
OFFSET(#REF!,1,0)</f>
        <v>#REF!</v>
      </c>
      <c r="AC62" s="172" t="e">
        <f ca="1">OFFSET(#REF!,1,1)/
OFFSET(#REF!,1,0)</f>
        <v>#REF!</v>
      </c>
      <c r="AD62" s="173" t="e">
        <f ca="1">OFFSET(#REF!,1,1)/
OFFSET(#REF!,1,0)</f>
        <v>#REF!</v>
      </c>
      <c r="AE62" s="173" t="e">
        <f ca="1">OFFSET(#REF!,1,1)/
OFFSET(#REF!,1,0)</f>
        <v>#REF!</v>
      </c>
      <c r="AF62" s="173" t="e">
        <f ca="1">OFFSET(#REF!,1,1)/
OFFSET(#REF!,1,0)</f>
        <v>#REF!</v>
      </c>
      <c r="AG62" s="173" t="e">
        <f ca="1">OFFSET(#REF!,1,1)/
OFFSET(#REF!,1,0)</f>
        <v>#REF!</v>
      </c>
      <c r="AH62" s="173" t="e">
        <f ca="1">OFFSET(#REF!,1,1)/
OFFSET(#REF!,1,0)</f>
        <v>#REF!</v>
      </c>
      <c r="AI62" s="173" t="e">
        <f ca="1">OFFSET(#REF!,1,1)/
OFFSET(#REF!,1,0)</f>
        <v>#REF!</v>
      </c>
      <c r="AJ62" s="173" t="e">
        <f ca="1">OFFSET(#REF!,1,1)/
OFFSET(#REF!,1,0)</f>
        <v>#REF!</v>
      </c>
      <c r="AK62" s="173" t="e">
        <f ca="1">OFFSET(#REF!,1,1)/
OFFSET(#REF!,1,0)</f>
        <v>#REF!</v>
      </c>
      <c r="AL62" s="173" t="e">
        <f ca="1">OFFSET(#REF!,1,1)/
OFFSET(#REF!,1,0)</f>
        <v>#REF!</v>
      </c>
      <c r="AM62" s="173" t="e">
        <f ca="1">OFFSET(#REF!,1,1)/
OFFSET(#REF!,1,0)</f>
        <v>#REF!</v>
      </c>
      <c r="AN62" s="173" t="e">
        <f ca="1">OFFSET(#REF!,1,1)/
OFFSET(#REF!,1,0)</f>
        <v>#REF!</v>
      </c>
      <c r="AO62" s="173" t="e">
        <f ca="1">OFFSET(#REF!,1,1)/
OFFSET(#REF!,1,0)</f>
        <v>#REF!</v>
      </c>
      <c r="AP62" s="173" t="e">
        <f ca="1">OFFSET(#REF!,1,1)/
OFFSET(#REF!,1,0)</f>
        <v>#REF!</v>
      </c>
      <c r="AQ62" s="173" t="e">
        <f ca="1">OFFSET(#REF!,1,1)/
OFFSET(#REF!,1,0)</f>
        <v>#REF!</v>
      </c>
      <c r="AR62" s="173" t="e">
        <f ca="1">OFFSET(#REF!,1,1)/
OFFSET(#REF!,1,0)</f>
        <v>#REF!</v>
      </c>
      <c r="AS62" s="173" t="e">
        <f ca="1">OFFSET(#REF!,1,1)/
OFFSET(#REF!,1,0)</f>
        <v>#REF!</v>
      </c>
      <c r="AT62" s="173" t="e">
        <f ca="1">OFFSET(#REF!,1,1)/
OFFSET(#REF!,1,0)</f>
        <v>#REF!</v>
      </c>
      <c r="AU62" s="173" t="e">
        <f ca="1">OFFSET(#REF!,1,1)/
OFFSET(#REF!,1,0)</f>
        <v>#REF!</v>
      </c>
      <c r="AV62" s="173" t="e">
        <f ca="1">OFFSET(#REF!,1,1)/
OFFSET(#REF!,1,0)</f>
        <v>#REF!</v>
      </c>
      <c r="AW62" s="173" t="e">
        <f ca="1">OFFSET(#REF!,1,1)/
OFFSET(#REF!,1,0)</f>
        <v>#REF!</v>
      </c>
      <c r="AX62" s="173" t="e">
        <f ca="1">OFFSET(#REF!,1,1)/
OFFSET(#REF!,1,0)</f>
        <v>#REF!</v>
      </c>
      <c r="AY62" s="173" t="e">
        <f ca="1">OFFSET(#REF!,1,1)/
OFFSET(#REF!,1,0)</f>
        <v>#REF!</v>
      </c>
      <c r="AZ62" s="173" t="e">
        <f ca="1">OFFSET(#REF!,1,1)/
OFFSET(#REF!,1,0)</f>
        <v>#REF!</v>
      </c>
      <c r="BA62" s="173" t="e">
        <f ca="1">OFFSET(#REF!,1,1)/
OFFSET(#REF!,1,0)</f>
        <v>#REF!</v>
      </c>
      <c r="BB62" s="173" t="e">
        <f ca="1">OFFSET(#REF!,1,1)/
OFFSET(#REF!,1,0)</f>
        <v>#REF!</v>
      </c>
      <c r="BC62" s="173" t="e">
        <f ca="1">OFFSET(#REF!,1,1)/
OFFSET(#REF!,1,0)</f>
        <v>#REF!</v>
      </c>
      <c r="BD62" s="173" t="e">
        <f ca="1">OFFSET(#REF!,1,1)/
OFFSET(#REF!,1,0)</f>
        <v>#REF!</v>
      </c>
      <c r="BE62" s="173" t="e">
        <f ca="1">OFFSET(#REF!,1,1)/
OFFSET(#REF!,1,0)</f>
        <v>#REF!</v>
      </c>
      <c r="BF62" s="173" t="e">
        <f ca="1">OFFSET(#REF!,1,1)/
OFFSET(#REF!,1,0)</f>
        <v>#REF!</v>
      </c>
    </row>
    <row r="63" spans="1:58" x14ac:dyDescent="0.2">
      <c r="A63" s="18" t="s">
        <v>306</v>
      </c>
      <c r="B63" s="153" t="e">
        <f>AVERAGEIF(#REF!,B$5,#REF!)</f>
        <v>#REF!</v>
      </c>
      <c r="C63" s="153" t="e">
        <f>AVERAGEIF(#REF!,C$5,#REF!)</f>
        <v>#REF!</v>
      </c>
      <c r="D63" s="153" t="e">
        <f>AVERAGEIF(#REF!,D$5,#REF!)</f>
        <v>#REF!</v>
      </c>
      <c r="E63" s="23"/>
      <c r="F63" s="23"/>
      <c r="G63" s="23"/>
      <c r="H63" s="23"/>
      <c r="I63" s="23"/>
      <c r="J63" s="152">
        <f>AVERAGEIF('Table 2 - Previous month'!$E$4:$CS$4,J$5,'Table 2 - Previous month'!$E62:$CS62)</f>
        <v>178.2258064516129</v>
      </c>
      <c r="K63" s="152">
        <f>AVERAGEIF('Table 2 - Previous month'!$E$4:$CS$4,K$5,'Table 2 - Previous month'!$E62:$CS62)</f>
        <v>67</v>
      </c>
      <c r="L63" s="152">
        <f>AVERAGEIF('Table 2 - Previous month'!$E$4:$CS$4,L$5,'Table 2 - Previous month'!$E62:$CS62)</f>
        <v>111.2258064516129</v>
      </c>
      <c r="M63" s="23"/>
      <c r="N63" s="23"/>
      <c r="O63" s="23"/>
      <c r="P63" s="23"/>
      <c r="Q63" s="23"/>
      <c r="R63" s="23"/>
      <c r="S63" s="23"/>
      <c r="T63" s="23"/>
      <c r="U63" s="23"/>
      <c r="V63" s="23"/>
      <c r="W63" s="23"/>
      <c r="X63" s="23"/>
      <c r="AB63" s="172" t="e">
        <f ca="1">OFFSET(#REF!,1,1)/
OFFSET(#REF!,1,0)</f>
        <v>#REF!</v>
      </c>
      <c r="AC63" s="172" t="e">
        <f ca="1">OFFSET(#REF!,1,1)/
OFFSET(#REF!,1,0)</f>
        <v>#REF!</v>
      </c>
      <c r="AD63" s="173" t="e">
        <f ca="1">OFFSET(#REF!,1,1)/
OFFSET(#REF!,1,0)</f>
        <v>#REF!</v>
      </c>
      <c r="AE63" s="173" t="e">
        <f ca="1">OFFSET(#REF!,1,1)/
OFFSET(#REF!,1,0)</f>
        <v>#REF!</v>
      </c>
      <c r="AF63" s="173" t="e">
        <f ca="1">OFFSET(#REF!,1,1)/
OFFSET(#REF!,1,0)</f>
        <v>#REF!</v>
      </c>
      <c r="AG63" s="173" t="e">
        <f ca="1">OFFSET(#REF!,1,1)/
OFFSET(#REF!,1,0)</f>
        <v>#REF!</v>
      </c>
      <c r="AH63" s="173" t="e">
        <f ca="1">OFFSET(#REF!,1,1)/
OFFSET(#REF!,1,0)</f>
        <v>#REF!</v>
      </c>
      <c r="AI63" s="173" t="e">
        <f ca="1">OFFSET(#REF!,1,1)/
OFFSET(#REF!,1,0)</f>
        <v>#REF!</v>
      </c>
      <c r="AJ63" s="173" t="e">
        <f ca="1">OFFSET(#REF!,1,1)/
OFFSET(#REF!,1,0)</f>
        <v>#REF!</v>
      </c>
      <c r="AK63" s="173" t="e">
        <f ca="1">OFFSET(#REF!,1,1)/
OFFSET(#REF!,1,0)</f>
        <v>#REF!</v>
      </c>
      <c r="AL63" s="173" t="e">
        <f ca="1">OFFSET(#REF!,1,1)/
OFFSET(#REF!,1,0)</f>
        <v>#REF!</v>
      </c>
      <c r="AM63" s="173" t="e">
        <f ca="1">OFFSET(#REF!,1,1)/
OFFSET(#REF!,1,0)</f>
        <v>#REF!</v>
      </c>
      <c r="AN63" s="173" t="e">
        <f ca="1">OFFSET(#REF!,1,1)/
OFFSET(#REF!,1,0)</f>
        <v>#REF!</v>
      </c>
      <c r="AO63" s="173" t="e">
        <f ca="1">OFFSET(#REF!,1,1)/
OFFSET(#REF!,1,0)</f>
        <v>#REF!</v>
      </c>
      <c r="AP63" s="173" t="e">
        <f ca="1">OFFSET(#REF!,1,1)/
OFFSET(#REF!,1,0)</f>
        <v>#REF!</v>
      </c>
      <c r="AQ63" s="173" t="e">
        <f ca="1">OFFSET(#REF!,1,1)/
OFFSET(#REF!,1,0)</f>
        <v>#REF!</v>
      </c>
      <c r="AR63" s="173" t="e">
        <f ca="1">OFFSET(#REF!,1,1)/
OFFSET(#REF!,1,0)</f>
        <v>#REF!</v>
      </c>
      <c r="AS63" s="173" t="e">
        <f ca="1">OFFSET(#REF!,1,1)/
OFFSET(#REF!,1,0)</f>
        <v>#REF!</v>
      </c>
      <c r="AT63" s="173" t="e">
        <f ca="1">OFFSET(#REF!,1,1)/
OFFSET(#REF!,1,0)</f>
        <v>#REF!</v>
      </c>
      <c r="AU63" s="173" t="e">
        <f ca="1">OFFSET(#REF!,1,1)/
OFFSET(#REF!,1,0)</f>
        <v>#REF!</v>
      </c>
      <c r="AV63" s="173" t="e">
        <f ca="1">OFFSET(#REF!,1,1)/
OFFSET(#REF!,1,0)</f>
        <v>#REF!</v>
      </c>
      <c r="AW63" s="173" t="e">
        <f ca="1">OFFSET(#REF!,1,1)/
OFFSET(#REF!,1,0)</f>
        <v>#REF!</v>
      </c>
      <c r="AX63" s="173" t="e">
        <f ca="1">OFFSET(#REF!,1,1)/
OFFSET(#REF!,1,0)</f>
        <v>#REF!</v>
      </c>
      <c r="AY63" s="173" t="e">
        <f ca="1">OFFSET(#REF!,1,1)/
OFFSET(#REF!,1,0)</f>
        <v>#REF!</v>
      </c>
      <c r="AZ63" s="173" t="e">
        <f ca="1">OFFSET(#REF!,1,1)/
OFFSET(#REF!,1,0)</f>
        <v>#REF!</v>
      </c>
      <c r="BA63" s="173" t="e">
        <f ca="1">OFFSET(#REF!,1,1)/
OFFSET(#REF!,1,0)</f>
        <v>#REF!</v>
      </c>
      <c r="BB63" s="173" t="e">
        <f ca="1">OFFSET(#REF!,1,1)/
OFFSET(#REF!,1,0)</f>
        <v>#REF!</v>
      </c>
      <c r="BC63" s="173" t="e">
        <f ca="1">OFFSET(#REF!,1,1)/
OFFSET(#REF!,1,0)</f>
        <v>#REF!</v>
      </c>
      <c r="BD63" s="173" t="e">
        <f ca="1">OFFSET(#REF!,1,1)/
OFFSET(#REF!,1,0)</f>
        <v>#REF!</v>
      </c>
      <c r="BE63" s="173" t="e">
        <f ca="1">OFFSET(#REF!,1,1)/
OFFSET(#REF!,1,0)</f>
        <v>#REF!</v>
      </c>
      <c r="BF63" s="173" t="e">
        <f ca="1">OFFSET(#REF!,1,1)/
OFFSET(#REF!,1,0)</f>
        <v>#REF!</v>
      </c>
    </row>
    <row r="64" spans="1:58" x14ac:dyDescent="0.2">
      <c r="A64" s="18" t="s">
        <v>307</v>
      </c>
      <c r="B64" s="153" t="e">
        <f>AVERAGEIF(#REF!,B$5,#REF!)</f>
        <v>#REF!</v>
      </c>
      <c r="C64" s="153" t="e">
        <f>AVERAGEIF(#REF!,C$5,#REF!)</f>
        <v>#REF!</v>
      </c>
      <c r="D64" s="153" t="e">
        <f>AVERAGEIF(#REF!,D$5,#REF!)</f>
        <v>#REF!</v>
      </c>
      <c r="E64" s="23"/>
      <c r="F64" s="23"/>
      <c r="G64" s="23"/>
      <c r="H64" s="23"/>
      <c r="I64" s="23"/>
      <c r="J64" s="152">
        <f>AVERAGEIF('Table 2 - Previous month'!$E$4:$CS$4,J$5,'Table 2 - Previous month'!$E63:$CS63)</f>
        <v>245.35483870967741</v>
      </c>
      <c r="K64" s="152">
        <f>AVERAGEIF('Table 2 - Previous month'!$E$4:$CS$4,K$5,'Table 2 - Previous month'!$E63:$CS63)</f>
        <v>158.7741935483871</v>
      </c>
      <c r="L64" s="152">
        <f>AVERAGEIF('Table 2 - Previous month'!$E$4:$CS$4,L$5,'Table 2 - Previous month'!$E63:$CS63)</f>
        <v>86.58064516129032</v>
      </c>
      <c r="M64" s="23"/>
      <c r="N64" s="23"/>
      <c r="O64" s="23"/>
      <c r="P64" s="23"/>
      <c r="Q64" s="23"/>
      <c r="R64" s="23"/>
      <c r="S64" s="23"/>
      <c r="T64" s="23"/>
      <c r="U64" s="23"/>
      <c r="V64" s="23"/>
      <c r="W64" s="23"/>
      <c r="X64" s="23"/>
      <c r="AB64" s="172" t="e">
        <f ca="1">OFFSET(#REF!,1,1)/
OFFSET(#REF!,1,0)</f>
        <v>#REF!</v>
      </c>
      <c r="AC64" s="172" t="e">
        <f ca="1">OFFSET(#REF!,1,1)/
OFFSET(#REF!,1,0)</f>
        <v>#REF!</v>
      </c>
      <c r="AD64" s="173" t="e">
        <f ca="1">OFFSET(#REF!,1,1)/
OFFSET(#REF!,1,0)</f>
        <v>#REF!</v>
      </c>
      <c r="AE64" s="173" t="e">
        <f ca="1">OFFSET(#REF!,1,1)/
OFFSET(#REF!,1,0)</f>
        <v>#REF!</v>
      </c>
      <c r="AF64" s="173" t="e">
        <f ca="1">OFFSET(#REF!,1,1)/
OFFSET(#REF!,1,0)</f>
        <v>#REF!</v>
      </c>
      <c r="AG64" s="173" t="e">
        <f ca="1">OFFSET(#REF!,1,1)/
OFFSET(#REF!,1,0)</f>
        <v>#REF!</v>
      </c>
      <c r="AH64" s="173" t="e">
        <f ca="1">OFFSET(#REF!,1,1)/
OFFSET(#REF!,1,0)</f>
        <v>#REF!</v>
      </c>
      <c r="AI64" s="173" t="e">
        <f ca="1">OFFSET(#REF!,1,1)/
OFFSET(#REF!,1,0)</f>
        <v>#REF!</v>
      </c>
      <c r="AJ64" s="173" t="e">
        <f ca="1">OFFSET(#REF!,1,1)/
OFFSET(#REF!,1,0)</f>
        <v>#REF!</v>
      </c>
      <c r="AK64" s="173" t="e">
        <f ca="1">OFFSET(#REF!,1,1)/
OFFSET(#REF!,1,0)</f>
        <v>#REF!</v>
      </c>
      <c r="AL64" s="173" t="e">
        <f ca="1">OFFSET(#REF!,1,1)/
OFFSET(#REF!,1,0)</f>
        <v>#REF!</v>
      </c>
      <c r="AM64" s="173" t="e">
        <f ca="1">OFFSET(#REF!,1,1)/
OFFSET(#REF!,1,0)</f>
        <v>#REF!</v>
      </c>
      <c r="AN64" s="173" t="e">
        <f ca="1">OFFSET(#REF!,1,1)/
OFFSET(#REF!,1,0)</f>
        <v>#REF!</v>
      </c>
      <c r="AO64" s="173" t="e">
        <f ca="1">OFFSET(#REF!,1,1)/
OFFSET(#REF!,1,0)</f>
        <v>#REF!</v>
      </c>
      <c r="AP64" s="173" t="e">
        <f ca="1">OFFSET(#REF!,1,1)/
OFFSET(#REF!,1,0)</f>
        <v>#REF!</v>
      </c>
      <c r="AQ64" s="173" t="e">
        <f ca="1">OFFSET(#REF!,1,1)/
OFFSET(#REF!,1,0)</f>
        <v>#REF!</v>
      </c>
      <c r="AR64" s="173" t="e">
        <f ca="1">OFFSET(#REF!,1,1)/
OFFSET(#REF!,1,0)</f>
        <v>#REF!</v>
      </c>
      <c r="AS64" s="173" t="e">
        <f ca="1">OFFSET(#REF!,1,1)/
OFFSET(#REF!,1,0)</f>
        <v>#REF!</v>
      </c>
      <c r="AT64" s="173" t="e">
        <f ca="1">OFFSET(#REF!,1,1)/
OFFSET(#REF!,1,0)</f>
        <v>#REF!</v>
      </c>
      <c r="AU64" s="173" t="e">
        <f ca="1">OFFSET(#REF!,1,1)/
OFFSET(#REF!,1,0)</f>
        <v>#REF!</v>
      </c>
      <c r="AV64" s="173" t="e">
        <f ca="1">OFFSET(#REF!,1,1)/
OFFSET(#REF!,1,0)</f>
        <v>#REF!</v>
      </c>
      <c r="AW64" s="173" t="e">
        <f ca="1">OFFSET(#REF!,1,1)/
OFFSET(#REF!,1,0)</f>
        <v>#REF!</v>
      </c>
      <c r="AX64" s="173" t="e">
        <f ca="1">OFFSET(#REF!,1,1)/
OFFSET(#REF!,1,0)</f>
        <v>#REF!</v>
      </c>
      <c r="AY64" s="173" t="e">
        <f ca="1">OFFSET(#REF!,1,1)/
OFFSET(#REF!,1,0)</f>
        <v>#REF!</v>
      </c>
      <c r="AZ64" s="173" t="e">
        <f ca="1">OFFSET(#REF!,1,1)/
OFFSET(#REF!,1,0)</f>
        <v>#REF!</v>
      </c>
      <c r="BA64" s="173" t="e">
        <f ca="1">OFFSET(#REF!,1,1)/
OFFSET(#REF!,1,0)</f>
        <v>#REF!</v>
      </c>
      <c r="BB64" s="173" t="e">
        <f ca="1">OFFSET(#REF!,1,1)/
OFFSET(#REF!,1,0)</f>
        <v>#REF!</v>
      </c>
      <c r="BC64" s="173" t="e">
        <f ca="1">OFFSET(#REF!,1,1)/
OFFSET(#REF!,1,0)</f>
        <v>#REF!</v>
      </c>
      <c r="BD64" s="173" t="e">
        <f ca="1">OFFSET(#REF!,1,1)/
OFFSET(#REF!,1,0)</f>
        <v>#REF!</v>
      </c>
      <c r="BE64" s="173" t="e">
        <f ca="1">OFFSET(#REF!,1,1)/
OFFSET(#REF!,1,0)</f>
        <v>#REF!</v>
      </c>
      <c r="BF64" s="173" t="e">
        <f ca="1">OFFSET(#REF!,1,1)/
OFFSET(#REF!,1,0)</f>
        <v>#REF!</v>
      </c>
    </row>
    <row r="65" spans="1:58" x14ac:dyDescent="0.2">
      <c r="A65" s="18" t="s">
        <v>315</v>
      </c>
      <c r="B65" s="153" t="e">
        <f>AVERAGEIF(#REF!,B$5,#REF!)</f>
        <v>#REF!</v>
      </c>
      <c r="C65" s="153" t="e">
        <f>AVERAGEIF(#REF!,C$5,#REF!)</f>
        <v>#REF!</v>
      </c>
      <c r="D65" s="153" t="e">
        <f>AVERAGEIF(#REF!,D$5,#REF!)</f>
        <v>#REF!</v>
      </c>
      <c r="E65" s="23"/>
      <c r="F65" s="23"/>
      <c r="G65" s="23"/>
      <c r="H65" s="23"/>
      <c r="I65" s="23"/>
      <c r="J65" s="152">
        <f>AVERAGEIF('Table 2 - Previous month'!$E$4:$CS$4,J$5,'Table 2 - Previous month'!$E64:$CS64)</f>
        <v>143</v>
      </c>
      <c r="K65" s="152">
        <f>AVERAGEIF('Table 2 - Previous month'!$E$4:$CS$4,K$5,'Table 2 - Previous month'!$E64:$CS64)</f>
        <v>84.458333333333329</v>
      </c>
      <c r="L65" s="152">
        <f>AVERAGEIF('Table 2 - Previous month'!$E$4:$CS$4,L$5,'Table 2 - Previous month'!$E64:$CS64)</f>
        <v>58.541666666666664</v>
      </c>
      <c r="M65" s="23"/>
      <c r="N65" s="23"/>
      <c r="O65" s="23"/>
      <c r="P65" s="23"/>
      <c r="Q65" s="23"/>
      <c r="R65" s="23"/>
      <c r="S65" s="23"/>
      <c r="T65" s="23"/>
      <c r="U65" s="23"/>
      <c r="V65" s="23"/>
      <c r="W65" s="23"/>
      <c r="X65" s="23"/>
      <c r="AB65" s="172" t="e">
        <f ca="1">OFFSET(#REF!,1,1)/
OFFSET(#REF!,1,0)</f>
        <v>#REF!</v>
      </c>
      <c r="AC65" s="172" t="e">
        <f ca="1">OFFSET(#REF!,1,1)/
OFFSET(#REF!,1,0)</f>
        <v>#REF!</v>
      </c>
      <c r="AD65" s="173" t="e">
        <f ca="1">OFFSET(#REF!,1,1)/
OFFSET(#REF!,1,0)</f>
        <v>#REF!</v>
      </c>
      <c r="AE65" s="173" t="e">
        <f ca="1">OFFSET(#REF!,1,1)/
OFFSET(#REF!,1,0)</f>
        <v>#REF!</v>
      </c>
      <c r="AF65" s="173" t="e">
        <f ca="1">OFFSET(#REF!,1,1)/
OFFSET(#REF!,1,0)</f>
        <v>#REF!</v>
      </c>
      <c r="AG65" s="173" t="e">
        <f ca="1">OFFSET(#REF!,1,1)/
OFFSET(#REF!,1,0)</f>
        <v>#REF!</v>
      </c>
      <c r="AH65" s="173" t="e">
        <f ca="1">OFFSET(#REF!,1,1)/
OFFSET(#REF!,1,0)</f>
        <v>#REF!</v>
      </c>
      <c r="AI65" s="173" t="e">
        <f ca="1">OFFSET(#REF!,1,1)/
OFFSET(#REF!,1,0)</f>
        <v>#REF!</v>
      </c>
      <c r="AJ65" s="173" t="e">
        <f ca="1">OFFSET(#REF!,1,1)/
OFFSET(#REF!,1,0)</f>
        <v>#REF!</v>
      </c>
      <c r="AK65" s="173" t="e">
        <f ca="1">OFFSET(#REF!,1,1)/
OFFSET(#REF!,1,0)</f>
        <v>#REF!</v>
      </c>
      <c r="AL65" s="173" t="e">
        <f ca="1">OFFSET(#REF!,1,1)/
OFFSET(#REF!,1,0)</f>
        <v>#REF!</v>
      </c>
      <c r="AM65" s="173" t="e">
        <f ca="1">OFFSET(#REF!,1,1)/
OFFSET(#REF!,1,0)</f>
        <v>#REF!</v>
      </c>
      <c r="AN65" s="173" t="e">
        <f ca="1">OFFSET(#REF!,1,1)/
OFFSET(#REF!,1,0)</f>
        <v>#REF!</v>
      </c>
      <c r="AO65" s="173" t="e">
        <f ca="1">OFFSET(#REF!,1,1)/
OFFSET(#REF!,1,0)</f>
        <v>#REF!</v>
      </c>
      <c r="AP65" s="173" t="e">
        <f ca="1">OFFSET(#REF!,1,1)/
OFFSET(#REF!,1,0)</f>
        <v>#REF!</v>
      </c>
      <c r="AQ65" s="173" t="e">
        <f ca="1">OFFSET(#REF!,1,1)/
OFFSET(#REF!,1,0)</f>
        <v>#REF!</v>
      </c>
      <c r="AR65" s="173" t="e">
        <f ca="1">OFFSET(#REF!,1,1)/
OFFSET(#REF!,1,0)</f>
        <v>#REF!</v>
      </c>
      <c r="AS65" s="173" t="e">
        <f ca="1">OFFSET(#REF!,1,1)/
OFFSET(#REF!,1,0)</f>
        <v>#REF!</v>
      </c>
      <c r="AT65" s="173" t="e">
        <f ca="1">OFFSET(#REF!,1,1)/
OFFSET(#REF!,1,0)</f>
        <v>#REF!</v>
      </c>
      <c r="AU65" s="173" t="e">
        <f ca="1">OFFSET(#REF!,1,1)/
OFFSET(#REF!,1,0)</f>
        <v>#REF!</v>
      </c>
      <c r="AV65" s="173" t="e">
        <f ca="1">OFFSET(#REF!,1,1)/
OFFSET(#REF!,1,0)</f>
        <v>#REF!</v>
      </c>
      <c r="AW65" s="173" t="e">
        <f ca="1">OFFSET(#REF!,1,1)/
OFFSET(#REF!,1,0)</f>
        <v>#REF!</v>
      </c>
      <c r="AX65" s="173" t="e">
        <f ca="1">OFFSET(#REF!,1,1)/
OFFSET(#REF!,1,0)</f>
        <v>#REF!</v>
      </c>
      <c r="AY65" s="173" t="e">
        <f ca="1">OFFSET(#REF!,1,1)/
OFFSET(#REF!,1,0)</f>
        <v>#REF!</v>
      </c>
      <c r="AZ65" s="173" t="e">
        <f ca="1">OFFSET(#REF!,1,1)/
OFFSET(#REF!,1,0)</f>
        <v>#REF!</v>
      </c>
      <c r="BA65" s="173" t="e">
        <f ca="1">OFFSET(#REF!,1,1)/
OFFSET(#REF!,1,0)</f>
        <v>#REF!</v>
      </c>
      <c r="BB65" s="173" t="e">
        <f ca="1">OFFSET(#REF!,1,1)/
OFFSET(#REF!,1,0)</f>
        <v>#REF!</v>
      </c>
      <c r="BC65" s="173" t="e">
        <f ca="1">OFFSET(#REF!,1,1)/
OFFSET(#REF!,1,0)</f>
        <v>#REF!</v>
      </c>
      <c r="BD65" s="173" t="e">
        <f ca="1">OFFSET(#REF!,1,1)/
OFFSET(#REF!,1,0)</f>
        <v>#REF!</v>
      </c>
      <c r="BE65" s="173" t="e">
        <f ca="1">OFFSET(#REF!,1,1)/
OFFSET(#REF!,1,0)</f>
        <v>#REF!</v>
      </c>
      <c r="BF65" s="173" t="e">
        <f ca="1">OFFSET(#REF!,1,1)/
OFFSET(#REF!,1,0)</f>
        <v>#REF!</v>
      </c>
    </row>
    <row r="66" spans="1:58" x14ac:dyDescent="0.2">
      <c r="A66" s="18" t="s">
        <v>316</v>
      </c>
      <c r="B66" s="153" t="e">
        <f>AVERAGEIF(#REF!,B$5,#REF!)</f>
        <v>#REF!</v>
      </c>
      <c r="C66" s="153" t="e">
        <f>AVERAGEIF(#REF!,C$5,#REF!)</f>
        <v>#REF!</v>
      </c>
      <c r="D66" s="153" t="e">
        <f>AVERAGEIF(#REF!,D$5,#REF!)</f>
        <v>#REF!</v>
      </c>
      <c r="E66" s="23"/>
      <c r="F66" s="23"/>
      <c r="G66" s="23"/>
      <c r="H66" s="23"/>
      <c r="I66" s="23"/>
      <c r="J66" s="152">
        <f>AVERAGEIF('Table 2 - Previous month'!$E$4:$CS$4,J$5,'Table 2 - Previous month'!$E65:$CS65)</f>
        <v>137.32258064516128</v>
      </c>
      <c r="K66" s="152">
        <f>AVERAGEIF('Table 2 - Previous month'!$E$4:$CS$4,K$5,'Table 2 - Previous month'!$E65:$CS65)</f>
        <v>46.70967741935484</v>
      </c>
      <c r="L66" s="152">
        <f>AVERAGEIF('Table 2 - Previous month'!$E$4:$CS$4,L$5,'Table 2 - Previous month'!$E65:$CS65)</f>
        <v>90.612903225806448</v>
      </c>
      <c r="M66" s="23"/>
      <c r="N66" s="23"/>
      <c r="O66" s="23"/>
      <c r="P66" s="23"/>
      <c r="Q66" s="23"/>
      <c r="R66" s="23"/>
      <c r="S66" s="23"/>
      <c r="T66" s="23"/>
      <c r="U66" s="23"/>
      <c r="V66" s="23"/>
      <c r="W66" s="23"/>
      <c r="X66" s="23"/>
      <c r="AB66" s="172" t="e">
        <f ca="1">OFFSET(#REF!,1,1)/
OFFSET(#REF!,1,0)</f>
        <v>#REF!</v>
      </c>
      <c r="AC66" s="172" t="e">
        <f ca="1">OFFSET(#REF!,1,1)/
OFFSET(#REF!,1,0)</f>
        <v>#REF!</v>
      </c>
      <c r="AD66" s="173" t="e">
        <f ca="1">OFFSET(#REF!,1,1)/
OFFSET(#REF!,1,0)</f>
        <v>#REF!</v>
      </c>
      <c r="AE66" s="173" t="e">
        <f ca="1">OFFSET(#REF!,1,1)/
OFFSET(#REF!,1,0)</f>
        <v>#REF!</v>
      </c>
      <c r="AF66" s="173" t="e">
        <f ca="1">OFFSET(#REF!,1,1)/
OFFSET(#REF!,1,0)</f>
        <v>#REF!</v>
      </c>
      <c r="AG66" s="173" t="e">
        <f ca="1">OFFSET(#REF!,1,1)/
OFFSET(#REF!,1,0)</f>
        <v>#REF!</v>
      </c>
      <c r="AH66" s="173" t="e">
        <f ca="1">OFFSET(#REF!,1,1)/
OFFSET(#REF!,1,0)</f>
        <v>#REF!</v>
      </c>
      <c r="AI66" s="173" t="e">
        <f ca="1">OFFSET(#REF!,1,1)/
OFFSET(#REF!,1,0)</f>
        <v>#REF!</v>
      </c>
      <c r="AJ66" s="173" t="e">
        <f ca="1">OFFSET(#REF!,1,1)/
OFFSET(#REF!,1,0)</f>
        <v>#REF!</v>
      </c>
      <c r="AK66" s="173" t="e">
        <f ca="1">OFFSET(#REF!,1,1)/
OFFSET(#REF!,1,0)</f>
        <v>#REF!</v>
      </c>
      <c r="AL66" s="173" t="e">
        <f ca="1">OFFSET(#REF!,1,1)/
OFFSET(#REF!,1,0)</f>
        <v>#REF!</v>
      </c>
      <c r="AM66" s="173" t="e">
        <f ca="1">OFFSET(#REF!,1,1)/
OFFSET(#REF!,1,0)</f>
        <v>#REF!</v>
      </c>
      <c r="AN66" s="173" t="e">
        <f ca="1">OFFSET(#REF!,1,1)/
OFFSET(#REF!,1,0)</f>
        <v>#REF!</v>
      </c>
      <c r="AO66" s="173" t="e">
        <f ca="1">OFFSET(#REF!,1,1)/
OFFSET(#REF!,1,0)</f>
        <v>#REF!</v>
      </c>
      <c r="AP66" s="173" t="e">
        <f ca="1">OFFSET(#REF!,1,1)/
OFFSET(#REF!,1,0)</f>
        <v>#REF!</v>
      </c>
      <c r="AQ66" s="173" t="e">
        <f ca="1">OFFSET(#REF!,1,1)/
OFFSET(#REF!,1,0)</f>
        <v>#REF!</v>
      </c>
      <c r="AR66" s="173" t="e">
        <f ca="1">OFFSET(#REF!,1,1)/
OFFSET(#REF!,1,0)</f>
        <v>#REF!</v>
      </c>
      <c r="AS66" s="173" t="e">
        <f ca="1">OFFSET(#REF!,1,1)/
OFFSET(#REF!,1,0)</f>
        <v>#REF!</v>
      </c>
      <c r="AT66" s="173" t="e">
        <f ca="1">OFFSET(#REF!,1,1)/
OFFSET(#REF!,1,0)</f>
        <v>#REF!</v>
      </c>
      <c r="AU66" s="173" t="e">
        <f ca="1">OFFSET(#REF!,1,1)/
OFFSET(#REF!,1,0)</f>
        <v>#REF!</v>
      </c>
      <c r="AV66" s="173" t="e">
        <f ca="1">OFFSET(#REF!,1,1)/
OFFSET(#REF!,1,0)</f>
        <v>#REF!</v>
      </c>
      <c r="AW66" s="173" t="e">
        <f ca="1">OFFSET(#REF!,1,1)/
OFFSET(#REF!,1,0)</f>
        <v>#REF!</v>
      </c>
      <c r="AX66" s="173" t="e">
        <f ca="1">OFFSET(#REF!,1,1)/
OFFSET(#REF!,1,0)</f>
        <v>#REF!</v>
      </c>
      <c r="AY66" s="173" t="e">
        <f ca="1">OFFSET(#REF!,1,1)/
OFFSET(#REF!,1,0)</f>
        <v>#REF!</v>
      </c>
      <c r="AZ66" s="173" t="e">
        <f ca="1">OFFSET(#REF!,1,1)/
OFFSET(#REF!,1,0)</f>
        <v>#REF!</v>
      </c>
      <c r="BA66" s="173" t="e">
        <f ca="1">OFFSET(#REF!,1,1)/
OFFSET(#REF!,1,0)</f>
        <v>#REF!</v>
      </c>
      <c r="BB66" s="173" t="e">
        <f ca="1">OFFSET(#REF!,1,1)/
OFFSET(#REF!,1,0)</f>
        <v>#REF!</v>
      </c>
      <c r="BC66" s="173" t="e">
        <f ca="1">OFFSET(#REF!,1,1)/
OFFSET(#REF!,1,0)</f>
        <v>#REF!</v>
      </c>
      <c r="BD66" s="173" t="e">
        <f ca="1">OFFSET(#REF!,1,1)/
OFFSET(#REF!,1,0)</f>
        <v>#REF!</v>
      </c>
      <c r="BE66" s="173" t="e">
        <f ca="1">OFFSET(#REF!,1,1)/
OFFSET(#REF!,1,0)</f>
        <v>#REF!</v>
      </c>
      <c r="BF66" s="173" t="e">
        <f ca="1">OFFSET(#REF!,1,1)/
OFFSET(#REF!,1,0)</f>
        <v>#REF!</v>
      </c>
    </row>
    <row r="67" spans="1:58" x14ac:dyDescent="0.2">
      <c r="A67" s="18" t="s">
        <v>317</v>
      </c>
      <c r="B67" s="153" t="e">
        <f>AVERAGEIF(#REF!,B$5,#REF!)</f>
        <v>#REF!</v>
      </c>
      <c r="C67" s="153" t="e">
        <f>AVERAGEIF(#REF!,C$5,#REF!)</f>
        <v>#REF!</v>
      </c>
      <c r="D67" s="153" t="e">
        <f>AVERAGEIF(#REF!,D$5,#REF!)</f>
        <v>#REF!</v>
      </c>
      <c r="E67" s="23"/>
      <c r="F67" s="23"/>
      <c r="G67" s="23"/>
      <c r="H67" s="23"/>
      <c r="I67" s="23"/>
      <c r="J67" s="152">
        <f>AVERAGEIF('Table 2 - Previous month'!$E$4:$CS$4,J$5,'Table 2 - Previous month'!$E66:$CS66)</f>
        <v>109.51612903225806</v>
      </c>
      <c r="K67" s="152">
        <f>AVERAGEIF('Table 2 - Previous month'!$E$4:$CS$4,K$5,'Table 2 - Previous month'!$E66:$CS66)</f>
        <v>64.548387096774192</v>
      </c>
      <c r="L67" s="152">
        <f>AVERAGEIF('Table 2 - Previous month'!$E$4:$CS$4,L$5,'Table 2 - Previous month'!$E66:$CS66)</f>
        <v>44.967741935483872</v>
      </c>
      <c r="M67" s="23"/>
      <c r="N67" s="23"/>
      <c r="O67" s="23"/>
      <c r="P67" s="23"/>
      <c r="Q67" s="23"/>
      <c r="R67" s="23"/>
      <c r="S67" s="23"/>
      <c r="T67" s="23"/>
      <c r="U67" s="23"/>
      <c r="V67" s="23"/>
      <c r="W67" s="23"/>
      <c r="X67" s="23"/>
      <c r="AB67" s="172" t="e">
        <f ca="1">OFFSET(#REF!,1,1)/
OFFSET(#REF!,1,0)</f>
        <v>#REF!</v>
      </c>
      <c r="AC67" s="172" t="e">
        <f ca="1">OFFSET(#REF!,1,1)/
OFFSET(#REF!,1,0)</f>
        <v>#REF!</v>
      </c>
      <c r="AD67" s="173" t="e">
        <f ca="1">OFFSET(#REF!,1,1)/
OFFSET(#REF!,1,0)</f>
        <v>#REF!</v>
      </c>
      <c r="AE67" s="173" t="e">
        <f ca="1">OFFSET(#REF!,1,1)/
OFFSET(#REF!,1,0)</f>
        <v>#REF!</v>
      </c>
      <c r="AF67" s="173" t="e">
        <f ca="1">OFFSET(#REF!,1,1)/
OFFSET(#REF!,1,0)</f>
        <v>#REF!</v>
      </c>
      <c r="AG67" s="173" t="e">
        <f ca="1">OFFSET(#REF!,1,1)/
OFFSET(#REF!,1,0)</f>
        <v>#REF!</v>
      </c>
      <c r="AH67" s="173" t="e">
        <f ca="1">OFFSET(#REF!,1,1)/
OFFSET(#REF!,1,0)</f>
        <v>#REF!</v>
      </c>
      <c r="AI67" s="173" t="e">
        <f ca="1">OFFSET(#REF!,1,1)/
OFFSET(#REF!,1,0)</f>
        <v>#REF!</v>
      </c>
      <c r="AJ67" s="173" t="e">
        <f ca="1">OFFSET(#REF!,1,1)/
OFFSET(#REF!,1,0)</f>
        <v>#REF!</v>
      </c>
      <c r="AK67" s="173" t="e">
        <f ca="1">OFFSET(#REF!,1,1)/
OFFSET(#REF!,1,0)</f>
        <v>#REF!</v>
      </c>
      <c r="AL67" s="173" t="e">
        <f ca="1">OFFSET(#REF!,1,1)/
OFFSET(#REF!,1,0)</f>
        <v>#REF!</v>
      </c>
      <c r="AM67" s="173" t="e">
        <f ca="1">OFFSET(#REF!,1,1)/
OFFSET(#REF!,1,0)</f>
        <v>#REF!</v>
      </c>
      <c r="AN67" s="173" t="e">
        <f ca="1">OFFSET(#REF!,1,1)/
OFFSET(#REF!,1,0)</f>
        <v>#REF!</v>
      </c>
      <c r="AO67" s="173" t="e">
        <f ca="1">OFFSET(#REF!,1,1)/
OFFSET(#REF!,1,0)</f>
        <v>#REF!</v>
      </c>
      <c r="AP67" s="173" t="e">
        <f ca="1">OFFSET(#REF!,1,1)/
OFFSET(#REF!,1,0)</f>
        <v>#REF!</v>
      </c>
      <c r="AQ67" s="173" t="e">
        <f ca="1">OFFSET(#REF!,1,1)/
OFFSET(#REF!,1,0)</f>
        <v>#REF!</v>
      </c>
      <c r="AR67" s="173" t="e">
        <f ca="1">OFFSET(#REF!,1,1)/
OFFSET(#REF!,1,0)</f>
        <v>#REF!</v>
      </c>
      <c r="AS67" s="173" t="e">
        <f ca="1">OFFSET(#REF!,1,1)/
OFFSET(#REF!,1,0)</f>
        <v>#REF!</v>
      </c>
      <c r="AT67" s="173" t="e">
        <f ca="1">OFFSET(#REF!,1,1)/
OFFSET(#REF!,1,0)</f>
        <v>#REF!</v>
      </c>
      <c r="AU67" s="173" t="e">
        <f ca="1">OFFSET(#REF!,1,1)/
OFFSET(#REF!,1,0)</f>
        <v>#REF!</v>
      </c>
      <c r="AV67" s="173" t="e">
        <f ca="1">OFFSET(#REF!,1,1)/
OFFSET(#REF!,1,0)</f>
        <v>#REF!</v>
      </c>
      <c r="AW67" s="173" t="e">
        <f ca="1">OFFSET(#REF!,1,1)/
OFFSET(#REF!,1,0)</f>
        <v>#REF!</v>
      </c>
      <c r="AX67" s="173" t="e">
        <f ca="1">OFFSET(#REF!,1,1)/
OFFSET(#REF!,1,0)</f>
        <v>#REF!</v>
      </c>
      <c r="AY67" s="173" t="e">
        <f ca="1">OFFSET(#REF!,1,1)/
OFFSET(#REF!,1,0)</f>
        <v>#REF!</v>
      </c>
      <c r="AZ67" s="173" t="e">
        <f ca="1">OFFSET(#REF!,1,1)/
OFFSET(#REF!,1,0)</f>
        <v>#REF!</v>
      </c>
      <c r="BA67" s="173" t="e">
        <f ca="1">OFFSET(#REF!,1,1)/
OFFSET(#REF!,1,0)</f>
        <v>#REF!</v>
      </c>
      <c r="BB67" s="173" t="e">
        <f ca="1">OFFSET(#REF!,1,1)/
OFFSET(#REF!,1,0)</f>
        <v>#REF!</v>
      </c>
      <c r="BC67" s="173" t="e">
        <f ca="1">OFFSET(#REF!,1,1)/
OFFSET(#REF!,1,0)</f>
        <v>#REF!</v>
      </c>
      <c r="BD67" s="173" t="e">
        <f ca="1">OFFSET(#REF!,1,1)/
OFFSET(#REF!,1,0)</f>
        <v>#REF!</v>
      </c>
      <c r="BE67" s="173" t="e">
        <f ca="1">OFFSET(#REF!,1,1)/
OFFSET(#REF!,1,0)</f>
        <v>#REF!</v>
      </c>
      <c r="BF67" s="173" t="e">
        <f ca="1">OFFSET(#REF!,1,1)/
OFFSET(#REF!,1,0)</f>
        <v>#REF!</v>
      </c>
    </row>
    <row r="68" spans="1:58" x14ac:dyDescent="0.2">
      <c r="A68" s="18" t="s">
        <v>318</v>
      </c>
      <c r="B68" s="153" t="e">
        <f>AVERAGEIF(#REF!,B$5,#REF!)</f>
        <v>#REF!</v>
      </c>
      <c r="C68" s="153" t="e">
        <f>AVERAGEIF(#REF!,C$5,#REF!)</f>
        <v>#REF!</v>
      </c>
      <c r="D68" s="153" t="e">
        <f>AVERAGEIF(#REF!,D$5,#REF!)</f>
        <v>#REF!</v>
      </c>
      <c r="E68" s="23"/>
      <c r="F68" s="23"/>
      <c r="G68" s="23"/>
      <c r="H68" s="23"/>
      <c r="I68" s="23"/>
      <c r="J68" s="152">
        <f>AVERAGEIF('Table 2 - Previous month'!$E$4:$CS$4,J$5,'Table 2 - Previous month'!$E67:$CS67)</f>
        <v>178.64516129032259</v>
      </c>
      <c r="K68" s="152">
        <f>AVERAGEIF('Table 2 - Previous month'!$E$4:$CS$4,K$5,'Table 2 - Previous month'!$E67:$CS67)</f>
        <v>97.548387096774192</v>
      </c>
      <c r="L68" s="152">
        <f>AVERAGEIF('Table 2 - Previous month'!$E$4:$CS$4,L$5,'Table 2 - Previous month'!$E67:$CS67)</f>
        <v>81.096774193548384</v>
      </c>
      <c r="M68" s="23"/>
      <c r="N68" s="23"/>
      <c r="O68" s="23"/>
      <c r="P68" s="23"/>
      <c r="Q68" s="23"/>
      <c r="R68" s="23"/>
      <c r="S68" s="23"/>
      <c r="T68" s="23"/>
      <c r="U68" s="23"/>
      <c r="V68" s="23"/>
      <c r="W68" s="23"/>
      <c r="X68" s="23"/>
      <c r="AB68" s="172" t="e">
        <f ca="1">OFFSET(#REF!,1,1)/
OFFSET(#REF!,1,0)</f>
        <v>#REF!</v>
      </c>
      <c r="AC68" s="172" t="e">
        <f ca="1">OFFSET(#REF!,1,1)/
OFFSET(#REF!,1,0)</f>
        <v>#REF!</v>
      </c>
      <c r="AD68" s="173" t="e">
        <f ca="1">OFFSET(#REF!,1,1)/
OFFSET(#REF!,1,0)</f>
        <v>#REF!</v>
      </c>
      <c r="AE68" s="173" t="e">
        <f ca="1">OFFSET(#REF!,1,1)/
OFFSET(#REF!,1,0)</f>
        <v>#REF!</v>
      </c>
      <c r="AF68" s="173" t="e">
        <f ca="1">OFFSET(#REF!,1,1)/
OFFSET(#REF!,1,0)</f>
        <v>#REF!</v>
      </c>
      <c r="AG68" s="173" t="e">
        <f ca="1">OFFSET(#REF!,1,1)/
OFFSET(#REF!,1,0)</f>
        <v>#REF!</v>
      </c>
      <c r="AH68" s="173" t="e">
        <f ca="1">OFFSET(#REF!,1,1)/
OFFSET(#REF!,1,0)</f>
        <v>#REF!</v>
      </c>
      <c r="AI68" s="173" t="e">
        <f ca="1">OFFSET(#REF!,1,1)/
OFFSET(#REF!,1,0)</f>
        <v>#REF!</v>
      </c>
      <c r="AJ68" s="173" t="e">
        <f ca="1">OFFSET(#REF!,1,1)/
OFFSET(#REF!,1,0)</f>
        <v>#REF!</v>
      </c>
      <c r="AK68" s="173" t="e">
        <f ca="1">OFFSET(#REF!,1,1)/
OFFSET(#REF!,1,0)</f>
        <v>#REF!</v>
      </c>
      <c r="AL68" s="173" t="e">
        <f ca="1">OFFSET(#REF!,1,1)/
OFFSET(#REF!,1,0)</f>
        <v>#REF!</v>
      </c>
      <c r="AM68" s="173" t="e">
        <f ca="1">OFFSET(#REF!,1,1)/
OFFSET(#REF!,1,0)</f>
        <v>#REF!</v>
      </c>
      <c r="AN68" s="173" t="e">
        <f ca="1">OFFSET(#REF!,1,1)/
OFFSET(#REF!,1,0)</f>
        <v>#REF!</v>
      </c>
      <c r="AO68" s="173" t="e">
        <f ca="1">OFFSET(#REF!,1,1)/
OFFSET(#REF!,1,0)</f>
        <v>#REF!</v>
      </c>
      <c r="AP68" s="173" t="e">
        <f ca="1">OFFSET(#REF!,1,1)/
OFFSET(#REF!,1,0)</f>
        <v>#REF!</v>
      </c>
      <c r="AQ68" s="173" t="e">
        <f ca="1">OFFSET(#REF!,1,1)/
OFFSET(#REF!,1,0)</f>
        <v>#REF!</v>
      </c>
      <c r="AR68" s="173" t="e">
        <f ca="1">OFFSET(#REF!,1,1)/
OFFSET(#REF!,1,0)</f>
        <v>#REF!</v>
      </c>
      <c r="AS68" s="173" t="e">
        <f ca="1">OFFSET(#REF!,1,1)/
OFFSET(#REF!,1,0)</f>
        <v>#REF!</v>
      </c>
      <c r="AT68" s="173" t="e">
        <f ca="1">OFFSET(#REF!,1,1)/
OFFSET(#REF!,1,0)</f>
        <v>#REF!</v>
      </c>
      <c r="AU68" s="173" t="e">
        <f ca="1">OFFSET(#REF!,1,1)/
OFFSET(#REF!,1,0)</f>
        <v>#REF!</v>
      </c>
      <c r="AV68" s="173" t="e">
        <f ca="1">OFFSET(#REF!,1,1)/
OFFSET(#REF!,1,0)</f>
        <v>#REF!</v>
      </c>
      <c r="AW68" s="173" t="e">
        <f ca="1">OFFSET(#REF!,1,1)/
OFFSET(#REF!,1,0)</f>
        <v>#REF!</v>
      </c>
      <c r="AX68" s="173" t="e">
        <f ca="1">OFFSET(#REF!,1,1)/
OFFSET(#REF!,1,0)</f>
        <v>#REF!</v>
      </c>
      <c r="AY68" s="173" t="e">
        <f ca="1">OFFSET(#REF!,1,1)/
OFFSET(#REF!,1,0)</f>
        <v>#REF!</v>
      </c>
      <c r="AZ68" s="173" t="e">
        <f ca="1">OFFSET(#REF!,1,1)/
OFFSET(#REF!,1,0)</f>
        <v>#REF!</v>
      </c>
      <c r="BA68" s="173" t="e">
        <f ca="1">OFFSET(#REF!,1,1)/
OFFSET(#REF!,1,0)</f>
        <v>#REF!</v>
      </c>
      <c r="BB68" s="173" t="e">
        <f ca="1">OFFSET(#REF!,1,1)/
OFFSET(#REF!,1,0)</f>
        <v>#REF!</v>
      </c>
      <c r="BC68" s="173" t="e">
        <f ca="1">OFFSET(#REF!,1,1)/
OFFSET(#REF!,1,0)</f>
        <v>#REF!</v>
      </c>
      <c r="BD68" s="173" t="e">
        <f ca="1">OFFSET(#REF!,1,1)/
OFFSET(#REF!,1,0)</f>
        <v>#REF!</v>
      </c>
      <c r="BE68" s="173" t="e">
        <f ca="1">OFFSET(#REF!,1,1)/
OFFSET(#REF!,1,0)</f>
        <v>#REF!</v>
      </c>
      <c r="BF68" s="173" t="e">
        <f ca="1">OFFSET(#REF!,1,1)/
OFFSET(#REF!,1,0)</f>
        <v>#REF!</v>
      </c>
    </row>
    <row r="69" spans="1:58" x14ac:dyDescent="0.2">
      <c r="A69" s="18" t="s">
        <v>340</v>
      </c>
      <c r="B69" s="153" t="e">
        <f>AVERAGEIF(#REF!,B$5,#REF!)</f>
        <v>#REF!</v>
      </c>
      <c r="C69" s="153" t="e">
        <f>AVERAGEIF(#REF!,C$5,#REF!)</f>
        <v>#REF!</v>
      </c>
      <c r="D69" s="153" t="e">
        <f>AVERAGEIF(#REF!,D$5,#REF!)</f>
        <v>#REF!</v>
      </c>
      <c r="E69" s="23"/>
      <c r="F69" s="23"/>
      <c r="G69" s="23"/>
      <c r="H69" s="23"/>
      <c r="I69" s="23"/>
      <c r="J69" s="152">
        <f>AVERAGEIF('Table 2 - Previous month'!$E$4:$CS$4,J$5,'Table 2 - Previous month'!$E68:$CS68)</f>
        <v>181.19354838709677</v>
      </c>
      <c r="K69" s="152">
        <f>AVERAGEIF('Table 2 - Previous month'!$E$4:$CS$4,K$5,'Table 2 - Previous month'!$E68:$CS68)</f>
        <v>141.35483870967741</v>
      </c>
      <c r="L69" s="152">
        <f>AVERAGEIF('Table 2 - Previous month'!$E$4:$CS$4,L$5,'Table 2 - Previous month'!$E68:$CS68)</f>
        <v>39.838709677419352</v>
      </c>
      <c r="M69" s="23"/>
      <c r="N69" s="23"/>
      <c r="O69" s="23"/>
      <c r="P69" s="23"/>
      <c r="Q69" s="23"/>
      <c r="R69" s="23"/>
      <c r="S69" s="23"/>
      <c r="T69" s="23"/>
      <c r="U69" s="23"/>
      <c r="V69" s="23"/>
      <c r="W69" s="23"/>
      <c r="X69" s="23"/>
      <c r="AB69" s="172" t="e">
        <f ca="1">OFFSET(#REF!,1,1)/
OFFSET(#REF!,1,0)</f>
        <v>#REF!</v>
      </c>
      <c r="AC69" s="172" t="e">
        <f ca="1">OFFSET(#REF!,1,1)/
OFFSET(#REF!,1,0)</f>
        <v>#REF!</v>
      </c>
      <c r="AD69" s="173" t="e">
        <f ca="1">OFFSET(#REF!,1,1)/
OFFSET(#REF!,1,0)</f>
        <v>#REF!</v>
      </c>
      <c r="AE69" s="173" t="e">
        <f ca="1">OFFSET(#REF!,1,1)/
OFFSET(#REF!,1,0)</f>
        <v>#REF!</v>
      </c>
      <c r="AF69" s="173" t="e">
        <f ca="1">OFFSET(#REF!,1,1)/
OFFSET(#REF!,1,0)</f>
        <v>#REF!</v>
      </c>
      <c r="AG69" s="173" t="e">
        <f ca="1">OFFSET(#REF!,1,1)/
OFFSET(#REF!,1,0)</f>
        <v>#REF!</v>
      </c>
      <c r="AH69" s="173" t="e">
        <f ca="1">OFFSET(#REF!,1,1)/
OFFSET(#REF!,1,0)</f>
        <v>#REF!</v>
      </c>
      <c r="AI69" s="173" t="e">
        <f ca="1">OFFSET(#REF!,1,1)/
OFFSET(#REF!,1,0)</f>
        <v>#REF!</v>
      </c>
      <c r="AJ69" s="173" t="e">
        <f ca="1">OFFSET(#REF!,1,1)/
OFFSET(#REF!,1,0)</f>
        <v>#REF!</v>
      </c>
      <c r="AK69" s="173" t="e">
        <f ca="1">OFFSET(#REF!,1,1)/
OFFSET(#REF!,1,0)</f>
        <v>#REF!</v>
      </c>
      <c r="AL69" s="173" t="e">
        <f ca="1">OFFSET(#REF!,1,1)/
OFFSET(#REF!,1,0)</f>
        <v>#REF!</v>
      </c>
      <c r="AM69" s="173" t="e">
        <f ca="1">OFFSET(#REF!,1,1)/
OFFSET(#REF!,1,0)</f>
        <v>#REF!</v>
      </c>
      <c r="AN69" s="173" t="e">
        <f ca="1">OFFSET(#REF!,1,1)/
OFFSET(#REF!,1,0)</f>
        <v>#REF!</v>
      </c>
      <c r="AO69" s="173" t="e">
        <f ca="1">OFFSET(#REF!,1,1)/
OFFSET(#REF!,1,0)</f>
        <v>#REF!</v>
      </c>
      <c r="AP69" s="173" t="e">
        <f ca="1">OFFSET(#REF!,1,1)/
OFFSET(#REF!,1,0)</f>
        <v>#REF!</v>
      </c>
      <c r="AQ69" s="173" t="e">
        <f ca="1">OFFSET(#REF!,1,1)/
OFFSET(#REF!,1,0)</f>
        <v>#REF!</v>
      </c>
      <c r="AR69" s="173" t="e">
        <f ca="1">OFFSET(#REF!,1,1)/
OFFSET(#REF!,1,0)</f>
        <v>#REF!</v>
      </c>
      <c r="AS69" s="173" t="e">
        <f ca="1">OFFSET(#REF!,1,1)/
OFFSET(#REF!,1,0)</f>
        <v>#REF!</v>
      </c>
      <c r="AT69" s="173" t="e">
        <f ca="1">OFFSET(#REF!,1,1)/
OFFSET(#REF!,1,0)</f>
        <v>#REF!</v>
      </c>
      <c r="AU69" s="173" t="e">
        <f ca="1">OFFSET(#REF!,1,1)/
OFFSET(#REF!,1,0)</f>
        <v>#REF!</v>
      </c>
      <c r="AV69" s="173" t="e">
        <f ca="1">OFFSET(#REF!,1,1)/
OFFSET(#REF!,1,0)</f>
        <v>#REF!</v>
      </c>
      <c r="AW69" s="173" t="e">
        <f ca="1">OFFSET(#REF!,1,1)/
OFFSET(#REF!,1,0)</f>
        <v>#REF!</v>
      </c>
      <c r="AX69" s="173" t="e">
        <f ca="1">OFFSET(#REF!,1,1)/
OFFSET(#REF!,1,0)</f>
        <v>#REF!</v>
      </c>
      <c r="AY69" s="173" t="e">
        <f ca="1">OFFSET(#REF!,1,1)/
OFFSET(#REF!,1,0)</f>
        <v>#REF!</v>
      </c>
      <c r="AZ69" s="173" t="e">
        <f ca="1">OFFSET(#REF!,1,1)/
OFFSET(#REF!,1,0)</f>
        <v>#REF!</v>
      </c>
      <c r="BA69" s="173" t="e">
        <f ca="1">OFFSET(#REF!,1,1)/
OFFSET(#REF!,1,0)</f>
        <v>#REF!</v>
      </c>
      <c r="BB69" s="173" t="e">
        <f ca="1">OFFSET(#REF!,1,1)/
OFFSET(#REF!,1,0)</f>
        <v>#REF!</v>
      </c>
      <c r="BC69" s="173" t="e">
        <f ca="1">OFFSET(#REF!,1,1)/
OFFSET(#REF!,1,0)</f>
        <v>#REF!</v>
      </c>
      <c r="BD69" s="173" t="e">
        <f ca="1">OFFSET(#REF!,1,1)/
OFFSET(#REF!,1,0)</f>
        <v>#REF!</v>
      </c>
      <c r="BE69" s="173" t="e">
        <f ca="1">OFFSET(#REF!,1,1)/
OFFSET(#REF!,1,0)</f>
        <v>#REF!</v>
      </c>
      <c r="BF69" s="173" t="e">
        <f ca="1">OFFSET(#REF!,1,1)/
OFFSET(#REF!,1,0)</f>
        <v>#REF!</v>
      </c>
    </row>
    <row r="70" spans="1:58" x14ac:dyDescent="0.2">
      <c r="A70" s="18" t="s">
        <v>355</v>
      </c>
      <c r="B70" s="153" t="e">
        <f>AVERAGEIF(#REF!,B$5,#REF!)</f>
        <v>#REF!</v>
      </c>
      <c r="C70" s="153" t="e">
        <f>AVERAGEIF(#REF!,C$5,#REF!)</f>
        <v>#REF!</v>
      </c>
      <c r="D70" s="153" t="e">
        <f>AVERAGEIF(#REF!,D$5,#REF!)</f>
        <v>#REF!</v>
      </c>
      <c r="E70" s="23"/>
      <c r="F70" s="23"/>
      <c r="G70" s="23"/>
      <c r="H70" s="23"/>
      <c r="I70" s="23"/>
      <c r="J70" s="152">
        <f>AVERAGEIF('Table 2 - Previous month'!$E$4:$CS$4,J$5,'Table 2 - Previous month'!$E69:$CS69)</f>
        <v>93.677419354838705</v>
      </c>
      <c r="K70" s="152">
        <f>AVERAGEIF('Table 2 - Previous month'!$E$4:$CS$4,K$5,'Table 2 - Previous month'!$E69:$CS69)</f>
        <v>39.322580645161288</v>
      </c>
      <c r="L70" s="152">
        <f>AVERAGEIF('Table 2 - Previous month'!$E$4:$CS$4,L$5,'Table 2 - Previous month'!$E69:$CS69)</f>
        <v>54.354838709677416</v>
      </c>
      <c r="M70" s="23"/>
      <c r="N70" s="23"/>
      <c r="O70" s="23"/>
      <c r="P70" s="23"/>
      <c r="Q70" s="23"/>
      <c r="R70" s="23"/>
      <c r="S70" s="23"/>
      <c r="T70" s="23"/>
      <c r="U70" s="23"/>
      <c r="V70" s="23"/>
      <c r="W70" s="23"/>
      <c r="X70" s="23"/>
      <c r="AB70" s="172" t="e">
        <f ca="1">OFFSET(#REF!,1,1)/
OFFSET(#REF!,1,0)</f>
        <v>#REF!</v>
      </c>
      <c r="AC70" s="172" t="e">
        <f ca="1">OFFSET(#REF!,1,1)/
OFFSET(#REF!,1,0)</f>
        <v>#REF!</v>
      </c>
      <c r="AD70" s="173" t="e">
        <f ca="1">OFFSET(#REF!,1,1)/
OFFSET(#REF!,1,0)</f>
        <v>#REF!</v>
      </c>
      <c r="AE70" s="173" t="e">
        <f ca="1">OFFSET(#REF!,1,1)/
OFFSET(#REF!,1,0)</f>
        <v>#REF!</v>
      </c>
      <c r="AF70" s="173" t="e">
        <f ca="1">OFFSET(#REF!,1,1)/
OFFSET(#REF!,1,0)</f>
        <v>#REF!</v>
      </c>
      <c r="AG70" s="173" t="e">
        <f ca="1">OFFSET(#REF!,1,1)/
OFFSET(#REF!,1,0)</f>
        <v>#REF!</v>
      </c>
      <c r="AH70" s="173" t="e">
        <f ca="1">OFFSET(#REF!,1,1)/
OFFSET(#REF!,1,0)</f>
        <v>#REF!</v>
      </c>
      <c r="AI70" s="173" t="e">
        <f ca="1">OFFSET(#REF!,1,1)/
OFFSET(#REF!,1,0)</f>
        <v>#REF!</v>
      </c>
      <c r="AJ70" s="173" t="e">
        <f ca="1">OFFSET(#REF!,1,1)/
OFFSET(#REF!,1,0)</f>
        <v>#REF!</v>
      </c>
      <c r="AK70" s="173" t="e">
        <f ca="1">OFFSET(#REF!,1,1)/
OFFSET(#REF!,1,0)</f>
        <v>#REF!</v>
      </c>
      <c r="AL70" s="173" t="e">
        <f ca="1">OFFSET(#REF!,1,1)/
OFFSET(#REF!,1,0)</f>
        <v>#REF!</v>
      </c>
      <c r="AM70" s="173" t="e">
        <f ca="1">OFFSET(#REF!,1,1)/
OFFSET(#REF!,1,0)</f>
        <v>#REF!</v>
      </c>
      <c r="AN70" s="173" t="e">
        <f ca="1">OFFSET(#REF!,1,1)/
OFFSET(#REF!,1,0)</f>
        <v>#REF!</v>
      </c>
      <c r="AO70" s="173" t="e">
        <f ca="1">OFFSET(#REF!,1,1)/
OFFSET(#REF!,1,0)</f>
        <v>#REF!</v>
      </c>
      <c r="AP70" s="173" t="e">
        <f ca="1">OFFSET(#REF!,1,1)/
OFFSET(#REF!,1,0)</f>
        <v>#REF!</v>
      </c>
      <c r="AQ70" s="173" t="e">
        <f ca="1">OFFSET(#REF!,1,1)/
OFFSET(#REF!,1,0)</f>
        <v>#REF!</v>
      </c>
      <c r="AR70" s="173" t="e">
        <f ca="1">OFFSET(#REF!,1,1)/
OFFSET(#REF!,1,0)</f>
        <v>#REF!</v>
      </c>
      <c r="AS70" s="173" t="e">
        <f ca="1">OFFSET(#REF!,1,1)/
OFFSET(#REF!,1,0)</f>
        <v>#REF!</v>
      </c>
      <c r="AT70" s="173" t="e">
        <f ca="1">OFFSET(#REF!,1,1)/
OFFSET(#REF!,1,0)</f>
        <v>#REF!</v>
      </c>
      <c r="AU70" s="173" t="e">
        <f ca="1">OFFSET(#REF!,1,1)/
OFFSET(#REF!,1,0)</f>
        <v>#REF!</v>
      </c>
      <c r="AV70" s="173" t="e">
        <f ca="1">OFFSET(#REF!,1,1)/
OFFSET(#REF!,1,0)</f>
        <v>#REF!</v>
      </c>
      <c r="AW70" s="173" t="e">
        <f ca="1">OFFSET(#REF!,1,1)/
OFFSET(#REF!,1,0)</f>
        <v>#REF!</v>
      </c>
      <c r="AX70" s="173" t="e">
        <f ca="1">OFFSET(#REF!,1,1)/
OFFSET(#REF!,1,0)</f>
        <v>#REF!</v>
      </c>
      <c r="AY70" s="173" t="e">
        <f ca="1">OFFSET(#REF!,1,1)/
OFFSET(#REF!,1,0)</f>
        <v>#REF!</v>
      </c>
      <c r="AZ70" s="173" t="e">
        <f ca="1">OFFSET(#REF!,1,1)/
OFFSET(#REF!,1,0)</f>
        <v>#REF!</v>
      </c>
      <c r="BA70" s="173" t="e">
        <f ca="1">OFFSET(#REF!,1,1)/
OFFSET(#REF!,1,0)</f>
        <v>#REF!</v>
      </c>
      <c r="BB70" s="173" t="e">
        <f ca="1">OFFSET(#REF!,1,1)/
OFFSET(#REF!,1,0)</f>
        <v>#REF!</v>
      </c>
      <c r="BC70" s="173" t="e">
        <f ca="1">OFFSET(#REF!,1,1)/
OFFSET(#REF!,1,0)</f>
        <v>#REF!</v>
      </c>
      <c r="BD70" s="173" t="e">
        <f ca="1">OFFSET(#REF!,1,1)/
OFFSET(#REF!,1,0)</f>
        <v>#REF!</v>
      </c>
      <c r="BE70" s="173" t="e">
        <f ca="1">OFFSET(#REF!,1,1)/
OFFSET(#REF!,1,0)</f>
        <v>#REF!</v>
      </c>
      <c r="BF70" s="173" t="e">
        <f ca="1">OFFSET(#REF!,1,1)/
OFFSET(#REF!,1,0)</f>
        <v>#REF!</v>
      </c>
    </row>
    <row r="71" spans="1:58" x14ac:dyDescent="0.2">
      <c r="A71" s="18" t="s">
        <v>378</v>
      </c>
      <c r="B71" s="153" t="e">
        <f>AVERAGEIF(#REF!,B$5,#REF!)</f>
        <v>#REF!</v>
      </c>
      <c r="C71" s="153" t="e">
        <f>AVERAGEIF(#REF!,C$5,#REF!)</f>
        <v>#REF!</v>
      </c>
      <c r="D71" s="153" t="e">
        <f>AVERAGEIF(#REF!,D$5,#REF!)</f>
        <v>#REF!</v>
      </c>
      <c r="E71" s="23"/>
      <c r="F71" s="23"/>
      <c r="G71" s="23"/>
      <c r="H71" s="23"/>
      <c r="I71" s="23"/>
      <c r="J71" s="152">
        <f>AVERAGEIF('Table 2 - Previous month'!$E$4:$CS$4,J$5,'Table 2 - Previous month'!$E70:$CS70)</f>
        <v>158.06451612903226</v>
      </c>
      <c r="K71" s="152">
        <f>AVERAGEIF('Table 2 - Previous month'!$E$4:$CS$4,K$5,'Table 2 - Previous month'!$E70:$CS70)</f>
        <v>88.193548387096769</v>
      </c>
      <c r="L71" s="152">
        <f>AVERAGEIF('Table 2 - Previous month'!$E$4:$CS$4,L$5,'Table 2 - Previous month'!$E70:$CS70)</f>
        <v>69.870967741935488</v>
      </c>
      <c r="M71" s="23"/>
      <c r="N71" s="23"/>
      <c r="O71" s="23"/>
      <c r="P71" s="23"/>
      <c r="Q71" s="23"/>
      <c r="R71" s="23"/>
      <c r="S71" s="23"/>
      <c r="T71" s="23"/>
      <c r="U71" s="23"/>
      <c r="V71" s="23"/>
      <c r="W71" s="23"/>
      <c r="X71" s="23"/>
      <c r="AB71" s="172" t="e">
        <f ca="1">OFFSET(#REF!,1,1)/
OFFSET(#REF!,1,0)</f>
        <v>#REF!</v>
      </c>
      <c r="AC71" s="172" t="e">
        <f ca="1">OFFSET(#REF!,1,1)/
OFFSET(#REF!,1,0)</f>
        <v>#REF!</v>
      </c>
      <c r="AD71" s="173" t="e">
        <f ca="1">OFFSET(#REF!,1,1)/
OFFSET(#REF!,1,0)</f>
        <v>#REF!</v>
      </c>
      <c r="AE71" s="173" t="e">
        <f ca="1">OFFSET(#REF!,1,1)/
OFFSET(#REF!,1,0)</f>
        <v>#REF!</v>
      </c>
      <c r="AF71" s="173" t="e">
        <f ca="1">OFFSET(#REF!,1,1)/
OFFSET(#REF!,1,0)</f>
        <v>#REF!</v>
      </c>
      <c r="AG71" s="173" t="e">
        <f ca="1">OFFSET(#REF!,1,1)/
OFFSET(#REF!,1,0)</f>
        <v>#REF!</v>
      </c>
      <c r="AH71" s="173" t="e">
        <f ca="1">OFFSET(#REF!,1,1)/
OFFSET(#REF!,1,0)</f>
        <v>#REF!</v>
      </c>
      <c r="AI71" s="173" t="e">
        <f ca="1">OFFSET(#REF!,1,1)/
OFFSET(#REF!,1,0)</f>
        <v>#REF!</v>
      </c>
      <c r="AJ71" s="173" t="e">
        <f ca="1">OFFSET(#REF!,1,1)/
OFFSET(#REF!,1,0)</f>
        <v>#REF!</v>
      </c>
      <c r="AK71" s="173" t="e">
        <f ca="1">OFFSET(#REF!,1,1)/
OFFSET(#REF!,1,0)</f>
        <v>#REF!</v>
      </c>
      <c r="AL71" s="173" t="e">
        <f ca="1">OFFSET(#REF!,1,1)/
OFFSET(#REF!,1,0)</f>
        <v>#REF!</v>
      </c>
      <c r="AM71" s="173" t="e">
        <f ca="1">OFFSET(#REF!,1,1)/
OFFSET(#REF!,1,0)</f>
        <v>#REF!</v>
      </c>
      <c r="AN71" s="173" t="e">
        <f ca="1">OFFSET(#REF!,1,1)/
OFFSET(#REF!,1,0)</f>
        <v>#REF!</v>
      </c>
      <c r="AO71" s="173" t="e">
        <f ca="1">OFFSET(#REF!,1,1)/
OFFSET(#REF!,1,0)</f>
        <v>#REF!</v>
      </c>
      <c r="AP71" s="173" t="e">
        <f ca="1">OFFSET(#REF!,1,1)/
OFFSET(#REF!,1,0)</f>
        <v>#REF!</v>
      </c>
      <c r="AQ71" s="173" t="e">
        <f ca="1">OFFSET(#REF!,1,1)/
OFFSET(#REF!,1,0)</f>
        <v>#REF!</v>
      </c>
      <c r="AR71" s="173" t="e">
        <f ca="1">OFFSET(#REF!,1,1)/
OFFSET(#REF!,1,0)</f>
        <v>#REF!</v>
      </c>
      <c r="AS71" s="173" t="e">
        <f ca="1">OFFSET(#REF!,1,1)/
OFFSET(#REF!,1,0)</f>
        <v>#REF!</v>
      </c>
      <c r="AT71" s="173" t="e">
        <f ca="1">OFFSET(#REF!,1,1)/
OFFSET(#REF!,1,0)</f>
        <v>#REF!</v>
      </c>
      <c r="AU71" s="173" t="e">
        <f ca="1">OFFSET(#REF!,1,1)/
OFFSET(#REF!,1,0)</f>
        <v>#REF!</v>
      </c>
      <c r="AV71" s="173" t="e">
        <f ca="1">OFFSET(#REF!,1,1)/
OFFSET(#REF!,1,0)</f>
        <v>#REF!</v>
      </c>
      <c r="AW71" s="173" t="e">
        <f ca="1">OFFSET(#REF!,1,1)/
OFFSET(#REF!,1,0)</f>
        <v>#REF!</v>
      </c>
      <c r="AX71" s="173" t="e">
        <f ca="1">OFFSET(#REF!,1,1)/
OFFSET(#REF!,1,0)</f>
        <v>#REF!</v>
      </c>
      <c r="AY71" s="173" t="e">
        <f ca="1">OFFSET(#REF!,1,1)/
OFFSET(#REF!,1,0)</f>
        <v>#REF!</v>
      </c>
      <c r="AZ71" s="173" t="e">
        <f ca="1">OFFSET(#REF!,1,1)/
OFFSET(#REF!,1,0)</f>
        <v>#REF!</v>
      </c>
      <c r="BA71" s="173" t="e">
        <f ca="1">OFFSET(#REF!,1,1)/
OFFSET(#REF!,1,0)</f>
        <v>#REF!</v>
      </c>
      <c r="BB71" s="173" t="e">
        <f ca="1">OFFSET(#REF!,1,1)/
OFFSET(#REF!,1,0)</f>
        <v>#REF!</v>
      </c>
      <c r="BC71" s="173" t="e">
        <f ca="1">OFFSET(#REF!,1,1)/
OFFSET(#REF!,1,0)</f>
        <v>#REF!</v>
      </c>
      <c r="BD71" s="173" t="e">
        <f ca="1">OFFSET(#REF!,1,1)/
OFFSET(#REF!,1,0)</f>
        <v>#REF!</v>
      </c>
      <c r="BE71" s="173" t="e">
        <f ca="1">OFFSET(#REF!,1,1)/
OFFSET(#REF!,1,0)</f>
        <v>#REF!</v>
      </c>
      <c r="BF71" s="173" t="e">
        <f ca="1">OFFSET(#REF!,1,1)/
OFFSET(#REF!,1,0)</f>
        <v>#REF!</v>
      </c>
    </row>
    <row r="72" spans="1:58" x14ac:dyDescent="0.2">
      <c r="A72" s="18" t="s">
        <v>379</v>
      </c>
      <c r="B72" s="153" t="e">
        <f>AVERAGEIF(#REF!,B$5,#REF!)</f>
        <v>#REF!</v>
      </c>
      <c r="C72" s="153" t="e">
        <f>AVERAGEIF(#REF!,C$5,#REF!)</f>
        <v>#REF!</v>
      </c>
      <c r="D72" s="153" t="e">
        <f>AVERAGEIF(#REF!,D$5,#REF!)</f>
        <v>#REF!</v>
      </c>
      <c r="E72" s="23"/>
      <c r="F72" s="23"/>
      <c r="G72" s="23"/>
      <c r="H72" s="23"/>
      <c r="I72" s="23"/>
      <c r="J72" s="152">
        <f>AVERAGEIF('Table 2 - Previous month'!$E$4:$CS$4,J$5,'Table 2 - Previous month'!$E71:$CS71)</f>
        <v>117.09677419354838</v>
      </c>
      <c r="K72" s="152">
        <f>AVERAGEIF('Table 2 - Previous month'!$E$4:$CS$4,K$5,'Table 2 - Previous month'!$E71:$CS71)</f>
        <v>65.354838709677423</v>
      </c>
      <c r="L72" s="152">
        <f>AVERAGEIF('Table 2 - Previous month'!$E$4:$CS$4,L$5,'Table 2 - Previous month'!$E71:$CS71)</f>
        <v>51.741935483870968</v>
      </c>
      <c r="M72" s="23"/>
      <c r="N72" s="23"/>
      <c r="O72" s="23"/>
      <c r="P72" s="23"/>
      <c r="Q72" s="23"/>
      <c r="R72" s="23"/>
      <c r="S72" s="23"/>
      <c r="T72" s="23"/>
      <c r="U72" s="23"/>
      <c r="V72" s="23"/>
      <c r="W72" s="23"/>
      <c r="X72" s="23"/>
      <c r="AB72" s="172" t="e">
        <f ca="1">OFFSET(#REF!,1,1)/
OFFSET(#REF!,1,0)</f>
        <v>#REF!</v>
      </c>
      <c r="AC72" s="172" t="e">
        <f ca="1">OFFSET(#REF!,1,1)/
OFFSET(#REF!,1,0)</f>
        <v>#REF!</v>
      </c>
      <c r="AD72" s="173" t="e">
        <f ca="1">OFFSET(#REF!,1,1)/
OFFSET(#REF!,1,0)</f>
        <v>#REF!</v>
      </c>
      <c r="AE72" s="173" t="e">
        <f ca="1">OFFSET(#REF!,1,1)/
OFFSET(#REF!,1,0)</f>
        <v>#REF!</v>
      </c>
      <c r="AF72" s="173" t="e">
        <f ca="1">OFFSET(#REF!,1,1)/
OFFSET(#REF!,1,0)</f>
        <v>#REF!</v>
      </c>
      <c r="AG72" s="173" t="e">
        <f ca="1">OFFSET(#REF!,1,1)/
OFFSET(#REF!,1,0)</f>
        <v>#REF!</v>
      </c>
      <c r="AH72" s="173" t="e">
        <f ca="1">OFFSET(#REF!,1,1)/
OFFSET(#REF!,1,0)</f>
        <v>#REF!</v>
      </c>
      <c r="AI72" s="173" t="e">
        <f ca="1">OFFSET(#REF!,1,1)/
OFFSET(#REF!,1,0)</f>
        <v>#REF!</v>
      </c>
      <c r="AJ72" s="173" t="e">
        <f ca="1">OFFSET(#REF!,1,1)/
OFFSET(#REF!,1,0)</f>
        <v>#REF!</v>
      </c>
      <c r="AK72" s="173" t="e">
        <f ca="1">OFFSET(#REF!,1,1)/
OFFSET(#REF!,1,0)</f>
        <v>#REF!</v>
      </c>
      <c r="AL72" s="173" t="e">
        <f ca="1">OFFSET(#REF!,1,1)/
OFFSET(#REF!,1,0)</f>
        <v>#REF!</v>
      </c>
      <c r="AM72" s="173" t="e">
        <f ca="1">OFFSET(#REF!,1,1)/
OFFSET(#REF!,1,0)</f>
        <v>#REF!</v>
      </c>
      <c r="AN72" s="173" t="e">
        <f ca="1">OFFSET(#REF!,1,1)/
OFFSET(#REF!,1,0)</f>
        <v>#REF!</v>
      </c>
      <c r="AO72" s="173" t="e">
        <f ca="1">OFFSET(#REF!,1,1)/
OFFSET(#REF!,1,0)</f>
        <v>#REF!</v>
      </c>
      <c r="AP72" s="173" t="e">
        <f ca="1">OFFSET(#REF!,1,1)/
OFFSET(#REF!,1,0)</f>
        <v>#REF!</v>
      </c>
      <c r="AQ72" s="173" t="e">
        <f ca="1">OFFSET(#REF!,1,1)/
OFFSET(#REF!,1,0)</f>
        <v>#REF!</v>
      </c>
      <c r="AR72" s="173" t="e">
        <f ca="1">OFFSET(#REF!,1,1)/
OFFSET(#REF!,1,0)</f>
        <v>#REF!</v>
      </c>
      <c r="AS72" s="173" t="e">
        <f ca="1">OFFSET(#REF!,1,1)/
OFFSET(#REF!,1,0)</f>
        <v>#REF!</v>
      </c>
      <c r="AT72" s="173" t="e">
        <f ca="1">OFFSET(#REF!,1,1)/
OFFSET(#REF!,1,0)</f>
        <v>#REF!</v>
      </c>
      <c r="AU72" s="173" t="e">
        <f ca="1">OFFSET(#REF!,1,1)/
OFFSET(#REF!,1,0)</f>
        <v>#REF!</v>
      </c>
      <c r="AV72" s="173" t="e">
        <f ca="1">OFFSET(#REF!,1,1)/
OFFSET(#REF!,1,0)</f>
        <v>#REF!</v>
      </c>
      <c r="AW72" s="173" t="e">
        <f ca="1">OFFSET(#REF!,1,1)/
OFFSET(#REF!,1,0)</f>
        <v>#REF!</v>
      </c>
      <c r="AX72" s="173" t="e">
        <f ca="1">OFFSET(#REF!,1,1)/
OFFSET(#REF!,1,0)</f>
        <v>#REF!</v>
      </c>
      <c r="AY72" s="173" t="e">
        <f ca="1">OFFSET(#REF!,1,1)/
OFFSET(#REF!,1,0)</f>
        <v>#REF!</v>
      </c>
      <c r="AZ72" s="173" t="e">
        <f ca="1">OFFSET(#REF!,1,1)/
OFFSET(#REF!,1,0)</f>
        <v>#REF!</v>
      </c>
      <c r="BA72" s="173" t="e">
        <f ca="1">OFFSET(#REF!,1,1)/
OFFSET(#REF!,1,0)</f>
        <v>#REF!</v>
      </c>
      <c r="BB72" s="173" t="e">
        <f ca="1">OFFSET(#REF!,1,1)/
OFFSET(#REF!,1,0)</f>
        <v>#REF!</v>
      </c>
      <c r="BC72" s="173" t="e">
        <f ca="1">OFFSET(#REF!,1,1)/
OFFSET(#REF!,1,0)</f>
        <v>#REF!</v>
      </c>
      <c r="BD72" s="173" t="e">
        <f ca="1">OFFSET(#REF!,1,1)/
OFFSET(#REF!,1,0)</f>
        <v>#REF!</v>
      </c>
      <c r="BE72" s="173" t="e">
        <f ca="1">OFFSET(#REF!,1,1)/
OFFSET(#REF!,1,0)</f>
        <v>#REF!</v>
      </c>
      <c r="BF72" s="173" t="e">
        <f ca="1">OFFSET(#REF!,1,1)/
OFFSET(#REF!,1,0)</f>
        <v>#REF!</v>
      </c>
    </row>
    <row r="73" spans="1:58" x14ac:dyDescent="0.2">
      <c r="A73" s="18" t="s">
        <v>284</v>
      </c>
      <c r="B73" s="153" t="e">
        <f>AVERAGEIF(#REF!,B$5,#REF!)</f>
        <v>#REF!</v>
      </c>
      <c r="C73" s="153" t="e">
        <f>AVERAGEIF(#REF!,C$5,#REF!)</f>
        <v>#REF!</v>
      </c>
      <c r="D73" s="153" t="e">
        <f>AVERAGEIF(#REF!,D$5,#REF!)</f>
        <v>#REF!</v>
      </c>
      <c r="E73" s="23"/>
      <c r="F73" s="23"/>
      <c r="G73" s="23"/>
      <c r="H73" s="23"/>
      <c r="I73" s="23"/>
      <c r="J73" s="152">
        <f>AVERAGEIF('Table 2 - Previous month'!$E$4:$CS$4,J$5,'Table 2 - Previous month'!$E72:$CS72)</f>
        <v>335.12903225806451</v>
      </c>
      <c r="K73" s="152">
        <f>AVERAGEIF('Table 2 - Previous month'!$E$4:$CS$4,K$5,'Table 2 - Previous month'!$E72:$CS72)</f>
        <v>169.41935483870967</v>
      </c>
      <c r="L73" s="152">
        <f>AVERAGEIF('Table 2 - Previous month'!$E$4:$CS$4,L$5,'Table 2 - Previous month'!$E72:$CS72)</f>
        <v>165.70967741935485</v>
      </c>
      <c r="M73" s="23"/>
      <c r="N73" s="23"/>
      <c r="O73" s="23"/>
      <c r="P73" s="23"/>
      <c r="Q73" s="23"/>
      <c r="R73" s="23"/>
      <c r="S73" s="23"/>
      <c r="T73" s="23"/>
      <c r="U73" s="23"/>
      <c r="V73" s="23"/>
      <c r="W73" s="23"/>
      <c r="X73" s="23"/>
      <c r="AB73" s="172" t="e">
        <f ca="1">OFFSET(#REF!,1,1)/
OFFSET(#REF!,1,0)</f>
        <v>#REF!</v>
      </c>
      <c r="AC73" s="172" t="e">
        <f ca="1">OFFSET(#REF!,1,1)/
OFFSET(#REF!,1,0)</f>
        <v>#REF!</v>
      </c>
      <c r="AD73" s="173" t="e">
        <f ca="1">OFFSET(#REF!,1,1)/
OFFSET(#REF!,1,0)</f>
        <v>#REF!</v>
      </c>
      <c r="AE73" s="173" t="e">
        <f ca="1">OFFSET(#REF!,1,1)/
OFFSET(#REF!,1,0)</f>
        <v>#REF!</v>
      </c>
      <c r="AF73" s="173" t="e">
        <f ca="1">OFFSET(#REF!,1,1)/
OFFSET(#REF!,1,0)</f>
        <v>#REF!</v>
      </c>
      <c r="AG73" s="173" t="e">
        <f ca="1">OFFSET(#REF!,1,1)/
OFFSET(#REF!,1,0)</f>
        <v>#REF!</v>
      </c>
      <c r="AH73" s="173" t="e">
        <f ca="1">OFFSET(#REF!,1,1)/
OFFSET(#REF!,1,0)</f>
        <v>#REF!</v>
      </c>
      <c r="AI73" s="173" t="e">
        <f ca="1">OFFSET(#REF!,1,1)/
OFFSET(#REF!,1,0)</f>
        <v>#REF!</v>
      </c>
      <c r="AJ73" s="173" t="e">
        <f ca="1">OFFSET(#REF!,1,1)/
OFFSET(#REF!,1,0)</f>
        <v>#REF!</v>
      </c>
      <c r="AK73" s="173" t="e">
        <f ca="1">OFFSET(#REF!,1,1)/
OFFSET(#REF!,1,0)</f>
        <v>#REF!</v>
      </c>
      <c r="AL73" s="173" t="e">
        <f ca="1">OFFSET(#REF!,1,1)/
OFFSET(#REF!,1,0)</f>
        <v>#REF!</v>
      </c>
      <c r="AM73" s="173" t="e">
        <f ca="1">OFFSET(#REF!,1,1)/
OFFSET(#REF!,1,0)</f>
        <v>#REF!</v>
      </c>
      <c r="AN73" s="173" t="e">
        <f ca="1">OFFSET(#REF!,1,1)/
OFFSET(#REF!,1,0)</f>
        <v>#REF!</v>
      </c>
      <c r="AO73" s="173" t="e">
        <f ca="1">OFFSET(#REF!,1,1)/
OFFSET(#REF!,1,0)</f>
        <v>#REF!</v>
      </c>
      <c r="AP73" s="173" t="e">
        <f ca="1">OFFSET(#REF!,1,1)/
OFFSET(#REF!,1,0)</f>
        <v>#REF!</v>
      </c>
      <c r="AQ73" s="173" t="e">
        <f ca="1">OFFSET(#REF!,1,1)/
OFFSET(#REF!,1,0)</f>
        <v>#REF!</v>
      </c>
      <c r="AR73" s="173" t="e">
        <f ca="1">OFFSET(#REF!,1,1)/
OFFSET(#REF!,1,0)</f>
        <v>#REF!</v>
      </c>
      <c r="AS73" s="173" t="e">
        <f ca="1">OFFSET(#REF!,1,1)/
OFFSET(#REF!,1,0)</f>
        <v>#REF!</v>
      </c>
      <c r="AT73" s="173" t="e">
        <f ca="1">OFFSET(#REF!,1,1)/
OFFSET(#REF!,1,0)</f>
        <v>#REF!</v>
      </c>
      <c r="AU73" s="173" t="e">
        <f ca="1">OFFSET(#REF!,1,1)/
OFFSET(#REF!,1,0)</f>
        <v>#REF!</v>
      </c>
      <c r="AV73" s="173" t="e">
        <f ca="1">OFFSET(#REF!,1,1)/
OFFSET(#REF!,1,0)</f>
        <v>#REF!</v>
      </c>
      <c r="AW73" s="173" t="e">
        <f ca="1">OFFSET(#REF!,1,1)/
OFFSET(#REF!,1,0)</f>
        <v>#REF!</v>
      </c>
      <c r="AX73" s="173" t="e">
        <f ca="1">OFFSET(#REF!,1,1)/
OFFSET(#REF!,1,0)</f>
        <v>#REF!</v>
      </c>
      <c r="AY73" s="173" t="e">
        <f ca="1">OFFSET(#REF!,1,1)/
OFFSET(#REF!,1,0)</f>
        <v>#REF!</v>
      </c>
      <c r="AZ73" s="173" t="e">
        <f ca="1">OFFSET(#REF!,1,1)/
OFFSET(#REF!,1,0)</f>
        <v>#REF!</v>
      </c>
      <c r="BA73" s="173" t="e">
        <f ca="1">OFFSET(#REF!,1,1)/
OFFSET(#REF!,1,0)</f>
        <v>#REF!</v>
      </c>
      <c r="BB73" s="173" t="e">
        <f ca="1">OFFSET(#REF!,1,1)/
OFFSET(#REF!,1,0)</f>
        <v>#REF!</v>
      </c>
      <c r="BC73" s="173" t="e">
        <f ca="1">OFFSET(#REF!,1,1)/
OFFSET(#REF!,1,0)</f>
        <v>#REF!</v>
      </c>
      <c r="BD73" s="173" t="e">
        <f ca="1">OFFSET(#REF!,1,1)/
OFFSET(#REF!,1,0)</f>
        <v>#REF!</v>
      </c>
      <c r="BE73" s="173" t="e">
        <f ca="1">OFFSET(#REF!,1,1)/
OFFSET(#REF!,1,0)</f>
        <v>#REF!</v>
      </c>
      <c r="BF73" s="173" t="e">
        <f ca="1">OFFSET(#REF!,1,1)/
OFFSET(#REF!,1,0)</f>
        <v>#REF!</v>
      </c>
    </row>
    <row r="74" spans="1:58" x14ac:dyDescent="0.2">
      <c r="A74" s="18" t="s">
        <v>285</v>
      </c>
      <c r="B74" s="153" t="e">
        <f>AVERAGEIF(#REF!,B$5,#REF!)</f>
        <v>#REF!</v>
      </c>
      <c r="C74" s="153" t="e">
        <f>AVERAGEIF(#REF!,C$5,#REF!)</f>
        <v>#REF!</v>
      </c>
      <c r="D74" s="153" t="e">
        <f>AVERAGEIF(#REF!,D$5,#REF!)</f>
        <v>#REF!</v>
      </c>
      <c r="E74" s="23"/>
      <c r="F74" s="23"/>
      <c r="G74" s="23"/>
      <c r="H74" s="23"/>
      <c r="I74" s="23"/>
      <c r="J74" s="152">
        <f>AVERAGEIF('Table 2 - Previous month'!$E$4:$CS$4,J$5,'Table 2 - Previous month'!$E73:$CS73)</f>
        <v>278.90322580645159</v>
      </c>
      <c r="K74" s="152">
        <f>AVERAGEIF('Table 2 - Previous month'!$E$4:$CS$4,K$5,'Table 2 - Previous month'!$E73:$CS73)</f>
        <v>106.83870967741936</v>
      </c>
      <c r="L74" s="152">
        <f>AVERAGEIF('Table 2 - Previous month'!$E$4:$CS$4,L$5,'Table 2 - Previous month'!$E73:$CS73)</f>
        <v>172.06451612903226</v>
      </c>
      <c r="M74" s="23"/>
      <c r="N74" s="23"/>
      <c r="O74" s="23"/>
      <c r="P74" s="23"/>
      <c r="Q74" s="23"/>
      <c r="R74" s="23"/>
      <c r="S74" s="23"/>
      <c r="T74" s="23"/>
      <c r="U74" s="23"/>
      <c r="V74" s="23"/>
      <c r="W74" s="23"/>
      <c r="X74" s="23"/>
      <c r="AB74" s="172" t="e">
        <f ca="1">OFFSET(#REF!,1,1)/
OFFSET(#REF!,1,0)</f>
        <v>#REF!</v>
      </c>
      <c r="AC74" s="172" t="e">
        <f ca="1">OFFSET(#REF!,1,1)/
OFFSET(#REF!,1,0)</f>
        <v>#REF!</v>
      </c>
      <c r="AD74" s="173" t="e">
        <f ca="1">OFFSET(#REF!,1,1)/
OFFSET(#REF!,1,0)</f>
        <v>#REF!</v>
      </c>
      <c r="AE74" s="173" t="e">
        <f ca="1">OFFSET(#REF!,1,1)/
OFFSET(#REF!,1,0)</f>
        <v>#REF!</v>
      </c>
      <c r="AF74" s="173" t="e">
        <f ca="1">OFFSET(#REF!,1,1)/
OFFSET(#REF!,1,0)</f>
        <v>#REF!</v>
      </c>
      <c r="AG74" s="173" t="e">
        <f ca="1">OFFSET(#REF!,1,1)/
OFFSET(#REF!,1,0)</f>
        <v>#REF!</v>
      </c>
      <c r="AH74" s="173" t="e">
        <f ca="1">OFFSET(#REF!,1,1)/
OFFSET(#REF!,1,0)</f>
        <v>#REF!</v>
      </c>
      <c r="AI74" s="173" t="e">
        <f ca="1">OFFSET(#REF!,1,1)/
OFFSET(#REF!,1,0)</f>
        <v>#REF!</v>
      </c>
      <c r="AJ74" s="173" t="e">
        <f ca="1">OFFSET(#REF!,1,1)/
OFFSET(#REF!,1,0)</f>
        <v>#REF!</v>
      </c>
      <c r="AK74" s="173" t="e">
        <f ca="1">OFFSET(#REF!,1,1)/
OFFSET(#REF!,1,0)</f>
        <v>#REF!</v>
      </c>
      <c r="AL74" s="173" t="e">
        <f ca="1">OFFSET(#REF!,1,1)/
OFFSET(#REF!,1,0)</f>
        <v>#REF!</v>
      </c>
      <c r="AM74" s="173" t="e">
        <f ca="1">OFFSET(#REF!,1,1)/
OFFSET(#REF!,1,0)</f>
        <v>#REF!</v>
      </c>
      <c r="AN74" s="173" t="e">
        <f ca="1">OFFSET(#REF!,1,1)/
OFFSET(#REF!,1,0)</f>
        <v>#REF!</v>
      </c>
      <c r="AO74" s="173" t="e">
        <f ca="1">OFFSET(#REF!,1,1)/
OFFSET(#REF!,1,0)</f>
        <v>#REF!</v>
      </c>
      <c r="AP74" s="173" t="e">
        <f ca="1">OFFSET(#REF!,1,1)/
OFFSET(#REF!,1,0)</f>
        <v>#REF!</v>
      </c>
      <c r="AQ74" s="173" t="e">
        <f ca="1">OFFSET(#REF!,1,1)/
OFFSET(#REF!,1,0)</f>
        <v>#REF!</v>
      </c>
      <c r="AR74" s="173" t="e">
        <f ca="1">OFFSET(#REF!,1,1)/
OFFSET(#REF!,1,0)</f>
        <v>#REF!</v>
      </c>
      <c r="AS74" s="173" t="e">
        <f ca="1">OFFSET(#REF!,1,1)/
OFFSET(#REF!,1,0)</f>
        <v>#REF!</v>
      </c>
      <c r="AT74" s="173" t="e">
        <f ca="1">OFFSET(#REF!,1,1)/
OFFSET(#REF!,1,0)</f>
        <v>#REF!</v>
      </c>
      <c r="AU74" s="173" t="e">
        <f ca="1">OFFSET(#REF!,1,1)/
OFFSET(#REF!,1,0)</f>
        <v>#REF!</v>
      </c>
      <c r="AV74" s="173" t="e">
        <f ca="1">OFFSET(#REF!,1,1)/
OFFSET(#REF!,1,0)</f>
        <v>#REF!</v>
      </c>
      <c r="AW74" s="173" t="e">
        <f ca="1">OFFSET(#REF!,1,1)/
OFFSET(#REF!,1,0)</f>
        <v>#REF!</v>
      </c>
      <c r="AX74" s="173" t="e">
        <f ca="1">OFFSET(#REF!,1,1)/
OFFSET(#REF!,1,0)</f>
        <v>#REF!</v>
      </c>
      <c r="AY74" s="173" t="e">
        <f ca="1">OFFSET(#REF!,1,1)/
OFFSET(#REF!,1,0)</f>
        <v>#REF!</v>
      </c>
      <c r="AZ74" s="173" t="e">
        <f ca="1">OFFSET(#REF!,1,1)/
OFFSET(#REF!,1,0)</f>
        <v>#REF!</v>
      </c>
      <c r="BA74" s="173" t="e">
        <f ca="1">OFFSET(#REF!,1,1)/
OFFSET(#REF!,1,0)</f>
        <v>#REF!</v>
      </c>
      <c r="BB74" s="173" t="e">
        <f ca="1">OFFSET(#REF!,1,1)/
OFFSET(#REF!,1,0)</f>
        <v>#REF!</v>
      </c>
      <c r="BC74" s="173" t="e">
        <f ca="1">OFFSET(#REF!,1,1)/
OFFSET(#REF!,1,0)</f>
        <v>#REF!</v>
      </c>
      <c r="BD74" s="173" t="e">
        <f ca="1">OFFSET(#REF!,1,1)/
OFFSET(#REF!,1,0)</f>
        <v>#REF!</v>
      </c>
      <c r="BE74" s="173" t="e">
        <f ca="1">OFFSET(#REF!,1,1)/
OFFSET(#REF!,1,0)</f>
        <v>#REF!</v>
      </c>
      <c r="BF74" s="173" t="e">
        <f ca="1">OFFSET(#REF!,1,1)/
OFFSET(#REF!,1,0)</f>
        <v>#REF!</v>
      </c>
    </row>
    <row r="75" spans="1:58" x14ac:dyDescent="0.2">
      <c r="A75" s="18" t="s">
        <v>291</v>
      </c>
      <c r="B75" s="153" t="e">
        <f>AVERAGEIF(#REF!,B$5,#REF!)</f>
        <v>#REF!</v>
      </c>
      <c r="C75" s="153" t="e">
        <f>AVERAGEIF(#REF!,C$5,#REF!)</f>
        <v>#REF!</v>
      </c>
      <c r="D75" s="153" t="e">
        <f>AVERAGEIF(#REF!,D$5,#REF!)</f>
        <v>#REF!</v>
      </c>
      <c r="E75" s="23"/>
      <c r="F75" s="23"/>
      <c r="G75" s="23"/>
      <c r="H75" s="23"/>
      <c r="I75" s="23"/>
      <c r="J75" s="152">
        <f>AVERAGEIF('Table 2 - Previous month'!$E$4:$CS$4,J$5,'Table 2 - Previous month'!$E74:$CS74)</f>
        <v>338.35483870967744</v>
      </c>
      <c r="K75" s="152">
        <f>AVERAGEIF('Table 2 - Previous month'!$E$4:$CS$4,K$5,'Table 2 - Previous month'!$E74:$CS74)</f>
        <v>133.38709677419354</v>
      </c>
      <c r="L75" s="152">
        <f>AVERAGEIF('Table 2 - Previous month'!$E$4:$CS$4,L$5,'Table 2 - Previous month'!$E74:$CS74)</f>
        <v>204.96774193548387</v>
      </c>
      <c r="M75" s="23"/>
      <c r="N75" s="23"/>
      <c r="O75" s="23"/>
      <c r="P75" s="23"/>
      <c r="Q75" s="23"/>
      <c r="R75" s="23"/>
      <c r="S75" s="23"/>
      <c r="T75" s="23"/>
      <c r="U75" s="23"/>
      <c r="V75" s="23"/>
      <c r="W75" s="23"/>
      <c r="X75" s="23"/>
      <c r="AB75" s="172" t="e">
        <f ca="1">OFFSET(#REF!,1,1)/
OFFSET(#REF!,1,0)</f>
        <v>#REF!</v>
      </c>
      <c r="AC75" s="172" t="e">
        <f ca="1">OFFSET(#REF!,1,1)/
OFFSET(#REF!,1,0)</f>
        <v>#REF!</v>
      </c>
      <c r="AD75" s="173" t="e">
        <f ca="1">OFFSET(#REF!,1,1)/
OFFSET(#REF!,1,0)</f>
        <v>#REF!</v>
      </c>
      <c r="AE75" s="173" t="e">
        <f ca="1">OFFSET(#REF!,1,1)/
OFFSET(#REF!,1,0)</f>
        <v>#REF!</v>
      </c>
      <c r="AF75" s="173" t="e">
        <f ca="1">OFFSET(#REF!,1,1)/
OFFSET(#REF!,1,0)</f>
        <v>#REF!</v>
      </c>
      <c r="AG75" s="173" t="e">
        <f ca="1">OFFSET(#REF!,1,1)/
OFFSET(#REF!,1,0)</f>
        <v>#REF!</v>
      </c>
      <c r="AH75" s="173" t="e">
        <f ca="1">OFFSET(#REF!,1,1)/
OFFSET(#REF!,1,0)</f>
        <v>#REF!</v>
      </c>
      <c r="AI75" s="173" t="e">
        <f ca="1">OFFSET(#REF!,1,1)/
OFFSET(#REF!,1,0)</f>
        <v>#REF!</v>
      </c>
      <c r="AJ75" s="173" t="e">
        <f ca="1">OFFSET(#REF!,1,1)/
OFFSET(#REF!,1,0)</f>
        <v>#REF!</v>
      </c>
      <c r="AK75" s="173" t="e">
        <f ca="1">OFFSET(#REF!,1,1)/
OFFSET(#REF!,1,0)</f>
        <v>#REF!</v>
      </c>
      <c r="AL75" s="173" t="e">
        <f ca="1">OFFSET(#REF!,1,1)/
OFFSET(#REF!,1,0)</f>
        <v>#REF!</v>
      </c>
      <c r="AM75" s="173" t="e">
        <f ca="1">OFFSET(#REF!,1,1)/
OFFSET(#REF!,1,0)</f>
        <v>#REF!</v>
      </c>
      <c r="AN75" s="173" t="e">
        <f ca="1">OFFSET(#REF!,1,1)/
OFFSET(#REF!,1,0)</f>
        <v>#REF!</v>
      </c>
      <c r="AO75" s="173" t="e">
        <f ca="1">OFFSET(#REF!,1,1)/
OFFSET(#REF!,1,0)</f>
        <v>#REF!</v>
      </c>
      <c r="AP75" s="173" t="e">
        <f ca="1">OFFSET(#REF!,1,1)/
OFFSET(#REF!,1,0)</f>
        <v>#REF!</v>
      </c>
      <c r="AQ75" s="173" t="e">
        <f ca="1">OFFSET(#REF!,1,1)/
OFFSET(#REF!,1,0)</f>
        <v>#REF!</v>
      </c>
      <c r="AR75" s="173" t="e">
        <f ca="1">OFFSET(#REF!,1,1)/
OFFSET(#REF!,1,0)</f>
        <v>#REF!</v>
      </c>
      <c r="AS75" s="173" t="e">
        <f ca="1">OFFSET(#REF!,1,1)/
OFFSET(#REF!,1,0)</f>
        <v>#REF!</v>
      </c>
      <c r="AT75" s="173" t="e">
        <f ca="1">OFFSET(#REF!,1,1)/
OFFSET(#REF!,1,0)</f>
        <v>#REF!</v>
      </c>
      <c r="AU75" s="173" t="e">
        <f ca="1">OFFSET(#REF!,1,1)/
OFFSET(#REF!,1,0)</f>
        <v>#REF!</v>
      </c>
      <c r="AV75" s="173" t="e">
        <f ca="1">OFFSET(#REF!,1,1)/
OFFSET(#REF!,1,0)</f>
        <v>#REF!</v>
      </c>
      <c r="AW75" s="173" t="e">
        <f ca="1">OFFSET(#REF!,1,1)/
OFFSET(#REF!,1,0)</f>
        <v>#REF!</v>
      </c>
      <c r="AX75" s="173" t="e">
        <f ca="1">OFFSET(#REF!,1,1)/
OFFSET(#REF!,1,0)</f>
        <v>#REF!</v>
      </c>
      <c r="AY75" s="173" t="e">
        <f ca="1">OFFSET(#REF!,1,1)/
OFFSET(#REF!,1,0)</f>
        <v>#REF!</v>
      </c>
      <c r="AZ75" s="173" t="e">
        <f ca="1">OFFSET(#REF!,1,1)/
OFFSET(#REF!,1,0)</f>
        <v>#REF!</v>
      </c>
      <c r="BA75" s="173" t="e">
        <f ca="1">OFFSET(#REF!,1,1)/
OFFSET(#REF!,1,0)</f>
        <v>#REF!</v>
      </c>
      <c r="BB75" s="173" t="e">
        <f ca="1">OFFSET(#REF!,1,1)/
OFFSET(#REF!,1,0)</f>
        <v>#REF!</v>
      </c>
      <c r="BC75" s="173" t="e">
        <f ca="1">OFFSET(#REF!,1,1)/
OFFSET(#REF!,1,0)</f>
        <v>#REF!</v>
      </c>
      <c r="BD75" s="173" t="e">
        <f ca="1">OFFSET(#REF!,1,1)/
OFFSET(#REF!,1,0)</f>
        <v>#REF!</v>
      </c>
      <c r="BE75" s="173" t="e">
        <f ca="1">OFFSET(#REF!,1,1)/
OFFSET(#REF!,1,0)</f>
        <v>#REF!</v>
      </c>
      <c r="BF75" s="173" t="e">
        <f ca="1">OFFSET(#REF!,1,1)/
OFFSET(#REF!,1,0)</f>
        <v>#REF!</v>
      </c>
    </row>
    <row r="76" spans="1:58" x14ac:dyDescent="0.2">
      <c r="A76" s="18" t="s">
        <v>292</v>
      </c>
      <c r="B76" s="153" t="e">
        <f>AVERAGEIF(#REF!,B$5,#REF!)</f>
        <v>#REF!</v>
      </c>
      <c r="C76" s="153" t="e">
        <f>AVERAGEIF(#REF!,C$5,#REF!)</f>
        <v>#REF!</v>
      </c>
      <c r="D76" s="153" t="e">
        <f>AVERAGEIF(#REF!,D$5,#REF!)</f>
        <v>#REF!</v>
      </c>
      <c r="E76" s="23"/>
      <c r="F76" s="23"/>
      <c r="G76" s="23"/>
      <c r="H76" s="23"/>
      <c r="I76" s="23"/>
      <c r="J76" s="152">
        <f>AVERAGEIF('Table 2 - Previous month'!$E$4:$CS$4,J$5,'Table 2 - Previous month'!$E75:$CS75)</f>
        <v>66.225806451612897</v>
      </c>
      <c r="K76" s="152">
        <f>AVERAGEIF('Table 2 - Previous month'!$E$4:$CS$4,K$5,'Table 2 - Previous month'!$E75:$CS75)</f>
        <v>32.193548387096776</v>
      </c>
      <c r="L76" s="152">
        <f>AVERAGEIF('Table 2 - Previous month'!$E$4:$CS$4,L$5,'Table 2 - Previous month'!$E75:$CS75)</f>
        <v>34.032258064516128</v>
      </c>
      <c r="M76" s="23"/>
      <c r="N76" s="23"/>
      <c r="O76" s="23"/>
      <c r="P76" s="23"/>
      <c r="Q76" s="23"/>
      <c r="R76" s="23"/>
      <c r="S76" s="23"/>
      <c r="T76" s="23"/>
      <c r="U76" s="23"/>
      <c r="V76" s="23"/>
      <c r="W76" s="23"/>
      <c r="X76" s="23"/>
      <c r="AB76" s="172" t="e">
        <f ca="1">OFFSET(#REF!,1,1)/
OFFSET(#REF!,1,0)</f>
        <v>#REF!</v>
      </c>
      <c r="AC76" s="172" t="e">
        <f ca="1">OFFSET(#REF!,1,1)/
OFFSET(#REF!,1,0)</f>
        <v>#REF!</v>
      </c>
      <c r="AD76" s="173" t="e">
        <f ca="1">OFFSET(#REF!,1,1)/
OFFSET(#REF!,1,0)</f>
        <v>#REF!</v>
      </c>
      <c r="AE76" s="173" t="e">
        <f ca="1">OFFSET(#REF!,1,1)/
OFFSET(#REF!,1,0)</f>
        <v>#REF!</v>
      </c>
      <c r="AF76" s="173" t="e">
        <f ca="1">OFFSET(#REF!,1,1)/
OFFSET(#REF!,1,0)</f>
        <v>#REF!</v>
      </c>
      <c r="AG76" s="173" t="e">
        <f ca="1">OFFSET(#REF!,1,1)/
OFFSET(#REF!,1,0)</f>
        <v>#REF!</v>
      </c>
      <c r="AH76" s="173" t="e">
        <f ca="1">OFFSET(#REF!,1,1)/
OFFSET(#REF!,1,0)</f>
        <v>#REF!</v>
      </c>
      <c r="AI76" s="173" t="e">
        <f ca="1">OFFSET(#REF!,1,1)/
OFFSET(#REF!,1,0)</f>
        <v>#REF!</v>
      </c>
      <c r="AJ76" s="173" t="e">
        <f ca="1">OFFSET(#REF!,1,1)/
OFFSET(#REF!,1,0)</f>
        <v>#REF!</v>
      </c>
      <c r="AK76" s="173" t="e">
        <f ca="1">OFFSET(#REF!,1,1)/
OFFSET(#REF!,1,0)</f>
        <v>#REF!</v>
      </c>
      <c r="AL76" s="173" t="e">
        <f ca="1">OFFSET(#REF!,1,1)/
OFFSET(#REF!,1,0)</f>
        <v>#REF!</v>
      </c>
      <c r="AM76" s="173" t="e">
        <f ca="1">OFFSET(#REF!,1,1)/
OFFSET(#REF!,1,0)</f>
        <v>#REF!</v>
      </c>
      <c r="AN76" s="173" t="e">
        <f ca="1">OFFSET(#REF!,1,1)/
OFFSET(#REF!,1,0)</f>
        <v>#REF!</v>
      </c>
      <c r="AO76" s="173" t="e">
        <f ca="1">OFFSET(#REF!,1,1)/
OFFSET(#REF!,1,0)</f>
        <v>#REF!</v>
      </c>
      <c r="AP76" s="173" t="e">
        <f ca="1">OFFSET(#REF!,1,1)/
OFFSET(#REF!,1,0)</f>
        <v>#REF!</v>
      </c>
      <c r="AQ76" s="173" t="e">
        <f ca="1">OFFSET(#REF!,1,1)/
OFFSET(#REF!,1,0)</f>
        <v>#REF!</v>
      </c>
      <c r="AR76" s="173" t="e">
        <f ca="1">OFFSET(#REF!,1,1)/
OFFSET(#REF!,1,0)</f>
        <v>#REF!</v>
      </c>
      <c r="AS76" s="173" t="e">
        <f ca="1">OFFSET(#REF!,1,1)/
OFFSET(#REF!,1,0)</f>
        <v>#REF!</v>
      </c>
      <c r="AT76" s="173" t="e">
        <f ca="1">OFFSET(#REF!,1,1)/
OFFSET(#REF!,1,0)</f>
        <v>#REF!</v>
      </c>
      <c r="AU76" s="173" t="e">
        <f ca="1">OFFSET(#REF!,1,1)/
OFFSET(#REF!,1,0)</f>
        <v>#REF!</v>
      </c>
      <c r="AV76" s="173" t="e">
        <f ca="1">OFFSET(#REF!,1,1)/
OFFSET(#REF!,1,0)</f>
        <v>#REF!</v>
      </c>
      <c r="AW76" s="173" t="e">
        <f ca="1">OFFSET(#REF!,1,1)/
OFFSET(#REF!,1,0)</f>
        <v>#REF!</v>
      </c>
      <c r="AX76" s="173" t="e">
        <f ca="1">OFFSET(#REF!,1,1)/
OFFSET(#REF!,1,0)</f>
        <v>#REF!</v>
      </c>
      <c r="AY76" s="173" t="e">
        <f ca="1">OFFSET(#REF!,1,1)/
OFFSET(#REF!,1,0)</f>
        <v>#REF!</v>
      </c>
      <c r="AZ76" s="173" t="e">
        <f ca="1">OFFSET(#REF!,1,1)/
OFFSET(#REF!,1,0)</f>
        <v>#REF!</v>
      </c>
      <c r="BA76" s="173" t="e">
        <f ca="1">OFFSET(#REF!,1,1)/
OFFSET(#REF!,1,0)</f>
        <v>#REF!</v>
      </c>
      <c r="BB76" s="173" t="e">
        <f ca="1">OFFSET(#REF!,1,1)/
OFFSET(#REF!,1,0)</f>
        <v>#REF!</v>
      </c>
      <c r="BC76" s="173" t="e">
        <f ca="1">OFFSET(#REF!,1,1)/
OFFSET(#REF!,1,0)</f>
        <v>#REF!</v>
      </c>
      <c r="BD76" s="173" t="e">
        <f ca="1">OFFSET(#REF!,1,1)/
OFFSET(#REF!,1,0)</f>
        <v>#REF!</v>
      </c>
      <c r="BE76" s="173" t="e">
        <f ca="1">OFFSET(#REF!,1,1)/
OFFSET(#REF!,1,0)</f>
        <v>#REF!</v>
      </c>
      <c r="BF76" s="173" t="e">
        <f ca="1">OFFSET(#REF!,1,1)/
OFFSET(#REF!,1,0)</f>
        <v>#REF!</v>
      </c>
    </row>
    <row r="77" spans="1:58" x14ac:dyDescent="0.2">
      <c r="A77" s="18" t="s">
        <v>293</v>
      </c>
      <c r="B77" s="153" t="e">
        <f>AVERAGEIF(#REF!,B$5,#REF!)</f>
        <v>#REF!</v>
      </c>
      <c r="C77" s="153" t="e">
        <f>AVERAGEIF(#REF!,C$5,#REF!)</f>
        <v>#REF!</v>
      </c>
      <c r="D77" s="153" t="e">
        <f>AVERAGEIF(#REF!,D$5,#REF!)</f>
        <v>#REF!</v>
      </c>
      <c r="E77" s="23"/>
      <c r="F77" s="23"/>
      <c r="G77" s="23"/>
      <c r="H77" s="23"/>
      <c r="I77" s="23"/>
      <c r="J77" s="152">
        <f>AVERAGEIF('Table 2 - Previous month'!$E$4:$CS$4,J$5,'Table 2 - Previous month'!$E76:$CS76)</f>
        <v>86.41935483870968</v>
      </c>
      <c r="K77" s="152">
        <f>AVERAGEIF('Table 2 - Previous month'!$E$4:$CS$4,K$5,'Table 2 - Previous month'!$E76:$CS76)</f>
        <v>37.354838709677416</v>
      </c>
      <c r="L77" s="152">
        <f>AVERAGEIF('Table 2 - Previous month'!$E$4:$CS$4,L$5,'Table 2 - Previous month'!$E76:$CS76)</f>
        <v>49.064516129032256</v>
      </c>
      <c r="M77" s="23"/>
      <c r="N77" s="23"/>
      <c r="O77" s="23"/>
      <c r="P77" s="23"/>
      <c r="Q77" s="23"/>
      <c r="R77" s="23"/>
      <c r="S77" s="23"/>
      <c r="T77" s="23"/>
      <c r="U77" s="23"/>
      <c r="V77" s="23"/>
      <c r="W77" s="23"/>
      <c r="X77" s="23"/>
      <c r="AB77" s="172" t="e">
        <f ca="1">OFFSET(#REF!,1,1)/
OFFSET(#REF!,1,0)</f>
        <v>#REF!</v>
      </c>
      <c r="AC77" s="172" t="e">
        <f ca="1">OFFSET(#REF!,1,1)/
OFFSET(#REF!,1,0)</f>
        <v>#REF!</v>
      </c>
      <c r="AD77" s="173" t="e">
        <f ca="1">OFFSET(#REF!,1,1)/
OFFSET(#REF!,1,0)</f>
        <v>#REF!</v>
      </c>
      <c r="AE77" s="173" t="e">
        <f ca="1">OFFSET(#REF!,1,1)/
OFFSET(#REF!,1,0)</f>
        <v>#REF!</v>
      </c>
      <c r="AF77" s="173" t="e">
        <f ca="1">OFFSET(#REF!,1,1)/
OFFSET(#REF!,1,0)</f>
        <v>#REF!</v>
      </c>
      <c r="AG77" s="173" t="e">
        <f ca="1">OFFSET(#REF!,1,1)/
OFFSET(#REF!,1,0)</f>
        <v>#REF!</v>
      </c>
      <c r="AH77" s="173" t="e">
        <f ca="1">OFFSET(#REF!,1,1)/
OFFSET(#REF!,1,0)</f>
        <v>#REF!</v>
      </c>
      <c r="AI77" s="173" t="e">
        <f ca="1">OFFSET(#REF!,1,1)/
OFFSET(#REF!,1,0)</f>
        <v>#REF!</v>
      </c>
      <c r="AJ77" s="173" t="e">
        <f ca="1">OFFSET(#REF!,1,1)/
OFFSET(#REF!,1,0)</f>
        <v>#REF!</v>
      </c>
      <c r="AK77" s="173" t="e">
        <f ca="1">OFFSET(#REF!,1,1)/
OFFSET(#REF!,1,0)</f>
        <v>#REF!</v>
      </c>
      <c r="AL77" s="173" t="e">
        <f ca="1">OFFSET(#REF!,1,1)/
OFFSET(#REF!,1,0)</f>
        <v>#REF!</v>
      </c>
      <c r="AM77" s="173" t="e">
        <f ca="1">OFFSET(#REF!,1,1)/
OFFSET(#REF!,1,0)</f>
        <v>#REF!</v>
      </c>
      <c r="AN77" s="173" t="e">
        <f ca="1">OFFSET(#REF!,1,1)/
OFFSET(#REF!,1,0)</f>
        <v>#REF!</v>
      </c>
      <c r="AO77" s="173" t="e">
        <f ca="1">OFFSET(#REF!,1,1)/
OFFSET(#REF!,1,0)</f>
        <v>#REF!</v>
      </c>
      <c r="AP77" s="173" t="e">
        <f ca="1">OFFSET(#REF!,1,1)/
OFFSET(#REF!,1,0)</f>
        <v>#REF!</v>
      </c>
      <c r="AQ77" s="173" t="e">
        <f ca="1">OFFSET(#REF!,1,1)/
OFFSET(#REF!,1,0)</f>
        <v>#REF!</v>
      </c>
      <c r="AR77" s="173" t="e">
        <f ca="1">OFFSET(#REF!,1,1)/
OFFSET(#REF!,1,0)</f>
        <v>#REF!</v>
      </c>
      <c r="AS77" s="173" t="e">
        <f ca="1">OFFSET(#REF!,1,1)/
OFFSET(#REF!,1,0)</f>
        <v>#REF!</v>
      </c>
      <c r="AT77" s="173" t="e">
        <f ca="1">OFFSET(#REF!,1,1)/
OFFSET(#REF!,1,0)</f>
        <v>#REF!</v>
      </c>
      <c r="AU77" s="173" t="e">
        <f ca="1">OFFSET(#REF!,1,1)/
OFFSET(#REF!,1,0)</f>
        <v>#REF!</v>
      </c>
      <c r="AV77" s="173" t="e">
        <f ca="1">OFFSET(#REF!,1,1)/
OFFSET(#REF!,1,0)</f>
        <v>#REF!</v>
      </c>
      <c r="AW77" s="173" t="e">
        <f ca="1">OFFSET(#REF!,1,1)/
OFFSET(#REF!,1,0)</f>
        <v>#REF!</v>
      </c>
      <c r="AX77" s="173" t="e">
        <f ca="1">OFFSET(#REF!,1,1)/
OFFSET(#REF!,1,0)</f>
        <v>#REF!</v>
      </c>
      <c r="AY77" s="173" t="e">
        <f ca="1">OFFSET(#REF!,1,1)/
OFFSET(#REF!,1,0)</f>
        <v>#REF!</v>
      </c>
      <c r="AZ77" s="173" t="e">
        <f ca="1">OFFSET(#REF!,1,1)/
OFFSET(#REF!,1,0)</f>
        <v>#REF!</v>
      </c>
      <c r="BA77" s="173" t="e">
        <f ca="1">OFFSET(#REF!,1,1)/
OFFSET(#REF!,1,0)</f>
        <v>#REF!</v>
      </c>
      <c r="BB77" s="173" t="e">
        <f ca="1">OFFSET(#REF!,1,1)/
OFFSET(#REF!,1,0)</f>
        <v>#REF!</v>
      </c>
      <c r="BC77" s="173" t="e">
        <f ca="1">OFFSET(#REF!,1,1)/
OFFSET(#REF!,1,0)</f>
        <v>#REF!</v>
      </c>
      <c r="BD77" s="173" t="e">
        <f ca="1">OFFSET(#REF!,1,1)/
OFFSET(#REF!,1,0)</f>
        <v>#REF!</v>
      </c>
      <c r="BE77" s="173" t="e">
        <f ca="1">OFFSET(#REF!,1,1)/
OFFSET(#REF!,1,0)</f>
        <v>#REF!</v>
      </c>
      <c r="BF77" s="173" t="e">
        <f ca="1">OFFSET(#REF!,1,1)/
OFFSET(#REF!,1,0)</f>
        <v>#REF!</v>
      </c>
    </row>
    <row r="78" spans="1:58" x14ac:dyDescent="0.2">
      <c r="A78" s="18" t="s">
        <v>294</v>
      </c>
      <c r="B78" s="153" t="e">
        <f>AVERAGEIF(#REF!,B$5,#REF!)</f>
        <v>#REF!</v>
      </c>
      <c r="C78" s="153" t="e">
        <f>AVERAGEIF(#REF!,C$5,#REF!)</f>
        <v>#REF!</v>
      </c>
      <c r="D78" s="153" t="e">
        <f>AVERAGEIF(#REF!,D$5,#REF!)</f>
        <v>#REF!</v>
      </c>
      <c r="E78" s="23"/>
      <c r="F78" s="23"/>
      <c r="G78" s="23"/>
      <c r="H78" s="23"/>
      <c r="I78" s="23"/>
      <c r="J78" s="152">
        <f>AVERAGEIF('Table 2 - Previous month'!$E$4:$CS$4,J$5,'Table 2 - Previous month'!$E77:$CS77)</f>
        <v>181.35483870967741</v>
      </c>
      <c r="K78" s="152">
        <f>AVERAGEIF('Table 2 - Previous month'!$E$4:$CS$4,K$5,'Table 2 - Previous month'!$E77:$CS77)</f>
        <v>85.870967741935488</v>
      </c>
      <c r="L78" s="152">
        <f>AVERAGEIF('Table 2 - Previous month'!$E$4:$CS$4,L$5,'Table 2 - Previous month'!$E77:$CS77)</f>
        <v>95.483870967741936</v>
      </c>
      <c r="M78" s="23"/>
      <c r="N78" s="23"/>
      <c r="O78" s="23"/>
      <c r="P78" s="23"/>
      <c r="Q78" s="23"/>
      <c r="R78" s="23"/>
      <c r="S78" s="23"/>
      <c r="T78" s="23"/>
      <c r="U78" s="23"/>
      <c r="V78" s="23"/>
      <c r="W78" s="23"/>
      <c r="X78" s="23"/>
      <c r="AB78" s="172" t="e">
        <f ca="1">OFFSET(#REF!,1,1)/
OFFSET(#REF!,1,0)</f>
        <v>#REF!</v>
      </c>
      <c r="AC78" s="172" t="e">
        <f ca="1">OFFSET(#REF!,1,1)/
OFFSET(#REF!,1,0)</f>
        <v>#REF!</v>
      </c>
      <c r="AD78" s="173" t="e">
        <f ca="1">OFFSET(#REF!,1,1)/
OFFSET(#REF!,1,0)</f>
        <v>#REF!</v>
      </c>
      <c r="AE78" s="173" t="e">
        <f ca="1">OFFSET(#REF!,1,1)/
OFFSET(#REF!,1,0)</f>
        <v>#REF!</v>
      </c>
      <c r="AF78" s="173" t="e">
        <f ca="1">OFFSET(#REF!,1,1)/
OFFSET(#REF!,1,0)</f>
        <v>#REF!</v>
      </c>
      <c r="AG78" s="173" t="e">
        <f ca="1">OFFSET(#REF!,1,1)/
OFFSET(#REF!,1,0)</f>
        <v>#REF!</v>
      </c>
      <c r="AH78" s="173" t="e">
        <f ca="1">OFFSET(#REF!,1,1)/
OFFSET(#REF!,1,0)</f>
        <v>#REF!</v>
      </c>
      <c r="AI78" s="173" t="e">
        <f ca="1">OFFSET(#REF!,1,1)/
OFFSET(#REF!,1,0)</f>
        <v>#REF!</v>
      </c>
      <c r="AJ78" s="173" t="e">
        <f ca="1">OFFSET(#REF!,1,1)/
OFFSET(#REF!,1,0)</f>
        <v>#REF!</v>
      </c>
      <c r="AK78" s="173" t="e">
        <f ca="1">OFFSET(#REF!,1,1)/
OFFSET(#REF!,1,0)</f>
        <v>#REF!</v>
      </c>
      <c r="AL78" s="173" t="e">
        <f ca="1">OFFSET(#REF!,1,1)/
OFFSET(#REF!,1,0)</f>
        <v>#REF!</v>
      </c>
      <c r="AM78" s="173" t="e">
        <f ca="1">OFFSET(#REF!,1,1)/
OFFSET(#REF!,1,0)</f>
        <v>#REF!</v>
      </c>
      <c r="AN78" s="173" t="e">
        <f ca="1">OFFSET(#REF!,1,1)/
OFFSET(#REF!,1,0)</f>
        <v>#REF!</v>
      </c>
      <c r="AO78" s="173" t="e">
        <f ca="1">OFFSET(#REF!,1,1)/
OFFSET(#REF!,1,0)</f>
        <v>#REF!</v>
      </c>
      <c r="AP78" s="173" t="e">
        <f ca="1">OFFSET(#REF!,1,1)/
OFFSET(#REF!,1,0)</f>
        <v>#REF!</v>
      </c>
      <c r="AQ78" s="173" t="e">
        <f ca="1">OFFSET(#REF!,1,1)/
OFFSET(#REF!,1,0)</f>
        <v>#REF!</v>
      </c>
      <c r="AR78" s="173" t="e">
        <f ca="1">OFFSET(#REF!,1,1)/
OFFSET(#REF!,1,0)</f>
        <v>#REF!</v>
      </c>
      <c r="AS78" s="173" t="e">
        <f ca="1">OFFSET(#REF!,1,1)/
OFFSET(#REF!,1,0)</f>
        <v>#REF!</v>
      </c>
      <c r="AT78" s="173" t="e">
        <f ca="1">OFFSET(#REF!,1,1)/
OFFSET(#REF!,1,0)</f>
        <v>#REF!</v>
      </c>
      <c r="AU78" s="173" t="e">
        <f ca="1">OFFSET(#REF!,1,1)/
OFFSET(#REF!,1,0)</f>
        <v>#REF!</v>
      </c>
      <c r="AV78" s="173" t="e">
        <f ca="1">OFFSET(#REF!,1,1)/
OFFSET(#REF!,1,0)</f>
        <v>#REF!</v>
      </c>
      <c r="AW78" s="173" t="e">
        <f ca="1">OFFSET(#REF!,1,1)/
OFFSET(#REF!,1,0)</f>
        <v>#REF!</v>
      </c>
      <c r="AX78" s="173" t="e">
        <f ca="1">OFFSET(#REF!,1,1)/
OFFSET(#REF!,1,0)</f>
        <v>#REF!</v>
      </c>
      <c r="AY78" s="173" t="e">
        <f ca="1">OFFSET(#REF!,1,1)/
OFFSET(#REF!,1,0)</f>
        <v>#REF!</v>
      </c>
      <c r="AZ78" s="173" t="e">
        <f ca="1">OFFSET(#REF!,1,1)/
OFFSET(#REF!,1,0)</f>
        <v>#REF!</v>
      </c>
      <c r="BA78" s="173" t="e">
        <f ca="1">OFFSET(#REF!,1,1)/
OFFSET(#REF!,1,0)</f>
        <v>#REF!</v>
      </c>
      <c r="BB78" s="173" t="e">
        <f ca="1">OFFSET(#REF!,1,1)/
OFFSET(#REF!,1,0)</f>
        <v>#REF!</v>
      </c>
      <c r="BC78" s="173" t="e">
        <f ca="1">OFFSET(#REF!,1,1)/
OFFSET(#REF!,1,0)</f>
        <v>#REF!</v>
      </c>
      <c r="BD78" s="173" t="e">
        <f ca="1">OFFSET(#REF!,1,1)/
OFFSET(#REF!,1,0)</f>
        <v>#REF!</v>
      </c>
      <c r="BE78" s="173" t="e">
        <f ca="1">OFFSET(#REF!,1,1)/
OFFSET(#REF!,1,0)</f>
        <v>#REF!</v>
      </c>
      <c r="BF78" s="173" t="e">
        <f ca="1">OFFSET(#REF!,1,1)/
OFFSET(#REF!,1,0)</f>
        <v>#REF!</v>
      </c>
    </row>
    <row r="79" spans="1:58" x14ac:dyDescent="0.2">
      <c r="A79" s="18" t="s">
        <v>311</v>
      </c>
      <c r="B79" s="153" t="e">
        <f>AVERAGEIF(#REF!,B$5,#REF!)</f>
        <v>#REF!</v>
      </c>
      <c r="C79" s="153" t="e">
        <f>AVERAGEIF(#REF!,C$5,#REF!)</f>
        <v>#REF!</v>
      </c>
      <c r="D79" s="153" t="e">
        <f>AVERAGEIF(#REF!,D$5,#REF!)</f>
        <v>#REF!</v>
      </c>
      <c r="E79" s="23"/>
      <c r="F79" s="23"/>
      <c r="G79" s="23"/>
      <c r="H79" s="23"/>
      <c r="I79" s="23"/>
      <c r="J79" s="152">
        <f>AVERAGEIF('Table 2 - Previous month'!$E$4:$CS$4,J$5,'Table 2 - Previous month'!$E78:$CS78)</f>
        <v>207.48387096774192</v>
      </c>
      <c r="K79" s="152">
        <f>AVERAGEIF('Table 2 - Previous month'!$E$4:$CS$4,K$5,'Table 2 - Previous month'!$E78:$CS78)</f>
        <v>95.290322580645167</v>
      </c>
      <c r="L79" s="152">
        <f>AVERAGEIF('Table 2 - Previous month'!$E$4:$CS$4,L$5,'Table 2 - Previous month'!$E78:$CS78)</f>
        <v>112.19354838709677</v>
      </c>
      <c r="M79" s="23"/>
      <c r="N79" s="23"/>
      <c r="O79" s="23"/>
      <c r="P79" s="23"/>
      <c r="Q79" s="23"/>
      <c r="R79" s="23"/>
      <c r="S79" s="23"/>
      <c r="T79" s="23"/>
      <c r="U79" s="23"/>
      <c r="V79" s="23"/>
      <c r="W79" s="23"/>
      <c r="X79" s="23"/>
      <c r="AB79" s="172" t="e">
        <f ca="1">OFFSET(#REF!,1,1)/
OFFSET(#REF!,1,0)</f>
        <v>#REF!</v>
      </c>
      <c r="AC79" s="172" t="e">
        <f ca="1">OFFSET(#REF!,1,1)/
OFFSET(#REF!,1,0)</f>
        <v>#REF!</v>
      </c>
      <c r="AD79" s="173" t="e">
        <f ca="1">OFFSET(#REF!,1,1)/
OFFSET(#REF!,1,0)</f>
        <v>#REF!</v>
      </c>
      <c r="AE79" s="173" t="e">
        <f ca="1">OFFSET(#REF!,1,1)/
OFFSET(#REF!,1,0)</f>
        <v>#REF!</v>
      </c>
      <c r="AF79" s="173" t="e">
        <f ca="1">OFFSET(#REF!,1,1)/
OFFSET(#REF!,1,0)</f>
        <v>#REF!</v>
      </c>
      <c r="AG79" s="173" t="e">
        <f ca="1">OFFSET(#REF!,1,1)/
OFFSET(#REF!,1,0)</f>
        <v>#REF!</v>
      </c>
      <c r="AH79" s="173" t="e">
        <f ca="1">OFFSET(#REF!,1,1)/
OFFSET(#REF!,1,0)</f>
        <v>#REF!</v>
      </c>
      <c r="AI79" s="173" t="e">
        <f ca="1">OFFSET(#REF!,1,1)/
OFFSET(#REF!,1,0)</f>
        <v>#REF!</v>
      </c>
      <c r="AJ79" s="173" t="e">
        <f ca="1">OFFSET(#REF!,1,1)/
OFFSET(#REF!,1,0)</f>
        <v>#REF!</v>
      </c>
      <c r="AK79" s="173" t="e">
        <f ca="1">OFFSET(#REF!,1,1)/
OFFSET(#REF!,1,0)</f>
        <v>#REF!</v>
      </c>
      <c r="AL79" s="173" t="e">
        <f ca="1">OFFSET(#REF!,1,1)/
OFFSET(#REF!,1,0)</f>
        <v>#REF!</v>
      </c>
      <c r="AM79" s="173" t="e">
        <f ca="1">OFFSET(#REF!,1,1)/
OFFSET(#REF!,1,0)</f>
        <v>#REF!</v>
      </c>
      <c r="AN79" s="173" t="e">
        <f ca="1">OFFSET(#REF!,1,1)/
OFFSET(#REF!,1,0)</f>
        <v>#REF!</v>
      </c>
      <c r="AO79" s="173" t="e">
        <f ca="1">OFFSET(#REF!,1,1)/
OFFSET(#REF!,1,0)</f>
        <v>#REF!</v>
      </c>
      <c r="AP79" s="173" t="e">
        <f ca="1">OFFSET(#REF!,1,1)/
OFFSET(#REF!,1,0)</f>
        <v>#REF!</v>
      </c>
      <c r="AQ79" s="173" t="e">
        <f ca="1">OFFSET(#REF!,1,1)/
OFFSET(#REF!,1,0)</f>
        <v>#REF!</v>
      </c>
      <c r="AR79" s="173" t="e">
        <f ca="1">OFFSET(#REF!,1,1)/
OFFSET(#REF!,1,0)</f>
        <v>#REF!</v>
      </c>
      <c r="AS79" s="173" t="e">
        <f ca="1">OFFSET(#REF!,1,1)/
OFFSET(#REF!,1,0)</f>
        <v>#REF!</v>
      </c>
      <c r="AT79" s="173" t="e">
        <f ca="1">OFFSET(#REF!,1,1)/
OFFSET(#REF!,1,0)</f>
        <v>#REF!</v>
      </c>
      <c r="AU79" s="173" t="e">
        <f ca="1">OFFSET(#REF!,1,1)/
OFFSET(#REF!,1,0)</f>
        <v>#REF!</v>
      </c>
      <c r="AV79" s="173" t="e">
        <f ca="1">OFFSET(#REF!,1,1)/
OFFSET(#REF!,1,0)</f>
        <v>#REF!</v>
      </c>
      <c r="AW79" s="173" t="e">
        <f ca="1">OFFSET(#REF!,1,1)/
OFFSET(#REF!,1,0)</f>
        <v>#REF!</v>
      </c>
      <c r="AX79" s="173" t="e">
        <f ca="1">OFFSET(#REF!,1,1)/
OFFSET(#REF!,1,0)</f>
        <v>#REF!</v>
      </c>
      <c r="AY79" s="173" t="e">
        <f ca="1">OFFSET(#REF!,1,1)/
OFFSET(#REF!,1,0)</f>
        <v>#REF!</v>
      </c>
      <c r="AZ79" s="173" t="e">
        <f ca="1">OFFSET(#REF!,1,1)/
OFFSET(#REF!,1,0)</f>
        <v>#REF!</v>
      </c>
      <c r="BA79" s="173" t="e">
        <f ca="1">OFFSET(#REF!,1,1)/
OFFSET(#REF!,1,0)</f>
        <v>#REF!</v>
      </c>
      <c r="BB79" s="173" t="e">
        <f ca="1">OFFSET(#REF!,1,1)/
OFFSET(#REF!,1,0)</f>
        <v>#REF!</v>
      </c>
      <c r="BC79" s="173" t="e">
        <f ca="1">OFFSET(#REF!,1,1)/
OFFSET(#REF!,1,0)</f>
        <v>#REF!</v>
      </c>
      <c r="BD79" s="173" t="e">
        <f ca="1">OFFSET(#REF!,1,1)/
OFFSET(#REF!,1,0)</f>
        <v>#REF!</v>
      </c>
      <c r="BE79" s="173" t="e">
        <f ca="1">OFFSET(#REF!,1,1)/
OFFSET(#REF!,1,0)</f>
        <v>#REF!</v>
      </c>
      <c r="BF79" s="173" t="e">
        <f ca="1">OFFSET(#REF!,1,1)/
OFFSET(#REF!,1,0)</f>
        <v>#REF!</v>
      </c>
    </row>
    <row r="80" spans="1:58" x14ac:dyDescent="0.2">
      <c r="A80" s="18" t="s">
        <v>325</v>
      </c>
      <c r="B80" s="153" t="e">
        <f>AVERAGEIF(#REF!,B$5,#REF!)</f>
        <v>#REF!</v>
      </c>
      <c r="C80" s="153" t="e">
        <f>AVERAGEIF(#REF!,C$5,#REF!)</f>
        <v>#REF!</v>
      </c>
      <c r="D80" s="153" t="e">
        <f>AVERAGEIF(#REF!,D$5,#REF!)</f>
        <v>#REF!</v>
      </c>
      <c r="E80" s="23"/>
      <c r="F80" s="23"/>
      <c r="G80" s="23"/>
      <c r="H80" s="23"/>
      <c r="I80" s="23"/>
      <c r="J80" s="152">
        <f>AVERAGEIF('Table 2 - Previous month'!$E$4:$CS$4,J$5,'Table 2 - Previous month'!$E79:$CS79)</f>
        <v>237.61290322580646</v>
      </c>
      <c r="K80" s="152">
        <f>AVERAGEIF('Table 2 - Previous month'!$E$4:$CS$4,K$5,'Table 2 - Previous month'!$E79:$CS79)</f>
        <v>93.709677419354833</v>
      </c>
      <c r="L80" s="152">
        <f>AVERAGEIF('Table 2 - Previous month'!$E$4:$CS$4,L$5,'Table 2 - Previous month'!$E79:$CS79)</f>
        <v>143.90322580645162</v>
      </c>
      <c r="M80" s="23"/>
      <c r="N80" s="23"/>
      <c r="O80" s="23"/>
      <c r="P80" s="23"/>
      <c r="Q80" s="23"/>
      <c r="R80" s="23"/>
      <c r="S80" s="23"/>
      <c r="T80" s="23"/>
      <c r="U80" s="23"/>
      <c r="V80" s="23"/>
      <c r="W80" s="23"/>
      <c r="X80" s="23"/>
      <c r="AB80" s="172" t="e">
        <f ca="1">OFFSET(#REF!,1,1)/
OFFSET(#REF!,1,0)</f>
        <v>#REF!</v>
      </c>
      <c r="AC80" s="172" t="e">
        <f ca="1">OFFSET(#REF!,1,1)/
OFFSET(#REF!,1,0)</f>
        <v>#REF!</v>
      </c>
      <c r="AD80" s="173" t="e">
        <f ca="1">OFFSET(#REF!,1,1)/
OFFSET(#REF!,1,0)</f>
        <v>#REF!</v>
      </c>
      <c r="AE80" s="173" t="e">
        <f ca="1">OFFSET(#REF!,1,1)/
OFFSET(#REF!,1,0)</f>
        <v>#REF!</v>
      </c>
      <c r="AF80" s="173" t="e">
        <f ca="1">OFFSET(#REF!,1,1)/
OFFSET(#REF!,1,0)</f>
        <v>#REF!</v>
      </c>
      <c r="AG80" s="173" t="e">
        <f ca="1">OFFSET(#REF!,1,1)/
OFFSET(#REF!,1,0)</f>
        <v>#REF!</v>
      </c>
      <c r="AH80" s="173" t="e">
        <f ca="1">OFFSET(#REF!,1,1)/
OFFSET(#REF!,1,0)</f>
        <v>#REF!</v>
      </c>
      <c r="AI80" s="173" t="e">
        <f ca="1">OFFSET(#REF!,1,1)/
OFFSET(#REF!,1,0)</f>
        <v>#REF!</v>
      </c>
      <c r="AJ80" s="173" t="e">
        <f ca="1">OFFSET(#REF!,1,1)/
OFFSET(#REF!,1,0)</f>
        <v>#REF!</v>
      </c>
      <c r="AK80" s="173" t="e">
        <f ca="1">OFFSET(#REF!,1,1)/
OFFSET(#REF!,1,0)</f>
        <v>#REF!</v>
      </c>
      <c r="AL80" s="173" t="e">
        <f ca="1">OFFSET(#REF!,1,1)/
OFFSET(#REF!,1,0)</f>
        <v>#REF!</v>
      </c>
      <c r="AM80" s="173" t="e">
        <f ca="1">OFFSET(#REF!,1,1)/
OFFSET(#REF!,1,0)</f>
        <v>#REF!</v>
      </c>
      <c r="AN80" s="173" t="e">
        <f ca="1">OFFSET(#REF!,1,1)/
OFFSET(#REF!,1,0)</f>
        <v>#REF!</v>
      </c>
      <c r="AO80" s="173" t="e">
        <f ca="1">OFFSET(#REF!,1,1)/
OFFSET(#REF!,1,0)</f>
        <v>#REF!</v>
      </c>
      <c r="AP80" s="173" t="e">
        <f ca="1">OFFSET(#REF!,1,1)/
OFFSET(#REF!,1,0)</f>
        <v>#REF!</v>
      </c>
      <c r="AQ80" s="173" t="e">
        <f ca="1">OFFSET(#REF!,1,1)/
OFFSET(#REF!,1,0)</f>
        <v>#REF!</v>
      </c>
      <c r="AR80" s="173" t="e">
        <f ca="1">OFFSET(#REF!,1,1)/
OFFSET(#REF!,1,0)</f>
        <v>#REF!</v>
      </c>
      <c r="AS80" s="173" t="e">
        <f ca="1">OFFSET(#REF!,1,1)/
OFFSET(#REF!,1,0)</f>
        <v>#REF!</v>
      </c>
      <c r="AT80" s="173" t="e">
        <f ca="1">OFFSET(#REF!,1,1)/
OFFSET(#REF!,1,0)</f>
        <v>#REF!</v>
      </c>
      <c r="AU80" s="173" t="e">
        <f ca="1">OFFSET(#REF!,1,1)/
OFFSET(#REF!,1,0)</f>
        <v>#REF!</v>
      </c>
      <c r="AV80" s="173" t="e">
        <f ca="1">OFFSET(#REF!,1,1)/
OFFSET(#REF!,1,0)</f>
        <v>#REF!</v>
      </c>
      <c r="AW80" s="173" t="e">
        <f ca="1">OFFSET(#REF!,1,1)/
OFFSET(#REF!,1,0)</f>
        <v>#REF!</v>
      </c>
      <c r="AX80" s="173" t="e">
        <f ca="1">OFFSET(#REF!,1,1)/
OFFSET(#REF!,1,0)</f>
        <v>#REF!</v>
      </c>
      <c r="AY80" s="173" t="e">
        <f ca="1">OFFSET(#REF!,1,1)/
OFFSET(#REF!,1,0)</f>
        <v>#REF!</v>
      </c>
      <c r="AZ80" s="173" t="e">
        <f ca="1">OFFSET(#REF!,1,1)/
OFFSET(#REF!,1,0)</f>
        <v>#REF!</v>
      </c>
      <c r="BA80" s="173" t="e">
        <f ca="1">OFFSET(#REF!,1,1)/
OFFSET(#REF!,1,0)</f>
        <v>#REF!</v>
      </c>
      <c r="BB80" s="173" t="e">
        <f ca="1">OFFSET(#REF!,1,1)/
OFFSET(#REF!,1,0)</f>
        <v>#REF!</v>
      </c>
      <c r="BC80" s="173" t="e">
        <f ca="1">OFFSET(#REF!,1,1)/
OFFSET(#REF!,1,0)</f>
        <v>#REF!</v>
      </c>
      <c r="BD80" s="173" t="e">
        <f ca="1">OFFSET(#REF!,1,1)/
OFFSET(#REF!,1,0)</f>
        <v>#REF!</v>
      </c>
      <c r="BE80" s="173" t="e">
        <f ca="1">OFFSET(#REF!,1,1)/
OFFSET(#REF!,1,0)</f>
        <v>#REF!</v>
      </c>
      <c r="BF80" s="173" t="e">
        <f ca="1">OFFSET(#REF!,1,1)/
OFFSET(#REF!,1,0)</f>
        <v>#REF!</v>
      </c>
    </row>
    <row r="81" spans="1:58" x14ac:dyDescent="0.2">
      <c r="A81" s="18" t="s">
        <v>326</v>
      </c>
      <c r="B81" s="153" t="e">
        <f>AVERAGEIF(#REF!,B$5,#REF!)</f>
        <v>#REF!</v>
      </c>
      <c r="C81" s="153" t="e">
        <f>AVERAGEIF(#REF!,C$5,#REF!)</f>
        <v>#REF!</v>
      </c>
      <c r="D81" s="153" t="e">
        <f>AVERAGEIF(#REF!,D$5,#REF!)</f>
        <v>#REF!</v>
      </c>
      <c r="E81" s="23"/>
      <c r="F81" s="23"/>
      <c r="G81" s="23"/>
      <c r="H81" s="23"/>
      <c r="I81" s="23"/>
      <c r="J81" s="152">
        <f>AVERAGEIF('Table 2 - Previous month'!$E$4:$CS$4,J$5,'Table 2 - Previous month'!$E80:$CS80)</f>
        <v>60.516129032258064</v>
      </c>
      <c r="K81" s="152">
        <f>AVERAGEIF('Table 2 - Previous month'!$E$4:$CS$4,K$5,'Table 2 - Previous month'!$E80:$CS80)</f>
        <v>42.612903225806448</v>
      </c>
      <c r="L81" s="152">
        <f>AVERAGEIF('Table 2 - Previous month'!$E$4:$CS$4,L$5,'Table 2 - Previous month'!$E80:$CS80)</f>
        <v>17.903225806451612</v>
      </c>
      <c r="M81" s="23"/>
      <c r="N81" s="23"/>
      <c r="O81" s="23"/>
      <c r="P81" s="23"/>
      <c r="Q81" s="23"/>
      <c r="R81" s="23"/>
      <c r="S81" s="23"/>
      <c r="T81" s="23"/>
      <c r="U81" s="23"/>
      <c r="V81" s="23"/>
      <c r="W81" s="23"/>
      <c r="X81" s="23"/>
      <c r="AB81" s="172" t="e">
        <f ca="1">OFFSET(#REF!,1,1)/
OFFSET(#REF!,1,0)</f>
        <v>#REF!</v>
      </c>
      <c r="AC81" s="172" t="e">
        <f ca="1">OFFSET(#REF!,1,1)/
OFFSET(#REF!,1,0)</f>
        <v>#REF!</v>
      </c>
      <c r="AD81" s="173" t="e">
        <f ca="1">OFFSET(#REF!,1,1)/
OFFSET(#REF!,1,0)</f>
        <v>#REF!</v>
      </c>
      <c r="AE81" s="173" t="e">
        <f ca="1">OFFSET(#REF!,1,1)/
OFFSET(#REF!,1,0)</f>
        <v>#REF!</v>
      </c>
      <c r="AF81" s="173" t="e">
        <f ca="1">OFFSET(#REF!,1,1)/
OFFSET(#REF!,1,0)</f>
        <v>#REF!</v>
      </c>
      <c r="AG81" s="173" t="e">
        <f ca="1">OFFSET(#REF!,1,1)/
OFFSET(#REF!,1,0)</f>
        <v>#REF!</v>
      </c>
      <c r="AH81" s="173" t="e">
        <f ca="1">OFFSET(#REF!,1,1)/
OFFSET(#REF!,1,0)</f>
        <v>#REF!</v>
      </c>
      <c r="AI81" s="173" t="e">
        <f ca="1">OFFSET(#REF!,1,1)/
OFFSET(#REF!,1,0)</f>
        <v>#REF!</v>
      </c>
      <c r="AJ81" s="173" t="e">
        <f ca="1">OFFSET(#REF!,1,1)/
OFFSET(#REF!,1,0)</f>
        <v>#REF!</v>
      </c>
      <c r="AK81" s="173" t="e">
        <f ca="1">OFFSET(#REF!,1,1)/
OFFSET(#REF!,1,0)</f>
        <v>#REF!</v>
      </c>
      <c r="AL81" s="173" t="e">
        <f ca="1">OFFSET(#REF!,1,1)/
OFFSET(#REF!,1,0)</f>
        <v>#REF!</v>
      </c>
      <c r="AM81" s="173" t="e">
        <f ca="1">OFFSET(#REF!,1,1)/
OFFSET(#REF!,1,0)</f>
        <v>#REF!</v>
      </c>
      <c r="AN81" s="173" t="e">
        <f ca="1">OFFSET(#REF!,1,1)/
OFFSET(#REF!,1,0)</f>
        <v>#REF!</v>
      </c>
      <c r="AO81" s="173" t="e">
        <f ca="1">OFFSET(#REF!,1,1)/
OFFSET(#REF!,1,0)</f>
        <v>#REF!</v>
      </c>
      <c r="AP81" s="173" t="e">
        <f ca="1">OFFSET(#REF!,1,1)/
OFFSET(#REF!,1,0)</f>
        <v>#REF!</v>
      </c>
      <c r="AQ81" s="173" t="e">
        <f ca="1">OFFSET(#REF!,1,1)/
OFFSET(#REF!,1,0)</f>
        <v>#REF!</v>
      </c>
      <c r="AR81" s="173" t="e">
        <f ca="1">OFFSET(#REF!,1,1)/
OFFSET(#REF!,1,0)</f>
        <v>#REF!</v>
      </c>
      <c r="AS81" s="173" t="e">
        <f ca="1">OFFSET(#REF!,1,1)/
OFFSET(#REF!,1,0)</f>
        <v>#REF!</v>
      </c>
      <c r="AT81" s="173" t="e">
        <f ca="1">OFFSET(#REF!,1,1)/
OFFSET(#REF!,1,0)</f>
        <v>#REF!</v>
      </c>
      <c r="AU81" s="173" t="e">
        <f ca="1">OFFSET(#REF!,1,1)/
OFFSET(#REF!,1,0)</f>
        <v>#REF!</v>
      </c>
      <c r="AV81" s="173" t="e">
        <f ca="1">OFFSET(#REF!,1,1)/
OFFSET(#REF!,1,0)</f>
        <v>#REF!</v>
      </c>
      <c r="AW81" s="173" t="e">
        <f ca="1">OFFSET(#REF!,1,1)/
OFFSET(#REF!,1,0)</f>
        <v>#REF!</v>
      </c>
      <c r="AX81" s="173" t="e">
        <f ca="1">OFFSET(#REF!,1,1)/
OFFSET(#REF!,1,0)</f>
        <v>#REF!</v>
      </c>
      <c r="AY81" s="173" t="e">
        <f ca="1">OFFSET(#REF!,1,1)/
OFFSET(#REF!,1,0)</f>
        <v>#REF!</v>
      </c>
      <c r="AZ81" s="173" t="e">
        <f ca="1">OFFSET(#REF!,1,1)/
OFFSET(#REF!,1,0)</f>
        <v>#REF!</v>
      </c>
      <c r="BA81" s="173" t="e">
        <f ca="1">OFFSET(#REF!,1,1)/
OFFSET(#REF!,1,0)</f>
        <v>#REF!</v>
      </c>
      <c r="BB81" s="173" t="e">
        <f ca="1">OFFSET(#REF!,1,1)/
OFFSET(#REF!,1,0)</f>
        <v>#REF!</v>
      </c>
      <c r="BC81" s="173" t="e">
        <f ca="1">OFFSET(#REF!,1,1)/
OFFSET(#REF!,1,0)</f>
        <v>#REF!</v>
      </c>
      <c r="BD81" s="173" t="e">
        <f ca="1">OFFSET(#REF!,1,1)/
OFFSET(#REF!,1,0)</f>
        <v>#REF!</v>
      </c>
      <c r="BE81" s="173" t="e">
        <f ca="1">OFFSET(#REF!,1,1)/
OFFSET(#REF!,1,0)</f>
        <v>#REF!</v>
      </c>
      <c r="BF81" s="173" t="e">
        <f ca="1">OFFSET(#REF!,1,1)/
OFFSET(#REF!,1,0)</f>
        <v>#REF!</v>
      </c>
    </row>
    <row r="82" spans="1:58" x14ac:dyDescent="0.2">
      <c r="A82" s="18" t="s">
        <v>327</v>
      </c>
      <c r="B82" s="153" t="e">
        <f>AVERAGEIF(#REF!,B$5,#REF!)</f>
        <v>#REF!</v>
      </c>
      <c r="C82" s="153" t="e">
        <f>AVERAGEIF(#REF!,C$5,#REF!)</f>
        <v>#REF!</v>
      </c>
      <c r="D82" s="153" t="e">
        <f>AVERAGEIF(#REF!,D$5,#REF!)</f>
        <v>#REF!</v>
      </c>
      <c r="E82" s="23"/>
      <c r="F82" s="23"/>
      <c r="G82" s="23"/>
      <c r="H82" s="23"/>
      <c r="I82" s="23"/>
      <c r="J82" s="152">
        <f>AVERAGEIF('Table 2 - Previous month'!$E$4:$CS$4,J$5,'Table 2 - Previous month'!$E81:$CS81)</f>
        <v>118.41935483870968</v>
      </c>
      <c r="K82" s="152">
        <f>AVERAGEIF('Table 2 - Previous month'!$E$4:$CS$4,K$5,'Table 2 - Previous month'!$E81:$CS81)</f>
        <v>19.322580645161292</v>
      </c>
      <c r="L82" s="152">
        <f>AVERAGEIF('Table 2 - Previous month'!$E$4:$CS$4,L$5,'Table 2 - Previous month'!$E81:$CS81)</f>
        <v>99.096774193548384</v>
      </c>
      <c r="M82" s="23"/>
      <c r="N82" s="23"/>
      <c r="O82" s="23"/>
      <c r="P82" s="23"/>
      <c r="Q82" s="23"/>
      <c r="R82" s="23"/>
      <c r="S82" s="23"/>
      <c r="T82" s="23"/>
      <c r="U82" s="23"/>
      <c r="V82" s="23"/>
      <c r="W82" s="23"/>
      <c r="X82" s="23"/>
      <c r="AB82" s="172" t="e">
        <f ca="1">OFFSET(#REF!,1,1)/
OFFSET(#REF!,1,0)</f>
        <v>#REF!</v>
      </c>
      <c r="AC82" s="172" t="e">
        <f ca="1">OFFSET(#REF!,1,1)/
OFFSET(#REF!,1,0)</f>
        <v>#REF!</v>
      </c>
      <c r="AD82" s="173" t="e">
        <f ca="1">OFFSET(#REF!,1,1)/
OFFSET(#REF!,1,0)</f>
        <v>#REF!</v>
      </c>
      <c r="AE82" s="173" t="e">
        <f ca="1">OFFSET(#REF!,1,1)/
OFFSET(#REF!,1,0)</f>
        <v>#REF!</v>
      </c>
      <c r="AF82" s="173" t="e">
        <f ca="1">OFFSET(#REF!,1,1)/
OFFSET(#REF!,1,0)</f>
        <v>#REF!</v>
      </c>
      <c r="AG82" s="173" t="e">
        <f ca="1">OFFSET(#REF!,1,1)/
OFFSET(#REF!,1,0)</f>
        <v>#REF!</v>
      </c>
      <c r="AH82" s="173" t="e">
        <f ca="1">OFFSET(#REF!,1,1)/
OFFSET(#REF!,1,0)</f>
        <v>#REF!</v>
      </c>
      <c r="AI82" s="173" t="e">
        <f ca="1">OFFSET(#REF!,1,1)/
OFFSET(#REF!,1,0)</f>
        <v>#REF!</v>
      </c>
      <c r="AJ82" s="173" t="e">
        <f ca="1">OFFSET(#REF!,1,1)/
OFFSET(#REF!,1,0)</f>
        <v>#REF!</v>
      </c>
      <c r="AK82" s="173" t="e">
        <f ca="1">OFFSET(#REF!,1,1)/
OFFSET(#REF!,1,0)</f>
        <v>#REF!</v>
      </c>
      <c r="AL82" s="173" t="e">
        <f ca="1">OFFSET(#REF!,1,1)/
OFFSET(#REF!,1,0)</f>
        <v>#REF!</v>
      </c>
      <c r="AM82" s="173" t="e">
        <f ca="1">OFFSET(#REF!,1,1)/
OFFSET(#REF!,1,0)</f>
        <v>#REF!</v>
      </c>
      <c r="AN82" s="173" t="e">
        <f ca="1">OFFSET(#REF!,1,1)/
OFFSET(#REF!,1,0)</f>
        <v>#REF!</v>
      </c>
      <c r="AO82" s="173" t="e">
        <f ca="1">OFFSET(#REF!,1,1)/
OFFSET(#REF!,1,0)</f>
        <v>#REF!</v>
      </c>
      <c r="AP82" s="173" t="e">
        <f ca="1">OFFSET(#REF!,1,1)/
OFFSET(#REF!,1,0)</f>
        <v>#REF!</v>
      </c>
      <c r="AQ82" s="173" t="e">
        <f ca="1">OFFSET(#REF!,1,1)/
OFFSET(#REF!,1,0)</f>
        <v>#REF!</v>
      </c>
      <c r="AR82" s="173" t="e">
        <f ca="1">OFFSET(#REF!,1,1)/
OFFSET(#REF!,1,0)</f>
        <v>#REF!</v>
      </c>
      <c r="AS82" s="173" t="e">
        <f ca="1">OFFSET(#REF!,1,1)/
OFFSET(#REF!,1,0)</f>
        <v>#REF!</v>
      </c>
      <c r="AT82" s="173" t="e">
        <f ca="1">OFFSET(#REF!,1,1)/
OFFSET(#REF!,1,0)</f>
        <v>#REF!</v>
      </c>
      <c r="AU82" s="173" t="e">
        <f ca="1">OFFSET(#REF!,1,1)/
OFFSET(#REF!,1,0)</f>
        <v>#REF!</v>
      </c>
      <c r="AV82" s="173" t="e">
        <f ca="1">OFFSET(#REF!,1,1)/
OFFSET(#REF!,1,0)</f>
        <v>#REF!</v>
      </c>
      <c r="AW82" s="173" t="e">
        <f ca="1">OFFSET(#REF!,1,1)/
OFFSET(#REF!,1,0)</f>
        <v>#REF!</v>
      </c>
      <c r="AX82" s="173" t="e">
        <f ca="1">OFFSET(#REF!,1,1)/
OFFSET(#REF!,1,0)</f>
        <v>#REF!</v>
      </c>
      <c r="AY82" s="173" t="e">
        <f ca="1">OFFSET(#REF!,1,1)/
OFFSET(#REF!,1,0)</f>
        <v>#REF!</v>
      </c>
      <c r="AZ82" s="173" t="e">
        <f ca="1">OFFSET(#REF!,1,1)/
OFFSET(#REF!,1,0)</f>
        <v>#REF!</v>
      </c>
      <c r="BA82" s="173" t="e">
        <f ca="1">OFFSET(#REF!,1,1)/
OFFSET(#REF!,1,0)</f>
        <v>#REF!</v>
      </c>
      <c r="BB82" s="173" t="e">
        <f ca="1">OFFSET(#REF!,1,1)/
OFFSET(#REF!,1,0)</f>
        <v>#REF!</v>
      </c>
      <c r="BC82" s="173" t="e">
        <f ca="1">OFFSET(#REF!,1,1)/
OFFSET(#REF!,1,0)</f>
        <v>#REF!</v>
      </c>
      <c r="BD82" s="173" t="e">
        <f ca="1">OFFSET(#REF!,1,1)/
OFFSET(#REF!,1,0)</f>
        <v>#REF!</v>
      </c>
      <c r="BE82" s="173" t="e">
        <f ca="1">OFFSET(#REF!,1,1)/
OFFSET(#REF!,1,0)</f>
        <v>#REF!</v>
      </c>
      <c r="BF82" s="173" t="e">
        <f ca="1">OFFSET(#REF!,1,1)/
OFFSET(#REF!,1,0)</f>
        <v>#REF!</v>
      </c>
    </row>
    <row r="83" spans="1:58" x14ac:dyDescent="0.2">
      <c r="A83" s="18" t="s">
        <v>328</v>
      </c>
      <c r="B83" s="153" t="e">
        <f>AVERAGEIF(#REF!,B$5,#REF!)</f>
        <v>#REF!</v>
      </c>
      <c r="C83" s="153" t="e">
        <f>AVERAGEIF(#REF!,C$5,#REF!)</f>
        <v>#REF!</v>
      </c>
      <c r="D83" s="153" t="e">
        <f>AVERAGEIF(#REF!,D$5,#REF!)</f>
        <v>#REF!</v>
      </c>
      <c r="E83" s="23"/>
      <c r="F83" s="23"/>
      <c r="G83" s="23"/>
      <c r="H83" s="23"/>
      <c r="I83" s="23"/>
      <c r="J83" s="152">
        <f>AVERAGEIF('Table 2 - Previous month'!$E$4:$CS$4,J$5,'Table 2 - Previous month'!$E82:$CS82)</f>
        <v>225.58064516129033</v>
      </c>
      <c r="K83" s="152">
        <f>AVERAGEIF('Table 2 - Previous month'!$E$4:$CS$4,K$5,'Table 2 - Previous month'!$E82:$CS82)</f>
        <v>109.19354838709677</v>
      </c>
      <c r="L83" s="152">
        <f>AVERAGEIF('Table 2 - Previous month'!$E$4:$CS$4,L$5,'Table 2 - Previous month'!$E82:$CS82)</f>
        <v>116.38709677419355</v>
      </c>
      <c r="M83" s="23"/>
      <c r="N83" s="23"/>
      <c r="O83" s="23"/>
      <c r="P83" s="23"/>
      <c r="Q83" s="23"/>
      <c r="R83" s="23"/>
      <c r="S83" s="23"/>
      <c r="T83" s="23"/>
      <c r="U83" s="23"/>
      <c r="V83" s="23"/>
      <c r="W83" s="23"/>
      <c r="X83" s="23"/>
      <c r="AB83" s="172" t="e">
        <f ca="1">OFFSET(#REF!,1,1)/
OFFSET(#REF!,1,0)</f>
        <v>#REF!</v>
      </c>
      <c r="AC83" s="172" t="e">
        <f ca="1">OFFSET(#REF!,1,1)/
OFFSET(#REF!,1,0)</f>
        <v>#REF!</v>
      </c>
      <c r="AD83" s="173" t="e">
        <f ca="1">OFFSET(#REF!,1,1)/
OFFSET(#REF!,1,0)</f>
        <v>#REF!</v>
      </c>
      <c r="AE83" s="173" t="e">
        <f ca="1">OFFSET(#REF!,1,1)/
OFFSET(#REF!,1,0)</f>
        <v>#REF!</v>
      </c>
      <c r="AF83" s="173" t="e">
        <f ca="1">OFFSET(#REF!,1,1)/
OFFSET(#REF!,1,0)</f>
        <v>#REF!</v>
      </c>
      <c r="AG83" s="173" t="e">
        <f ca="1">OFFSET(#REF!,1,1)/
OFFSET(#REF!,1,0)</f>
        <v>#REF!</v>
      </c>
      <c r="AH83" s="173" t="e">
        <f ca="1">OFFSET(#REF!,1,1)/
OFFSET(#REF!,1,0)</f>
        <v>#REF!</v>
      </c>
      <c r="AI83" s="173" t="e">
        <f ca="1">OFFSET(#REF!,1,1)/
OFFSET(#REF!,1,0)</f>
        <v>#REF!</v>
      </c>
      <c r="AJ83" s="173" t="e">
        <f ca="1">OFFSET(#REF!,1,1)/
OFFSET(#REF!,1,0)</f>
        <v>#REF!</v>
      </c>
      <c r="AK83" s="173" t="e">
        <f ca="1">OFFSET(#REF!,1,1)/
OFFSET(#REF!,1,0)</f>
        <v>#REF!</v>
      </c>
      <c r="AL83" s="173" t="e">
        <f ca="1">OFFSET(#REF!,1,1)/
OFFSET(#REF!,1,0)</f>
        <v>#REF!</v>
      </c>
      <c r="AM83" s="173" t="e">
        <f ca="1">OFFSET(#REF!,1,1)/
OFFSET(#REF!,1,0)</f>
        <v>#REF!</v>
      </c>
      <c r="AN83" s="173" t="e">
        <f ca="1">OFFSET(#REF!,1,1)/
OFFSET(#REF!,1,0)</f>
        <v>#REF!</v>
      </c>
      <c r="AO83" s="173" t="e">
        <f ca="1">OFFSET(#REF!,1,1)/
OFFSET(#REF!,1,0)</f>
        <v>#REF!</v>
      </c>
      <c r="AP83" s="173" t="e">
        <f ca="1">OFFSET(#REF!,1,1)/
OFFSET(#REF!,1,0)</f>
        <v>#REF!</v>
      </c>
      <c r="AQ83" s="173" t="e">
        <f ca="1">OFFSET(#REF!,1,1)/
OFFSET(#REF!,1,0)</f>
        <v>#REF!</v>
      </c>
      <c r="AR83" s="173" t="e">
        <f ca="1">OFFSET(#REF!,1,1)/
OFFSET(#REF!,1,0)</f>
        <v>#REF!</v>
      </c>
      <c r="AS83" s="173" t="e">
        <f ca="1">OFFSET(#REF!,1,1)/
OFFSET(#REF!,1,0)</f>
        <v>#REF!</v>
      </c>
      <c r="AT83" s="173" t="e">
        <f ca="1">OFFSET(#REF!,1,1)/
OFFSET(#REF!,1,0)</f>
        <v>#REF!</v>
      </c>
      <c r="AU83" s="173" t="e">
        <f ca="1">OFFSET(#REF!,1,1)/
OFFSET(#REF!,1,0)</f>
        <v>#REF!</v>
      </c>
      <c r="AV83" s="173" t="e">
        <f ca="1">OFFSET(#REF!,1,1)/
OFFSET(#REF!,1,0)</f>
        <v>#REF!</v>
      </c>
      <c r="AW83" s="173" t="e">
        <f ca="1">OFFSET(#REF!,1,1)/
OFFSET(#REF!,1,0)</f>
        <v>#REF!</v>
      </c>
      <c r="AX83" s="173" t="e">
        <f ca="1">OFFSET(#REF!,1,1)/
OFFSET(#REF!,1,0)</f>
        <v>#REF!</v>
      </c>
      <c r="AY83" s="173" t="e">
        <f ca="1">OFFSET(#REF!,1,1)/
OFFSET(#REF!,1,0)</f>
        <v>#REF!</v>
      </c>
      <c r="AZ83" s="173" t="e">
        <f ca="1">OFFSET(#REF!,1,1)/
OFFSET(#REF!,1,0)</f>
        <v>#REF!</v>
      </c>
      <c r="BA83" s="173" t="e">
        <f ca="1">OFFSET(#REF!,1,1)/
OFFSET(#REF!,1,0)</f>
        <v>#REF!</v>
      </c>
      <c r="BB83" s="173" t="e">
        <f ca="1">OFFSET(#REF!,1,1)/
OFFSET(#REF!,1,0)</f>
        <v>#REF!</v>
      </c>
      <c r="BC83" s="173" t="e">
        <f ca="1">OFFSET(#REF!,1,1)/
OFFSET(#REF!,1,0)</f>
        <v>#REF!</v>
      </c>
      <c r="BD83" s="173" t="e">
        <f ca="1">OFFSET(#REF!,1,1)/
OFFSET(#REF!,1,0)</f>
        <v>#REF!</v>
      </c>
      <c r="BE83" s="173" t="e">
        <f ca="1">OFFSET(#REF!,1,1)/
OFFSET(#REF!,1,0)</f>
        <v>#REF!</v>
      </c>
      <c r="BF83" s="173" t="e">
        <f ca="1">OFFSET(#REF!,1,1)/
OFFSET(#REF!,1,0)</f>
        <v>#REF!</v>
      </c>
    </row>
    <row r="84" spans="1:58" x14ac:dyDescent="0.2">
      <c r="A84" s="18" t="s">
        <v>332</v>
      </c>
      <c r="B84" s="153" t="e">
        <f>AVERAGEIF(#REF!,B$5,#REF!)</f>
        <v>#REF!</v>
      </c>
      <c r="C84" s="153" t="e">
        <f>AVERAGEIF(#REF!,C$5,#REF!)</f>
        <v>#REF!</v>
      </c>
      <c r="D84" s="153" t="e">
        <f>AVERAGEIF(#REF!,D$5,#REF!)</f>
        <v>#REF!</v>
      </c>
      <c r="E84" s="23"/>
      <c r="F84" s="23"/>
      <c r="G84" s="23"/>
      <c r="H84" s="23"/>
      <c r="I84" s="23"/>
      <c r="J84" s="152">
        <f>AVERAGEIF('Table 2 - Previous month'!$E$4:$CS$4,J$5,'Table 2 - Previous month'!$E83:$CS83)</f>
        <v>76.5</v>
      </c>
      <c r="K84" s="152">
        <f>AVERAGEIF('Table 2 - Previous month'!$E$4:$CS$4,K$5,'Table 2 - Previous month'!$E83:$CS83)</f>
        <v>23.5</v>
      </c>
      <c r="L84" s="152">
        <f>AVERAGEIF('Table 2 - Previous month'!$E$4:$CS$4,L$5,'Table 2 - Previous month'!$E83:$CS83)</f>
        <v>53</v>
      </c>
      <c r="M84" s="23"/>
      <c r="N84" s="23"/>
      <c r="O84" s="23"/>
      <c r="P84" s="23"/>
      <c r="Q84" s="23"/>
      <c r="R84" s="23"/>
      <c r="S84" s="23"/>
      <c r="T84" s="23"/>
      <c r="U84" s="23"/>
      <c r="V84" s="23"/>
      <c r="W84" s="23"/>
      <c r="X84" s="23"/>
      <c r="AB84" s="172" t="e">
        <f ca="1">OFFSET(#REF!,1,1)/
OFFSET(#REF!,1,0)</f>
        <v>#REF!</v>
      </c>
      <c r="AC84" s="172" t="e">
        <f ca="1">OFFSET(#REF!,1,1)/
OFFSET(#REF!,1,0)</f>
        <v>#REF!</v>
      </c>
      <c r="AD84" s="173" t="e">
        <f ca="1">OFFSET(#REF!,1,1)/
OFFSET(#REF!,1,0)</f>
        <v>#REF!</v>
      </c>
      <c r="AE84" s="173" t="e">
        <f ca="1">OFFSET(#REF!,1,1)/
OFFSET(#REF!,1,0)</f>
        <v>#REF!</v>
      </c>
      <c r="AF84" s="173" t="e">
        <f ca="1">OFFSET(#REF!,1,1)/
OFFSET(#REF!,1,0)</f>
        <v>#REF!</v>
      </c>
      <c r="AG84" s="173" t="e">
        <f ca="1">OFFSET(#REF!,1,1)/
OFFSET(#REF!,1,0)</f>
        <v>#REF!</v>
      </c>
      <c r="AH84" s="173" t="e">
        <f ca="1">OFFSET(#REF!,1,1)/
OFFSET(#REF!,1,0)</f>
        <v>#REF!</v>
      </c>
      <c r="AI84" s="173" t="e">
        <f ca="1">OFFSET(#REF!,1,1)/
OFFSET(#REF!,1,0)</f>
        <v>#REF!</v>
      </c>
      <c r="AJ84" s="173" t="e">
        <f ca="1">OFFSET(#REF!,1,1)/
OFFSET(#REF!,1,0)</f>
        <v>#REF!</v>
      </c>
      <c r="AK84" s="173" t="e">
        <f ca="1">OFFSET(#REF!,1,1)/
OFFSET(#REF!,1,0)</f>
        <v>#REF!</v>
      </c>
      <c r="AL84" s="173" t="e">
        <f ca="1">OFFSET(#REF!,1,1)/
OFFSET(#REF!,1,0)</f>
        <v>#REF!</v>
      </c>
      <c r="AM84" s="173" t="e">
        <f ca="1">OFFSET(#REF!,1,1)/
OFFSET(#REF!,1,0)</f>
        <v>#REF!</v>
      </c>
      <c r="AN84" s="173" t="e">
        <f ca="1">OFFSET(#REF!,1,1)/
OFFSET(#REF!,1,0)</f>
        <v>#REF!</v>
      </c>
      <c r="AO84" s="173" t="e">
        <f ca="1">OFFSET(#REF!,1,1)/
OFFSET(#REF!,1,0)</f>
        <v>#REF!</v>
      </c>
      <c r="AP84" s="173" t="e">
        <f ca="1">OFFSET(#REF!,1,1)/
OFFSET(#REF!,1,0)</f>
        <v>#REF!</v>
      </c>
      <c r="AQ84" s="173" t="e">
        <f ca="1">OFFSET(#REF!,1,1)/
OFFSET(#REF!,1,0)</f>
        <v>#REF!</v>
      </c>
      <c r="AR84" s="173" t="e">
        <f ca="1">OFFSET(#REF!,1,1)/
OFFSET(#REF!,1,0)</f>
        <v>#REF!</v>
      </c>
      <c r="AS84" s="173" t="e">
        <f ca="1">OFFSET(#REF!,1,1)/
OFFSET(#REF!,1,0)</f>
        <v>#REF!</v>
      </c>
      <c r="AT84" s="173" t="e">
        <f ca="1">OFFSET(#REF!,1,1)/
OFFSET(#REF!,1,0)</f>
        <v>#REF!</v>
      </c>
      <c r="AU84" s="173" t="e">
        <f ca="1">OFFSET(#REF!,1,1)/
OFFSET(#REF!,1,0)</f>
        <v>#REF!</v>
      </c>
      <c r="AV84" s="173" t="e">
        <f ca="1">OFFSET(#REF!,1,1)/
OFFSET(#REF!,1,0)</f>
        <v>#REF!</v>
      </c>
      <c r="AW84" s="173" t="e">
        <f ca="1">OFFSET(#REF!,1,1)/
OFFSET(#REF!,1,0)</f>
        <v>#REF!</v>
      </c>
      <c r="AX84" s="173" t="e">
        <f ca="1">OFFSET(#REF!,1,1)/
OFFSET(#REF!,1,0)</f>
        <v>#REF!</v>
      </c>
      <c r="AY84" s="173" t="e">
        <f ca="1">OFFSET(#REF!,1,1)/
OFFSET(#REF!,1,0)</f>
        <v>#REF!</v>
      </c>
      <c r="AZ84" s="173" t="e">
        <f ca="1">OFFSET(#REF!,1,1)/
OFFSET(#REF!,1,0)</f>
        <v>#REF!</v>
      </c>
      <c r="BA84" s="173" t="e">
        <f ca="1">OFFSET(#REF!,1,1)/
OFFSET(#REF!,1,0)</f>
        <v>#REF!</v>
      </c>
      <c r="BB84" s="173" t="e">
        <f ca="1">OFFSET(#REF!,1,1)/
OFFSET(#REF!,1,0)</f>
        <v>#REF!</v>
      </c>
      <c r="BC84" s="173" t="e">
        <f ca="1">OFFSET(#REF!,1,1)/
OFFSET(#REF!,1,0)</f>
        <v>#REF!</v>
      </c>
      <c r="BD84" s="173" t="e">
        <f ca="1">OFFSET(#REF!,1,1)/
OFFSET(#REF!,1,0)</f>
        <v>#REF!</v>
      </c>
      <c r="BE84" s="173" t="e">
        <f ca="1">OFFSET(#REF!,1,1)/
OFFSET(#REF!,1,0)</f>
        <v>#REF!</v>
      </c>
      <c r="BF84" s="173" t="e">
        <f ca="1">OFFSET(#REF!,1,1)/
OFFSET(#REF!,1,0)</f>
        <v>#REF!</v>
      </c>
    </row>
    <row r="85" spans="1:58" x14ac:dyDescent="0.2">
      <c r="A85" s="18" t="s">
        <v>336</v>
      </c>
      <c r="B85" s="153" t="e">
        <f>AVERAGEIF(#REF!,B$5,#REF!)</f>
        <v>#REF!</v>
      </c>
      <c r="C85" s="153" t="e">
        <f>AVERAGEIF(#REF!,C$5,#REF!)</f>
        <v>#REF!</v>
      </c>
      <c r="D85" s="153" t="e">
        <f>AVERAGEIF(#REF!,D$5,#REF!)</f>
        <v>#REF!</v>
      </c>
      <c r="E85" s="23"/>
      <c r="F85" s="23"/>
      <c r="G85" s="23"/>
      <c r="H85" s="23"/>
      <c r="I85" s="23"/>
      <c r="J85" s="152">
        <f>AVERAGEIF('Table 2 - Previous month'!$E$4:$CS$4,J$5,'Table 2 - Previous month'!$E84:$CS84)</f>
        <v>218.09677419354838</v>
      </c>
      <c r="K85" s="152">
        <f>AVERAGEIF('Table 2 - Previous month'!$E$4:$CS$4,K$5,'Table 2 - Previous month'!$E84:$CS84)</f>
        <v>86.516129032258064</v>
      </c>
      <c r="L85" s="152">
        <f>AVERAGEIF('Table 2 - Previous month'!$E$4:$CS$4,L$5,'Table 2 - Previous month'!$E84:$CS84)</f>
        <v>131.58064516129033</v>
      </c>
      <c r="M85" s="23"/>
      <c r="N85" s="23"/>
      <c r="O85" s="23"/>
      <c r="P85" s="23"/>
      <c r="Q85" s="23"/>
      <c r="R85" s="23"/>
      <c r="S85" s="23"/>
      <c r="T85" s="23"/>
      <c r="U85" s="23"/>
      <c r="V85" s="23"/>
      <c r="W85" s="23"/>
      <c r="X85" s="23"/>
      <c r="AB85" s="172" t="e">
        <f ca="1">OFFSET(#REF!,1,1)/
OFFSET(#REF!,1,0)</f>
        <v>#REF!</v>
      </c>
      <c r="AC85" s="172" t="e">
        <f ca="1">OFFSET(#REF!,1,1)/
OFFSET(#REF!,1,0)</f>
        <v>#REF!</v>
      </c>
      <c r="AD85" s="173" t="e">
        <f ca="1">OFFSET(#REF!,1,1)/
OFFSET(#REF!,1,0)</f>
        <v>#REF!</v>
      </c>
      <c r="AE85" s="173" t="e">
        <f ca="1">OFFSET(#REF!,1,1)/
OFFSET(#REF!,1,0)</f>
        <v>#REF!</v>
      </c>
      <c r="AF85" s="173" t="e">
        <f ca="1">OFFSET(#REF!,1,1)/
OFFSET(#REF!,1,0)</f>
        <v>#REF!</v>
      </c>
      <c r="AG85" s="173" t="e">
        <f ca="1">OFFSET(#REF!,1,1)/
OFFSET(#REF!,1,0)</f>
        <v>#REF!</v>
      </c>
      <c r="AH85" s="173" t="e">
        <f ca="1">OFFSET(#REF!,1,1)/
OFFSET(#REF!,1,0)</f>
        <v>#REF!</v>
      </c>
      <c r="AI85" s="173" t="e">
        <f ca="1">OFFSET(#REF!,1,1)/
OFFSET(#REF!,1,0)</f>
        <v>#REF!</v>
      </c>
      <c r="AJ85" s="173" t="e">
        <f ca="1">OFFSET(#REF!,1,1)/
OFFSET(#REF!,1,0)</f>
        <v>#REF!</v>
      </c>
      <c r="AK85" s="173" t="e">
        <f ca="1">OFFSET(#REF!,1,1)/
OFFSET(#REF!,1,0)</f>
        <v>#REF!</v>
      </c>
      <c r="AL85" s="173" t="e">
        <f ca="1">OFFSET(#REF!,1,1)/
OFFSET(#REF!,1,0)</f>
        <v>#REF!</v>
      </c>
      <c r="AM85" s="173" t="e">
        <f ca="1">OFFSET(#REF!,1,1)/
OFFSET(#REF!,1,0)</f>
        <v>#REF!</v>
      </c>
      <c r="AN85" s="173" t="e">
        <f ca="1">OFFSET(#REF!,1,1)/
OFFSET(#REF!,1,0)</f>
        <v>#REF!</v>
      </c>
      <c r="AO85" s="173" t="e">
        <f ca="1">OFFSET(#REF!,1,1)/
OFFSET(#REF!,1,0)</f>
        <v>#REF!</v>
      </c>
      <c r="AP85" s="173" t="e">
        <f ca="1">OFFSET(#REF!,1,1)/
OFFSET(#REF!,1,0)</f>
        <v>#REF!</v>
      </c>
      <c r="AQ85" s="173" t="e">
        <f ca="1">OFFSET(#REF!,1,1)/
OFFSET(#REF!,1,0)</f>
        <v>#REF!</v>
      </c>
      <c r="AR85" s="173" t="e">
        <f ca="1">OFFSET(#REF!,1,1)/
OFFSET(#REF!,1,0)</f>
        <v>#REF!</v>
      </c>
      <c r="AS85" s="173" t="e">
        <f ca="1">OFFSET(#REF!,1,1)/
OFFSET(#REF!,1,0)</f>
        <v>#REF!</v>
      </c>
      <c r="AT85" s="173" t="e">
        <f ca="1">OFFSET(#REF!,1,1)/
OFFSET(#REF!,1,0)</f>
        <v>#REF!</v>
      </c>
      <c r="AU85" s="173" t="e">
        <f ca="1">OFFSET(#REF!,1,1)/
OFFSET(#REF!,1,0)</f>
        <v>#REF!</v>
      </c>
      <c r="AV85" s="173" t="e">
        <f ca="1">OFFSET(#REF!,1,1)/
OFFSET(#REF!,1,0)</f>
        <v>#REF!</v>
      </c>
      <c r="AW85" s="173" t="e">
        <f ca="1">OFFSET(#REF!,1,1)/
OFFSET(#REF!,1,0)</f>
        <v>#REF!</v>
      </c>
      <c r="AX85" s="173" t="e">
        <f ca="1">OFFSET(#REF!,1,1)/
OFFSET(#REF!,1,0)</f>
        <v>#REF!</v>
      </c>
      <c r="AY85" s="173" t="e">
        <f ca="1">OFFSET(#REF!,1,1)/
OFFSET(#REF!,1,0)</f>
        <v>#REF!</v>
      </c>
      <c r="AZ85" s="173" t="e">
        <f ca="1">OFFSET(#REF!,1,1)/
OFFSET(#REF!,1,0)</f>
        <v>#REF!</v>
      </c>
      <c r="BA85" s="173" t="e">
        <f ca="1">OFFSET(#REF!,1,1)/
OFFSET(#REF!,1,0)</f>
        <v>#REF!</v>
      </c>
      <c r="BB85" s="173" t="e">
        <f ca="1">OFFSET(#REF!,1,1)/
OFFSET(#REF!,1,0)</f>
        <v>#REF!</v>
      </c>
      <c r="BC85" s="173" t="e">
        <f ca="1">OFFSET(#REF!,1,1)/
OFFSET(#REF!,1,0)</f>
        <v>#REF!</v>
      </c>
      <c r="BD85" s="173" t="e">
        <f ca="1">OFFSET(#REF!,1,1)/
OFFSET(#REF!,1,0)</f>
        <v>#REF!</v>
      </c>
      <c r="BE85" s="173" t="e">
        <f ca="1">OFFSET(#REF!,1,1)/
OFFSET(#REF!,1,0)</f>
        <v>#REF!</v>
      </c>
      <c r="BF85" s="173" t="e">
        <f ca="1">OFFSET(#REF!,1,1)/
OFFSET(#REF!,1,0)</f>
        <v>#REF!</v>
      </c>
    </row>
    <row r="86" spans="1:58" x14ac:dyDescent="0.2">
      <c r="A86" s="18" t="s">
        <v>354</v>
      </c>
      <c r="B86" s="153" t="e">
        <f>AVERAGEIF(#REF!,B$5,#REF!)</f>
        <v>#REF!</v>
      </c>
      <c r="C86" s="153" t="e">
        <f>AVERAGEIF(#REF!,C$5,#REF!)</f>
        <v>#REF!</v>
      </c>
      <c r="D86" s="153" t="e">
        <f>AVERAGEIF(#REF!,D$5,#REF!)</f>
        <v>#REF!</v>
      </c>
      <c r="E86" s="23"/>
      <c r="F86" s="23"/>
      <c r="G86" s="23"/>
      <c r="H86" s="23"/>
      <c r="I86" s="23"/>
      <c r="J86" s="152">
        <f>AVERAGEIF('Table 2 - Previous month'!$E$4:$CS$4,J$5,'Table 2 - Previous month'!$E85:$CS85)</f>
        <v>61.354838709677416</v>
      </c>
      <c r="K86" s="152">
        <f>AVERAGEIF('Table 2 - Previous month'!$E$4:$CS$4,K$5,'Table 2 - Previous month'!$E85:$CS85)</f>
        <v>31.806451612903224</v>
      </c>
      <c r="L86" s="152">
        <f>AVERAGEIF('Table 2 - Previous month'!$E$4:$CS$4,L$5,'Table 2 - Previous month'!$E85:$CS85)</f>
        <v>29.548387096774192</v>
      </c>
      <c r="M86" s="23"/>
      <c r="N86" s="23"/>
      <c r="O86" s="23"/>
      <c r="P86" s="23"/>
      <c r="Q86" s="23"/>
      <c r="R86" s="23"/>
      <c r="S86" s="23"/>
      <c r="T86" s="23"/>
      <c r="U86" s="23"/>
      <c r="V86" s="23"/>
      <c r="W86" s="23"/>
      <c r="X86" s="23"/>
      <c r="AB86" s="172" t="e">
        <f ca="1">OFFSET(#REF!,1,1)/
OFFSET(#REF!,1,0)</f>
        <v>#REF!</v>
      </c>
      <c r="AC86" s="172" t="e">
        <f ca="1">OFFSET(#REF!,1,1)/
OFFSET(#REF!,1,0)</f>
        <v>#REF!</v>
      </c>
      <c r="AD86" s="173" t="e">
        <f ca="1">OFFSET(#REF!,1,1)/
OFFSET(#REF!,1,0)</f>
        <v>#REF!</v>
      </c>
      <c r="AE86" s="173" t="e">
        <f ca="1">OFFSET(#REF!,1,1)/
OFFSET(#REF!,1,0)</f>
        <v>#REF!</v>
      </c>
      <c r="AF86" s="173" t="e">
        <f ca="1">OFFSET(#REF!,1,1)/
OFFSET(#REF!,1,0)</f>
        <v>#REF!</v>
      </c>
      <c r="AG86" s="173" t="e">
        <f ca="1">OFFSET(#REF!,1,1)/
OFFSET(#REF!,1,0)</f>
        <v>#REF!</v>
      </c>
      <c r="AH86" s="173" t="e">
        <f ca="1">OFFSET(#REF!,1,1)/
OFFSET(#REF!,1,0)</f>
        <v>#REF!</v>
      </c>
      <c r="AI86" s="173" t="e">
        <f ca="1">OFFSET(#REF!,1,1)/
OFFSET(#REF!,1,0)</f>
        <v>#REF!</v>
      </c>
      <c r="AJ86" s="173" t="e">
        <f ca="1">OFFSET(#REF!,1,1)/
OFFSET(#REF!,1,0)</f>
        <v>#REF!</v>
      </c>
      <c r="AK86" s="173" t="e">
        <f ca="1">OFFSET(#REF!,1,1)/
OFFSET(#REF!,1,0)</f>
        <v>#REF!</v>
      </c>
      <c r="AL86" s="173" t="e">
        <f ca="1">OFFSET(#REF!,1,1)/
OFFSET(#REF!,1,0)</f>
        <v>#REF!</v>
      </c>
      <c r="AM86" s="173" t="e">
        <f ca="1">OFFSET(#REF!,1,1)/
OFFSET(#REF!,1,0)</f>
        <v>#REF!</v>
      </c>
      <c r="AN86" s="173" t="e">
        <f ca="1">OFFSET(#REF!,1,1)/
OFFSET(#REF!,1,0)</f>
        <v>#REF!</v>
      </c>
      <c r="AO86" s="173" t="e">
        <f ca="1">OFFSET(#REF!,1,1)/
OFFSET(#REF!,1,0)</f>
        <v>#REF!</v>
      </c>
      <c r="AP86" s="173" t="e">
        <f ca="1">OFFSET(#REF!,1,1)/
OFFSET(#REF!,1,0)</f>
        <v>#REF!</v>
      </c>
      <c r="AQ86" s="173" t="e">
        <f ca="1">OFFSET(#REF!,1,1)/
OFFSET(#REF!,1,0)</f>
        <v>#REF!</v>
      </c>
      <c r="AR86" s="173" t="e">
        <f ca="1">OFFSET(#REF!,1,1)/
OFFSET(#REF!,1,0)</f>
        <v>#REF!</v>
      </c>
      <c r="AS86" s="173" t="e">
        <f ca="1">OFFSET(#REF!,1,1)/
OFFSET(#REF!,1,0)</f>
        <v>#REF!</v>
      </c>
      <c r="AT86" s="173" t="e">
        <f ca="1">OFFSET(#REF!,1,1)/
OFFSET(#REF!,1,0)</f>
        <v>#REF!</v>
      </c>
      <c r="AU86" s="173" t="e">
        <f ca="1">OFFSET(#REF!,1,1)/
OFFSET(#REF!,1,0)</f>
        <v>#REF!</v>
      </c>
      <c r="AV86" s="173" t="e">
        <f ca="1">OFFSET(#REF!,1,1)/
OFFSET(#REF!,1,0)</f>
        <v>#REF!</v>
      </c>
      <c r="AW86" s="173" t="e">
        <f ca="1">OFFSET(#REF!,1,1)/
OFFSET(#REF!,1,0)</f>
        <v>#REF!</v>
      </c>
      <c r="AX86" s="173" t="e">
        <f ca="1">OFFSET(#REF!,1,1)/
OFFSET(#REF!,1,0)</f>
        <v>#REF!</v>
      </c>
      <c r="AY86" s="173" t="e">
        <f ca="1">OFFSET(#REF!,1,1)/
OFFSET(#REF!,1,0)</f>
        <v>#REF!</v>
      </c>
      <c r="AZ86" s="173" t="e">
        <f ca="1">OFFSET(#REF!,1,1)/
OFFSET(#REF!,1,0)</f>
        <v>#REF!</v>
      </c>
      <c r="BA86" s="173" t="e">
        <f ca="1">OFFSET(#REF!,1,1)/
OFFSET(#REF!,1,0)</f>
        <v>#REF!</v>
      </c>
      <c r="BB86" s="173" t="e">
        <f ca="1">OFFSET(#REF!,1,1)/
OFFSET(#REF!,1,0)</f>
        <v>#REF!</v>
      </c>
      <c r="BC86" s="173" t="e">
        <f ca="1">OFFSET(#REF!,1,1)/
OFFSET(#REF!,1,0)</f>
        <v>#REF!</v>
      </c>
      <c r="BD86" s="173" t="e">
        <f ca="1">OFFSET(#REF!,1,1)/
OFFSET(#REF!,1,0)</f>
        <v>#REF!</v>
      </c>
      <c r="BE86" s="173" t="e">
        <f ca="1">OFFSET(#REF!,1,1)/
OFFSET(#REF!,1,0)</f>
        <v>#REF!</v>
      </c>
      <c r="BF86" s="173" t="e">
        <f ca="1">OFFSET(#REF!,1,1)/
OFFSET(#REF!,1,0)</f>
        <v>#REF!</v>
      </c>
    </row>
    <row r="87" spans="1:58" x14ac:dyDescent="0.2">
      <c r="A87" s="18" t="s">
        <v>396</v>
      </c>
      <c r="B87" s="153" t="e">
        <f>AVERAGEIF(#REF!,B$5,#REF!)</f>
        <v>#REF!</v>
      </c>
      <c r="C87" s="153" t="e">
        <f>AVERAGEIF(#REF!,C$5,#REF!)</f>
        <v>#REF!</v>
      </c>
      <c r="D87" s="153" t="e">
        <f>AVERAGEIF(#REF!,D$5,#REF!)</f>
        <v>#REF!</v>
      </c>
      <c r="E87" s="23"/>
      <c r="F87" s="23"/>
      <c r="G87" s="23"/>
      <c r="H87" s="23"/>
      <c r="I87" s="23"/>
      <c r="J87" s="152">
        <f>AVERAGEIF('Table 2 - Previous month'!$E$4:$CS$4,J$5,'Table 2 - Previous month'!$E86:$CS86)</f>
        <v>132</v>
      </c>
      <c r="K87" s="152">
        <f>AVERAGEIF('Table 2 - Previous month'!$E$4:$CS$4,K$5,'Table 2 - Previous month'!$E86:$CS86)</f>
        <v>86.677419354838705</v>
      </c>
      <c r="L87" s="152">
        <f>AVERAGEIF('Table 2 - Previous month'!$E$4:$CS$4,L$5,'Table 2 - Previous month'!$E86:$CS86)</f>
        <v>45.322580645161288</v>
      </c>
      <c r="M87" s="23"/>
      <c r="N87" s="23"/>
      <c r="O87" s="23"/>
      <c r="P87" s="23"/>
      <c r="Q87" s="23"/>
      <c r="R87" s="23"/>
      <c r="S87" s="23"/>
      <c r="T87" s="23"/>
      <c r="U87" s="23"/>
      <c r="V87" s="23"/>
      <c r="W87" s="23"/>
      <c r="X87" s="23"/>
      <c r="AB87" s="172" t="e">
        <f ca="1">OFFSET(#REF!,1,1)/
OFFSET(#REF!,1,0)</f>
        <v>#REF!</v>
      </c>
      <c r="AC87" s="172" t="e">
        <f ca="1">OFFSET(#REF!,1,1)/
OFFSET(#REF!,1,0)</f>
        <v>#REF!</v>
      </c>
      <c r="AD87" s="173" t="e">
        <f ca="1">OFFSET(#REF!,1,1)/
OFFSET(#REF!,1,0)</f>
        <v>#REF!</v>
      </c>
      <c r="AE87" s="173" t="e">
        <f ca="1">OFFSET(#REF!,1,1)/
OFFSET(#REF!,1,0)</f>
        <v>#REF!</v>
      </c>
      <c r="AF87" s="173" t="e">
        <f ca="1">OFFSET(#REF!,1,1)/
OFFSET(#REF!,1,0)</f>
        <v>#REF!</v>
      </c>
      <c r="AG87" s="173" t="e">
        <f ca="1">OFFSET(#REF!,1,1)/
OFFSET(#REF!,1,0)</f>
        <v>#REF!</v>
      </c>
      <c r="AH87" s="173" t="e">
        <f ca="1">OFFSET(#REF!,1,1)/
OFFSET(#REF!,1,0)</f>
        <v>#REF!</v>
      </c>
      <c r="AI87" s="173" t="e">
        <f ca="1">OFFSET(#REF!,1,1)/
OFFSET(#REF!,1,0)</f>
        <v>#REF!</v>
      </c>
      <c r="AJ87" s="173" t="e">
        <f ca="1">OFFSET(#REF!,1,1)/
OFFSET(#REF!,1,0)</f>
        <v>#REF!</v>
      </c>
      <c r="AK87" s="173" t="e">
        <f ca="1">OFFSET(#REF!,1,1)/
OFFSET(#REF!,1,0)</f>
        <v>#REF!</v>
      </c>
      <c r="AL87" s="173" t="e">
        <f ca="1">OFFSET(#REF!,1,1)/
OFFSET(#REF!,1,0)</f>
        <v>#REF!</v>
      </c>
      <c r="AM87" s="173" t="e">
        <f ca="1">OFFSET(#REF!,1,1)/
OFFSET(#REF!,1,0)</f>
        <v>#REF!</v>
      </c>
      <c r="AN87" s="173" t="e">
        <f ca="1">OFFSET(#REF!,1,1)/
OFFSET(#REF!,1,0)</f>
        <v>#REF!</v>
      </c>
      <c r="AO87" s="173" t="e">
        <f ca="1">OFFSET(#REF!,1,1)/
OFFSET(#REF!,1,0)</f>
        <v>#REF!</v>
      </c>
      <c r="AP87" s="173" t="e">
        <f ca="1">OFFSET(#REF!,1,1)/
OFFSET(#REF!,1,0)</f>
        <v>#REF!</v>
      </c>
      <c r="AQ87" s="173" t="e">
        <f ca="1">OFFSET(#REF!,1,1)/
OFFSET(#REF!,1,0)</f>
        <v>#REF!</v>
      </c>
      <c r="AR87" s="173" t="e">
        <f ca="1">OFFSET(#REF!,1,1)/
OFFSET(#REF!,1,0)</f>
        <v>#REF!</v>
      </c>
      <c r="AS87" s="173" t="e">
        <f ca="1">OFFSET(#REF!,1,1)/
OFFSET(#REF!,1,0)</f>
        <v>#REF!</v>
      </c>
      <c r="AT87" s="173" t="e">
        <f ca="1">OFFSET(#REF!,1,1)/
OFFSET(#REF!,1,0)</f>
        <v>#REF!</v>
      </c>
      <c r="AU87" s="173" t="e">
        <f ca="1">OFFSET(#REF!,1,1)/
OFFSET(#REF!,1,0)</f>
        <v>#REF!</v>
      </c>
      <c r="AV87" s="173" t="e">
        <f ca="1">OFFSET(#REF!,1,1)/
OFFSET(#REF!,1,0)</f>
        <v>#REF!</v>
      </c>
      <c r="AW87" s="173" t="e">
        <f ca="1">OFFSET(#REF!,1,1)/
OFFSET(#REF!,1,0)</f>
        <v>#REF!</v>
      </c>
      <c r="AX87" s="173" t="e">
        <f ca="1">OFFSET(#REF!,1,1)/
OFFSET(#REF!,1,0)</f>
        <v>#REF!</v>
      </c>
      <c r="AY87" s="173" t="e">
        <f ca="1">OFFSET(#REF!,1,1)/
OFFSET(#REF!,1,0)</f>
        <v>#REF!</v>
      </c>
      <c r="AZ87" s="173" t="e">
        <f ca="1">OFFSET(#REF!,1,1)/
OFFSET(#REF!,1,0)</f>
        <v>#REF!</v>
      </c>
      <c r="BA87" s="173" t="e">
        <f ca="1">OFFSET(#REF!,1,1)/
OFFSET(#REF!,1,0)</f>
        <v>#REF!</v>
      </c>
      <c r="BB87" s="173" t="e">
        <f ca="1">OFFSET(#REF!,1,1)/
OFFSET(#REF!,1,0)</f>
        <v>#REF!</v>
      </c>
      <c r="BC87" s="173" t="e">
        <f ca="1">OFFSET(#REF!,1,1)/
OFFSET(#REF!,1,0)</f>
        <v>#REF!</v>
      </c>
      <c r="BD87" s="173" t="e">
        <f ca="1">OFFSET(#REF!,1,1)/
OFFSET(#REF!,1,0)</f>
        <v>#REF!</v>
      </c>
      <c r="BE87" s="173" t="e">
        <f ca="1">OFFSET(#REF!,1,1)/
OFFSET(#REF!,1,0)</f>
        <v>#REF!</v>
      </c>
      <c r="BF87" s="173" t="e">
        <f ca="1">OFFSET(#REF!,1,1)/
OFFSET(#REF!,1,0)</f>
        <v>#REF!</v>
      </c>
    </row>
    <row r="88" spans="1:58" x14ac:dyDescent="0.2">
      <c r="A88" s="18" t="s">
        <v>360</v>
      </c>
      <c r="B88" s="153" t="e">
        <f>AVERAGEIF(#REF!,B$5,#REF!)</f>
        <v>#REF!</v>
      </c>
      <c r="C88" s="153" t="e">
        <f>AVERAGEIF(#REF!,C$5,#REF!)</f>
        <v>#REF!</v>
      </c>
      <c r="D88" s="153" t="e">
        <f>AVERAGEIF(#REF!,D$5,#REF!)</f>
        <v>#REF!</v>
      </c>
      <c r="E88" s="23"/>
      <c r="F88" s="23"/>
      <c r="G88" s="23"/>
      <c r="H88" s="23"/>
      <c r="I88" s="23"/>
      <c r="J88" s="152">
        <f>AVERAGEIF('Table 2 - Previous month'!$E$4:$CS$4,J$5,'Table 2 - Previous month'!$E87:$CS87)</f>
        <v>199.87096774193549</v>
      </c>
      <c r="K88" s="152">
        <f>AVERAGEIF('Table 2 - Previous month'!$E$4:$CS$4,K$5,'Table 2 - Previous month'!$E87:$CS87)</f>
        <v>56.806451612903224</v>
      </c>
      <c r="L88" s="152">
        <f>AVERAGEIF('Table 2 - Previous month'!$E$4:$CS$4,L$5,'Table 2 - Previous month'!$E87:$CS87)</f>
        <v>143.06451612903226</v>
      </c>
      <c r="M88" s="23"/>
      <c r="N88" s="23"/>
      <c r="O88" s="23"/>
      <c r="P88" s="23"/>
      <c r="Q88" s="23"/>
      <c r="R88" s="23"/>
      <c r="S88" s="23"/>
      <c r="T88" s="23"/>
      <c r="U88" s="23"/>
      <c r="V88" s="23"/>
      <c r="W88" s="23"/>
      <c r="X88" s="23"/>
      <c r="AB88" s="172" t="e">
        <f ca="1">OFFSET(#REF!,1,1)/
OFFSET(#REF!,1,0)</f>
        <v>#REF!</v>
      </c>
      <c r="AC88" s="172" t="e">
        <f ca="1">OFFSET(#REF!,1,1)/
OFFSET(#REF!,1,0)</f>
        <v>#REF!</v>
      </c>
      <c r="AD88" s="173" t="e">
        <f ca="1">OFFSET(#REF!,1,1)/
OFFSET(#REF!,1,0)</f>
        <v>#REF!</v>
      </c>
      <c r="AE88" s="173" t="e">
        <f ca="1">OFFSET(#REF!,1,1)/
OFFSET(#REF!,1,0)</f>
        <v>#REF!</v>
      </c>
      <c r="AF88" s="173" t="e">
        <f ca="1">OFFSET(#REF!,1,1)/
OFFSET(#REF!,1,0)</f>
        <v>#REF!</v>
      </c>
      <c r="AG88" s="173" t="e">
        <f ca="1">OFFSET(#REF!,1,1)/
OFFSET(#REF!,1,0)</f>
        <v>#REF!</v>
      </c>
      <c r="AH88" s="173" t="e">
        <f ca="1">OFFSET(#REF!,1,1)/
OFFSET(#REF!,1,0)</f>
        <v>#REF!</v>
      </c>
      <c r="AI88" s="173" t="e">
        <f ca="1">OFFSET(#REF!,1,1)/
OFFSET(#REF!,1,0)</f>
        <v>#REF!</v>
      </c>
      <c r="AJ88" s="173" t="e">
        <f ca="1">OFFSET(#REF!,1,1)/
OFFSET(#REF!,1,0)</f>
        <v>#REF!</v>
      </c>
      <c r="AK88" s="173" t="e">
        <f ca="1">OFFSET(#REF!,1,1)/
OFFSET(#REF!,1,0)</f>
        <v>#REF!</v>
      </c>
      <c r="AL88" s="173" t="e">
        <f ca="1">OFFSET(#REF!,1,1)/
OFFSET(#REF!,1,0)</f>
        <v>#REF!</v>
      </c>
      <c r="AM88" s="173" t="e">
        <f ca="1">OFFSET(#REF!,1,1)/
OFFSET(#REF!,1,0)</f>
        <v>#REF!</v>
      </c>
      <c r="AN88" s="173" t="e">
        <f ca="1">OFFSET(#REF!,1,1)/
OFFSET(#REF!,1,0)</f>
        <v>#REF!</v>
      </c>
      <c r="AO88" s="173" t="e">
        <f ca="1">OFFSET(#REF!,1,1)/
OFFSET(#REF!,1,0)</f>
        <v>#REF!</v>
      </c>
      <c r="AP88" s="173" t="e">
        <f ca="1">OFFSET(#REF!,1,1)/
OFFSET(#REF!,1,0)</f>
        <v>#REF!</v>
      </c>
      <c r="AQ88" s="173" t="e">
        <f ca="1">OFFSET(#REF!,1,1)/
OFFSET(#REF!,1,0)</f>
        <v>#REF!</v>
      </c>
      <c r="AR88" s="173" t="e">
        <f ca="1">OFFSET(#REF!,1,1)/
OFFSET(#REF!,1,0)</f>
        <v>#REF!</v>
      </c>
      <c r="AS88" s="173" t="e">
        <f ca="1">OFFSET(#REF!,1,1)/
OFFSET(#REF!,1,0)</f>
        <v>#REF!</v>
      </c>
      <c r="AT88" s="173" t="e">
        <f ca="1">OFFSET(#REF!,1,1)/
OFFSET(#REF!,1,0)</f>
        <v>#REF!</v>
      </c>
      <c r="AU88" s="173" t="e">
        <f ca="1">OFFSET(#REF!,1,1)/
OFFSET(#REF!,1,0)</f>
        <v>#REF!</v>
      </c>
      <c r="AV88" s="173" t="e">
        <f ca="1">OFFSET(#REF!,1,1)/
OFFSET(#REF!,1,0)</f>
        <v>#REF!</v>
      </c>
      <c r="AW88" s="173" t="e">
        <f ca="1">OFFSET(#REF!,1,1)/
OFFSET(#REF!,1,0)</f>
        <v>#REF!</v>
      </c>
      <c r="AX88" s="173" t="e">
        <f ca="1">OFFSET(#REF!,1,1)/
OFFSET(#REF!,1,0)</f>
        <v>#REF!</v>
      </c>
      <c r="AY88" s="173" t="e">
        <f ca="1">OFFSET(#REF!,1,1)/
OFFSET(#REF!,1,0)</f>
        <v>#REF!</v>
      </c>
      <c r="AZ88" s="173" t="e">
        <f ca="1">OFFSET(#REF!,1,1)/
OFFSET(#REF!,1,0)</f>
        <v>#REF!</v>
      </c>
      <c r="BA88" s="173" t="e">
        <f ca="1">OFFSET(#REF!,1,1)/
OFFSET(#REF!,1,0)</f>
        <v>#REF!</v>
      </c>
      <c r="BB88" s="173" t="e">
        <f ca="1">OFFSET(#REF!,1,1)/
OFFSET(#REF!,1,0)</f>
        <v>#REF!</v>
      </c>
      <c r="BC88" s="173" t="e">
        <f ca="1">OFFSET(#REF!,1,1)/
OFFSET(#REF!,1,0)</f>
        <v>#REF!</v>
      </c>
      <c r="BD88" s="173" t="e">
        <f ca="1">OFFSET(#REF!,1,1)/
OFFSET(#REF!,1,0)</f>
        <v>#REF!</v>
      </c>
      <c r="BE88" s="173" t="e">
        <f ca="1">OFFSET(#REF!,1,1)/
OFFSET(#REF!,1,0)</f>
        <v>#REF!</v>
      </c>
      <c r="BF88" s="173" t="e">
        <f ca="1">OFFSET(#REF!,1,1)/
OFFSET(#REF!,1,0)</f>
        <v>#REF!</v>
      </c>
    </row>
    <row r="89" spans="1:58" x14ac:dyDescent="0.2">
      <c r="A89" s="18" t="s">
        <v>371</v>
      </c>
      <c r="B89" s="153" t="e">
        <f>AVERAGEIF(#REF!,B$5,#REF!)</f>
        <v>#REF!</v>
      </c>
      <c r="C89" s="153" t="e">
        <f>AVERAGEIF(#REF!,C$5,#REF!)</f>
        <v>#REF!</v>
      </c>
      <c r="D89" s="153" t="e">
        <f>AVERAGEIF(#REF!,D$5,#REF!)</f>
        <v>#REF!</v>
      </c>
      <c r="E89" s="23"/>
      <c r="F89" s="23"/>
      <c r="G89" s="23"/>
      <c r="H89" s="23"/>
      <c r="I89" s="23"/>
      <c r="J89" s="152">
        <f>AVERAGEIF('Table 2 - Previous month'!$E$4:$CS$4,J$5,'Table 2 - Previous month'!$E88:$CS88)</f>
        <v>232.2258064516129</v>
      </c>
      <c r="K89" s="152">
        <f>AVERAGEIF('Table 2 - Previous month'!$E$4:$CS$4,K$5,'Table 2 - Previous month'!$E88:$CS88)</f>
        <v>102.61290322580645</v>
      </c>
      <c r="L89" s="152">
        <f>AVERAGEIF('Table 2 - Previous month'!$E$4:$CS$4,L$5,'Table 2 - Previous month'!$E88:$CS88)</f>
        <v>129.61290322580646</v>
      </c>
      <c r="M89" s="23"/>
      <c r="N89" s="23"/>
      <c r="O89" s="23"/>
      <c r="P89" s="23"/>
      <c r="Q89" s="23"/>
      <c r="R89" s="23"/>
      <c r="S89" s="23"/>
      <c r="T89" s="23"/>
      <c r="U89" s="23"/>
      <c r="V89" s="23"/>
      <c r="W89" s="23"/>
      <c r="X89" s="23"/>
      <c r="AB89" s="172" t="e">
        <f ca="1">OFFSET(#REF!,1,1)/
OFFSET(#REF!,1,0)</f>
        <v>#REF!</v>
      </c>
      <c r="AC89" s="172" t="e">
        <f ca="1">OFFSET(#REF!,1,1)/
OFFSET(#REF!,1,0)</f>
        <v>#REF!</v>
      </c>
      <c r="AD89" s="173" t="e">
        <f ca="1">OFFSET(#REF!,1,1)/
OFFSET(#REF!,1,0)</f>
        <v>#REF!</v>
      </c>
      <c r="AE89" s="173" t="e">
        <f ca="1">OFFSET(#REF!,1,1)/
OFFSET(#REF!,1,0)</f>
        <v>#REF!</v>
      </c>
      <c r="AF89" s="173" t="e">
        <f ca="1">OFFSET(#REF!,1,1)/
OFFSET(#REF!,1,0)</f>
        <v>#REF!</v>
      </c>
      <c r="AG89" s="173" t="e">
        <f ca="1">OFFSET(#REF!,1,1)/
OFFSET(#REF!,1,0)</f>
        <v>#REF!</v>
      </c>
      <c r="AH89" s="173" t="e">
        <f ca="1">OFFSET(#REF!,1,1)/
OFFSET(#REF!,1,0)</f>
        <v>#REF!</v>
      </c>
      <c r="AI89" s="173" t="e">
        <f ca="1">OFFSET(#REF!,1,1)/
OFFSET(#REF!,1,0)</f>
        <v>#REF!</v>
      </c>
      <c r="AJ89" s="173" t="e">
        <f ca="1">OFFSET(#REF!,1,1)/
OFFSET(#REF!,1,0)</f>
        <v>#REF!</v>
      </c>
      <c r="AK89" s="173" t="e">
        <f ca="1">OFFSET(#REF!,1,1)/
OFFSET(#REF!,1,0)</f>
        <v>#REF!</v>
      </c>
      <c r="AL89" s="173" t="e">
        <f ca="1">OFFSET(#REF!,1,1)/
OFFSET(#REF!,1,0)</f>
        <v>#REF!</v>
      </c>
      <c r="AM89" s="173" t="e">
        <f ca="1">OFFSET(#REF!,1,1)/
OFFSET(#REF!,1,0)</f>
        <v>#REF!</v>
      </c>
      <c r="AN89" s="173" t="e">
        <f ca="1">OFFSET(#REF!,1,1)/
OFFSET(#REF!,1,0)</f>
        <v>#REF!</v>
      </c>
      <c r="AO89" s="173" t="e">
        <f ca="1">OFFSET(#REF!,1,1)/
OFFSET(#REF!,1,0)</f>
        <v>#REF!</v>
      </c>
      <c r="AP89" s="173" t="e">
        <f ca="1">OFFSET(#REF!,1,1)/
OFFSET(#REF!,1,0)</f>
        <v>#REF!</v>
      </c>
      <c r="AQ89" s="173" t="e">
        <f ca="1">OFFSET(#REF!,1,1)/
OFFSET(#REF!,1,0)</f>
        <v>#REF!</v>
      </c>
      <c r="AR89" s="173" t="e">
        <f ca="1">OFFSET(#REF!,1,1)/
OFFSET(#REF!,1,0)</f>
        <v>#REF!</v>
      </c>
      <c r="AS89" s="173" t="e">
        <f ca="1">OFFSET(#REF!,1,1)/
OFFSET(#REF!,1,0)</f>
        <v>#REF!</v>
      </c>
      <c r="AT89" s="173" t="e">
        <f ca="1">OFFSET(#REF!,1,1)/
OFFSET(#REF!,1,0)</f>
        <v>#REF!</v>
      </c>
      <c r="AU89" s="173" t="e">
        <f ca="1">OFFSET(#REF!,1,1)/
OFFSET(#REF!,1,0)</f>
        <v>#REF!</v>
      </c>
      <c r="AV89" s="173" t="e">
        <f ca="1">OFFSET(#REF!,1,1)/
OFFSET(#REF!,1,0)</f>
        <v>#REF!</v>
      </c>
      <c r="AW89" s="173" t="e">
        <f ca="1">OFFSET(#REF!,1,1)/
OFFSET(#REF!,1,0)</f>
        <v>#REF!</v>
      </c>
      <c r="AX89" s="173" t="e">
        <f ca="1">OFFSET(#REF!,1,1)/
OFFSET(#REF!,1,0)</f>
        <v>#REF!</v>
      </c>
      <c r="AY89" s="173" t="e">
        <f ca="1">OFFSET(#REF!,1,1)/
OFFSET(#REF!,1,0)</f>
        <v>#REF!</v>
      </c>
      <c r="AZ89" s="173" t="e">
        <f ca="1">OFFSET(#REF!,1,1)/
OFFSET(#REF!,1,0)</f>
        <v>#REF!</v>
      </c>
      <c r="BA89" s="173" t="e">
        <f ca="1">OFFSET(#REF!,1,1)/
OFFSET(#REF!,1,0)</f>
        <v>#REF!</v>
      </c>
      <c r="BB89" s="173" t="e">
        <f ca="1">OFFSET(#REF!,1,1)/
OFFSET(#REF!,1,0)</f>
        <v>#REF!</v>
      </c>
      <c r="BC89" s="173" t="e">
        <f ca="1">OFFSET(#REF!,1,1)/
OFFSET(#REF!,1,0)</f>
        <v>#REF!</v>
      </c>
      <c r="BD89" s="173" t="e">
        <f ca="1">OFFSET(#REF!,1,1)/
OFFSET(#REF!,1,0)</f>
        <v>#REF!</v>
      </c>
      <c r="BE89" s="173" t="e">
        <f ca="1">OFFSET(#REF!,1,1)/
OFFSET(#REF!,1,0)</f>
        <v>#REF!</v>
      </c>
      <c r="BF89" s="173" t="e">
        <f ca="1">OFFSET(#REF!,1,1)/
OFFSET(#REF!,1,0)</f>
        <v>#REF!</v>
      </c>
    </row>
    <row r="90" spans="1:58" x14ac:dyDescent="0.2">
      <c r="A90" s="18" t="s">
        <v>392</v>
      </c>
      <c r="B90" s="153" t="e">
        <f>AVERAGEIF(#REF!,B$5,#REF!)</f>
        <v>#REF!</v>
      </c>
      <c r="C90" s="153" t="e">
        <f>AVERAGEIF(#REF!,C$5,#REF!)</f>
        <v>#REF!</v>
      </c>
      <c r="D90" s="153" t="e">
        <f>AVERAGEIF(#REF!,D$5,#REF!)</f>
        <v>#REF!</v>
      </c>
      <c r="E90" s="23"/>
      <c r="F90" s="23"/>
      <c r="G90" s="23"/>
      <c r="H90" s="23"/>
      <c r="I90" s="23"/>
      <c r="J90" s="152">
        <f>AVERAGEIF('Table 2 - Previous month'!$E$4:$CS$4,J$5,'Table 2 - Previous month'!$E89:$CS89)</f>
        <v>105.64516129032258</v>
      </c>
      <c r="K90" s="152">
        <f>AVERAGEIF('Table 2 - Previous month'!$E$4:$CS$4,K$5,'Table 2 - Previous month'!$E89:$CS89)</f>
        <v>16.774193548387096</v>
      </c>
      <c r="L90" s="152">
        <f>AVERAGEIF('Table 2 - Previous month'!$E$4:$CS$4,L$5,'Table 2 - Previous month'!$E89:$CS89)</f>
        <v>88.870967741935488</v>
      </c>
      <c r="M90" s="23"/>
      <c r="N90" s="23"/>
      <c r="O90" s="23"/>
      <c r="P90" s="23"/>
      <c r="Q90" s="23"/>
      <c r="R90" s="23"/>
      <c r="S90" s="23"/>
      <c r="T90" s="23"/>
      <c r="U90" s="23"/>
      <c r="V90" s="23"/>
      <c r="W90" s="23"/>
      <c r="X90" s="23"/>
      <c r="AB90" s="172" t="e">
        <f ca="1">OFFSET(#REF!,1,1)/
OFFSET(#REF!,1,0)</f>
        <v>#REF!</v>
      </c>
      <c r="AC90" s="172" t="e">
        <f ca="1">OFFSET(#REF!,1,1)/
OFFSET(#REF!,1,0)</f>
        <v>#REF!</v>
      </c>
      <c r="AD90" s="173" t="e">
        <f ca="1">OFFSET(#REF!,1,1)/
OFFSET(#REF!,1,0)</f>
        <v>#REF!</v>
      </c>
      <c r="AE90" s="173" t="e">
        <f ca="1">OFFSET(#REF!,1,1)/
OFFSET(#REF!,1,0)</f>
        <v>#REF!</v>
      </c>
      <c r="AF90" s="173" t="e">
        <f ca="1">OFFSET(#REF!,1,1)/
OFFSET(#REF!,1,0)</f>
        <v>#REF!</v>
      </c>
      <c r="AG90" s="173" t="e">
        <f ca="1">OFFSET(#REF!,1,1)/
OFFSET(#REF!,1,0)</f>
        <v>#REF!</v>
      </c>
      <c r="AH90" s="173" t="e">
        <f ca="1">OFFSET(#REF!,1,1)/
OFFSET(#REF!,1,0)</f>
        <v>#REF!</v>
      </c>
      <c r="AI90" s="173" t="e">
        <f ca="1">OFFSET(#REF!,1,1)/
OFFSET(#REF!,1,0)</f>
        <v>#REF!</v>
      </c>
      <c r="AJ90" s="173" t="e">
        <f ca="1">OFFSET(#REF!,1,1)/
OFFSET(#REF!,1,0)</f>
        <v>#REF!</v>
      </c>
      <c r="AK90" s="173" t="e">
        <f ca="1">OFFSET(#REF!,1,1)/
OFFSET(#REF!,1,0)</f>
        <v>#REF!</v>
      </c>
      <c r="AL90" s="173" t="e">
        <f ca="1">OFFSET(#REF!,1,1)/
OFFSET(#REF!,1,0)</f>
        <v>#REF!</v>
      </c>
      <c r="AM90" s="173" t="e">
        <f ca="1">OFFSET(#REF!,1,1)/
OFFSET(#REF!,1,0)</f>
        <v>#REF!</v>
      </c>
      <c r="AN90" s="173" t="e">
        <f ca="1">OFFSET(#REF!,1,1)/
OFFSET(#REF!,1,0)</f>
        <v>#REF!</v>
      </c>
      <c r="AO90" s="173" t="e">
        <f ca="1">OFFSET(#REF!,1,1)/
OFFSET(#REF!,1,0)</f>
        <v>#REF!</v>
      </c>
      <c r="AP90" s="173" t="e">
        <f ca="1">OFFSET(#REF!,1,1)/
OFFSET(#REF!,1,0)</f>
        <v>#REF!</v>
      </c>
      <c r="AQ90" s="173" t="e">
        <f ca="1">OFFSET(#REF!,1,1)/
OFFSET(#REF!,1,0)</f>
        <v>#REF!</v>
      </c>
      <c r="AR90" s="173" t="e">
        <f ca="1">OFFSET(#REF!,1,1)/
OFFSET(#REF!,1,0)</f>
        <v>#REF!</v>
      </c>
      <c r="AS90" s="173" t="e">
        <f ca="1">OFFSET(#REF!,1,1)/
OFFSET(#REF!,1,0)</f>
        <v>#REF!</v>
      </c>
      <c r="AT90" s="173" t="e">
        <f ca="1">OFFSET(#REF!,1,1)/
OFFSET(#REF!,1,0)</f>
        <v>#REF!</v>
      </c>
      <c r="AU90" s="173" t="e">
        <f ca="1">OFFSET(#REF!,1,1)/
OFFSET(#REF!,1,0)</f>
        <v>#REF!</v>
      </c>
      <c r="AV90" s="173" t="e">
        <f ca="1">OFFSET(#REF!,1,1)/
OFFSET(#REF!,1,0)</f>
        <v>#REF!</v>
      </c>
      <c r="AW90" s="173" t="e">
        <f ca="1">OFFSET(#REF!,1,1)/
OFFSET(#REF!,1,0)</f>
        <v>#REF!</v>
      </c>
      <c r="AX90" s="173" t="e">
        <f ca="1">OFFSET(#REF!,1,1)/
OFFSET(#REF!,1,0)</f>
        <v>#REF!</v>
      </c>
      <c r="AY90" s="173" t="e">
        <f ca="1">OFFSET(#REF!,1,1)/
OFFSET(#REF!,1,0)</f>
        <v>#REF!</v>
      </c>
      <c r="AZ90" s="173" t="e">
        <f ca="1">OFFSET(#REF!,1,1)/
OFFSET(#REF!,1,0)</f>
        <v>#REF!</v>
      </c>
      <c r="BA90" s="173" t="e">
        <f ca="1">OFFSET(#REF!,1,1)/
OFFSET(#REF!,1,0)</f>
        <v>#REF!</v>
      </c>
      <c r="BB90" s="173" t="e">
        <f ca="1">OFFSET(#REF!,1,1)/
OFFSET(#REF!,1,0)</f>
        <v>#REF!</v>
      </c>
      <c r="BC90" s="173" t="e">
        <f ca="1">OFFSET(#REF!,1,1)/
OFFSET(#REF!,1,0)</f>
        <v>#REF!</v>
      </c>
      <c r="BD90" s="173" t="e">
        <f ca="1">OFFSET(#REF!,1,1)/
OFFSET(#REF!,1,0)</f>
        <v>#REF!</v>
      </c>
      <c r="BE90" s="173" t="e">
        <f ca="1">OFFSET(#REF!,1,1)/
OFFSET(#REF!,1,0)</f>
        <v>#REF!</v>
      </c>
      <c r="BF90" s="173" t="e">
        <f ca="1">OFFSET(#REF!,1,1)/
OFFSET(#REF!,1,0)</f>
        <v>#REF!</v>
      </c>
    </row>
    <row r="91" spans="1:58" x14ac:dyDescent="0.2">
      <c r="A91" s="18" t="s">
        <v>296</v>
      </c>
      <c r="B91" s="153" t="e">
        <f>AVERAGEIF(#REF!,B$5,#REF!)</f>
        <v>#REF!</v>
      </c>
      <c r="C91" s="153" t="e">
        <f>AVERAGEIF(#REF!,C$5,#REF!)</f>
        <v>#REF!</v>
      </c>
      <c r="D91" s="153" t="e">
        <f>AVERAGEIF(#REF!,D$5,#REF!)</f>
        <v>#REF!</v>
      </c>
      <c r="E91" s="23"/>
      <c r="F91" s="23"/>
      <c r="G91" s="23"/>
      <c r="H91" s="23"/>
      <c r="I91" s="23"/>
      <c r="J91" s="152">
        <f>AVERAGEIF('Table 2 - Previous month'!$E$4:$CS$4,J$5,'Table 2 - Previous month'!$E90:$CS90)</f>
        <v>151.23333333333332</v>
      </c>
      <c r="K91" s="152">
        <f>AVERAGEIF('Table 2 - Previous month'!$E$4:$CS$4,K$5,'Table 2 - Previous month'!$E90:$CS90)</f>
        <v>76</v>
      </c>
      <c r="L91" s="152">
        <f>AVERAGEIF('Table 2 - Previous month'!$E$4:$CS$4,L$5,'Table 2 - Previous month'!$E90:$CS90)</f>
        <v>75.233333333333334</v>
      </c>
      <c r="M91" s="23"/>
      <c r="N91" s="23"/>
      <c r="O91" s="23"/>
      <c r="P91" s="23"/>
      <c r="Q91" s="23"/>
      <c r="R91" s="23"/>
      <c r="S91" s="23"/>
      <c r="T91" s="23"/>
      <c r="U91" s="23"/>
      <c r="V91" s="23"/>
      <c r="W91" s="23"/>
      <c r="X91" s="23"/>
      <c r="AB91" s="172" t="e">
        <f ca="1">OFFSET(#REF!,1,1)/
OFFSET(#REF!,1,0)</f>
        <v>#REF!</v>
      </c>
      <c r="AC91" s="172" t="e">
        <f ca="1">OFFSET(#REF!,1,1)/
OFFSET(#REF!,1,0)</f>
        <v>#REF!</v>
      </c>
      <c r="AD91" s="173" t="e">
        <f ca="1">OFFSET(#REF!,1,1)/
OFFSET(#REF!,1,0)</f>
        <v>#REF!</v>
      </c>
      <c r="AE91" s="173" t="e">
        <f ca="1">OFFSET(#REF!,1,1)/
OFFSET(#REF!,1,0)</f>
        <v>#REF!</v>
      </c>
      <c r="AF91" s="173" t="e">
        <f ca="1">OFFSET(#REF!,1,1)/
OFFSET(#REF!,1,0)</f>
        <v>#REF!</v>
      </c>
      <c r="AG91" s="173" t="e">
        <f ca="1">OFFSET(#REF!,1,1)/
OFFSET(#REF!,1,0)</f>
        <v>#REF!</v>
      </c>
      <c r="AH91" s="173" t="e">
        <f ca="1">OFFSET(#REF!,1,1)/
OFFSET(#REF!,1,0)</f>
        <v>#REF!</v>
      </c>
      <c r="AI91" s="173" t="e">
        <f ca="1">OFFSET(#REF!,1,1)/
OFFSET(#REF!,1,0)</f>
        <v>#REF!</v>
      </c>
      <c r="AJ91" s="173" t="e">
        <f ca="1">OFFSET(#REF!,1,1)/
OFFSET(#REF!,1,0)</f>
        <v>#REF!</v>
      </c>
      <c r="AK91" s="173" t="e">
        <f ca="1">OFFSET(#REF!,1,1)/
OFFSET(#REF!,1,0)</f>
        <v>#REF!</v>
      </c>
      <c r="AL91" s="173" t="e">
        <f ca="1">OFFSET(#REF!,1,1)/
OFFSET(#REF!,1,0)</f>
        <v>#REF!</v>
      </c>
      <c r="AM91" s="173" t="e">
        <f ca="1">OFFSET(#REF!,1,1)/
OFFSET(#REF!,1,0)</f>
        <v>#REF!</v>
      </c>
      <c r="AN91" s="173" t="e">
        <f ca="1">OFFSET(#REF!,1,1)/
OFFSET(#REF!,1,0)</f>
        <v>#REF!</v>
      </c>
      <c r="AO91" s="173" t="e">
        <f ca="1">OFFSET(#REF!,1,1)/
OFFSET(#REF!,1,0)</f>
        <v>#REF!</v>
      </c>
      <c r="AP91" s="173" t="e">
        <f ca="1">OFFSET(#REF!,1,1)/
OFFSET(#REF!,1,0)</f>
        <v>#REF!</v>
      </c>
      <c r="AQ91" s="173" t="e">
        <f ca="1">OFFSET(#REF!,1,1)/
OFFSET(#REF!,1,0)</f>
        <v>#REF!</v>
      </c>
      <c r="AR91" s="173" t="e">
        <f ca="1">OFFSET(#REF!,1,1)/
OFFSET(#REF!,1,0)</f>
        <v>#REF!</v>
      </c>
      <c r="AS91" s="173" t="e">
        <f ca="1">OFFSET(#REF!,1,1)/
OFFSET(#REF!,1,0)</f>
        <v>#REF!</v>
      </c>
      <c r="AT91" s="173" t="e">
        <f ca="1">OFFSET(#REF!,1,1)/
OFFSET(#REF!,1,0)</f>
        <v>#REF!</v>
      </c>
      <c r="AU91" s="173" t="e">
        <f ca="1">OFFSET(#REF!,1,1)/
OFFSET(#REF!,1,0)</f>
        <v>#REF!</v>
      </c>
      <c r="AV91" s="173" t="e">
        <f ca="1">OFFSET(#REF!,1,1)/
OFFSET(#REF!,1,0)</f>
        <v>#REF!</v>
      </c>
      <c r="AW91" s="173" t="e">
        <f ca="1">OFFSET(#REF!,1,1)/
OFFSET(#REF!,1,0)</f>
        <v>#REF!</v>
      </c>
      <c r="AX91" s="173" t="e">
        <f ca="1">OFFSET(#REF!,1,1)/
OFFSET(#REF!,1,0)</f>
        <v>#REF!</v>
      </c>
      <c r="AY91" s="173" t="e">
        <f ca="1">OFFSET(#REF!,1,1)/
OFFSET(#REF!,1,0)</f>
        <v>#REF!</v>
      </c>
      <c r="AZ91" s="173" t="e">
        <f ca="1">OFFSET(#REF!,1,1)/
OFFSET(#REF!,1,0)</f>
        <v>#REF!</v>
      </c>
      <c r="BA91" s="173" t="e">
        <f ca="1">OFFSET(#REF!,1,1)/
OFFSET(#REF!,1,0)</f>
        <v>#REF!</v>
      </c>
      <c r="BB91" s="173" t="e">
        <f ca="1">OFFSET(#REF!,1,1)/
OFFSET(#REF!,1,0)</f>
        <v>#REF!</v>
      </c>
      <c r="BC91" s="173" t="e">
        <f ca="1">OFFSET(#REF!,1,1)/
OFFSET(#REF!,1,0)</f>
        <v>#REF!</v>
      </c>
      <c r="BD91" s="173" t="e">
        <f ca="1">OFFSET(#REF!,1,1)/
OFFSET(#REF!,1,0)</f>
        <v>#REF!</v>
      </c>
      <c r="BE91" s="173" t="e">
        <f ca="1">OFFSET(#REF!,1,1)/
OFFSET(#REF!,1,0)</f>
        <v>#REF!</v>
      </c>
      <c r="BF91" s="173" t="e">
        <f ca="1">OFFSET(#REF!,1,1)/
OFFSET(#REF!,1,0)</f>
        <v>#REF!</v>
      </c>
    </row>
    <row r="92" spans="1:58" x14ac:dyDescent="0.2">
      <c r="A92" s="18" t="s">
        <v>314</v>
      </c>
      <c r="B92" s="153" t="e">
        <f>AVERAGEIF(#REF!,B$5,#REF!)</f>
        <v>#REF!</v>
      </c>
      <c r="C92" s="153" t="e">
        <f>AVERAGEIF(#REF!,C$5,#REF!)</f>
        <v>#REF!</v>
      </c>
      <c r="D92" s="153" t="e">
        <f>AVERAGEIF(#REF!,D$5,#REF!)</f>
        <v>#REF!</v>
      </c>
      <c r="E92" s="23"/>
      <c r="F92" s="23"/>
      <c r="G92" s="23"/>
      <c r="H92" s="23"/>
      <c r="I92" s="23"/>
      <c r="J92" s="152">
        <f>AVERAGEIF('Table 2 - Previous month'!$E$4:$CS$4,J$5,'Table 2 - Previous month'!$E91:$CS91)</f>
        <v>53.541666666666664</v>
      </c>
      <c r="K92" s="152">
        <f>AVERAGEIF('Table 2 - Previous month'!$E$4:$CS$4,K$5,'Table 2 - Previous month'!$E91:$CS91)</f>
        <v>47.041666666666664</v>
      </c>
      <c r="L92" s="152">
        <f>AVERAGEIF('Table 2 - Previous month'!$E$4:$CS$4,L$5,'Table 2 - Previous month'!$E91:$CS91)</f>
        <v>6.5</v>
      </c>
      <c r="M92" s="23"/>
      <c r="N92" s="23"/>
      <c r="O92" s="23"/>
      <c r="P92" s="23"/>
      <c r="Q92" s="23"/>
      <c r="R92" s="23"/>
      <c r="S92" s="23"/>
      <c r="T92" s="23"/>
      <c r="U92" s="23"/>
      <c r="V92" s="23"/>
      <c r="W92" s="23"/>
      <c r="X92" s="23"/>
      <c r="AB92" s="172" t="e">
        <f ca="1">OFFSET(#REF!,1,1)/
OFFSET(#REF!,1,0)</f>
        <v>#REF!</v>
      </c>
      <c r="AC92" s="172" t="e">
        <f ca="1">OFFSET(#REF!,1,1)/
OFFSET(#REF!,1,0)</f>
        <v>#REF!</v>
      </c>
      <c r="AD92" s="173" t="e">
        <f ca="1">OFFSET(#REF!,1,1)/
OFFSET(#REF!,1,0)</f>
        <v>#REF!</v>
      </c>
      <c r="AE92" s="173" t="e">
        <f ca="1">OFFSET(#REF!,1,1)/
OFFSET(#REF!,1,0)</f>
        <v>#REF!</v>
      </c>
      <c r="AF92" s="173" t="e">
        <f ca="1">OFFSET(#REF!,1,1)/
OFFSET(#REF!,1,0)</f>
        <v>#REF!</v>
      </c>
      <c r="AG92" s="173" t="e">
        <f ca="1">OFFSET(#REF!,1,1)/
OFFSET(#REF!,1,0)</f>
        <v>#REF!</v>
      </c>
      <c r="AH92" s="173" t="e">
        <f ca="1">OFFSET(#REF!,1,1)/
OFFSET(#REF!,1,0)</f>
        <v>#REF!</v>
      </c>
      <c r="AI92" s="173" t="e">
        <f ca="1">OFFSET(#REF!,1,1)/
OFFSET(#REF!,1,0)</f>
        <v>#REF!</v>
      </c>
      <c r="AJ92" s="173" t="e">
        <f ca="1">OFFSET(#REF!,1,1)/
OFFSET(#REF!,1,0)</f>
        <v>#REF!</v>
      </c>
      <c r="AK92" s="173" t="e">
        <f ca="1">OFFSET(#REF!,1,1)/
OFFSET(#REF!,1,0)</f>
        <v>#REF!</v>
      </c>
      <c r="AL92" s="173" t="e">
        <f ca="1">OFFSET(#REF!,1,1)/
OFFSET(#REF!,1,0)</f>
        <v>#REF!</v>
      </c>
      <c r="AM92" s="173" t="e">
        <f ca="1">OFFSET(#REF!,1,1)/
OFFSET(#REF!,1,0)</f>
        <v>#REF!</v>
      </c>
      <c r="AN92" s="173" t="e">
        <f ca="1">OFFSET(#REF!,1,1)/
OFFSET(#REF!,1,0)</f>
        <v>#REF!</v>
      </c>
      <c r="AO92" s="173" t="e">
        <f ca="1">OFFSET(#REF!,1,1)/
OFFSET(#REF!,1,0)</f>
        <v>#REF!</v>
      </c>
      <c r="AP92" s="173" t="e">
        <f ca="1">OFFSET(#REF!,1,1)/
OFFSET(#REF!,1,0)</f>
        <v>#REF!</v>
      </c>
      <c r="AQ92" s="173" t="e">
        <f ca="1">OFFSET(#REF!,1,1)/
OFFSET(#REF!,1,0)</f>
        <v>#REF!</v>
      </c>
      <c r="AR92" s="173" t="e">
        <f ca="1">OFFSET(#REF!,1,1)/
OFFSET(#REF!,1,0)</f>
        <v>#REF!</v>
      </c>
      <c r="AS92" s="173" t="e">
        <f ca="1">OFFSET(#REF!,1,1)/
OFFSET(#REF!,1,0)</f>
        <v>#REF!</v>
      </c>
      <c r="AT92" s="173" t="e">
        <f ca="1">OFFSET(#REF!,1,1)/
OFFSET(#REF!,1,0)</f>
        <v>#REF!</v>
      </c>
      <c r="AU92" s="173" t="e">
        <f ca="1">OFFSET(#REF!,1,1)/
OFFSET(#REF!,1,0)</f>
        <v>#REF!</v>
      </c>
      <c r="AV92" s="173" t="e">
        <f ca="1">OFFSET(#REF!,1,1)/
OFFSET(#REF!,1,0)</f>
        <v>#REF!</v>
      </c>
      <c r="AW92" s="173" t="e">
        <f ca="1">OFFSET(#REF!,1,1)/
OFFSET(#REF!,1,0)</f>
        <v>#REF!</v>
      </c>
      <c r="AX92" s="173" t="e">
        <f ca="1">OFFSET(#REF!,1,1)/
OFFSET(#REF!,1,0)</f>
        <v>#REF!</v>
      </c>
      <c r="AY92" s="173" t="e">
        <f ca="1">OFFSET(#REF!,1,1)/
OFFSET(#REF!,1,0)</f>
        <v>#REF!</v>
      </c>
      <c r="AZ92" s="173" t="e">
        <f ca="1">OFFSET(#REF!,1,1)/
OFFSET(#REF!,1,0)</f>
        <v>#REF!</v>
      </c>
      <c r="BA92" s="173" t="e">
        <f ca="1">OFFSET(#REF!,1,1)/
OFFSET(#REF!,1,0)</f>
        <v>#REF!</v>
      </c>
      <c r="BB92" s="173" t="e">
        <f ca="1">OFFSET(#REF!,1,1)/
OFFSET(#REF!,1,0)</f>
        <v>#REF!</v>
      </c>
      <c r="BC92" s="173" t="e">
        <f ca="1">OFFSET(#REF!,1,1)/
OFFSET(#REF!,1,0)</f>
        <v>#REF!</v>
      </c>
      <c r="BD92" s="173" t="e">
        <f ca="1">OFFSET(#REF!,1,1)/
OFFSET(#REF!,1,0)</f>
        <v>#REF!</v>
      </c>
      <c r="BE92" s="173" t="e">
        <f ca="1">OFFSET(#REF!,1,1)/
OFFSET(#REF!,1,0)</f>
        <v>#REF!</v>
      </c>
      <c r="BF92" s="173" t="e">
        <f ca="1">OFFSET(#REF!,1,1)/
OFFSET(#REF!,1,0)</f>
        <v>#REF!</v>
      </c>
    </row>
    <row r="93" spans="1:58" x14ac:dyDescent="0.2">
      <c r="A93" s="18" t="s">
        <v>397</v>
      </c>
      <c r="B93" s="153" t="e">
        <f>AVERAGEIF(#REF!,B$5,#REF!)</f>
        <v>#REF!</v>
      </c>
      <c r="C93" s="153" t="e">
        <f>AVERAGEIF(#REF!,C$5,#REF!)</f>
        <v>#REF!</v>
      </c>
      <c r="D93" s="153" t="e">
        <f>AVERAGEIF(#REF!,D$5,#REF!)</f>
        <v>#REF!</v>
      </c>
      <c r="E93" s="23"/>
      <c r="F93" s="23"/>
      <c r="G93" s="23"/>
      <c r="H93" s="23"/>
      <c r="I93" s="23"/>
      <c r="J93" s="152">
        <f>AVERAGEIF('Table 2 - Previous month'!$E$4:$CS$4,J$5,'Table 2 - Previous month'!$E92:$CS92)</f>
        <v>292.64516129032256</v>
      </c>
      <c r="K93" s="152">
        <f>AVERAGEIF('Table 2 - Previous month'!$E$4:$CS$4,K$5,'Table 2 - Previous month'!$E92:$CS92)</f>
        <v>158.09677419354838</v>
      </c>
      <c r="L93" s="152">
        <f>AVERAGEIF('Table 2 - Previous month'!$E$4:$CS$4,L$5,'Table 2 - Previous month'!$E92:$CS92)</f>
        <v>134.54838709677421</v>
      </c>
      <c r="M93" s="23"/>
      <c r="N93" s="23"/>
      <c r="O93" s="23"/>
      <c r="P93" s="23"/>
      <c r="Q93" s="23"/>
      <c r="R93" s="23"/>
      <c r="S93" s="23"/>
      <c r="T93" s="23"/>
      <c r="U93" s="23"/>
      <c r="V93" s="23"/>
      <c r="W93" s="23"/>
      <c r="X93" s="23"/>
      <c r="AB93" s="172" t="e">
        <f ca="1">OFFSET(#REF!,1,1)/
OFFSET(#REF!,1,0)</f>
        <v>#REF!</v>
      </c>
      <c r="AC93" s="172" t="e">
        <f ca="1">OFFSET(#REF!,1,1)/
OFFSET(#REF!,1,0)</f>
        <v>#REF!</v>
      </c>
      <c r="AD93" s="173" t="e">
        <f ca="1">OFFSET(#REF!,1,1)/
OFFSET(#REF!,1,0)</f>
        <v>#REF!</v>
      </c>
      <c r="AE93" s="173" t="e">
        <f ca="1">OFFSET(#REF!,1,1)/
OFFSET(#REF!,1,0)</f>
        <v>#REF!</v>
      </c>
      <c r="AF93" s="173" t="e">
        <f ca="1">OFFSET(#REF!,1,1)/
OFFSET(#REF!,1,0)</f>
        <v>#REF!</v>
      </c>
      <c r="AG93" s="173" t="e">
        <f ca="1">OFFSET(#REF!,1,1)/
OFFSET(#REF!,1,0)</f>
        <v>#REF!</v>
      </c>
      <c r="AH93" s="173" t="e">
        <f ca="1">OFFSET(#REF!,1,1)/
OFFSET(#REF!,1,0)</f>
        <v>#REF!</v>
      </c>
      <c r="AI93" s="173" t="e">
        <f ca="1">OFFSET(#REF!,1,1)/
OFFSET(#REF!,1,0)</f>
        <v>#REF!</v>
      </c>
      <c r="AJ93" s="173" t="e">
        <f ca="1">OFFSET(#REF!,1,1)/
OFFSET(#REF!,1,0)</f>
        <v>#REF!</v>
      </c>
      <c r="AK93" s="173" t="e">
        <f ca="1">OFFSET(#REF!,1,1)/
OFFSET(#REF!,1,0)</f>
        <v>#REF!</v>
      </c>
      <c r="AL93" s="173" t="e">
        <f ca="1">OFFSET(#REF!,1,1)/
OFFSET(#REF!,1,0)</f>
        <v>#REF!</v>
      </c>
      <c r="AM93" s="173" t="e">
        <f ca="1">OFFSET(#REF!,1,1)/
OFFSET(#REF!,1,0)</f>
        <v>#REF!</v>
      </c>
      <c r="AN93" s="173" t="e">
        <f ca="1">OFFSET(#REF!,1,1)/
OFFSET(#REF!,1,0)</f>
        <v>#REF!</v>
      </c>
      <c r="AO93" s="173" t="e">
        <f ca="1">OFFSET(#REF!,1,1)/
OFFSET(#REF!,1,0)</f>
        <v>#REF!</v>
      </c>
      <c r="AP93" s="173" t="e">
        <f ca="1">OFFSET(#REF!,1,1)/
OFFSET(#REF!,1,0)</f>
        <v>#REF!</v>
      </c>
      <c r="AQ93" s="173" t="e">
        <f ca="1">OFFSET(#REF!,1,1)/
OFFSET(#REF!,1,0)</f>
        <v>#REF!</v>
      </c>
      <c r="AR93" s="173" t="e">
        <f ca="1">OFFSET(#REF!,1,1)/
OFFSET(#REF!,1,0)</f>
        <v>#REF!</v>
      </c>
      <c r="AS93" s="173" t="e">
        <f ca="1">OFFSET(#REF!,1,1)/
OFFSET(#REF!,1,0)</f>
        <v>#REF!</v>
      </c>
      <c r="AT93" s="173" t="e">
        <f ca="1">OFFSET(#REF!,1,1)/
OFFSET(#REF!,1,0)</f>
        <v>#REF!</v>
      </c>
      <c r="AU93" s="173" t="e">
        <f ca="1">OFFSET(#REF!,1,1)/
OFFSET(#REF!,1,0)</f>
        <v>#REF!</v>
      </c>
      <c r="AV93" s="173" t="e">
        <f ca="1">OFFSET(#REF!,1,1)/
OFFSET(#REF!,1,0)</f>
        <v>#REF!</v>
      </c>
      <c r="AW93" s="173" t="e">
        <f ca="1">OFFSET(#REF!,1,1)/
OFFSET(#REF!,1,0)</f>
        <v>#REF!</v>
      </c>
      <c r="AX93" s="173" t="e">
        <f ca="1">OFFSET(#REF!,1,1)/
OFFSET(#REF!,1,0)</f>
        <v>#REF!</v>
      </c>
      <c r="AY93" s="173" t="e">
        <f ca="1">OFFSET(#REF!,1,1)/
OFFSET(#REF!,1,0)</f>
        <v>#REF!</v>
      </c>
      <c r="AZ93" s="173" t="e">
        <f ca="1">OFFSET(#REF!,1,1)/
OFFSET(#REF!,1,0)</f>
        <v>#REF!</v>
      </c>
      <c r="BA93" s="173" t="e">
        <f ca="1">OFFSET(#REF!,1,1)/
OFFSET(#REF!,1,0)</f>
        <v>#REF!</v>
      </c>
      <c r="BB93" s="173" t="e">
        <f ca="1">OFFSET(#REF!,1,1)/
OFFSET(#REF!,1,0)</f>
        <v>#REF!</v>
      </c>
      <c r="BC93" s="173" t="e">
        <f ca="1">OFFSET(#REF!,1,1)/
OFFSET(#REF!,1,0)</f>
        <v>#REF!</v>
      </c>
      <c r="BD93" s="173" t="e">
        <f ca="1">OFFSET(#REF!,1,1)/
OFFSET(#REF!,1,0)</f>
        <v>#REF!</v>
      </c>
      <c r="BE93" s="173" t="e">
        <f ca="1">OFFSET(#REF!,1,1)/
OFFSET(#REF!,1,0)</f>
        <v>#REF!</v>
      </c>
      <c r="BF93" s="173" t="e">
        <f ca="1">OFFSET(#REF!,1,1)/
OFFSET(#REF!,1,0)</f>
        <v>#REF!</v>
      </c>
    </row>
    <row r="94" spans="1:58" x14ac:dyDescent="0.2">
      <c r="A94" s="18" t="s">
        <v>329</v>
      </c>
      <c r="B94" s="153" t="e">
        <f>AVERAGEIF(#REF!,B$5,#REF!)</f>
        <v>#REF!</v>
      </c>
      <c r="C94" s="153" t="e">
        <f>AVERAGEIF(#REF!,C$5,#REF!)</f>
        <v>#REF!</v>
      </c>
      <c r="D94" s="153" t="e">
        <f>AVERAGEIF(#REF!,D$5,#REF!)</f>
        <v>#REF!</v>
      </c>
      <c r="E94" s="23"/>
      <c r="F94" s="23"/>
      <c r="G94" s="23"/>
      <c r="H94" s="23"/>
      <c r="I94" s="23"/>
      <c r="J94" s="152">
        <f>AVERAGEIF('Table 2 - Previous month'!$E$4:$CS$4,J$5,'Table 2 - Previous month'!$E93:$CS93)</f>
        <v>136.96774193548387</v>
      </c>
      <c r="K94" s="152">
        <f>AVERAGEIF('Table 2 - Previous month'!$E$4:$CS$4,K$5,'Table 2 - Previous month'!$E93:$CS93)</f>
        <v>73.548387096774192</v>
      </c>
      <c r="L94" s="152">
        <f>AVERAGEIF('Table 2 - Previous month'!$E$4:$CS$4,L$5,'Table 2 - Previous month'!$E93:$CS93)</f>
        <v>63.41935483870968</v>
      </c>
      <c r="M94" s="23"/>
      <c r="N94" s="23"/>
      <c r="O94" s="23"/>
      <c r="P94" s="23"/>
      <c r="Q94" s="23"/>
      <c r="R94" s="23"/>
      <c r="S94" s="23"/>
      <c r="T94" s="23"/>
      <c r="U94" s="23"/>
      <c r="V94" s="23"/>
      <c r="W94" s="23"/>
      <c r="X94" s="23"/>
      <c r="AB94" s="172" t="e">
        <f ca="1">OFFSET(#REF!,1,1)/
OFFSET(#REF!,1,0)</f>
        <v>#REF!</v>
      </c>
      <c r="AC94" s="172" t="e">
        <f ca="1">OFFSET(#REF!,1,1)/
OFFSET(#REF!,1,0)</f>
        <v>#REF!</v>
      </c>
      <c r="AD94" s="173" t="e">
        <f ca="1">OFFSET(#REF!,1,1)/
OFFSET(#REF!,1,0)</f>
        <v>#REF!</v>
      </c>
      <c r="AE94" s="173" t="e">
        <f ca="1">OFFSET(#REF!,1,1)/
OFFSET(#REF!,1,0)</f>
        <v>#REF!</v>
      </c>
      <c r="AF94" s="173" t="e">
        <f ca="1">OFFSET(#REF!,1,1)/
OFFSET(#REF!,1,0)</f>
        <v>#REF!</v>
      </c>
      <c r="AG94" s="173" t="e">
        <f ca="1">OFFSET(#REF!,1,1)/
OFFSET(#REF!,1,0)</f>
        <v>#REF!</v>
      </c>
      <c r="AH94" s="173" t="e">
        <f ca="1">OFFSET(#REF!,1,1)/
OFFSET(#REF!,1,0)</f>
        <v>#REF!</v>
      </c>
      <c r="AI94" s="173" t="e">
        <f ca="1">OFFSET(#REF!,1,1)/
OFFSET(#REF!,1,0)</f>
        <v>#REF!</v>
      </c>
      <c r="AJ94" s="173" t="e">
        <f ca="1">OFFSET(#REF!,1,1)/
OFFSET(#REF!,1,0)</f>
        <v>#REF!</v>
      </c>
      <c r="AK94" s="173" t="e">
        <f ca="1">OFFSET(#REF!,1,1)/
OFFSET(#REF!,1,0)</f>
        <v>#REF!</v>
      </c>
      <c r="AL94" s="173" t="e">
        <f ca="1">OFFSET(#REF!,1,1)/
OFFSET(#REF!,1,0)</f>
        <v>#REF!</v>
      </c>
      <c r="AM94" s="173" t="e">
        <f ca="1">OFFSET(#REF!,1,1)/
OFFSET(#REF!,1,0)</f>
        <v>#REF!</v>
      </c>
      <c r="AN94" s="173" t="e">
        <f ca="1">OFFSET(#REF!,1,1)/
OFFSET(#REF!,1,0)</f>
        <v>#REF!</v>
      </c>
      <c r="AO94" s="173" t="e">
        <f ca="1">OFFSET(#REF!,1,1)/
OFFSET(#REF!,1,0)</f>
        <v>#REF!</v>
      </c>
      <c r="AP94" s="173" t="e">
        <f ca="1">OFFSET(#REF!,1,1)/
OFFSET(#REF!,1,0)</f>
        <v>#REF!</v>
      </c>
      <c r="AQ94" s="173" t="e">
        <f ca="1">OFFSET(#REF!,1,1)/
OFFSET(#REF!,1,0)</f>
        <v>#REF!</v>
      </c>
      <c r="AR94" s="173" t="e">
        <f ca="1">OFFSET(#REF!,1,1)/
OFFSET(#REF!,1,0)</f>
        <v>#REF!</v>
      </c>
      <c r="AS94" s="173" t="e">
        <f ca="1">OFFSET(#REF!,1,1)/
OFFSET(#REF!,1,0)</f>
        <v>#REF!</v>
      </c>
      <c r="AT94" s="173" t="e">
        <f ca="1">OFFSET(#REF!,1,1)/
OFFSET(#REF!,1,0)</f>
        <v>#REF!</v>
      </c>
      <c r="AU94" s="173" t="e">
        <f ca="1">OFFSET(#REF!,1,1)/
OFFSET(#REF!,1,0)</f>
        <v>#REF!</v>
      </c>
      <c r="AV94" s="173" t="e">
        <f ca="1">OFFSET(#REF!,1,1)/
OFFSET(#REF!,1,0)</f>
        <v>#REF!</v>
      </c>
      <c r="AW94" s="173" t="e">
        <f ca="1">OFFSET(#REF!,1,1)/
OFFSET(#REF!,1,0)</f>
        <v>#REF!</v>
      </c>
      <c r="AX94" s="173" t="e">
        <f ca="1">OFFSET(#REF!,1,1)/
OFFSET(#REF!,1,0)</f>
        <v>#REF!</v>
      </c>
      <c r="AY94" s="173" t="e">
        <f ca="1">OFFSET(#REF!,1,1)/
OFFSET(#REF!,1,0)</f>
        <v>#REF!</v>
      </c>
      <c r="AZ94" s="173" t="e">
        <f ca="1">OFFSET(#REF!,1,1)/
OFFSET(#REF!,1,0)</f>
        <v>#REF!</v>
      </c>
      <c r="BA94" s="173" t="e">
        <f ca="1">OFFSET(#REF!,1,1)/
OFFSET(#REF!,1,0)</f>
        <v>#REF!</v>
      </c>
      <c r="BB94" s="173" t="e">
        <f ca="1">OFFSET(#REF!,1,1)/
OFFSET(#REF!,1,0)</f>
        <v>#REF!</v>
      </c>
      <c r="BC94" s="173" t="e">
        <f ca="1">OFFSET(#REF!,1,1)/
OFFSET(#REF!,1,0)</f>
        <v>#REF!</v>
      </c>
      <c r="BD94" s="173" t="e">
        <f ca="1">OFFSET(#REF!,1,1)/
OFFSET(#REF!,1,0)</f>
        <v>#REF!</v>
      </c>
      <c r="BE94" s="173" t="e">
        <f ca="1">OFFSET(#REF!,1,1)/
OFFSET(#REF!,1,0)</f>
        <v>#REF!</v>
      </c>
      <c r="BF94" s="173" t="e">
        <f ca="1">OFFSET(#REF!,1,1)/
OFFSET(#REF!,1,0)</f>
        <v>#REF!</v>
      </c>
    </row>
    <row r="95" spans="1:58" x14ac:dyDescent="0.2">
      <c r="A95" s="18" t="s">
        <v>333</v>
      </c>
      <c r="B95" s="153" t="e">
        <f>AVERAGEIF(#REF!,B$5,#REF!)</f>
        <v>#REF!</v>
      </c>
      <c r="C95" s="153" t="e">
        <f>AVERAGEIF(#REF!,C$5,#REF!)</f>
        <v>#REF!</v>
      </c>
      <c r="D95" s="153" t="e">
        <f>AVERAGEIF(#REF!,D$5,#REF!)</f>
        <v>#REF!</v>
      </c>
      <c r="E95" s="23"/>
      <c r="F95" s="23"/>
      <c r="G95" s="23"/>
      <c r="H95" s="23"/>
      <c r="I95" s="23"/>
      <c r="J95" s="152">
        <f>AVERAGEIF('Table 2 - Previous month'!$E$4:$CS$4,J$5,'Table 2 - Previous month'!$E94:$CS94)</f>
        <v>255.16129032258064</v>
      </c>
      <c r="K95" s="152">
        <f>AVERAGEIF('Table 2 - Previous month'!$E$4:$CS$4,K$5,'Table 2 - Previous month'!$E94:$CS94)</f>
        <v>55.806451612903224</v>
      </c>
      <c r="L95" s="152">
        <f>AVERAGEIF('Table 2 - Previous month'!$E$4:$CS$4,L$5,'Table 2 - Previous month'!$E94:$CS94)</f>
        <v>199.35483870967741</v>
      </c>
      <c r="M95" s="23"/>
      <c r="N95" s="23"/>
      <c r="O95" s="23"/>
      <c r="P95" s="23"/>
      <c r="Q95" s="23"/>
      <c r="R95" s="23"/>
      <c r="S95" s="23"/>
      <c r="T95" s="23"/>
      <c r="U95" s="23"/>
      <c r="V95" s="23"/>
      <c r="W95" s="23"/>
      <c r="X95" s="23"/>
      <c r="AB95" s="172" t="e">
        <f ca="1">OFFSET(#REF!,1,1)/
OFFSET(#REF!,1,0)</f>
        <v>#REF!</v>
      </c>
      <c r="AC95" s="172" t="e">
        <f ca="1">OFFSET(#REF!,1,1)/
OFFSET(#REF!,1,0)</f>
        <v>#REF!</v>
      </c>
      <c r="AD95" s="173" t="e">
        <f ca="1">OFFSET(#REF!,1,1)/
OFFSET(#REF!,1,0)</f>
        <v>#REF!</v>
      </c>
      <c r="AE95" s="173" t="e">
        <f ca="1">OFFSET(#REF!,1,1)/
OFFSET(#REF!,1,0)</f>
        <v>#REF!</v>
      </c>
      <c r="AF95" s="173" t="e">
        <f ca="1">OFFSET(#REF!,1,1)/
OFFSET(#REF!,1,0)</f>
        <v>#REF!</v>
      </c>
      <c r="AG95" s="173" t="e">
        <f ca="1">OFFSET(#REF!,1,1)/
OFFSET(#REF!,1,0)</f>
        <v>#REF!</v>
      </c>
      <c r="AH95" s="173" t="e">
        <f ca="1">OFFSET(#REF!,1,1)/
OFFSET(#REF!,1,0)</f>
        <v>#REF!</v>
      </c>
      <c r="AI95" s="173" t="e">
        <f ca="1">OFFSET(#REF!,1,1)/
OFFSET(#REF!,1,0)</f>
        <v>#REF!</v>
      </c>
      <c r="AJ95" s="173" t="e">
        <f ca="1">OFFSET(#REF!,1,1)/
OFFSET(#REF!,1,0)</f>
        <v>#REF!</v>
      </c>
      <c r="AK95" s="173" t="e">
        <f ca="1">OFFSET(#REF!,1,1)/
OFFSET(#REF!,1,0)</f>
        <v>#REF!</v>
      </c>
      <c r="AL95" s="173" t="e">
        <f ca="1">OFFSET(#REF!,1,1)/
OFFSET(#REF!,1,0)</f>
        <v>#REF!</v>
      </c>
      <c r="AM95" s="173" t="e">
        <f ca="1">OFFSET(#REF!,1,1)/
OFFSET(#REF!,1,0)</f>
        <v>#REF!</v>
      </c>
      <c r="AN95" s="173" t="e">
        <f ca="1">OFFSET(#REF!,1,1)/
OFFSET(#REF!,1,0)</f>
        <v>#REF!</v>
      </c>
      <c r="AO95" s="173" t="e">
        <f ca="1">OFFSET(#REF!,1,1)/
OFFSET(#REF!,1,0)</f>
        <v>#REF!</v>
      </c>
      <c r="AP95" s="173" t="e">
        <f ca="1">OFFSET(#REF!,1,1)/
OFFSET(#REF!,1,0)</f>
        <v>#REF!</v>
      </c>
      <c r="AQ95" s="173" t="e">
        <f ca="1">OFFSET(#REF!,1,1)/
OFFSET(#REF!,1,0)</f>
        <v>#REF!</v>
      </c>
      <c r="AR95" s="173" t="e">
        <f ca="1">OFFSET(#REF!,1,1)/
OFFSET(#REF!,1,0)</f>
        <v>#REF!</v>
      </c>
      <c r="AS95" s="173" t="e">
        <f ca="1">OFFSET(#REF!,1,1)/
OFFSET(#REF!,1,0)</f>
        <v>#REF!</v>
      </c>
      <c r="AT95" s="173" t="e">
        <f ca="1">OFFSET(#REF!,1,1)/
OFFSET(#REF!,1,0)</f>
        <v>#REF!</v>
      </c>
      <c r="AU95" s="173" t="e">
        <f ca="1">OFFSET(#REF!,1,1)/
OFFSET(#REF!,1,0)</f>
        <v>#REF!</v>
      </c>
      <c r="AV95" s="173" t="e">
        <f ca="1">OFFSET(#REF!,1,1)/
OFFSET(#REF!,1,0)</f>
        <v>#REF!</v>
      </c>
      <c r="AW95" s="173" t="e">
        <f ca="1">OFFSET(#REF!,1,1)/
OFFSET(#REF!,1,0)</f>
        <v>#REF!</v>
      </c>
      <c r="AX95" s="173" t="e">
        <f ca="1">OFFSET(#REF!,1,1)/
OFFSET(#REF!,1,0)</f>
        <v>#REF!</v>
      </c>
      <c r="AY95" s="173" t="e">
        <f ca="1">OFFSET(#REF!,1,1)/
OFFSET(#REF!,1,0)</f>
        <v>#REF!</v>
      </c>
      <c r="AZ95" s="173" t="e">
        <f ca="1">OFFSET(#REF!,1,1)/
OFFSET(#REF!,1,0)</f>
        <v>#REF!</v>
      </c>
      <c r="BA95" s="173" t="e">
        <f ca="1">OFFSET(#REF!,1,1)/
OFFSET(#REF!,1,0)</f>
        <v>#REF!</v>
      </c>
      <c r="BB95" s="173" t="e">
        <f ca="1">OFFSET(#REF!,1,1)/
OFFSET(#REF!,1,0)</f>
        <v>#REF!</v>
      </c>
      <c r="BC95" s="173" t="e">
        <f ca="1">OFFSET(#REF!,1,1)/
OFFSET(#REF!,1,0)</f>
        <v>#REF!</v>
      </c>
      <c r="BD95" s="173" t="e">
        <f ca="1">OFFSET(#REF!,1,1)/
OFFSET(#REF!,1,0)</f>
        <v>#REF!</v>
      </c>
      <c r="BE95" s="173" t="e">
        <f ca="1">OFFSET(#REF!,1,1)/
OFFSET(#REF!,1,0)</f>
        <v>#REF!</v>
      </c>
      <c r="BF95" s="173" t="e">
        <f ca="1">OFFSET(#REF!,1,1)/
OFFSET(#REF!,1,0)</f>
        <v>#REF!</v>
      </c>
    </row>
    <row r="96" spans="1:58" x14ac:dyDescent="0.2">
      <c r="A96" s="18" t="s">
        <v>335</v>
      </c>
      <c r="B96" s="153" t="e">
        <f>AVERAGEIF(#REF!,B$5,#REF!)</f>
        <v>#REF!</v>
      </c>
      <c r="C96" s="153" t="e">
        <f>AVERAGEIF(#REF!,C$5,#REF!)</f>
        <v>#REF!</v>
      </c>
      <c r="D96" s="153" t="e">
        <f>AVERAGEIF(#REF!,D$5,#REF!)</f>
        <v>#REF!</v>
      </c>
      <c r="E96" s="23"/>
      <c r="F96" s="23"/>
      <c r="G96" s="23"/>
      <c r="H96" s="23"/>
      <c r="I96" s="23"/>
      <c r="J96" s="152">
        <f>AVERAGEIF('Table 2 - Previous month'!$E$4:$CS$4,J$5,'Table 2 - Previous month'!$E95:$CS95)</f>
        <v>143.80645161290323</v>
      </c>
      <c r="K96" s="152">
        <f>AVERAGEIF('Table 2 - Previous month'!$E$4:$CS$4,K$5,'Table 2 - Previous month'!$E95:$CS95)</f>
        <v>54.29032258064516</v>
      </c>
      <c r="L96" s="152">
        <f>AVERAGEIF('Table 2 - Previous month'!$E$4:$CS$4,L$5,'Table 2 - Previous month'!$E95:$CS95)</f>
        <v>89.516129032258064</v>
      </c>
      <c r="M96" s="23"/>
      <c r="N96" s="23"/>
      <c r="O96" s="23"/>
      <c r="P96" s="23"/>
      <c r="Q96" s="23"/>
      <c r="R96" s="23"/>
      <c r="S96" s="23"/>
      <c r="T96" s="23"/>
      <c r="U96" s="23"/>
      <c r="V96" s="23"/>
      <c r="W96" s="23"/>
      <c r="X96" s="23"/>
      <c r="AB96" s="172" t="e">
        <f ca="1">OFFSET(#REF!,1,1)/
OFFSET(#REF!,1,0)</f>
        <v>#REF!</v>
      </c>
      <c r="AC96" s="172" t="e">
        <f ca="1">OFFSET(#REF!,1,1)/
OFFSET(#REF!,1,0)</f>
        <v>#REF!</v>
      </c>
      <c r="AD96" s="173" t="e">
        <f ca="1">OFFSET(#REF!,1,1)/
OFFSET(#REF!,1,0)</f>
        <v>#REF!</v>
      </c>
      <c r="AE96" s="173" t="e">
        <f ca="1">OFFSET(#REF!,1,1)/
OFFSET(#REF!,1,0)</f>
        <v>#REF!</v>
      </c>
      <c r="AF96" s="173" t="e">
        <f ca="1">OFFSET(#REF!,1,1)/
OFFSET(#REF!,1,0)</f>
        <v>#REF!</v>
      </c>
      <c r="AG96" s="173" t="e">
        <f ca="1">OFFSET(#REF!,1,1)/
OFFSET(#REF!,1,0)</f>
        <v>#REF!</v>
      </c>
      <c r="AH96" s="173" t="e">
        <f ca="1">OFFSET(#REF!,1,1)/
OFFSET(#REF!,1,0)</f>
        <v>#REF!</v>
      </c>
      <c r="AI96" s="173" t="e">
        <f ca="1">OFFSET(#REF!,1,1)/
OFFSET(#REF!,1,0)</f>
        <v>#REF!</v>
      </c>
      <c r="AJ96" s="173" t="e">
        <f ca="1">OFFSET(#REF!,1,1)/
OFFSET(#REF!,1,0)</f>
        <v>#REF!</v>
      </c>
      <c r="AK96" s="173" t="e">
        <f ca="1">OFFSET(#REF!,1,1)/
OFFSET(#REF!,1,0)</f>
        <v>#REF!</v>
      </c>
      <c r="AL96" s="173" t="e">
        <f ca="1">OFFSET(#REF!,1,1)/
OFFSET(#REF!,1,0)</f>
        <v>#REF!</v>
      </c>
      <c r="AM96" s="173" t="e">
        <f ca="1">OFFSET(#REF!,1,1)/
OFFSET(#REF!,1,0)</f>
        <v>#REF!</v>
      </c>
      <c r="AN96" s="173" t="e">
        <f ca="1">OFFSET(#REF!,1,1)/
OFFSET(#REF!,1,0)</f>
        <v>#REF!</v>
      </c>
      <c r="AO96" s="173" t="e">
        <f ca="1">OFFSET(#REF!,1,1)/
OFFSET(#REF!,1,0)</f>
        <v>#REF!</v>
      </c>
      <c r="AP96" s="173" t="e">
        <f ca="1">OFFSET(#REF!,1,1)/
OFFSET(#REF!,1,0)</f>
        <v>#REF!</v>
      </c>
      <c r="AQ96" s="173" t="e">
        <f ca="1">OFFSET(#REF!,1,1)/
OFFSET(#REF!,1,0)</f>
        <v>#REF!</v>
      </c>
      <c r="AR96" s="173" t="e">
        <f ca="1">OFFSET(#REF!,1,1)/
OFFSET(#REF!,1,0)</f>
        <v>#REF!</v>
      </c>
      <c r="AS96" s="173" t="e">
        <f ca="1">OFFSET(#REF!,1,1)/
OFFSET(#REF!,1,0)</f>
        <v>#REF!</v>
      </c>
      <c r="AT96" s="173" t="e">
        <f ca="1">OFFSET(#REF!,1,1)/
OFFSET(#REF!,1,0)</f>
        <v>#REF!</v>
      </c>
      <c r="AU96" s="173" t="e">
        <f ca="1">OFFSET(#REF!,1,1)/
OFFSET(#REF!,1,0)</f>
        <v>#REF!</v>
      </c>
      <c r="AV96" s="173" t="e">
        <f ca="1">OFFSET(#REF!,1,1)/
OFFSET(#REF!,1,0)</f>
        <v>#REF!</v>
      </c>
      <c r="AW96" s="173" t="e">
        <f ca="1">OFFSET(#REF!,1,1)/
OFFSET(#REF!,1,0)</f>
        <v>#REF!</v>
      </c>
      <c r="AX96" s="173" t="e">
        <f ca="1">OFFSET(#REF!,1,1)/
OFFSET(#REF!,1,0)</f>
        <v>#REF!</v>
      </c>
      <c r="AY96" s="173" t="e">
        <f ca="1">OFFSET(#REF!,1,1)/
OFFSET(#REF!,1,0)</f>
        <v>#REF!</v>
      </c>
      <c r="AZ96" s="173" t="e">
        <f ca="1">OFFSET(#REF!,1,1)/
OFFSET(#REF!,1,0)</f>
        <v>#REF!</v>
      </c>
      <c r="BA96" s="173" t="e">
        <f ca="1">OFFSET(#REF!,1,1)/
OFFSET(#REF!,1,0)</f>
        <v>#REF!</v>
      </c>
      <c r="BB96" s="173" t="e">
        <f ca="1">OFFSET(#REF!,1,1)/
OFFSET(#REF!,1,0)</f>
        <v>#REF!</v>
      </c>
      <c r="BC96" s="173" t="e">
        <f ca="1">OFFSET(#REF!,1,1)/
OFFSET(#REF!,1,0)</f>
        <v>#REF!</v>
      </c>
      <c r="BD96" s="173" t="e">
        <f ca="1">OFFSET(#REF!,1,1)/
OFFSET(#REF!,1,0)</f>
        <v>#REF!</v>
      </c>
      <c r="BE96" s="173" t="e">
        <f ca="1">OFFSET(#REF!,1,1)/
OFFSET(#REF!,1,0)</f>
        <v>#REF!</v>
      </c>
      <c r="BF96" s="173" t="e">
        <f ca="1">OFFSET(#REF!,1,1)/
OFFSET(#REF!,1,0)</f>
        <v>#REF!</v>
      </c>
    </row>
    <row r="97" spans="1:58" x14ac:dyDescent="0.2">
      <c r="A97" s="18" t="s">
        <v>337</v>
      </c>
      <c r="B97" s="153" t="e">
        <f>AVERAGEIF(#REF!,B$5,#REF!)</f>
        <v>#REF!</v>
      </c>
      <c r="C97" s="153" t="e">
        <f>AVERAGEIF(#REF!,C$5,#REF!)</f>
        <v>#REF!</v>
      </c>
      <c r="D97" s="153" t="e">
        <f>AVERAGEIF(#REF!,D$5,#REF!)</f>
        <v>#REF!</v>
      </c>
      <c r="E97" s="23"/>
      <c r="F97" s="23"/>
      <c r="G97" s="23"/>
      <c r="H97" s="23"/>
      <c r="I97" s="23"/>
      <c r="J97" s="152">
        <f>AVERAGEIF('Table 2 - Previous month'!$E$4:$CS$4,J$5,'Table 2 - Previous month'!$E96:$CS96)</f>
        <v>87.516129032258064</v>
      </c>
      <c r="K97" s="152">
        <f>AVERAGEIF('Table 2 - Previous month'!$E$4:$CS$4,K$5,'Table 2 - Previous month'!$E96:$CS96)</f>
        <v>44.354838709677416</v>
      </c>
      <c r="L97" s="152">
        <f>AVERAGEIF('Table 2 - Previous month'!$E$4:$CS$4,L$5,'Table 2 - Previous month'!$E96:$CS96)</f>
        <v>43.161290322580648</v>
      </c>
      <c r="M97" s="23"/>
      <c r="N97" s="23"/>
      <c r="O97" s="23"/>
      <c r="P97" s="23"/>
      <c r="Q97" s="23"/>
      <c r="R97" s="23"/>
      <c r="S97" s="23"/>
      <c r="T97" s="23"/>
      <c r="U97" s="23"/>
      <c r="V97" s="23"/>
      <c r="W97" s="23"/>
      <c r="X97" s="23"/>
      <c r="AB97" s="172" t="e">
        <f ca="1">OFFSET(#REF!,1,1)/
OFFSET(#REF!,1,0)</f>
        <v>#REF!</v>
      </c>
      <c r="AC97" s="172" t="e">
        <f ca="1">OFFSET(#REF!,1,1)/
OFFSET(#REF!,1,0)</f>
        <v>#REF!</v>
      </c>
      <c r="AD97" s="173" t="e">
        <f ca="1">OFFSET(#REF!,1,1)/
OFFSET(#REF!,1,0)</f>
        <v>#REF!</v>
      </c>
      <c r="AE97" s="173" t="e">
        <f ca="1">OFFSET(#REF!,1,1)/
OFFSET(#REF!,1,0)</f>
        <v>#REF!</v>
      </c>
      <c r="AF97" s="173" t="e">
        <f ca="1">OFFSET(#REF!,1,1)/
OFFSET(#REF!,1,0)</f>
        <v>#REF!</v>
      </c>
      <c r="AG97" s="173" t="e">
        <f ca="1">OFFSET(#REF!,1,1)/
OFFSET(#REF!,1,0)</f>
        <v>#REF!</v>
      </c>
      <c r="AH97" s="173" t="e">
        <f ca="1">OFFSET(#REF!,1,1)/
OFFSET(#REF!,1,0)</f>
        <v>#REF!</v>
      </c>
      <c r="AI97" s="173" t="e">
        <f ca="1">OFFSET(#REF!,1,1)/
OFFSET(#REF!,1,0)</f>
        <v>#REF!</v>
      </c>
      <c r="AJ97" s="173" t="e">
        <f ca="1">OFFSET(#REF!,1,1)/
OFFSET(#REF!,1,0)</f>
        <v>#REF!</v>
      </c>
      <c r="AK97" s="173" t="e">
        <f ca="1">OFFSET(#REF!,1,1)/
OFFSET(#REF!,1,0)</f>
        <v>#REF!</v>
      </c>
      <c r="AL97" s="173" t="e">
        <f ca="1">OFFSET(#REF!,1,1)/
OFFSET(#REF!,1,0)</f>
        <v>#REF!</v>
      </c>
      <c r="AM97" s="173" t="e">
        <f ca="1">OFFSET(#REF!,1,1)/
OFFSET(#REF!,1,0)</f>
        <v>#REF!</v>
      </c>
      <c r="AN97" s="173" t="e">
        <f ca="1">OFFSET(#REF!,1,1)/
OFFSET(#REF!,1,0)</f>
        <v>#REF!</v>
      </c>
      <c r="AO97" s="173" t="e">
        <f ca="1">OFFSET(#REF!,1,1)/
OFFSET(#REF!,1,0)</f>
        <v>#REF!</v>
      </c>
      <c r="AP97" s="173" t="e">
        <f ca="1">OFFSET(#REF!,1,1)/
OFFSET(#REF!,1,0)</f>
        <v>#REF!</v>
      </c>
      <c r="AQ97" s="173" t="e">
        <f ca="1">OFFSET(#REF!,1,1)/
OFFSET(#REF!,1,0)</f>
        <v>#REF!</v>
      </c>
      <c r="AR97" s="173" t="e">
        <f ca="1">OFFSET(#REF!,1,1)/
OFFSET(#REF!,1,0)</f>
        <v>#REF!</v>
      </c>
      <c r="AS97" s="173" t="e">
        <f ca="1">OFFSET(#REF!,1,1)/
OFFSET(#REF!,1,0)</f>
        <v>#REF!</v>
      </c>
      <c r="AT97" s="173" t="e">
        <f ca="1">OFFSET(#REF!,1,1)/
OFFSET(#REF!,1,0)</f>
        <v>#REF!</v>
      </c>
      <c r="AU97" s="173" t="e">
        <f ca="1">OFFSET(#REF!,1,1)/
OFFSET(#REF!,1,0)</f>
        <v>#REF!</v>
      </c>
      <c r="AV97" s="173" t="e">
        <f ca="1">OFFSET(#REF!,1,1)/
OFFSET(#REF!,1,0)</f>
        <v>#REF!</v>
      </c>
      <c r="AW97" s="173" t="e">
        <f ca="1">OFFSET(#REF!,1,1)/
OFFSET(#REF!,1,0)</f>
        <v>#REF!</v>
      </c>
      <c r="AX97" s="173" t="e">
        <f ca="1">OFFSET(#REF!,1,1)/
OFFSET(#REF!,1,0)</f>
        <v>#REF!</v>
      </c>
      <c r="AY97" s="173" t="e">
        <f ca="1">OFFSET(#REF!,1,1)/
OFFSET(#REF!,1,0)</f>
        <v>#REF!</v>
      </c>
      <c r="AZ97" s="173" t="e">
        <f ca="1">OFFSET(#REF!,1,1)/
OFFSET(#REF!,1,0)</f>
        <v>#REF!</v>
      </c>
      <c r="BA97" s="173" t="e">
        <f ca="1">OFFSET(#REF!,1,1)/
OFFSET(#REF!,1,0)</f>
        <v>#REF!</v>
      </c>
      <c r="BB97" s="173" t="e">
        <f ca="1">OFFSET(#REF!,1,1)/
OFFSET(#REF!,1,0)</f>
        <v>#REF!</v>
      </c>
      <c r="BC97" s="173" t="e">
        <f ca="1">OFFSET(#REF!,1,1)/
OFFSET(#REF!,1,0)</f>
        <v>#REF!</v>
      </c>
      <c r="BD97" s="173" t="e">
        <f ca="1">OFFSET(#REF!,1,1)/
OFFSET(#REF!,1,0)</f>
        <v>#REF!</v>
      </c>
      <c r="BE97" s="173" t="e">
        <f ca="1">OFFSET(#REF!,1,1)/
OFFSET(#REF!,1,0)</f>
        <v>#REF!</v>
      </c>
      <c r="BF97" s="173" t="e">
        <f ca="1">OFFSET(#REF!,1,1)/
OFFSET(#REF!,1,0)</f>
        <v>#REF!</v>
      </c>
    </row>
    <row r="98" spans="1:58" x14ac:dyDescent="0.2">
      <c r="A98" s="18" t="s">
        <v>338</v>
      </c>
      <c r="B98" s="153" t="e">
        <f>AVERAGEIF(#REF!,B$5,#REF!)</f>
        <v>#REF!</v>
      </c>
      <c r="C98" s="153" t="e">
        <f>AVERAGEIF(#REF!,C$5,#REF!)</f>
        <v>#REF!</v>
      </c>
      <c r="D98" s="153" t="e">
        <f>AVERAGEIF(#REF!,D$5,#REF!)</f>
        <v>#REF!</v>
      </c>
      <c r="E98" s="23"/>
      <c r="F98" s="23"/>
      <c r="G98" s="23"/>
      <c r="H98" s="23"/>
      <c r="I98" s="23"/>
      <c r="J98" s="152">
        <f>AVERAGEIF('Table 2 - Previous month'!$E$4:$CS$4,J$5,'Table 2 - Previous month'!$E97:$CS97)</f>
        <v>77.935483870967744</v>
      </c>
      <c r="K98" s="152">
        <f>AVERAGEIF('Table 2 - Previous month'!$E$4:$CS$4,K$5,'Table 2 - Previous month'!$E97:$CS97)</f>
        <v>35.612903225806448</v>
      </c>
      <c r="L98" s="152">
        <f>AVERAGEIF('Table 2 - Previous month'!$E$4:$CS$4,L$5,'Table 2 - Previous month'!$E97:$CS97)</f>
        <v>42.322580645161288</v>
      </c>
      <c r="M98" s="23"/>
      <c r="N98" s="23"/>
      <c r="O98" s="23"/>
      <c r="P98" s="23"/>
      <c r="Q98" s="23"/>
      <c r="R98" s="23"/>
      <c r="S98" s="23"/>
      <c r="T98" s="23"/>
      <c r="U98" s="23"/>
      <c r="V98" s="23"/>
      <c r="W98" s="23"/>
      <c r="X98" s="23"/>
      <c r="AB98" s="172" t="e">
        <f ca="1">OFFSET(#REF!,1,1)/
OFFSET(#REF!,1,0)</f>
        <v>#REF!</v>
      </c>
      <c r="AC98" s="172" t="e">
        <f ca="1">OFFSET(#REF!,1,1)/
OFFSET(#REF!,1,0)</f>
        <v>#REF!</v>
      </c>
      <c r="AD98" s="173" t="e">
        <f ca="1">OFFSET(#REF!,1,1)/
OFFSET(#REF!,1,0)</f>
        <v>#REF!</v>
      </c>
      <c r="AE98" s="173" t="e">
        <f ca="1">OFFSET(#REF!,1,1)/
OFFSET(#REF!,1,0)</f>
        <v>#REF!</v>
      </c>
      <c r="AF98" s="173" t="e">
        <f ca="1">OFFSET(#REF!,1,1)/
OFFSET(#REF!,1,0)</f>
        <v>#REF!</v>
      </c>
      <c r="AG98" s="173" t="e">
        <f ca="1">OFFSET(#REF!,1,1)/
OFFSET(#REF!,1,0)</f>
        <v>#REF!</v>
      </c>
      <c r="AH98" s="173" t="e">
        <f ca="1">OFFSET(#REF!,1,1)/
OFFSET(#REF!,1,0)</f>
        <v>#REF!</v>
      </c>
      <c r="AI98" s="173" t="e">
        <f ca="1">OFFSET(#REF!,1,1)/
OFFSET(#REF!,1,0)</f>
        <v>#REF!</v>
      </c>
      <c r="AJ98" s="173" t="e">
        <f ca="1">OFFSET(#REF!,1,1)/
OFFSET(#REF!,1,0)</f>
        <v>#REF!</v>
      </c>
      <c r="AK98" s="173" t="e">
        <f ca="1">OFFSET(#REF!,1,1)/
OFFSET(#REF!,1,0)</f>
        <v>#REF!</v>
      </c>
      <c r="AL98" s="173" t="e">
        <f ca="1">OFFSET(#REF!,1,1)/
OFFSET(#REF!,1,0)</f>
        <v>#REF!</v>
      </c>
      <c r="AM98" s="173" t="e">
        <f ca="1">OFFSET(#REF!,1,1)/
OFFSET(#REF!,1,0)</f>
        <v>#REF!</v>
      </c>
      <c r="AN98" s="173" t="e">
        <f ca="1">OFFSET(#REF!,1,1)/
OFFSET(#REF!,1,0)</f>
        <v>#REF!</v>
      </c>
      <c r="AO98" s="173" t="e">
        <f ca="1">OFFSET(#REF!,1,1)/
OFFSET(#REF!,1,0)</f>
        <v>#REF!</v>
      </c>
      <c r="AP98" s="173" t="e">
        <f ca="1">OFFSET(#REF!,1,1)/
OFFSET(#REF!,1,0)</f>
        <v>#REF!</v>
      </c>
      <c r="AQ98" s="173" t="e">
        <f ca="1">OFFSET(#REF!,1,1)/
OFFSET(#REF!,1,0)</f>
        <v>#REF!</v>
      </c>
      <c r="AR98" s="173" t="e">
        <f ca="1">OFFSET(#REF!,1,1)/
OFFSET(#REF!,1,0)</f>
        <v>#REF!</v>
      </c>
      <c r="AS98" s="173" t="e">
        <f ca="1">OFFSET(#REF!,1,1)/
OFFSET(#REF!,1,0)</f>
        <v>#REF!</v>
      </c>
      <c r="AT98" s="173" t="e">
        <f ca="1">OFFSET(#REF!,1,1)/
OFFSET(#REF!,1,0)</f>
        <v>#REF!</v>
      </c>
      <c r="AU98" s="173" t="e">
        <f ca="1">OFFSET(#REF!,1,1)/
OFFSET(#REF!,1,0)</f>
        <v>#REF!</v>
      </c>
      <c r="AV98" s="173" t="e">
        <f ca="1">OFFSET(#REF!,1,1)/
OFFSET(#REF!,1,0)</f>
        <v>#REF!</v>
      </c>
      <c r="AW98" s="173" t="e">
        <f ca="1">OFFSET(#REF!,1,1)/
OFFSET(#REF!,1,0)</f>
        <v>#REF!</v>
      </c>
      <c r="AX98" s="173" t="e">
        <f ca="1">OFFSET(#REF!,1,1)/
OFFSET(#REF!,1,0)</f>
        <v>#REF!</v>
      </c>
      <c r="AY98" s="173" t="e">
        <f ca="1">OFFSET(#REF!,1,1)/
OFFSET(#REF!,1,0)</f>
        <v>#REF!</v>
      </c>
      <c r="AZ98" s="173" t="e">
        <f ca="1">OFFSET(#REF!,1,1)/
OFFSET(#REF!,1,0)</f>
        <v>#REF!</v>
      </c>
      <c r="BA98" s="173" t="e">
        <f ca="1">OFFSET(#REF!,1,1)/
OFFSET(#REF!,1,0)</f>
        <v>#REF!</v>
      </c>
      <c r="BB98" s="173" t="e">
        <f ca="1">OFFSET(#REF!,1,1)/
OFFSET(#REF!,1,0)</f>
        <v>#REF!</v>
      </c>
      <c r="BC98" s="173" t="e">
        <f ca="1">OFFSET(#REF!,1,1)/
OFFSET(#REF!,1,0)</f>
        <v>#REF!</v>
      </c>
      <c r="BD98" s="173" t="e">
        <f ca="1">OFFSET(#REF!,1,1)/
OFFSET(#REF!,1,0)</f>
        <v>#REF!</v>
      </c>
      <c r="BE98" s="173" t="e">
        <f ca="1">OFFSET(#REF!,1,1)/
OFFSET(#REF!,1,0)</f>
        <v>#REF!</v>
      </c>
      <c r="BF98" s="173" t="e">
        <f ca="1">OFFSET(#REF!,1,1)/
OFFSET(#REF!,1,0)</f>
        <v>#REF!</v>
      </c>
    </row>
    <row r="99" spans="1:58" x14ac:dyDescent="0.2">
      <c r="A99" s="18" t="s">
        <v>339</v>
      </c>
      <c r="B99" s="153" t="e">
        <f>AVERAGEIF(#REF!,B$5,#REF!)</f>
        <v>#REF!</v>
      </c>
      <c r="C99" s="153" t="e">
        <f>AVERAGEIF(#REF!,C$5,#REF!)</f>
        <v>#REF!</v>
      </c>
      <c r="D99" s="153" t="e">
        <f>AVERAGEIF(#REF!,D$5,#REF!)</f>
        <v>#REF!</v>
      </c>
      <c r="E99" s="23"/>
      <c r="F99" s="23"/>
      <c r="G99" s="23"/>
      <c r="H99" s="23"/>
      <c r="I99" s="23"/>
      <c r="J99" s="152">
        <f>AVERAGEIF('Table 2 - Previous month'!$E$4:$CS$4,J$5,'Table 2 - Previous month'!$E98:$CS98)</f>
        <v>117.64516129032258</v>
      </c>
      <c r="K99" s="152">
        <f>AVERAGEIF('Table 2 - Previous month'!$E$4:$CS$4,K$5,'Table 2 - Previous month'!$E98:$CS98)</f>
        <v>68.41935483870968</v>
      </c>
      <c r="L99" s="152">
        <f>AVERAGEIF('Table 2 - Previous month'!$E$4:$CS$4,L$5,'Table 2 - Previous month'!$E98:$CS98)</f>
        <v>49.225806451612904</v>
      </c>
      <c r="M99" s="23"/>
      <c r="N99" s="23"/>
      <c r="O99" s="23"/>
      <c r="P99" s="23"/>
      <c r="Q99" s="23"/>
      <c r="R99" s="23"/>
      <c r="S99" s="23"/>
      <c r="T99" s="23"/>
      <c r="U99" s="23"/>
      <c r="V99" s="23"/>
      <c r="W99" s="23"/>
      <c r="X99" s="23"/>
      <c r="AB99" s="172" t="e">
        <f ca="1">OFFSET(#REF!,1,1)/
OFFSET(#REF!,1,0)</f>
        <v>#REF!</v>
      </c>
      <c r="AC99" s="172" t="e">
        <f ca="1">OFFSET(#REF!,1,1)/
OFFSET(#REF!,1,0)</f>
        <v>#REF!</v>
      </c>
      <c r="AD99" s="173" t="e">
        <f ca="1">OFFSET(#REF!,1,1)/
OFFSET(#REF!,1,0)</f>
        <v>#REF!</v>
      </c>
      <c r="AE99" s="173" t="e">
        <f ca="1">OFFSET(#REF!,1,1)/
OFFSET(#REF!,1,0)</f>
        <v>#REF!</v>
      </c>
      <c r="AF99" s="173" t="e">
        <f ca="1">OFFSET(#REF!,1,1)/
OFFSET(#REF!,1,0)</f>
        <v>#REF!</v>
      </c>
      <c r="AG99" s="173" t="e">
        <f ca="1">OFFSET(#REF!,1,1)/
OFFSET(#REF!,1,0)</f>
        <v>#REF!</v>
      </c>
      <c r="AH99" s="173" t="e">
        <f ca="1">OFFSET(#REF!,1,1)/
OFFSET(#REF!,1,0)</f>
        <v>#REF!</v>
      </c>
      <c r="AI99" s="173" t="e">
        <f ca="1">OFFSET(#REF!,1,1)/
OFFSET(#REF!,1,0)</f>
        <v>#REF!</v>
      </c>
      <c r="AJ99" s="173" t="e">
        <f ca="1">OFFSET(#REF!,1,1)/
OFFSET(#REF!,1,0)</f>
        <v>#REF!</v>
      </c>
      <c r="AK99" s="173" t="e">
        <f ca="1">OFFSET(#REF!,1,1)/
OFFSET(#REF!,1,0)</f>
        <v>#REF!</v>
      </c>
      <c r="AL99" s="173" t="e">
        <f ca="1">OFFSET(#REF!,1,1)/
OFFSET(#REF!,1,0)</f>
        <v>#REF!</v>
      </c>
      <c r="AM99" s="173" t="e">
        <f ca="1">OFFSET(#REF!,1,1)/
OFFSET(#REF!,1,0)</f>
        <v>#REF!</v>
      </c>
      <c r="AN99" s="173" t="e">
        <f ca="1">OFFSET(#REF!,1,1)/
OFFSET(#REF!,1,0)</f>
        <v>#REF!</v>
      </c>
      <c r="AO99" s="173" t="e">
        <f ca="1">OFFSET(#REF!,1,1)/
OFFSET(#REF!,1,0)</f>
        <v>#REF!</v>
      </c>
      <c r="AP99" s="173" t="e">
        <f ca="1">OFFSET(#REF!,1,1)/
OFFSET(#REF!,1,0)</f>
        <v>#REF!</v>
      </c>
      <c r="AQ99" s="173" t="e">
        <f ca="1">OFFSET(#REF!,1,1)/
OFFSET(#REF!,1,0)</f>
        <v>#REF!</v>
      </c>
      <c r="AR99" s="173" t="e">
        <f ca="1">OFFSET(#REF!,1,1)/
OFFSET(#REF!,1,0)</f>
        <v>#REF!</v>
      </c>
      <c r="AS99" s="173" t="e">
        <f ca="1">OFFSET(#REF!,1,1)/
OFFSET(#REF!,1,0)</f>
        <v>#REF!</v>
      </c>
      <c r="AT99" s="173" t="e">
        <f ca="1">OFFSET(#REF!,1,1)/
OFFSET(#REF!,1,0)</f>
        <v>#REF!</v>
      </c>
      <c r="AU99" s="173" t="e">
        <f ca="1">OFFSET(#REF!,1,1)/
OFFSET(#REF!,1,0)</f>
        <v>#REF!</v>
      </c>
      <c r="AV99" s="173" t="e">
        <f ca="1">OFFSET(#REF!,1,1)/
OFFSET(#REF!,1,0)</f>
        <v>#REF!</v>
      </c>
      <c r="AW99" s="173" t="e">
        <f ca="1">OFFSET(#REF!,1,1)/
OFFSET(#REF!,1,0)</f>
        <v>#REF!</v>
      </c>
      <c r="AX99" s="173" t="e">
        <f ca="1">OFFSET(#REF!,1,1)/
OFFSET(#REF!,1,0)</f>
        <v>#REF!</v>
      </c>
      <c r="AY99" s="173" t="e">
        <f ca="1">OFFSET(#REF!,1,1)/
OFFSET(#REF!,1,0)</f>
        <v>#REF!</v>
      </c>
      <c r="AZ99" s="173" t="e">
        <f ca="1">OFFSET(#REF!,1,1)/
OFFSET(#REF!,1,0)</f>
        <v>#REF!</v>
      </c>
      <c r="BA99" s="173" t="e">
        <f ca="1">OFFSET(#REF!,1,1)/
OFFSET(#REF!,1,0)</f>
        <v>#REF!</v>
      </c>
      <c r="BB99" s="173" t="e">
        <f ca="1">OFFSET(#REF!,1,1)/
OFFSET(#REF!,1,0)</f>
        <v>#REF!</v>
      </c>
      <c r="BC99" s="173" t="e">
        <f ca="1">OFFSET(#REF!,1,1)/
OFFSET(#REF!,1,0)</f>
        <v>#REF!</v>
      </c>
      <c r="BD99" s="173" t="e">
        <f ca="1">OFFSET(#REF!,1,1)/
OFFSET(#REF!,1,0)</f>
        <v>#REF!</v>
      </c>
      <c r="BE99" s="173" t="e">
        <f ca="1">OFFSET(#REF!,1,1)/
OFFSET(#REF!,1,0)</f>
        <v>#REF!</v>
      </c>
      <c r="BF99" s="173" t="e">
        <f ca="1">OFFSET(#REF!,1,1)/
OFFSET(#REF!,1,0)</f>
        <v>#REF!</v>
      </c>
    </row>
    <row r="100" spans="1:58" x14ac:dyDescent="0.2">
      <c r="A100" s="18" t="s">
        <v>347</v>
      </c>
      <c r="B100" s="153" t="e">
        <f>AVERAGEIF(#REF!,B$5,#REF!)</f>
        <v>#REF!</v>
      </c>
      <c r="C100" s="153" t="e">
        <f>AVERAGEIF(#REF!,C$5,#REF!)</f>
        <v>#REF!</v>
      </c>
      <c r="D100" s="153" t="e">
        <f>AVERAGEIF(#REF!,D$5,#REF!)</f>
        <v>#REF!</v>
      </c>
      <c r="E100" s="23"/>
      <c r="F100" s="23"/>
      <c r="G100" s="23"/>
      <c r="H100" s="23"/>
      <c r="I100" s="23"/>
      <c r="J100" s="152">
        <f>AVERAGEIF('Table 2 - Previous month'!$E$4:$CS$4,J$5,'Table 2 - Previous month'!$E99:$CS99)</f>
        <v>112.35483870967742</v>
      </c>
      <c r="K100" s="152">
        <f>AVERAGEIF('Table 2 - Previous month'!$E$4:$CS$4,K$5,'Table 2 - Previous month'!$E99:$CS99)</f>
        <v>60.032258064516128</v>
      </c>
      <c r="L100" s="152">
        <f>AVERAGEIF('Table 2 - Previous month'!$E$4:$CS$4,L$5,'Table 2 - Previous month'!$E99:$CS99)</f>
        <v>52.322580645161288</v>
      </c>
      <c r="M100" s="23"/>
      <c r="N100" s="23"/>
      <c r="O100" s="23"/>
      <c r="P100" s="23"/>
      <c r="Q100" s="23"/>
      <c r="R100" s="23"/>
      <c r="S100" s="23"/>
      <c r="T100" s="23"/>
      <c r="U100" s="23"/>
      <c r="V100" s="23"/>
      <c r="W100" s="23"/>
      <c r="X100" s="23"/>
      <c r="AB100" s="172" t="e">
        <f ca="1">OFFSET(#REF!,1,1)/
OFFSET(#REF!,1,0)</f>
        <v>#REF!</v>
      </c>
      <c r="AC100" s="172" t="e">
        <f ca="1">OFFSET(#REF!,1,1)/
OFFSET(#REF!,1,0)</f>
        <v>#REF!</v>
      </c>
      <c r="AD100" s="173" t="e">
        <f ca="1">OFFSET(#REF!,1,1)/
OFFSET(#REF!,1,0)</f>
        <v>#REF!</v>
      </c>
      <c r="AE100" s="173" t="e">
        <f ca="1">OFFSET(#REF!,1,1)/
OFFSET(#REF!,1,0)</f>
        <v>#REF!</v>
      </c>
      <c r="AF100" s="173" t="e">
        <f ca="1">OFFSET(#REF!,1,1)/
OFFSET(#REF!,1,0)</f>
        <v>#REF!</v>
      </c>
      <c r="AG100" s="173" t="e">
        <f ca="1">OFFSET(#REF!,1,1)/
OFFSET(#REF!,1,0)</f>
        <v>#REF!</v>
      </c>
      <c r="AH100" s="173" t="e">
        <f ca="1">OFFSET(#REF!,1,1)/
OFFSET(#REF!,1,0)</f>
        <v>#REF!</v>
      </c>
      <c r="AI100" s="173" t="e">
        <f ca="1">OFFSET(#REF!,1,1)/
OFFSET(#REF!,1,0)</f>
        <v>#REF!</v>
      </c>
      <c r="AJ100" s="173" t="e">
        <f ca="1">OFFSET(#REF!,1,1)/
OFFSET(#REF!,1,0)</f>
        <v>#REF!</v>
      </c>
      <c r="AK100" s="173" t="e">
        <f ca="1">OFFSET(#REF!,1,1)/
OFFSET(#REF!,1,0)</f>
        <v>#REF!</v>
      </c>
      <c r="AL100" s="173" t="e">
        <f ca="1">OFFSET(#REF!,1,1)/
OFFSET(#REF!,1,0)</f>
        <v>#REF!</v>
      </c>
      <c r="AM100" s="173" t="e">
        <f ca="1">OFFSET(#REF!,1,1)/
OFFSET(#REF!,1,0)</f>
        <v>#REF!</v>
      </c>
      <c r="AN100" s="173" t="e">
        <f ca="1">OFFSET(#REF!,1,1)/
OFFSET(#REF!,1,0)</f>
        <v>#REF!</v>
      </c>
      <c r="AO100" s="173" t="e">
        <f ca="1">OFFSET(#REF!,1,1)/
OFFSET(#REF!,1,0)</f>
        <v>#REF!</v>
      </c>
      <c r="AP100" s="173" t="e">
        <f ca="1">OFFSET(#REF!,1,1)/
OFFSET(#REF!,1,0)</f>
        <v>#REF!</v>
      </c>
      <c r="AQ100" s="173" t="e">
        <f ca="1">OFFSET(#REF!,1,1)/
OFFSET(#REF!,1,0)</f>
        <v>#REF!</v>
      </c>
      <c r="AR100" s="173" t="e">
        <f ca="1">OFFSET(#REF!,1,1)/
OFFSET(#REF!,1,0)</f>
        <v>#REF!</v>
      </c>
      <c r="AS100" s="173" t="e">
        <f ca="1">OFFSET(#REF!,1,1)/
OFFSET(#REF!,1,0)</f>
        <v>#REF!</v>
      </c>
      <c r="AT100" s="173" t="e">
        <f ca="1">OFFSET(#REF!,1,1)/
OFFSET(#REF!,1,0)</f>
        <v>#REF!</v>
      </c>
      <c r="AU100" s="173" t="e">
        <f ca="1">OFFSET(#REF!,1,1)/
OFFSET(#REF!,1,0)</f>
        <v>#REF!</v>
      </c>
      <c r="AV100" s="173" t="e">
        <f ca="1">OFFSET(#REF!,1,1)/
OFFSET(#REF!,1,0)</f>
        <v>#REF!</v>
      </c>
      <c r="AW100" s="173" t="e">
        <f ca="1">OFFSET(#REF!,1,1)/
OFFSET(#REF!,1,0)</f>
        <v>#REF!</v>
      </c>
      <c r="AX100" s="173" t="e">
        <f ca="1">OFFSET(#REF!,1,1)/
OFFSET(#REF!,1,0)</f>
        <v>#REF!</v>
      </c>
      <c r="AY100" s="173" t="e">
        <f ca="1">OFFSET(#REF!,1,1)/
OFFSET(#REF!,1,0)</f>
        <v>#REF!</v>
      </c>
      <c r="AZ100" s="173" t="e">
        <f ca="1">OFFSET(#REF!,1,1)/
OFFSET(#REF!,1,0)</f>
        <v>#REF!</v>
      </c>
      <c r="BA100" s="173" t="e">
        <f ca="1">OFFSET(#REF!,1,1)/
OFFSET(#REF!,1,0)</f>
        <v>#REF!</v>
      </c>
      <c r="BB100" s="173" t="e">
        <f ca="1">OFFSET(#REF!,1,1)/
OFFSET(#REF!,1,0)</f>
        <v>#REF!</v>
      </c>
      <c r="BC100" s="173" t="e">
        <f ca="1">OFFSET(#REF!,1,1)/
OFFSET(#REF!,1,0)</f>
        <v>#REF!</v>
      </c>
      <c r="BD100" s="173" t="e">
        <f ca="1">OFFSET(#REF!,1,1)/
OFFSET(#REF!,1,0)</f>
        <v>#REF!</v>
      </c>
      <c r="BE100" s="173" t="e">
        <f ca="1">OFFSET(#REF!,1,1)/
OFFSET(#REF!,1,0)</f>
        <v>#REF!</v>
      </c>
      <c r="BF100" s="173" t="e">
        <f ca="1">OFFSET(#REF!,1,1)/
OFFSET(#REF!,1,0)</f>
        <v>#REF!</v>
      </c>
    </row>
    <row r="101" spans="1:58" x14ac:dyDescent="0.2">
      <c r="A101" s="18" t="s">
        <v>349</v>
      </c>
      <c r="B101" s="153" t="e">
        <f>AVERAGEIF(#REF!,B$5,#REF!)</f>
        <v>#REF!</v>
      </c>
      <c r="C101" s="153" t="e">
        <f>AVERAGEIF(#REF!,C$5,#REF!)</f>
        <v>#REF!</v>
      </c>
      <c r="D101" s="153" t="e">
        <f>AVERAGEIF(#REF!,D$5,#REF!)</f>
        <v>#REF!</v>
      </c>
      <c r="E101" s="23"/>
      <c r="F101" s="23"/>
      <c r="G101" s="23"/>
      <c r="H101" s="23"/>
      <c r="I101" s="23"/>
      <c r="J101" s="152">
        <f>AVERAGEIF('Table 2 - Previous month'!$E$4:$CS$4,J$5,'Table 2 - Previous month'!$E100:$CS100)</f>
        <v>161.95454545454547</v>
      </c>
      <c r="K101" s="152">
        <f>AVERAGEIF('Table 2 - Previous month'!$E$4:$CS$4,K$5,'Table 2 - Previous month'!$E100:$CS100)</f>
        <v>69.63636363636364</v>
      </c>
      <c r="L101" s="152">
        <f>AVERAGEIF('Table 2 - Previous month'!$E$4:$CS$4,L$5,'Table 2 - Previous month'!$E100:$CS100)</f>
        <v>92.318181818181813</v>
      </c>
      <c r="M101" s="23"/>
      <c r="N101" s="23"/>
      <c r="O101" s="23"/>
      <c r="P101" s="23"/>
      <c r="Q101" s="23"/>
      <c r="R101" s="23"/>
      <c r="S101" s="23"/>
      <c r="T101" s="23"/>
      <c r="U101" s="23"/>
      <c r="V101" s="23"/>
      <c r="W101" s="23"/>
      <c r="X101" s="23"/>
      <c r="AB101" s="172" t="e">
        <f ca="1">OFFSET(#REF!,1,1)/
OFFSET(#REF!,1,0)</f>
        <v>#REF!</v>
      </c>
      <c r="AC101" s="172" t="e">
        <f ca="1">OFFSET(#REF!,1,1)/
OFFSET(#REF!,1,0)</f>
        <v>#REF!</v>
      </c>
      <c r="AD101" s="173" t="e">
        <f ca="1">OFFSET(#REF!,1,1)/
OFFSET(#REF!,1,0)</f>
        <v>#REF!</v>
      </c>
      <c r="AE101" s="173" t="e">
        <f ca="1">OFFSET(#REF!,1,1)/
OFFSET(#REF!,1,0)</f>
        <v>#REF!</v>
      </c>
      <c r="AF101" s="173" t="e">
        <f ca="1">OFFSET(#REF!,1,1)/
OFFSET(#REF!,1,0)</f>
        <v>#REF!</v>
      </c>
      <c r="AG101" s="173" t="e">
        <f ca="1">OFFSET(#REF!,1,1)/
OFFSET(#REF!,1,0)</f>
        <v>#REF!</v>
      </c>
      <c r="AH101" s="173" t="e">
        <f ca="1">OFFSET(#REF!,1,1)/
OFFSET(#REF!,1,0)</f>
        <v>#REF!</v>
      </c>
      <c r="AI101" s="173" t="e">
        <f ca="1">OFFSET(#REF!,1,1)/
OFFSET(#REF!,1,0)</f>
        <v>#REF!</v>
      </c>
      <c r="AJ101" s="173" t="e">
        <f ca="1">OFFSET(#REF!,1,1)/
OFFSET(#REF!,1,0)</f>
        <v>#REF!</v>
      </c>
      <c r="AK101" s="173" t="e">
        <f ca="1">OFFSET(#REF!,1,1)/
OFFSET(#REF!,1,0)</f>
        <v>#REF!</v>
      </c>
      <c r="AL101" s="173" t="e">
        <f ca="1">OFFSET(#REF!,1,1)/
OFFSET(#REF!,1,0)</f>
        <v>#REF!</v>
      </c>
      <c r="AM101" s="173" t="e">
        <f ca="1">OFFSET(#REF!,1,1)/
OFFSET(#REF!,1,0)</f>
        <v>#REF!</v>
      </c>
      <c r="AN101" s="173" t="e">
        <f ca="1">OFFSET(#REF!,1,1)/
OFFSET(#REF!,1,0)</f>
        <v>#REF!</v>
      </c>
      <c r="AO101" s="173" t="e">
        <f ca="1">OFFSET(#REF!,1,1)/
OFFSET(#REF!,1,0)</f>
        <v>#REF!</v>
      </c>
      <c r="AP101" s="173" t="e">
        <f ca="1">OFFSET(#REF!,1,1)/
OFFSET(#REF!,1,0)</f>
        <v>#REF!</v>
      </c>
      <c r="AQ101" s="173" t="e">
        <f ca="1">OFFSET(#REF!,1,1)/
OFFSET(#REF!,1,0)</f>
        <v>#REF!</v>
      </c>
      <c r="AR101" s="173" t="e">
        <f ca="1">OFFSET(#REF!,1,1)/
OFFSET(#REF!,1,0)</f>
        <v>#REF!</v>
      </c>
      <c r="AS101" s="173" t="e">
        <f ca="1">OFFSET(#REF!,1,1)/
OFFSET(#REF!,1,0)</f>
        <v>#REF!</v>
      </c>
      <c r="AT101" s="173" t="e">
        <f ca="1">OFFSET(#REF!,1,1)/
OFFSET(#REF!,1,0)</f>
        <v>#REF!</v>
      </c>
      <c r="AU101" s="173" t="e">
        <f ca="1">OFFSET(#REF!,1,1)/
OFFSET(#REF!,1,0)</f>
        <v>#REF!</v>
      </c>
      <c r="AV101" s="173" t="e">
        <f ca="1">OFFSET(#REF!,1,1)/
OFFSET(#REF!,1,0)</f>
        <v>#REF!</v>
      </c>
      <c r="AW101" s="173" t="e">
        <f ca="1">OFFSET(#REF!,1,1)/
OFFSET(#REF!,1,0)</f>
        <v>#REF!</v>
      </c>
      <c r="AX101" s="173" t="e">
        <f ca="1">OFFSET(#REF!,1,1)/
OFFSET(#REF!,1,0)</f>
        <v>#REF!</v>
      </c>
      <c r="AY101" s="173" t="e">
        <f ca="1">OFFSET(#REF!,1,1)/
OFFSET(#REF!,1,0)</f>
        <v>#REF!</v>
      </c>
      <c r="AZ101" s="173" t="e">
        <f ca="1">OFFSET(#REF!,1,1)/
OFFSET(#REF!,1,0)</f>
        <v>#REF!</v>
      </c>
      <c r="BA101" s="173" t="e">
        <f ca="1">OFFSET(#REF!,1,1)/
OFFSET(#REF!,1,0)</f>
        <v>#REF!</v>
      </c>
      <c r="BB101" s="173" t="e">
        <f ca="1">OFFSET(#REF!,1,1)/
OFFSET(#REF!,1,0)</f>
        <v>#REF!</v>
      </c>
      <c r="BC101" s="173" t="e">
        <f ca="1">OFFSET(#REF!,1,1)/
OFFSET(#REF!,1,0)</f>
        <v>#REF!</v>
      </c>
      <c r="BD101" s="173" t="e">
        <f ca="1">OFFSET(#REF!,1,1)/
OFFSET(#REF!,1,0)</f>
        <v>#REF!</v>
      </c>
      <c r="BE101" s="173" t="e">
        <f ca="1">OFFSET(#REF!,1,1)/
OFFSET(#REF!,1,0)</f>
        <v>#REF!</v>
      </c>
      <c r="BF101" s="173" t="e">
        <f ca="1">OFFSET(#REF!,1,1)/
OFFSET(#REF!,1,0)</f>
        <v>#REF!</v>
      </c>
    </row>
    <row r="102" spans="1:58" x14ac:dyDescent="0.2">
      <c r="A102" s="18" t="s">
        <v>350</v>
      </c>
      <c r="B102" s="153" t="e">
        <f>AVERAGEIF(#REF!,B$5,#REF!)</f>
        <v>#REF!</v>
      </c>
      <c r="C102" s="153" t="e">
        <f>AVERAGEIF(#REF!,C$5,#REF!)</f>
        <v>#REF!</v>
      </c>
      <c r="D102" s="153" t="e">
        <f>AVERAGEIF(#REF!,D$5,#REF!)</f>
        <v>#REF!</v>
      </c>
      <c r="E102" s="23"/>
      <c r="F102" s="23"/>
      <c r="G102" s="23"/>
      <c r="H102" s="23"/>
      <c r="I102" s="23"/>
      <c r="J102" s="152">
        <f>AVERAGEIF('Table 2 - Previous month'!$E$4:$CS$4,J$5,'Table 2 - Previous month'!$E101:$CS101)</f>
        <v>608.25806451612902</v>
      </c>
      <c r="K102" s="152">
        <f>AVERAGEIF('Table 2 - Previous month'!$E$4:$CS$4,K$5,'Table 2 - Previous month'!$E101:$CS101)</f>
        <v>101.6774193548387</v>
      </c>
      <c r="L102" s="152">
        <f>AVERAGEIF('Table 2 - Previous month'!$E$4:$CS$4,L$5,'Table 2 - Previous month'!$E101:$CS101)</f>
        <v>506.58064516129031</v>
      </c>
      <c r="M102" s="23"/>
      <c r="N102" s="23"/>
      <c r="O102" s="23"/>
      <c r="P102" s="23"/>
      <c r="Q102" s="23"/>
      <c r="R102" s="23"/>
      <c r="S102" s="23"/>
      <c r="T102" s="23"/>
      <c r="U102" s="23"/>
      <c r="V102" s="23"/>
      <c r="W102" s="23"/>
      <c r="X102" s="23"/>
      <c r="AB102" s="172" t="e">
        <f ca="1">OFFSET(#REF!,1,1)/
OFFSET(#REF!,1,0)</f>
        <v>#REF!</v>
      </c>
      <c r="AC102" s="172" t="e">
        <f ca="1">OFFSET(#REF!,1,1)/
OFFSET(#REF!,1,0)</f>
        <v>#REF!</v>
      </c>
      <c r="AD102" s="173" t="e">
        <f ca="1">OFFSET(#REF!,1,1)/
OFFSET(#REF!,1,0)</f>
        <v>#REF!</v>
      </c>
      <c r="AE102" s="173" t="e">
        <f ca="1">OFFSET(#REF!,1,1)/
OFFSET(#REF!,1,0)</f>
        <v>#REF!</v>
      </c>
      <c r="AF102" s="173" t="e">
        <f ca="1">OFFSET(#REF!,1,1)/
OFFSET(#REF!,1,0)</f>
        <v>#REF!</v>
      </c>
      <c r="AG102" s="173" t="e">
        <f ca="1">OFFSET(#REF!,1,1)/
OFFSET(#REF!,1,0)</f>
        <v>#REF!</v>
      </c>
      <c r="AH102" s="173" t="e">
        <f ca="1">OFFSET(#REF!,1,1)/
OFFSET(#REF!,1,0)</f>
        <v>#REF!</v>
      </c>
      <c r="AI102" s="173" t="e">
        <f ca="1">OFFSET(#REF!,1,1)/
OFFSET(#REF!,1,0)</f>
        <v>#REF!</v>
      </c>
      <c r="AJ102" s="173" t="e">
        <f ca="1">OFFSET(#REF!,1,1)/
OFFSET(#REF!,1,0)</f>
        <v>#REF!</v>
      </c>
      <c r="AK102" s="173" t="e">
        <f ca="1">OFFSET(#REF!,1,1)/
OFFSET(#REF!,1,0)</f>
        <v>#REF!</v>
      </c>
      <c r="AL102" s="173" t="e">
        <f ca="1">OFFSET(#REF!,1,1)/
OFFSET(#REF!,1,0)</f>
        <v>#REF!</v>
      </c>
      <c r="AM102" s="173" t="e">
        <f ca="1">OFFSET(#REF!,1,1)/
OFFSET(#REF!,1,0)</f>
        <v>#REF!</v>
      </c>
      <c r="AN102" s="173" t="e">
        <f ca="1">OFFSET(#REF!,1,1)/
OFFSET(#REF!,1,0)</f>
        <v>#REF!</v>
      </c>
      <c r="AO102" s="173" t="e">
        <f ca="1">OFFSET(#REF!,1,1)/
OFFSET(#REF!,1,0)</f>
        <v>#REF!</v>
      </c>
      <c r="AP102" s="173" t="e">
        <f ca="1">OFFSET(#REF!,1,1)/
OFFSET(#REF!,1,0)</f>
        <v>#REF!</v>
      </c>
      <c r="AQ102" s="173" t="e">
        <f ca="1">OFFSET(#REF!,1,1)/
OFFSET(#REF!,1,0)</f>
        <v>#REF!</v>
      </c>
      <c r="AR102" s="173" t="e">
        <f ca="1">OFFSET(#REF!,1,1)/
OFFSET(#REF!,1,0)</f>
        <v>#REF!</v>
      </c>
      <c r="AS102" s="173" t="e">
        <f ca="1">OFFSET(#REF!,1,1)/
OFFSET(#REF!,1,0)</f>
        <v>#REF!</v>
      </c>
      <c r="AT102" s="173" t="e">
        <f ca="1">OFFSET(#REF!,1,1)/
OFFSET(#REF!,1,0)</f>
        <v>#REF!</v>
      </c>
      <c r="AU102" s="173" t="e">
        <f ca="1">OFFSET(#REF!,1,1)/
OFFSET(#REF!,1,0)</f>
        <v>#REF!</v>
      </c>
      <c r="AV102" s="173" t="e">
        <f ca="1">OFFSET(#REF!,1,1)/
OFFSET(#REF!,1,0)</f>
        <v>#REF!</v>
      </c>
      <c r="AW102" s="173" t="e">
        <f ca="1">OFFSET(#REF!,1,1)/
OFFSET(#REF!,1,0)</f>
        <v>#REF!</v>
      </c>
      <c r="AX102" s="173" t="e">
        <f ca="1">OFFSET(#REF!,1,1)/
OFFSET(#REF!,1,0)</f>
        <v>#REF!</v>
      </c>
      <c r="AY102" s="173" t="e">
        <f ca="1">OFFSET(#REF!,1,1)/
OFFSET(#REF!,1,0)</f>
        <v>#REF!</v>
      </c>
      <c r="AZ102" s="173" t="e">
        <f ca="1">OFFSET(#REF!,1,1)/
OFFSET(#REF!,1,0)</f>
        <v>#REF!</v>
      </c>
      <c r="BA102" s="173" t="e">
        <f ca="1">OFFSET(#REF!,1,1)/
OFFSET(#REF!,1,0)</f>
        <v>#REF!</v>
      </c>
      <c r="BB102" s="173" t="e">
        <f ca="1">OFFSET(#REF!,1,1)/
OFFSET(#REF!,1,0)</f>
        <v>#REF!</v>
      </c>
      <c r="BC102" s="173" t="e">
        <f ca="1">OFFSET(#REF!,1,1)/
OFFSET(#REF!,1,0)</f>
        <v>#REF!</v>
      </c>
      <c r="BD102" s="173" t="e">
        <f ca="1">OFFSET(#REF!,1,1)/
OFFSET(#REF!,1,0)</f>
        <v>#REF!</v>
      </c>
      <c r="BE102" s="173" t="e">
        <f ca="1">OFFSET(#REF!,1,1)/
OFFSET(#REF!,1,0)</f>
        <v>#REF!</v>
      </c>
      <c r="BF102" s="173" t="e">
        <f ca="1">OFFSET(#REF!,1,1)/
OFFSET(#REF!,1,0)</f>
        <v>#REF!</v>
      </c>
    </row>
    <row r="103" spans="1:58" x14ac:dyDescent="0.2">
      <c r="A103" s="18" t="s">
        <v>359</v>
      </c>
      <c r="B103" s="153" t="e">
        <f>AVERAGEIF(#REF!,B$5,#REF!)</f>
        <v>#REF!</v>
      </c>
      <c r="C103" s="153" t="e">
        <f>AVERAGEIF(#REF!,C$5,#REF!)</f>
        <v>#REF!</v>
      </c>
      <c r="D103" s="153" t="e">
        <f>AVERAGEIF(#REF!,D$5,#REF!)</f>
        <v>#REF!</v>
      </c>
      <c r="E103" s="23"/>
      <c r="F103" s="23"/>
      <c r="G103" s="23"/>
      <c r="H103" s="23"/>
      <c r="I103" s="23"/>
      <c r="J103" s="152">
        <f>AVERAGEIF('Table 2 - Previous month'!$E$4:$CS$4,J$5,'Table 2 - Previous month'!$E102:$CS102)</f>
        <v>286.83870967741933</v>
      </c>
      <c r="K103" s="152">
        <f>AVERAGEIF('Table 2 - Previous month'!$E$4:$CS$4,K$5,'Table 2 - Previous month'!$E102:$CS102)</f>
        <v>172.38709677419354</v>
      </c>
      <c r="L103" s="152">
        <f>AVERAGEIF('Table 2 - Previous month'!$E$4:$CS$4,L$5,'Table 2 - Previous month'!$E102:$CS102)</f>
        <v>114.45161290322581</v>
      </c>
      <c r="M103" s="23"/>
      <c r="N103" s="23"/>
      <c r="O103" s="23"/>
      <c r="P103" s="23"/>
      <c r="Q103" s="23"/>
      <c r="R103" s="23"/>
      <c r="S103" s="23"/>
      <c r="T103" s="23"/>
      <c r="U103" s="23"/>
      <c r="V103" s="23"/>
      <c r="W103" s="23"/>
      <c r="X103" s="23"/>
      <c r="AB103" s="172" t="e">
        <f ca="1">OFFSET(#REF!,1,1)/
OFFSET(#REF!,1,0)</f>
        <v>#REF!</v>
      </c>
      <c r="AC103" s="172" t="e">
        <f ca="1">OFFSET(#REF!,1,1)/
OFFSET(#REF!,1,0)</f>
        <v>#REF!</v>
      </c>
      <c r="AD103" s="173" t="e">
        <f ca="1">OFFSET(#REF!,1,1)/
OFFSET(#REF!,1,0)</f>
        <v>#REF!</v>
      </c>
      <c r="AE103" s="173" t="e">
        <f ca="1">OFFSET(#REF!,1,1)/
OFFSET(#REF!,1,0)</f>
        <v>#REF!</v>
      </c>
      <c r="AF103" s="173" t="e">
        <f ca="1">OFFSET(#REF!,1,1)/
OFFSET(#REF!,1,0)</f>
        <v>#REF!</v>
      </c>
      <c r="AG103" s="173" t="e">
        <f ca="1">OFFSET(#REF!,1,1)/
OFFSET(#REF!,1,0)</f>
        <v>#REF!</v>
      </c>
      <c r="AH103" s="173" t="e">
        <f ca="1">OFFSET(#REF!,1,1)/
OFFSET(#REF!,1,0)</f>
        <v>#REF!</v>
      </c>
      <c r="AI103" s="173" t="e">
        <f ca="1">OFFSET(#REF!,1,1)/
OFFSET(#REF!,1,0)</f>
        <v>#REF!</v>
      </c>
      <c r="AJ103" s="173" t="e">
        <f ca="1">OFFSET(#REF!,1,1)/
OFFSET(#REF!,1,0)</f>
        <v>#REF!</v>
      </c>
      <c r="AK103" s="173" t="e">
        <f ca="1">OFFSET(#REF!,1,1)/
OFFSET(#REF!,1,0)</f>
        <v>#REF!</v>
      </c>
      <c r="AL103" s="173" t="e">
        <f ca="1">OFFSET(#REF!,1,1)/
OFFSET(#REF!,1,0)</f>
        <v>#REF!</v>
      </c>
      <c r="AM103" s="173" t="e">
        <f ca="1">OFFSET(#REF!,1,1)/
OFFSET(#REF!,1,0)</f>
        <v>#REF!</v>
      </c>
      <c r="AN103" s="173" t="e">
        <f ca="1">OFFSET(#REF!,1,1)/
OFFSET(#REF!,1,0)</f>
        <v>#REF!</v>
      </c>
      <c r="AO103" s="173" t="e">
        <f ca="1">OFFSET(#REF!,1,1)/
OFFSET(#REF!,1,0)</f>
        <v>#REF!</v>
      </c>
      <c r="AP103" s="173" t="e">
        <f ca="1">OFFSET(#REF!,1,1)/
OFFSET(#REF!,1,0)</f>
        <v>#REF!</v>
      </c>
      <c r="AQ103" s="173" t="e">
        <f ca="1">OFFSET(#REF!,1,1)/
OFFSET(#REF!,1,0)</f>
        <v>#REF!</v>
      </c>
      <c r="AR103" s="173" t="e">
        <f ca="1">OFFSET(#REF!,1,1)/
OFFSET(#REF!,1,0)</f>
        <v>#REF!</v>
      </c>
      <c r="AS103" s="173" t="e">
        <f ca="1">OFFSET(#REF!,1,1)/
OFFSET(#REF!,1,0)</f>
        <v>#REF!</v>
      </c>
      <c r="AT103" s="173" t="e">
        <f ca="1">OFFSET(#REF!,1,1)/
OFFSET(#REF!,1,0)</f>
        <v>#REF!</v>
      </c>
      <c r="AU103" s="173" t="e">
        <f ca="1">OFFSET(#REF!,1,1)/
OFFSET(#REF!,1,0)</f>
        <v>#REF!</v>
      </c>
      <c r="AV103" s="173" t="e">
        <f ca="1">OFFSET(#REF!,1,1)/
OFFSET(#REF!,1,0)</f>
        <v>#REF!</v>
      </c>
      <c r="AW103" s="173" t="e">
        <f ca="1">OFFSET(#REF!,1,1)/
OFFSET(#REF!,1,0)</f>
        <v>#REF!</v>
      </c>
      <c r="AX103" s="173" t="e">
        <f ca="1">OFFSET(#REF!,1,1)/
OFFSET(#REF!,1,0)</f>
        <v>#REF!</v>
      </c>
      <c r="AY103" s="173" t="e">
        <f ca="1">OFFSET(#REF!,1,1)/
OFFSET(#REF!,1,0)</f>
        <v>#REF!</v>
      </c>
      <c r="AZ103" s="173" t="e">
        <f ca="1">OFFSET(#REF!,1,1)/
OFFSET(#REF!,1,0)</f>
        <v>#REF!</v>
      </c>
      <c r="BA103" s="173" t="e">
        <f ca="1">OFFSET(#REF!,1,1)/
OFFSET(#REF!,1,0)</f>
        <v>#REF!</v>
      </c>
      <c r="BB103" s="173" t="e">
        <f ca="1">OFFSET(#REF!,1,1)/
OFFSET(#REF!,1,0)</f>
        <v>#REF!</v>
      </c>
      <c r="BC103" s="173" t="e">
        <f ca="1">OFFSET(#REF!,1,1)/
OFFSET(#REF!,1,0)</f>
        <v>#REF!</v>
      </c>
      <c r="BD103" s="173" t="e">
        <f ca="1">OFFSET(#REF!,1,1)/
OFFSET(#REF!,1,0)</f>
        <v>#REF!</v>
      </c>
      <c r="BE103" s="173" t="e">
        <f ca="1">OFFSET(#REF!,1,1)/
OFFSET(#REF!,1,0)</f>
        <v>#REF!</v>
      </c>
      <c r="BF103" s="173" t="e">
        <f ca="1">OFFSET(#REF!,1,1)/
OFFSET(#REF!,1,0)</f>
        <v>#REF!</v>
      </c>
    </row>
    <row r="104" spans="1:58" x14ac:dyDescent="0.2">
      <c r="A104" s="18" t="s">
        <v>364</v>
      </c>
      <c r="B104" s="153" t="e">
        <f>AVERAGEIF(#REF!,B$5,#REF!)</f>
        <v>#REF!</v>
      </c>
      <c r="C104" s="153" t="e">
        <f>AVERAGEIF(#REF!,C$5,#REF!)</f>
        <v>#REF!</v>
      </c>
      <c r="D104" s="153" t="e">
        <f>AVERAGEIF(#REF!,D$5,#REF!)</f>
        <v>#REF!</v>
      </c>
      <c r="E104" s="23"/>
      <c r="F104" s="23"/>
      <c r="G104" s="23"/>
      <c r="H104" s="23"/>
      <c r="I104" s="23"/>
      <c r="J104" s="152">
        <f>AVERAGEIF('Table 2 - Previous month'!$E$4:$CS$4,J$5,'Table 2 - Previous month'!$E103:$CS103)</f>
        <v>229.70967741935485</v>
      </c>
      <c r="K104" s="152">
        <f>AVERAGEIF('Table 2 - Previous month'!$E$4:$CS$4,K$5,'Table 2 - Previous month'!$E103:$CS103)</f>
        <v>82.548387096774192</v>
      </c>
      <c r="L104" s="152">
        <f>AVERAGEIF('Table 2 - Previous month'!$E$4:$CS$4,L$5,'Table 2 - Previous month'!$E103:$CS103)</f>
        <v>147.16129032258064</v>
      </c>
      <c r="M104" s="23"/>
      <c r="N104" s="23"/>
      <c r="O104" s="23"/>
      <c r="P104" s="23"/>
      <c r="Q104" s="23"/>
      <c r="R104" s="23"/>
      <c r="S104" s="23"/>
      <c r="T104" s="23"/>
      <c r="U104" s="23"/>
      <c r="V104" s="23"/>
      <c r="W104" s="23"/>
      <c r="X104" s="23"/>
      <c r="AB104" s="172" t="e">
        <f ca="1">OFFSET(#REF!,1,1)/
OFFSET(#REF!,1,0)</f>
        <v>#REF!</v>
      </c>
      <c r="AC104" s="172" t="e">
        <f ca="1">OFFSET(#REF!,1,1)/
OFFSET(#REF!,1,0)</f>
        <v>#REF!</v>
      </c>
      <c r="AD104" s="173" t="e">
        <f ca="1">OFFSET(#REF!,1,1)/
OFFSET(#REF!,1,0)</f>
        <v>#REF!</v>
      </c>
      <c r="AE104" s="173" t="e">
        <f ca="1">OFFSET(#REF!,1,1)/
OFFSET(#REF!,1,0)</f>
        <v>#REF!</v>
      </c>
      <c r="AF104" s="173" t="e">
        <f ca="1">OFFSET(#REF!,1,1)/
OFFSET(#REF!,1,0)</f>
        <v>#REF!</v>
      </c>
      <c r="AG104" s="173" t="e">
        <f ca="1">OFFSET(#REF!,1,1)/
OFFSET(#REF!,1,0)</f>
        <v>#REF!</v>
      </c>
      <c r="AH104" s="173" t="e">
        <f ca="1">OFFSET(#REF!,1,1)/
OFFSET(#REF!,1,0)</f>
        <v>#REF!</v>
      </c>
      <c r="AI104" s="173" t="e">
        <f ca="1">OFFSET(#REF!,1,1)/
OFFSET(#REF!,1,0)</f>
        <v>#REF!</v>
      </c>
      <c r="AJ104" s="173" t="e">
        <f ca="1">OFFSET(#REF!,1,1)/
OFFSET(#REF!,1,0)</f>
        <v>#REF!</v>
      </c>
      <c r="AK104" s="173" t="e">
        <f ca="1">OFFSET(#REF!,1,1)/
OFFSET(#REF!,1,0)</f>
        <v>#REF!</v>
      </c>
      <c r="AL104" s="173" t="e">
        <f ca="1">OFFSET(#REF!,1,1)/
OFFSET(#REF!,1,0)</f>
        <v>#REF!</v>
      </c>
      <c r="AM104" s="173" t="e">
        <f ca="1">OFFSET(#REF!,1,1)/
OFFSET(#REF!,1,0)</f>
        <v>#REF!</v>
      </c>
      <c r="AN104" s="173" t="e">
        <f ca="1">OFFSET(#REF!,1,1)/
OFFSET(#REF!,1,0)</f>
        <v>#REF!</v>
      </c>
      <c r="AO104" s="173" t="e">
        <f ca="1">OFFSET(#REF!,1,1)/
OFFSET(#REF!,1,0)</f>
        <v>#REF!</v>
      </c>
      <c r="AP104" s="173" t="e">
        <f ca="1">OFFSET(#REF!,1,1)/
OFFSET(#REF!,1,0)</f>
        <v>#REF!</v>
      </c>
      <c r="AQ104" s="173" t="e">
        <f ca="1">OFFSET(#REF!,1,1)/
OFFSET(#REF!,1,0)</f>
        <v>#REF!</v>
      </c>
      <c r="AR104" s="173" t="e">
        <f ca="1">OFFSET(#REF!,1,1)/
OFFSET(#REF!,1,0)</f>
        <v>#REF!</v>
      </c>
      <c r="AS104" s="173" t="e">
        <f ca="1">OFFSET(#REF!,1,1)/
OFFSET(#REF!,1,0)</f>
        <v>#REF!</v>
      </c>
      <c r="AT104" s="173" t="e">
        <f ca="1">OFFSET(#REF!,1,1)/
OFFSET(#REF!,1,0)</f>
        <v>#REF!</v>
      </c>
      <c r="AU104" s="173" t="e">
        <f ca="1">OFFSET(#REF!,1,1)/
OFFSET(#REF!,1,0)</f>
        <v>#REF!</v>
      </c>
      <c r="AV104" s="173" t="e">
        <f ca="1">OFFSET(#REF!,1,1)/
OFFSET(#REF!,1,0)</f>
        <v>#REF!</v>
      </c>
      <c r="AW104" s="173" t="e">
        <f ca="1">OFFSET(#REF!,1,1)/
OFFSET(#REF!,1,0)</f>
        <v>#REF!</v>
      </c>
      <c r="AX104" s="173" t="e">
        <f ca="1">OFFSET(#REF!,1,1)/
OFFSET(#REF!,1,0)</f>
        <v>#REF!</v>
      </c>
      <c r="AY104" s="173" t="e">
        <f ca="1">OFFSET(#REF!,1,1)/
OFFSET(#REF!,1,0)</f>
        <v>#REF!</v>
      </c>
      <c r="AZ104" s="173" t="e">
        <f ca="1">OFFSET(#REF!,1,1)/
OFFSET(#REF!,1,0)</f>
        <v>#REF!</v>
      </c>
      <c r="BA104" s="173" t="e">
        <f ca="1">OFFSET(#REF!,1,1)/
OFFSET(#REF!,1,0)</f>
        <v>#REF!</v>
      </c>
      <c r="BB104" s="173" t="e">
        <f ca="1">OFFSET(#REF!,1,1)/
OFFSET(#REF!,1,0)</f>
        <v>#REF!</v>
      </c>
      <c r="BC104" s="173" t="e">
        <f ca="1">OFFSET(#REF!,1,1)/
OFFSET(#REF!,1,0)</f>
        <v>#REF!</v>
      </c>
      <c r="BD104" s="173" t="e">
        <f ca="1">OFFSET(#REF!,1,1)/
OFFSET(#REF!,1,0)</f>
        <v>#REF!</v>
      </c>
      <c r="BE104" s="173" t="e">
        <f ca="1">OFFSET(#REF!,1,1)/
OFFSET(#REF!,1,0)</f>
        <v>#REF!</v>
      </c>
      <c r="BF104" s="173" t="e">
        <f ca="1">OFFSET(#REF!,1,1)/
OFFSET(#REF!,1,0)</f>
        <v>#REF!</v>
      </c>
    </row>
    <row r="105" spans="1:58" x14ac:dyDescent="0.2">
      <c r="A105" s="18" t="s">
        <v>375</v>
      </c>
      <c r="B105" s="153" t="e">
        <f>AVERAGEIF(#REF!,B$5,#REF!)</f>
        <v>#REF!</v>
      </c>
      <c r="C105" s="153" t="e">
        <f>AVERAGEIF(#REF!,C$5,#REF!)</f>
        <v>#REF!</v>
      </c>
      <c r="D105" s="153" t="e">
        <f>AVERAGEIF(#REF!,D$5,#REF!)</f>
        <v>#REF!</v>
      </c>
      <c r="E105" s="23"/>
      <c r="F105" s="23"/>
      <c r="G105" s="23"/>
      <c r="H105" s="23"/>
      <c r="I105" s="23"/>
      <c r="J105" s="152">
        <f>AVERAGEIF('Table 2 - Previous month'!$E$4:$CS$4,J$5,'Table 2 - Previous month'!$E104:$CS104)</f>
        <v>493</v>
      </c>
      <c r="K105" s="152">
        <f>AVERAGEIF('Table 2 - Previous month'!$E$4:$CS$4,K$5,'Table 2 - Previous month'!$E104:$CS104)</f>
        <v>266.83870967741933</v>
      </c>
      <c r="L105" s="152">
        <f>AVERAGEIF('Table 2 - Previous month'!$E$4:$CS$4,L$5,'Table 2 - Previous month'!$E104:$CS104)</f>
        <v>226.16129032258064</v>
      </c>
      <c r="M105" s="23"/>
      <c r="N105" s="23"/>
      <c r="O105" s="23"/>
      <c r="P105" s="23"/>
      <c r="Q105" s="23"/>
      <c r="R105" s="23"/>
      <c r="S105" s="23"/>
      <c r="T105" s="23"/>
      <c r="U105" s="23"/>
      <c r="V105" s="23"/>
      <c r="W105" s="23"/>
      <c r="X105" s="23"/>
      <c r="AB105" s="172" t="e">
        <f ca="1">OFFSET(#REF!,1,1)/
OFFSET(#REF!,1,0)</f>
        <v>#REF!</v>
      </c>
      <c r="AC105" s="172" t="e">
        <f ca="1">OFFSET(#REF!,1,1)/
OFFSET(#REF!,1,0)</f>
        <v>#REF!</v>
      </c>
      <c r="AD105" s="173" t="e">
        <f ca="1">OFFSET(#REF!,1,1)/
OFFSET(#REF!,1,0)</f>
        <v>#REF!</v>
      </c>
      <c r="AE105" s="173" t="e">
        <f ca="1">OFFSET(#REF!,1,1)/
OFFSET(#REF!,1,0)</f>
        <v>#REF!</v>
      </c>
      <c r="AF105" s="173" t="e">
        <f ca="1">OFFSET(#REF!,1,1)/
OFFSET(#REF!,1,0)</f>
        <v>#REF!</v>
      </c>
      <c r="AG105" s="173" t="e">
        <f ca="1">OFFSET(#REF!,1,1)/
OFFSET(#REF!,1,0)</f>
        <v>#REF!</v>
      </c>
      <c r="AH105" s="173" t="e">
        <f ca="1">OFFSET(#REF!,1,1)/
OFFSET(#REF!,1,0)</f>
        <v>#REF!</v>
      </c>
      <c r="AI105" s="173" t="e">
        <f ca="1">OFFSET(#REF!,1,1)/
OFFSET(#REF!,1,0)</f>
        <v>#REF!</v>
      </c>
      <c r="AJ105" s="173" t="e">
        <f ca="1">OFFSET(#REF!,1,1)/
OFFSET(#REF!,1,0)</f>
        <v>#REF!</v>
      </c>
      <c r="AK105" s="173" t="e">
        <f ca="1">OFFSET(#REF!,1,1)/
OFFSET(#REF!,1,0)</f>
        <v>#REF!</v>
      </c>
      <c r="AL105" s="173" t="e">
        <f ca="1">OFFSET(#REF!,1,1)/
OFFSET(#REF!,1,0)</f>
        <v>#REF!</v>
      </c>
      <c r="AM105" s="173" t="e">
        <f ca="1">OFFSET(#REF!,1,1)/
OFFSET(#REF!,1,0)</f>
        <v>#REF!</v>
      </c>
      <c r="AN105" s="173" t="e">
        <f ca="1">OFFSET(#REF!,1,1)/
OFFSET(#REF!,1,0)</f>
        <v>#REF!</v>
      </c>
      <c r="AO105" s="173" t="e">
        <f ca="1">OFFSET(#REF!,1,1)/
OFFSET(#REF!,1,0)</f>
        <v>#REF!</v>
      </c>
      <c r="AP105" s="173" t="e">
        <f ca="1">OFFSET(#REF!,1,1)/
OFFSET(#REF!,1,0)</f>
        <v>#REF!</v>
      </c>
      <c r="AQ105" s="173" t="e">
        <f ca="1">OFFSET(#REF!,1,1)/
OFFSET(#REF!,1,0)</f>
        <v>#REF!</v>
      </c>
      <c r="AR105" s="173" t="e">
        <f ca="1">OFFSET(#REF!,1,1)/
OFFSET(#REF!,1,0)</f>
        <v>#REF!</v>
      </c>
      <c r="AS105" s="173" t="e">
        <f ca="1">OFFSET(#REF!,1,1)/
OFFSET(#REF!,1,0)</f>
        <v>#REF!</v>
      </c>
      <c r="AT105" s="173" t="e">
        <f ca="1">OFFSET(#REF!,1,1)/
OFFSET(#REF!,1,0)</f>
        <v>#REF!</v>
      </c>
      <c r="AU105" s="173" t="e">
        <f ca="1">OFFSET(#REF!,1,1)/
OFFSET(#REF!,1,0)</f>
        <v>#REF!</v>
      </c>
      <c r="AV105" s="173" t="e">
        <f ca="1">OFFSET(#REF!,1,1)/
OFFSET(#REF!,1,0)</f>
        <v>#REF!</v>
      </c>
      <c r="AW105" s="173" t="e">
        <f ca="1">OFFSET(#REF!,1,1)/
OFFSET(#REF!,1,0)</f>
        <v>#REF!</v>
      </c>
      <c r="AX105" s="173" t="e">
        <f ca="1">OFFSET(#REF!,1,1)/
OFFSET(#REF!,1,0)</f>
        <v>#REF!</v>
      </c>
      <c r="AY105" s="173" t="e">
        <f ca="1">OFFSET(#REF!,1,1)/
OFFSET(#REF!,1,0)</f>
        <v>#REF!</v>
      </c>
      <c r="AZ105" s="173" t="e">
        <f ca="1">OFFSET(#REF!,1,1)/
OFFSET(#REF!,1,0)</f>
        <v>#REF!</v>
      </c>
      <c r="BA105" s="173" t="e">
        <f ca="1">OFFSET(#REF!,1,1)/
OFFSET(#REF!,1,0)</f>
        <v>#REF!</v>
      </c>
      <c r="BB105" s="173" t="e">
        <f ca="1">OFFSET(#REF!,1,1)/
OFFSET(#REF!,1,0)</f>
        <v>#REF!</v>
      </c>
      <c r="BC105" s="173" t="e">
        <f ca="1">OFFSET(#REF!,1,1)/
OFFSET(#REF!,1,0)</f>
        <v>#REF!</v>
      </c>
      <c r="BD105" s="173" t="e">
        <f ca="1">OFFSET(#REF!,1,1)/
OFFSET(#REF!,1,0)</f>
        <v>#REF!</v>
      </c>
      <c r="BE105" s="173" t="e">
        <f ca="1">OFFSET(#REF!,1,1)/
OFFSET(#REF!,1,0)</f>
        <v>#REF!</v>
      </c>
      <c r="BF105" s="173" t="e">
        <f ca="1">OFFSET(#REF!,1,1)/
OFFSET(#REF!,1,0)</f>
        <v>#REF!</v>
      </c>
    </row>
    <row r="106" spans="1:58" x14ac:dyDescent="0.2">
      <c r="A106" s="18" t="s">
        <v>376</v>
      </c>
      <c r="B106" s="153" t="e">
        <f>AVERAGEIF(#REF!,B$5,#REF!)</f>
        <v>#REF!</v>
      </c>
      <c r="C106" s="153" t="e">
        <f>AVERAGEIF(#REF!,C$5,#REF!)</f>
        <v>#REF!</v>
      </c>
      <c r="D106" s="153" t="e">
        <f>AVERAGEIF(#REF!,D$5,#REF!)</f>
        <v>#REF!</v>
      </c>
      <c r="E106" s="23"/>
      <c r="F106" s="23"/>
      <c r="G106" s="23"/>
      <c r="H106" s="23"/>
      <c r="I106" s="23"/>
      <c r="J106" s="152">
        <f>AVERAGEIF('Table 2 - Previous month'!$E$4:$CS$4,J$5,'Table 2 - Previous month'!$E105:$CS105)</f>
        <v>222.09677419354838</v>
      </c>
      <c r="K106" s="152">
        <f>AVERAGEIF('Table 2 - Previous month'!$E$4:$CS$4,K$5,'Table 2 - Previous month'!$E105:$CS105)</f>
        <v>101.61290322580645</v>
      </c>
      <c r="L106" s="152">
        <f>AVERAGEIF('Table 2 - Previous month'!$E$4:$CS$4,L$5,'Table 2 - Previous month'!$E105:$CS105)</f>
        <v>120.48387096774194</v>
      </c>
      <c r="M106" s="23"/>
      <c r="N106" s="23"/>
      <c r="O106" s="23"/>
      <c r="P106" s="23"/>
      <c r="Q106" s="23"/>
      <c r="R106" s="23"/>
      <c r="S106" s="23"/>
      <c r="T106" s="23"/>
      <c r="U106" s="23"/>
      <c r="V106" s="23"/>
      <c r="W106" s="23"/>
      <c r="X106" s="23"/>
      <c r="AB106" s="172" t="e">
        <f ca="1">OFFSET(#REF!,1,1)/
OFFSET(#REF!,1,0)</f>
        <v>#REF!</v>
      </c>
      <c r="AC106" s="172" t="e">
        <f ca="1">OFFSET(#REF!,1,1)/
OFFSET(#REF!,1,0)</f>
        <v>#REF!</v>
      </c>
      <c r="AD106" s="173" t="e">
        <f ca="1">OFFSET(#REF!,1,1)/
OFFSET(#REF!,1,0)</f>
        <v>#REF!</v>
      </c>
      <c r="AE106" s="173" t="e">
        <f ca="1">OFFSET(#REF!,1,1)/
OFFSET(#REF!,1,0)</f>
        <v>#REF!</v>
      </c>
      <c r="AF106" s="173" t="e">
        <f ca="1">OFFSET(#REF!,1,1)/
OFFSET(#REF!,1,0)</f>
        <v>#REF!</v>
      </c>
      <c r="AG106" s="173" t="e">
        <f ca="1">OFFSET(#REF!,1,1)/
OFFSET(#REF!,1,0)</f>
        <v>#REF!</v>
      </c>
      <c r="AH106" s="173" t="e">
        <f ca="1">OFFSET(#REF!,1,1)/
OFFSET(#REF!,1,0)</f>
        <v>#REF!</v>
      </c>
      <c r="AI106" s="173" t="e">
        <f ca="1">OFFSET(#REF!,1,1)/
OFFSET(#REF!,1,0)</f>
        <v>#REF!</v>
      </c>
      <c r="AJ106" s="173" t="e">
        <f ca="1">OFFSET(#REF!,1,1)/
OFFSET(#REF!,1,0)</f>
        <v>#REF!</v>
      </c>
      <c r="AK106" s="173" t="e">
        <f ca="1">OFFSET(#REF!,1,1)/
OFFSET(#REF!,1,0)</f>
        <v>#REF!</v>
      </c>
      <c r="AL106" s="173" t="e">
        <f ca="1">OFFSET(#REF!,1,1)/
OFFSET(#REF!,1,0)</f>
        <v>#REF!</v>
      </c>
      <c r="AM106" s="173" t="e">
        <f ca="1">OFFSET(#REF!,1,1)/
OFFSET(#REF!,1,0)</f>
        <v>#REF!</v>
      </c>
      <c r="AN106" s="173" t="e">
        <f ca="1">OFFSET(#REF!,1,1)/
OFFSET(#REF!,1,0)</f>
        <v>#REF!</v>
      </c>
      <c r="AO106" s="173" t="e">
        <f ca="1">OFFSET(#REF!,1,1)/
OFFSET(#REF!,1,0)</f>
        <v>#REF!</v>
      </c>
      <c r="AP106" s="173" t="e">
        <f ca="1">OFFSET(#REF!,1,1)/
OFFSET(#REF!,1,0)</f>
        <v>#REF!</v>
      </c>
      <c r="AQ106" s="173" t="e">
        <f ca="1">OFFSET(#REF!,1,1)/
OFFSET(#REF!,1,0)</f>
        <v>#REF!</v>
      </c>
      <c r="AR106" s="173" t="e">
        <f ca="1">OFFSET(#REF!,1,1)/
OFFSET(#REF!,1,0)</f>
        <v>#REF!</v>
      </c>
      <c r="AS106" s="173" t="e">
        <f ca="1">OFFSET(#REF!,1,1)/
OFFSET(#REF!,1,0)</f>
        <v>#REF!</v>
      </c>
      <c r="AT106" s="173" t="e">
        <f ca="1">OFFSET(#REF!,1,1)/
OFFSET(#REF!,1,0)</f>
        <v>#REF!</v>
      </c>
      <c r="AU106" s="173" t="e">
        <f ca="1">OFFSET(#REF!,1,1)/
OFFSET(#REF!,1,0)</f>
        <v>#REF!</v>
      </c>
      <c r="AV106" s="173" t="e">
        <f ca="1">OFFSET(#REF!,1,1)/
OFFSET(#REF!,1,0)</f>
        <v>#REF!</v>
      </c>
      <c r="AW106" s="173" t="e">
        <f ca="1">OFFSET(#REF!,1,1)/
OFFSET(#REF!,1,0)</f>
        <v>#REF!</v>
      </c>
      <c r="AX106" s="173" t="e">
        <f ca="1">OFFSET(#REF!,1,1)/
OFFSET(#REF!,1,0)</f>
        <v>#REF!</v>
      </c>
      <c r="AY106" s="173" t="e">
        <f ca="1">OFFSET(#REF!,1,1)/
OFFSET(#REF!,1,0)</f>
        <v>#REF!</v>
      </c>
      <c r="AZ106" s="173" t="e">
        <f ca="1">OFFSET(#REF!,1,1)/
OFFSET(#REF!,1,0)</f>
        <v>#REF!</v>
      </c>
      <c r="BA106" s="173" t="e">
        <f ca="1">OFFSET(#REF!,1,1)/
OFFSET(#REF!,1,0)</f>
        <v>#REF!</v>
      </c>
      <c r="BB106" s="173" t="e">
        <f ca="1">OFFSET(#REF!,1,1)/
OFFSET(#REF!,1,0)</f>
        <v>#REF!</v>
      </c>
      <c r="BC106" s="173" t="e">
        <f ca="1">OFFSET(#REF!,1,1)/
OFFSET(#REF!,1,0)</f>
        <v>#REF!</v>
      </c>
      <c r="BD106" s="173" t="e">
        <f ca="1">OFFSET(#REF!,1,1)/
OFFSET(#REF!,1,0)</f>
        <v>#REF!</v>
      </c>
      <c r="BE106" s="173" t="e">
        <f ca="1">OFFSET(#REF!,1,1)/
OFFSET(#REF!,1,0)</f>
        <v>#REF!</v>
      </c>
      <c r="BF106" s="173" t="e">
        <f ca="1">OFFSET(#REF!,1,1)/
OFFSET(#REF!,1,0)</f>
        <v>#REF!</v>
      </c>
    </row>
    <row r="107" spans="1:58" x14ac:dyDescent="0.2">
      <c r="A107" s="18" t="s">
        <v>381</v>
      </c>
      <c r="B107" s="153" t="e">
        <f>AVERAGEIF(#REF!,B$5,#REF!)</f>
        <v>#REF!</v>
      </c>
      <c r="C107" s="153" t="e">
        <f>AVERAGEIF(#REF!,C$5,#REF!)</f>
        <v>#REF!</v>
      </c>
      <c r="D107" s="153" t="e">
        <f>AVERAGEIF(#REF!,D$5,#REF!)</f>
        <v>#REF!</v>
      </c>
      <c r="E107" s="23"/>
      <c r="F107" s="23"/>
      <c r="G107" s="23"/>
      <c r="H107" s="23"/>
      <c r="I107" s="23"/>
      <c r="J107" s="152">
        <f>AVERAGEIF('Table 2 - Previous month'!$E$4:$CS$4,J$5,'Table 2 - Previous month'!$E106:$CS106)</f>
        <v>390.74193548387098</v>
      </c>
      <c r="K107" s="152">
        <f>AVERAGEIF('Table 2 - Previous month'!$E$4:$CS$4,K$5,'Table 2 - Previous month'!$E106:$CS106)</f>
        <v>187.7741935483871</v>
      </c>
      <c r="L107" s="152">
        <f>AVERAGEIF('Table 2 - Previous month'!$E$4:$CS$4,L$5,'Table 2 - Previous month'!$E106:$CS106)</f>
        <v>202.96774193548387</v>
      </c>
      <c r="M107" s="23"/>
      <c r="N107" s="23"/>
      <c r="O107" s="23"/>
      <c r="P107" s="23"/>
      <c r="Q107" s="23"/>
      <c r="R107" s="23"/>
      <c r="S107" s="23"/>
      <c r="T107" s="23"/>
      <c r="U107" s="23"/>
      <c r="V107" s="23"/>
      <c r="W107" s="23"/>
      <c r="X107" s="23"/>
      <c r="AB107" s="172" t="e">
        <f ca="1">OFFSET(#REF!,1,1)/
OFFSET(#REF!,1,0)</f>
        <v>#REF!</v>
      </c>
      <c r="AC107" s="172" t="e">
        <f ca="1">OFFSET(#REF!,1,1)/
OFFSET(#REF!,1,0)</f>
        <v>#REF!</v>
      </c>
      <c r="AD107" s="173" t="e">
        <f ca="1">OFFSET(#REF!,1,1)/
OFFSET(#REF!,1,0)</f>
        <v>#REF!</v>
      </c>
      <c r="AE107" s="173" t="e">
        <f ca="1">OFFSET(#REF!,1,1)/
OFFSET(#REF!,1,0)</f>
        <v>#REF!</v>
      </c>
      <c r="AF107" s="173" t="e">
        <f ca="1">OFFSET(#REF!,1,1)/
OFFSET(#REF!,1,0)</f>
        <v>#REF!</v>
      </c>
      <c r="AG107" s="173" t="e">
        <f ca="1">OFFSET(#REF!,1,1)/
OFFSET(#REF!,1,0)</f>
        <v>#REF!</v>
      </c>
      <c r="AH107" s="173" t="e">
        <f ca="1">OFFSET(#REF!,1,1)/
OFFSET(#REF!,1,0)</f>
        <v>#REF!</v>
      </c>
      <c r="AI107" s="173" t="e">
        <f ca="1">OFFSET(#REF!,1,1)/
OFFSET(#REF!,1,0)</f>
        <v>#REF!</v>
      </c>
      <c r="AJ107" s="173" t="e">
        <f ca="1">OFFSET(#REF!,1,1)/
OFFSET(#REF!,1,0)</f>
        <v>#REF!</v>
      </c>
      <c r="AK107" s="173" t="e">
        <f ca="1">OFFSET(#REF!,1,1)/
OFFSET(#REF!,1,0)</f>
        <v>#REF!</v>
      </c>
      <c r="AL107" s="173" t="e">
        <f ca="1">OFFSET(#REF!,1,1)/
OFFSET(#REF!,1,0)</f>
        <v>#REF!</v>
      </c>
      <c r="AM107" s="173" t="e">
        <f ca="1">OFFSET(#REF!,1,1)/
OFFSET(#REF!,1,0)</f>
        <v>#REF!</v>
      </c>
      <c r="AN107" s="173" t="e">
        <f ca="1">OFFSET(#REF!,1,1)/
OFFSET(#REF!,1,0)</f>
        <v>#REF!</v>
      </c>
      <c r="AO107" s="173" t="e">
        <f ca="1">OFFSET(#REF!,1,1)/
OFFSET(#REF!,1,0)</f>
        <v>#REF!</v>
      </c>
      <c r="AP107" s="173" t="e">
        <f ca="1">OFFSET(#REF!,1,1)/
OFFSET(#REF!,1,0)</f>
        <v>#REF!</v>
      </c>
      <c r="AQ107" s="173" t="e">
        <f ca="1">OFFSET(#REF!,1,1)/
OFFSET(#REF!,1,0)</f>
        <v>#REF!</v>
      </c>
      <c r="AR107" s="173" t="e">
        <f ca="1">OFFSET(#REF!,1,1)/
OFFSET(#REF!,1,0)</f>
        <v>#REF!</v>
      </c>
      <c r="AS107" s="173" t="e">
        <f ca="1">OFFSET(#REF!,1,1)/
OFFSET(#REF!,1,0)</f>
        <v>#REF!</v>
      </c>
      <c r="AT107" s="173" t="e">
        <f ca="1">OFFSET(#REF!,1,1)/
OFFSET(#REF!,1,0)</f>
        <v>#REF!</v>
      </c>
      <c r="AU107" s="173" t="e">
        <f ca="1">OFFSET(#REF!,1,1)/
OFFSET(#REF!,1,0)</f>
        <v>#REF!</v>
      </c>
      <c r="AV107" s="173" t="e">
        <f ca="1">OFFSET(#REF!,1,1)/
OFFSET(#REF!,1,0)</f>
        <v>#REF!</v>
      </c>
      <c r="AW107" s="173" t="e">
        <f ca="1">OFFSET(#REF!,1,1)/
OFFSET(#REF!,1,0)</f>
        <v>#REF!</v>
      </c>
      <c r="AX107" s="173" t="e">
        <f ca="1">OFFSET(#REF!,1,1)/
OFFSET(#REF!,1,0)</f>
        <v>#REF!</v>
      </c>
      <c r="AY107" s="173" t="e">
        <f ca="1">OFFSET(#REF!,1,1)/
OFFSET(#REF!,1,0)</f>
        <v>#REF!</v>
      </c>
      <c r="AZ107" s="173" t="e">
        <f ca="1">OFFSET(#REF!,1,1)/
OFFSET(#REF!,1,0)</f>
        <v>#REF!</v>
      </c>
      <c r="BA107" s="173" t="e">
        <f ca="1">OFFSET(#REF!,1,1)/
OFFSET(#REF!,1,0)</f>
        <v>#REF!</v>
      </c>
      <c r="BB107" s="173" t="e">
        <f ca="1">OFFSET(#REF!,1,1)/
OFFSET(#REF!,1,0)</f>
        <v>#REF!</v>
      </c>
      <c r="BC107" s="173" t="e">
        <f ca="1">OFFSET(#REF!,1,1)/
OFFSET(#REF!,1,0)</f>
        <v>#REF!</v>
      </c>
      <c r="BD107" s="173" t="e">
        <f ca="1">OFFSET(#REF!,1,1)/
OFFSET(#REF!,1,0)</f>
        <v>#REF!</v>
      </c>
      <c r="BE107" s="173" t="e">
        <f ca="1">OFFSET(#REF!,1,1)/
OFFSET(#REF!,1,0)</f>
        <v>#REF!</v>
      </c>
      <c r="BF107" s="173" t="e">
        <f ca="1">OFFSET(#REF!,1,1)/
OFFSET(#REF!,1,0)</f>
        <v>#REF!</v>
      </c>
    </row>
    <row r="108" spans="1:58" x14ac:dyDescent="0.2">
      <c r="A108" s="18" t="s">
        <v>384</v>
      </c>
      <c r="B108" s="153" t="e">
        <f>AVERAGEIF(#REF!,B$5,#REF!)</f>
        <v>#REF!</v>
      </c>
      <c r="C108" s="153" t="e">
        <f>AVERAGEIF(#REF!,C$5,#REF!)</f>
        <v>#REF!</v>
      </c>
      <c r="D108" s="153" t="e">
        <f>AVERAGEIF(#REF!,D$5,#REF!)</f>
        <v>#REF!</v>
      </c>
      <c r="E108" s="23"/>
      <c r="F108" s="23"/>
      <c r="G108" s="23"/>
      <c r="H108" s="23"/>
      <c r="I108" s="23"/>
      <c r="J108" s="152">
        <f>AVERAGEIF('Table 2 - Previous month'!$E$4:$CS$4,J$5,'Table 2 - Previous month'!$E107:$CS107)</f>
        <v>134.7741935483871</v>
      </c>
      <c r="K108" s="152">
        <f>AVERAGEIF('Table 2 - Previous month'!$E$4:$CS$4,K$5,'Table 2 - Previous month'!$E107:$CS107)</f>
        <v>96.41935483870968</v>
      </c>
      <c r="L108" s="152">
        <f>AVERAGEIF('Table 2 - Previous month'!$E$4:$CS$4,L$5,'Table 2 - Previous month'!$E107:$CS107)</f>
        <v>38.354838709677416</v>
      </c>
      <c r="M108" s="23"/>
      <c r="N108" s="23"/>
      <c r="O108" s="23"/>
      <c r="P108" s="23"/>
      <c r="Q108" s="23"/>
      <c r="R108" s="23"/>
      <c r="S108" s="23"/>
      <c r="T108" s="23"/>
      <c r="U108" s="23"/>
      <c r="V108" s="23"/>
      <c r="W108" s="23"/>
      <c r="X108" s="23"/>
      <c r="AB108" s="172" t="e">
        <f ca="1">OFFSET(#REF!,1,1)/
OFFSET(#REF!,1,0)</f>
        <v>#REF!</v>
      </c>
      <c r="AC108" s="172" t="e">
        <f ca="1">OFFSET(#REF!,1,1)/
OFFSET(#REF!,1,0)</f>
        <v>#REF!</v>
      </c>
      <c r="AD108" s="173" t="e">
        <f ca="1">OFFSET(#REF!,1,1)/
OFFSET(#REF!,1,0)</f>
        <v>#REF!</v>
      </c>
      <c r="AE108" s="173" t="e">
        <f ca="1">OFFSET(#REF!,1,1)/
OFFSET(#REF!,1,0)</f>
        <v>#REF!</v>
      </c>
      <c r="AF108" s="173" t="e">
        <f ca="1">OFFSET(#REF!,1,1)/
OFFSET(#REF!,1,0)</f>
        <v>#REF!</v>
      </c>
      <c r="AG108" s="173" t="e">
        <f ca="1">OFFSET(#REF!,1,1)/
OFFSET(#REF!,1,0)</f>
        <v>#REF!</v>
      </c>
      <c r="AH108" s="173" t="e">
        <f ca="1">OFFSET(#REF!,1,1)/
OFFSET(#REF!,1,0)</f>
        <v>#REF!</v>
      </c>
      <c r="AI108" s="173" t="e">
        <f ca="1">OFFSET(#REF!,1,1)/
OFFSET(#REF!,1,0)</f>
        <v>#REF!</v>
      </c>
      <c r="AJ108" s="173" t="e">
        <f ca="1">OFFSET(#REF!,1,1)/
OFFSET(#REF!,1,0)</f>
        <v>#REF!</v>
      </c>
      <c r="AK108" s="173" t="e">
        <f ca="1">OFFSET(#REF!,1,1)/
OFFSET(#REF!,1,0)</f>
        <v>#REF!</v>
      </c>
      <c r="AL108" s="173" t="e">
        <f ca="1">OFFSET(#REF!,1,1)/
OFFSET(#REF!,1,0)</f>
        <v>#REF!</v>
      </c>
      <c r="AM108" s="173" t="e">
        <f ca="1">OFFSET(#REF!,1,1)/
OFFSET(#REF!,1,0)</f>
        <v>#REF!</v>
      </c>
      <c r="AN108" s="173" t="e">
        <f ca="1">OFFSET(#REF!,1,1)/
OFFSET(#REF!,1,0)</f>
        <v>#REF!</v>
      </c>
      <c r="AO108" s="173" t="e">
        <f ca="1">OFFSET(#REF!,1,1)/
OFFSET(#REF!,1,0)</f>
        <v>#REF!</v>
      </c>
      <c r="AP108" s="173" t="e">
        <f ca="1">OFFSET(#REF!,1,1)/
OFFSET(#REF!,1,0)</f>
        <v>#REF!</v>
      </c>
      <c r="AQ108" s="173" t="e">
        <f ca="1">OFFSET(#REF!,1,1)/
OFFSET(#REF!,1,0)</f>
        <v>#REF!</v>
      </c>
      <c r="AR108" s="173" t="e">
        <f ca="1">OFFSET(#REF!,1,1)/
OFFSET(#REF!,1,0)</f>
        <v>#REF!</v>
      </c>
      <c r="AS108" s="173" t="e">
        <f ca="1">OFFSET(#REF!,1,1)/
OFFSET(#REF!,1,0)</f>
        <v>#REF!</v>
      </c>
      <c r="AT108" s="173" t="e">
        <f ca="1">OFFSET(#REF!,1,1)/
OFFSET(#REF!,1,0)</f>
        <v>#REF!</v>
      </c>
      <c r="AU108" s="173" t="e">
        <f ca="1">OFFSET(#REF!,1,1)/
OFFSET(#REF!,1,0)</f>
        <v>#REF!</v>
      </c>
      <c r="AV108" s="173" t="e">
        <f ca="1">OFFSET(#REF!,1,1)/
OFFSET(#REF!,1,0)</f>
        <v>#REF!</v>
      </c>
      <c r="AW108" s="173" t="e">
        <f ca="1">OFFSET(#REF!,1,1)/
OFFSET(#REF!,1,0)</f>
        <v>#REF!</v>
      </c>
      <c r="AX108" s="173" t="e">
        <f ca="1">OFFSET(#REF!,1,1)/
OFFSET(#REF!,1,0)</f>
        <v>#REF!</v>
      </c>
      <c r="AY108" s="173" t="e">
        <f ca="1">OFFSET(#REF!,1,1)/
OFFSET(#REF!,1,0)</f>
        <v>#REF!</v>
      </c>
      <c r="AZ108" s="173" t="e">
        <f ca="1">OFFSET(#REF!,1,1)/
OFFSET(#REF!,1,0)</f>
        <v>#REF!</v>
      </c>
      <c r="BA108" s="173" t="e">
        <f ca="1">OFFSET(#REF!,1,1)/
OFFSET(#REF!,1,0)</f>
        <v>#REF!</v>
      </c>
      <c r="BB108" s="173" t="e">
        <f ca="1">OFFSET(#REF!,1,1)/
OFFSET(#REF!,1,0)</f>
        <v>#REF!</v>
      </c>
      <c r="BC108" s="173" t="e">
        <f ca="1">OFFSET(#REF!,1,1)/
OFFSET(#REF!,1,0)</f>
        <v>#REF!</v>
      </c>
      <c r="BD108" s="173" t="e">
        <f ca="1">OFFSET(#REF!,1,1)/
OFFSET(#REF!,1,0)</f>
        <v>#REF!</v>
      </c>
      <c r="BE108" s="173" t="e">
        <f ca="1">OFFSET(#REF!,1,1)/
OFFSET(#REF!,1,0)</f>
        <v>#REF!</v>
      </c>
      <c r="BF108" s="173" t="e">
        <f ca="1">OFFSET(#REF!,1,1)/
OFFSET(#REF!,1,0)</f>
        <v>#REF!</v>
      </c>
    </row>
    <row r="109" spans="1:58" x14ac:dyDescent="0.2">
      <c r="A109" s="18" t="s">
        <v>386</v>
      </c>
      <c r="B109" s="153" t="e">
        <f>AVERAGEIF(#REF!,B$5,#REF!)</f>
        <v>#REF!</v>
      </c>
      <c r="C109" s="153" t="e">
        <f>AVERAGEIF(#REF!,C$5,#REF!)</f>
        <v>#REF!</v>
      </c>
      <c r="D109" s="153" t="e">
        <f>AVERAGEIF(#REF!,D$5,#REF!)</f>
        <v>#REF!</v>
      </c>
      <c r="E109" s="23"/>
      <c r="F109" s="23"/>
      <c r="G109" s="23"/>
      <c r="H109" s="23"/>
      <c r="I109" s="23"/>
      <c r="J109" s="152">
        <f>AVERAGEIF('Table 2 - Previous month'!$E$4:$CS$4,J$5,'Table 2 - Previous month'!$E108:$CS108)</f>
        <v>180.96774193548387</v>
      </c>
      <c r="K109" s="152">
        <f>AVERAGEIF('Table 2 - Previous month'!$E$4:$CS$4,K$5,'Table 2 - Previous month'!$E108:$CS108)</f>
        <v>88.645161290322577</v>
      </c>
      <c r="L109" s="152">
        <f>AVERAGEIF('Table 2 - Previous month'!$E$4:$CS$4,L$5,'Table 2 - Previous month'!$E108:$CS108)</f>
        <v>92.322580645161295</v>
      </c>
      <c r="M109" s="23"/>
      <c r="N109" s="23"/>
      <c r="O109" s="23"/>
      <c r="P109" s="23"/>
      <c r="Q109" s="23"/>
      <c r="R109" s="23"/>
      <c r="S109" s="23"/>
      <c r="T109" s="23"/>
      <c r="U109" s="23"/>
      <c r="V109" s="23"/>
      <c r="W109" s="23"/>
      <c r="X109" s="23"/>
      <c r="AB109" s="172" t="e">
        <f ca="1">OFFSET(#REF!,1,1)/
OFFSET(#REF!,1,0)</f>
        <v>#REF!</v>
      </c>
      <c r="AC109" s="172" t="e">
        <f ca="1">OFFSET(#REF!,1,1)/
OFFSET(#REF!,1,0)</f>
        <v>#REF!</v>
      </c>
      <c r="AD109" s="173" t="e">
        <f ca="1">OFFSET(#REF!,1,1)/
OFFSET(#REF!,1,0)</f>
        <v>#REF!</v>
      </c>
      <c r="AE109" s="173" t="e">
        <f ca="1">OFFSET(#REF!,1,1)/
OFFSET(#REF!,1,0)</f>
        <v>#REF!</v>
      </c>
      <c r="AF109" s="173" t="e">
        <f ca="1">OFFSET(#REF!,1,1)/
OFFSET(#REF!,1,0)</f>
        <v>#REF!</v>
      </c>
      <c r="AG109" s="173" t="e">
        <f ca="1">OFFSET(#REF!,1,1)/
OFFSET(#REF!,1,0)</f>
        <v>#REF!</v>
      </c>
      <c r="AH109" s="173" t="e">
        <f ca="1">OFFSET(#REF!,1,1)/
OFFSET(#REF!,1,0)</f>
        <v>#REF!</v>
      </c>
      <c r="AI109" s="173" t="e">
        <f ca="1">OFFSET(#REF!,1,1)/
OFFSET(#REF!,1,0)</f>
        <v>#REF!</v>
      </c>
      <c r="AJ109" s="173" t="e">
        <f ca="1">OFFSET(#REF!,1,1)/
OFFSET(#REF!,1,0)</f>
        <v>#REF!</v>
      </c>
      <c r="AK109" s="173" t="e">
        <f ca="1">OFFSET(#REF!,1,1)/
OFFSET(#REF!,1,0)</f>
        <v>#REF!</v>
      </c>
      <c r="AL109" s="173" t="e">
        <f ca="1">OFFSET(#REF!,1,1)/
OFFSET(#REF!,1,0)</f>
        <v>#REF!</v>
      </c>
      <c r="AM109" s="173" t="e">
        <f ca="1">OFFSET(#REF!,1,1)/
OFFSET(#REF!,1,0)</f>
        <v>#REF!</v>
      </c>
      <c r="AN109" s="173" t="e">
        <f ca="1">OFFSET(#REF!,1,1)/
OFFSET(#REF!,1,0)</f>
        <v>#REF!</v>
      </c>
      <c r="AO109" s="173" t="e">
        <f ca="1">OFFSET(#REF!,1,1)/
OFFSET(#REF!,1,0)</f>
        <v>#REF!</v>
      </c>
      <c r="AP109" s="173" t="e">
        <f ca="1">OFFSET(#REF!,1,1)/
OFFSET(#REF!,1,0)</f>
        <v>#REF!</v>
      </c>
      <c r="AQ109" s="173" t="e">
        <f ca="1">OFFSET(#REF!,1,1)/
OFFSET(#REF!,1,0)</f>
        <v>#REF!</v>
      </c>
      <c r="AR109" s="173" t="e">
        <f ca="1">OFFSET(#REF!,1,1)/
OFFSET(#REF!,1,0)</f>
        <v>#REF!</v>
      </c>
      <c r="AS109" s="173" t="e">
        <f ca="1">OFFSET(#REF!,1,1)/
OFFSET(#REF!,1,0)</f>
        <v>#REF!</v>
      </c>
      <c r="AT109" s="173" t="e">
        <f ca="1">OFFSET(#REF!,1,1)/
OFFSET(#REF!,1,0)</f>
        <v>#REF!</v>
      </c>
      <c r="AU109" s="173" t="e">
        <f ca="1">OFFSET(#REF!,1,1)/
OFFSET(#REF!,1,0)</f>
        <v>#REF!</v>
      </c>
      <c r="AV109" s="173" t="e">
        <f ca="1">OFFSET(#REF!,1,1)/
OFFSET(#REF!,1,0)</f>
        <v>#REF!</v>
      </c>
      <c r="AW109" s="173" t="e">
        <f ca="1">OFFSET(#REF!,1,1)/
OFFSET(#REF!,1,0)</f>
        <v>#REF!</v>
      </c>
      <c r="AX109" s="173" t="e">
        <f ca="1">OFFSET(#REF!,1,1)/
OFFSET(#REF!,1,0)</f>
        <v>#REF!</v>
      </c>
      <c r="AY109" s="173" t="e">
        <f ca="1">OFFSET(#REF!,1,1)/
OFFSET(#REF!,1,0)</f>
        <v>#REF!</v>
      </c>
      <c r="AZ109" s="173" t="e">
        <f ca="1">OFFSET(#REF!,1,1)/
OFFSET(#REF!,1,0)</f>
        <v>#REF!</v>
      </c>
      <c r="BA109" s="173" t="e">
        <f ca="1">OFFSET(#REF!,1,1)/
OFFSET(#REF!,1,0)</f>
        <v>#REF!</v>
      </c>
      <c r="BB109" s="173" t="e">
        <f ca="1">OFFSET(#REF!,1,1)/
OFFSET(#REF!,1,0)</f>
        <v>#REF!</v>
      </c>
      <c r="BC109" s="173" t="e">
        <f ca="1">OFFSET(#REF!,1,1)/
OFFSET(#REF!,1,0)</f>
        <v>#REF!</v>
      </c>
      <c r="BD109" s="173" t="e">
        <f ca="1">OFFSET(#REF!,1,1)/
OFFSET(#REF!,1,0)</f>
        <v>#REF!</v>
      </c>
      <c r="BE109" s="173" t="e">
        <f ca="1">OFFSET(#REF!,1,1)/
OFFSET(#REF!,1,0)</f>
        <v>#REF!</v>
      </c>
      <c r="BF109" s="173" t="e">
        <f ca="1">OFFSET(#REF!,1,1)/
OFFSET(#REF!,1,0)</f>
        <v>#REF!</v>
      </c>
    </row>
    <row r="110" spans="1:58" x14ac:dyDescent="0.2">
      <c r="A110" s="18" t="s">
        <v>398</v>
      </c>
      <c r="B110" s="153" t="e">
        <f>AVERAGEIF(#REF!,B$5,#REF!)</f>
        <v>#REF!</v>
      </c>
      <c r="C110" s="153" t="e">
        <f>AVERAGEIF(#REF!,C$5,#REF!)</f>
        <v>#REF!</v>
      </c>
      <c r="D110" s="153" t="e">
        <f>AVERAGEIF(#REF!,D$5,#REF!)</f>
        <v>#REF!</v>
      </c>
      <c r="E110" s="23"/>
      <c r="F110" s="23"/>
      <c r="G110" s="23"/>
      <c r="H110" s="23"/>
      <c r="I110" s="23"/>
      <c r="J110" s="152">
        <f>AVERAGEIF('Table 2 - Previous month'!$E$4:$CS$4,J$5,'Table 2 - Previous month'!$E109:$CS109)</f>
        <v>299.12903225806451</v>
      </c>
      <c r="K110" s="152">
        <f>AVERAGEIF('Table 2 - Previous month'!$E$4:$CS$4,K$5,'Table 2 - Previous month'!$E109:$CS109)</f>
        <v>109.6774193548387</v>
      </c>
      <c r="L110" s="152">
        <f>AVERAGEIF('Table 2 - Previous month'!$E$4:$CS$4,L$5,'Table 2 - Previous month'!$E109:$CS109)</f>
        <v>189.45161290322579</v>
      </c>
      <c r="M110" s="23"/>
      <c r="N110" s="23"/>
      <c r="O110" s="23"/>
      <c r="P110" s="23"/>
      <c r="Q110" s="23"/>
      <c r="R110" s="23"/>
      <c r="S110" s="23"/>
      <c r="T110" s="23"/>
      <c r="U110" s="23"/>
      <c r="V110" s="23"/>
      <c r="W110" s="23"/>
      <c r="X110" s="23"/>
      <c r="AB110" s="172" t="e">
        <f ca="1">OFFSET(#REF!,1,1)/
OFFSET(#REF!,1,0)</f>
        <v>#REF!</v>
      </c>
      <c r="AC110" s="172" t="e">
        <f ca="1">OFFSET(#REF!,1,1)/
OFFSET(#REF!,1,0)</f>
        <v>#REF!</v>
      </c>
      <c r="AD110" s="173" t="e">
        <f ca="1">OFFSET(#REF!,1,1)/
OFFSET(#REF!,1,0)</f>
        <v>#REF!</v>
      </c>
      <c r="AE110" s="173" t="e">
        <f ca="1">OFFSET(#REF!,1,1)/
OFFSET(#REF!,1,0)</f>
        <v>#REF!</v>
      </c>
      <c r="AF110" s="173" t="e">
        <f ca="1">OFFSET(#REF!,1,1)/
OFFSET(#REF!,1,0)</f>
        <v>#REF!</v>
      </c>
      <c r="AG110" s="173" t="e">
        <f ca="1">OFFSET(#REF!,1,1)/
OFFSET(#REF!,1,0)</f>
        <v>#REF!</v>
      </c>
      <c r="AH110" s="173" t="e">
        <f ca="1">OFFSET(#REF!,1,1)/
OFFSET(#REF!,1,0)</f>
        <v>#REF!</v>
      </c>
      <c r="AI110" s="173" t="e">
        <f ca="1">OFFSET(#REF!,1,1)/
OFFSET(#REF!,1,0)</f>
        <v>#REF!</v>
      </c>
      <c r="AJ110" s="173" t="e">
        <f ca="1">OFFSET(#REF!,1,1)/
OFFSET(#REF!,1,0)</f>
        <v>#REF!</v>
      </c>
      <c r="AK110" s="173" t="e">
        <f ca="1">OFFSET(#REF!,1,1)/
OFFSET(#REF!,1,0)</f>
        <v>#REF!</v>
      </c>
      <c r="AL110" s="173" t="e">
        <f ca="1">OFFSET(#REF!,1,1)/
OFFSET(#REF!,1,0)</f>
        <v>#REF!</v>
      </c>
      <c r="AM110" s="173" t="e">
        <f ca="1">OFFSET(#REF!,1,1)/
OFFSET(#REF!,1,0)</f>
        <v>#REF!</v>
      </c>
      <c r="AN110" s="173" t="e">
        <f ca="1">OFFSET(#REF!,1,1)/
OFFSET(#REF!,1,0)</f>
        <v>#REF!</v>
      </c>
      <c r="AO110" s="173" t="e">
        <f ca="1">OFFSET(#REF!,1,1)/
OFFSET(#REF!,1,0)</f>
        <v>#REF!</v>
      </c>
      <c r="AP110" s="173" t="e">
        <f ca="1">OFFSET(#REF!,1,1)/
OFFSET(#REF!,1,0)</f>
        <v>#REF!</v>
      </c>
      <c r="AQ110" s="173" t="e">
        <f ca="1">OFFSET(#REF!,1,1)/
OFFSET(#REF!,1,0)</f>
        <v>#REF!</v>
      </c>
      <c r="AR110" s="173" t="e">
        <f ca="1">OFFSET(#REF!,1,1)/
OFFSET(#REF!,1,0)</f>
        <v>#REF!</v>
      </c>
      <c r="AS110" s="173" t="e">
        <f ca="1">OFFSET(#REF!,1,1)/
OFFSET(#REF!,1,0)</f>
        <v>#REF!</v>
      </c>
      <c r="AT110" s="173" t="e">
        <f ca="1">OFFSET(#REF!,1,1)/
OFFSET(#REF!,1,0)</f>
        <v>#REF!</v>
      </c>
      <c r="AU110" s="173" t="e">
        <f ca="1">OFFSET(#REF!,1,1)/
OFFSET(#REF!,1,0)</f>
        <v>#REF!</v>
      </c>
      <c r="AV110" s="173" t="e">
        <f ca="1">OFFSET(#REF!,1,1)/
OFFSET(#REF!,1,0)</f>
        <v>#REF!</v>
      </c>
      <c r="AW110" s="173" t="e">
        <f ca="1">OFFSET(#REF!,1,1)/
OFFSET(#REF!,1,0)</f>
        <v>#REF!</v>
      </c>
      <c r="AX110" s="173" t="e">
        <f ca="1">OFFSET(#REF!,1,1)/
OFFSET(#REF!,1,0)</f>
        <v>#REF!</v>
      </c>
      <c r="AY110" s="173" t="e">
        <f ca="1">OFFSET(#REF!,1,1)/
OFFSET(#REF!,1,0)</f>
        <v>#REF!</v>
      </c>
      <c r="AZ110" s="173" t="e">
        <f ca="1">OFFSET(#REF!,1,1)/
OFFSET(#REF!,1,0)</f>
        <v>#REF!</v>
      </c>
      <c r="BA110" s="173" t="e">
        <f ca="1">OFFSET(#REF!,1,1)/
OFFSET(#REF!,1,0)</f>
        <v>#REF!</v>
      </c>
      <c r="BB110" s="173" t="e">
        <f ca="1">OFFSET(#REF!,1,1)/
OFFSET(#REF!,1,0)</f>
        <v>#REF!</v>
      </c>
      <c r="BC110" s="173" t="e">
        <f ca="1">OFFSET(#REF!,1,1)/
OFFSET(#REF!,1,0)</f>
        <v>#REF!</v>
      </c>
      <c r="BD110" s="173" t="e">
        <f ca="1">OFFSET(#REF!,1,1)/
OFFSET(#REF!,1,0)</f>
        <v>#REF!</v>
      </c>
      <c r="BE110" s="173" t="e">
        <f ca="1">OFFSET(#REF!,1,1)/
OFFSET(#REF!,1,0)</f>
        <v>#REF!</v>
      </c>
      <c r="BF110" s="173" t="e">
        <f ca="1">OFFSET(#REF!,1,1)/
OFFSET(#REF!,1,0)</f>
        <v>#REF!</v>
      </c>
    </row>
    <row r="111" spans="1:58" x14ac:dyDescent="0.2">
      <c r="A111" s="18" t="s">
        <v>281</v>
      </c>
      <c r="B111" s="153" t="e">
        <f>AVERAGEIF(#REF!,B$5,#REF!)</f>
        <v>#REF!</v>
      </c>
      <c r="C111" s="153" t="e">
        <f>AVERAGEIF(#REF!,C$5,#REF!)</f>
        <v>#REF!</v>
      </c>
      <c r="D111" s="153" t="e">
        <f>AVERAGEIF(#REF!,D$5,#REF!)</f>
        <v>#REF!</v>
      </c>
      <c r="E111" s="23"/>
      <c r="F111" s="23"/>
      <c r="G111" s="23"/>
      <c r="H111" s="23"/>
      <c r="I111" s="23"/>
      <c r="J111" s="152">
        <f>AVERAGEIF('Table 2 - Previous month'!$E$4:$CS$4,J$5,'Table 2 - Previous month'!$E110:$CS110)</f>
        <v>144.80645161290323</v>
      </c>
      <c r="K111" s="152">
        <f>AVERAGEIF('Table 2 - Previous month'!$E$4:$CS$4,K$5,'Table 2 - Previous month'!$E110:$CS110)</f>
        <v>86.645161290322577</v>
      </c>
      <c r="L111" s="152">
        <f>AVERAGEIF('Table 2 - Previous month'!$E$4:$CS$4,L$5,'Table 2 - Previous month'!$E110:$CS110)</f>
        <v>58.161290322580648</v>
      </c>
      <c r="M111" s="23"/>
      <c r="N111" s="23"/>
      <c r="O111" s="23"/>
      <c r="P111" s="23"/>
      <c r="Q111" s="23"/>
      <c r="R111" s="23"/>
      <c r="S111" s="23"/>
      <c r="T111" s="23"/>
      <c r="U111" s="23"/>
      <c r="V111" s="23"/>
      <c r="W111" s="23"/>
      <c r="X111" s="23"/>
      <c r="AB111" s="172" t="e">
        <f ca="1">OFFSET(#REF!,1,1)/
OFFSET(#REF!,1,0)</f>
        <v>#REF!</v>
      </c>
      <c r="AC111" s="172" t="e">
        <f ca="1">OFFSET(#REF!,1,1)/
OFFSET(#REF!,1,0)</f>
        <v>#REF!</v>
      </c>
      <c r="AD111" s="173" t="e">
        <f ca="1">OFFSET(#REF!,1,1)/
OFFSET(#REF!,1,0)</f>
        <v>#REF!</v>
      </c>
      <c r="AE111" s="173" t="e">
        <f ca="1">OFFSET(#REF!,1,1)/
OFFSET(#REF!,1,0)</f>
        <v>#REF!</v>
      </c>
      <c r="AF111" s="173" t="e">
        <f ca="1">OFFSET(#REF!,1,1)/
OFFSET(#REF!,1,0)</f>
        <v>#REF!</v>
      </c>
      <c r="AG111" s="173" t="e">
        <f ca="1">OFFSET(#REF!,1,1)/
OFFSET(#REF!,1,0)</f>
        <v>#REF!</v>
      </c>
      <c r="AH111" s="173" t="e">
        <f ca="1">OFFSET(#REF!,1,1)/
OFFSET(#REF!,1,0)</f>
        <v>#REF!</v>
      </c>
      <c r="AI111" s="173" t="e">
        <f ca="1">OFFSET(#REF!,1,1)/
OFFSET(#REF!,1,0)</f>
        <v>#REF!</v>
      </c>
      <c r="AJ111" s="173" t="e">
        <f ca="1">OFFSET(#REF!,1,1)/
OFFSET(#REF!,1,0)</f>
        <v>#REF!</v>
      </c>
      <c r="AK111" s="173" t="e">
        <f ca="1">OFFSET(#REF!,1,1)/
OFFSET(#REF!,1,0)</f>
        <v>#REF!</v>
      </c>
      <c r="AL111" s="173" t="e">
        <f ca="1">OFFSET(#REF!,1,1)/
OFFSET(#REF!,1,0)</f>
        <v>#REF!</v>
      </c>
      <c r="AM111" s="173" t="e">
        <f ca="1">OFFSET(#REF!,1,1)/
OFFSET(#REF!,1,0)</f>
        <v>#REF!</v>
      </c>
      <c r="AN111" s="173" t="e">
        <f ca="1">OFFSET(#REF!,1,1)/
OFFSET(#REF!,1,0)</f>
        <v>#REF!</v>
      </c>
      <c r="AO111" s="173" t="e">
        <f ca="1">OFFSET(#REF!,1,1)/
OFFSET(#REF!,1,0)</f>
        <v>#REF!</v>
      </c>
      <c r="AP111" s="173" t="e">
        <f ca="1">OFFSET(#REF!,1,1)/
OFFSET(#REF!,1,0)</f>
        <v>#REF!</v>
      </c>
      <c r="AQ111" s="173" t="e">
        <f ca="1">OFFSET(#REF!,1,1)/
OFFSET(#REF!,1,0)</f>
        <v>#REF!</v>
      </c>
      <c r="AR111" s="173" t="e">
        <f ca="1">OFFSET(#REF!,1,1)/
OFFSET(#REF!,1,0)</f>
        <v>#REF!</v>
      </c>
      <c r="AS111" s="173" t="e">
        <f ca="1">OFFSET(#REF!,1,1)/
OFFSET(#REF!,1,0)</f>
        <v>#REF!</v>
      </c>
      <c r="AT111" s="173" t="e">
        <f ca="1">OFFSET(#REF!,1,1)/
OFFSET(#REF!,1,0)</f>
        <v>#REF!</v>
      </c>
      <c r="AU111" s="173" t="e">
        <f ca="1">OFFSET(#REF!,1,1)/
OFFSET(#REF!,1,0)</f>
        <v>#REF!</v>
      </c>
      <c r="AV111" s="173" t="e">
        <f ca="1">OFFSET(#REF!,1,1)/
OFFSET(#REF!,1,0)</f>
        <v>#REF!</v>
      </c>
      <c r="AW111" s="173" t="e">
        <f ca="1">OFFSET(#REF!,1,1)/
OFFSET(#REF!,1,0)</f>
        <v>#REF!</v>
      </c>
      <c r="AX111" s="173" t="e">
        <f ca="1">OFFSET(#REF!,1,1)/
OFFSET(#REF!,1,0)</f>
        <v>#REF!</v>
      </c>
      <c r="AY111" s="173" t="e">
        <f ca="1">OFFSET(#REF!,1,1)/
OFFSET(#REF!,1,0)</f>
        <v>#REF!</v>
      </c>
      <c r="AZ111" s="173" t="e">
        <f ca="1">OFFSET(#REF!,1,1)/
OFFSET(#REF!,1,0)</f>
        <v>#REF!</v>
      </c>
      <c r="BA111" s="173" t="e">
        <f ca="1">OFFSET(#REF!,1,1)/
OFFSET(#REF!,1,0)</f>
        <v>#REF!</v>
      </c>
      <c r="BB111" s="173" t="e">
        <f ca="1">OFFSET(#REF!,1,1)/
OFFSET(#REF!,1,0)</f>
        <v>#REF!</v>
      </c>
      <c r="BC111" s="173" t="e">
        <f ca="1">OFFSET(#REF!,1,1)/
OFFSET(#REF!,1,0)</f>
        <v>#REF!</v>
      </c>
      <c r="BD111" s="173" t="e">
        <f ca="1">OFFSET(#REF!,1,1)/
OFFSET(#REF!,1,0)</f>
        <v>#REF!</v>
      </c>
      <c r="BE111" s="173" t="e">
        <f ca="1">OFFSET(#REF!,1,1)/
OFFSET(#REF!,1,0)</f>
        <v>#REF!</v>
      </c>
      <c r="BF111" s="173" t="e">
        <f ca="1">OFFSET(#REF!,1,1)/
OFFSET(#REF!,1,0)</f>
        <v>#REF!</v>
      </c>
    </row>
    <row r="112" spans="1:58" x14ac:dyDescent="0.2">
      <c r="A112" s="18" t="s">
        <v>289</v>
      </c>
      <c r="B112" s="153" t="e">
        <f>AVERAGEIF(#REF!,B$5,#REF!)</f>
        <v>#REF!</v>
      </c>
      <c r="C112" s="153" t="e">
        <f>AVERAGEIF(#REF!,C$5,#REF!)</f>
        <v>#REF!</v>
      </c>
      <c r="D112" s="153" t="e">
        <f>AVERAGEIF(#REF!,D$5,#REF!)</f>
        <v>#REF!</v>
      </c>
      <c r="E112" s="23"/>
      <c r="F112" s="23"/>
      <c r="G112" s="23"/>
      <c r="H112" s="23"/>
      <c r="I112" s="23"/>
      <c r="J112" s="152">
        <f>AVERAGEIF('Table 2 - Previous month'!$E$4:$CS$4,J$5,'Table 2 - Previous month'!$E111:$CS111)</f>
        <v>210.54838709677421</v>
      </c>
      <c r="K112" s="152">
        <f>AVERAGEIF('Table 2 - Previous month'!$E$4:$CS$4,K$5,'Table 2 - Previous month'!$E111:$CS111)</f>
        <v>93.741935483870961</v>
      </c>
      <c r="L112" s="152">
        <f>AVERAGEIF('Table 2 - Previous month'!$E$4:$CS$4,L$5,'Table 2 - Previous month'!$E111:$CS111)</f>
        <v>116.80645161290323</v>
      </c>
      <c r="M112" s="23"/>
      <c r="N112" s="23"/>
      <c r="O112" s="23"/>
      <c r="P112" s="23"/>
      <c r="Q112" s="23"/>
      <c r="R112" s="23"/>
      <c r="S112" s="23"/>
      <c r="T112" s="23"/>
      <c r="U112" s="23"/>
      <c r="V112" s="23"/>
      <c r="W112" s="23"/>
      <c r="X112" s="23"/>
      <c r="AB112" s="172" t="e">
        <f ca="1">OFFSET(#REF!,1,1)/
OFFSET(#REF!,1,0)</f>
        <v>#REF!</v>
      </c>
      <c r="AC112" s="172" t="e">
        <f ca="1">OFFSET(#REF!,1,1)/
OFFSET(#REF!,1,0)</f>
        <v>#REF!</v>
      </c>
      <c r="AD112" s="173" t="e">
        <f ca="1">OFFSET(#REF!,1,1)/
OFFSET(#REF!,1,0)</f>
        <v>#REF!</v>
      </c>
      <c r="AE112" s="173" t="e">
        <f ca="1">OFFSET(#REF!,1,1)/
OFFSET(#REF!,1,0)</f>
        <v>#REF!</v>
      </c>
      <c r="AF112" s="173" t="e">
        <f ca="1">OFFSET(#REF!,1,1)/
OFFSET(#REF!,1,0)</f>
        <v>#REF!</v>
      </c>
      <c r="AG112" s="173" t="e">
        <f ca="1">OFFSET(#REF!,1,1)/
OFFSET(#REF!,1,0)</f>
        <v>#REF!</v>
      </c>
      <c r="AH112" s="173" t="e">
        <f ca="1">OFFSET(#REF!,1,1)/
OFFSET(#REF!,1,0)</f>
        <v>#REF!</v>
      </c>
      <c r="AI112" s="173" t="e">
        <f ca="1">OFFSET(#REF!,1,1)/
OFFSET(#REF!,1,0)</f>
        <v>#REF!</v>
      </c>
      <c r="AJ112" s="173" t="e">
        <f ca="1">OFFSET(#REF!,1,1)/
OFFSET(#REF!,1,0)</f>
        <v>#REF!</v>
      </c>
      <c r="AK112" s="173" t="e">
        <f ca="1">OFFSET(#REF!,1,1)/
OFFSET(#REF!,1,0)</f>
        <v>#REF!</v>
      </c>
      <c r="AL112" s="173" t="e">
        <f ca="1">OFFSET(#REF!,1,1)/
OFFSET(#REF!,1,0)</f>
        <v>#REF!</v>
      </c>
      <c r="AM112" s="173" t="e">
        <f ca="1">OFFSET(#REF!,1,1)/
OFFSET(#REF!,1,0)</f>
        <v>#REF!</v>
      </c>
      <c r="AN112" s="173" t="e">
        <f ca="1">OFFSET(#REF!,1,1)/
OFFSET(#REF!,1,0)</f>
        <v>#REF!</v>
      </c>
      <c r="AO112" s="173" t="e">
        <f ca="1">OFFSET(#REF!,1,1)/
OFFSET(#REF!,1,0)</f>
        <v>#REF!</v>
      </c>
      <c r="AP112" s="173" t="e">
        <f ca="1">OFFSET(#REF!,1,1)/
OFFSET(#REF!,1,0)</f>
        <v>#REF!</v>
      </c>
      <c r="AQ112" s="173" t="e">
        <f ca="1">OFFSET(#REF!,1,1)/
OFFSET(#REF!,1,0)</f>
        <v>#REF!</v>
      </c>
      <c r="AR112" s="173" t="e">
        <f ca="1">OFFSET(#REF!,1,1)/
OFFSET(#REF!,1,0)</f>
        <v>#REF!</v>
      </c>
      <c r="AS112" s="173" t="e">
        <f ca="1">OFFSET(#REF!,1,1)/
OFFSET(#REF!,1,0)</f>
        <v>#REF!</v>
      </c>
      <c r="AT112" s="173" t="e">
        <f ca="1">OFFSET(#REF!,1,1)/
OFFSET(#REF!,1,0)</f>
        <v>#REF!</v>
      </c>
      <c r="AU112" s="173" t="e">
        <f ca="1">OFFSET(#REF!,1,1)/
OFFSET(#REF!,1,0)</f>
        <v>#REF!</v>
      </c>
      <c r="AV112" s="173" t="e">
        <f ca="1">OFFSET(#REF!,1,1)/
OFFSET(#REF!,1,0)</f>
        <v>#REF!</v>
      </c>
      <c r="AW112" s="173" t="e">
        <f ca="1">OFFSET(#REF!,1,1)/
OFFSET(#REF!,1,0)</f>
        <v>#REF!</v>
      </c>
      <c r="AX112" s="173" t="e">
        <f ca="1">OFFSET(#REF!,1,1)/
OFFSET(#REF!,1,0)</f>
        <v>#REF!</v>
      </c>
      <c r="AY112" s="173" t="e">
        <f ca="1">OFFSET(#REF!,1,1)/
OFFSET(#REF!,1,0)</f>
        <v>#REF!</v>
      </c>
      <c r="AZ112" s="173" t="e">
        <f ca="1">OFFSET(#REF!,1,1)/
OFFSET(#REF!,1,0)</f>
        <v>#REF!</v>
      </c>
      <c r="BA112" s="173" t="e">
        <f ca="1">OFFSET(#REF!,1,1)/
OFFSET(#REF!,1,0)</f>
        <v>#REF!</v>
      </c>
      <c r="BB112" s="173" t="e">
        <f ca="1">OFFSET(#REF!,1,1)/
OFFSET(#REF!,1,0)</f>
        <v>#REF!</v>
      </c>
      <c r="BC112" s="173" t="e">
        <f ca="1">OFFSET(#REF!,1,1)/
OFFSET(#REF!,1,0)</f>
        <v>#REF!</v>
      </c>
      <c r="BD112" s="173" t="e">
        <f ca="1">OFFSET(#REF!,1,1)/
OFFSET(#REF!,1,0)</f>
        <v>#REF!</v>
      </c>
      <c r="BE112" s="173" t="e">
        <f ca="1">OFFSET(#REF!,1,1)/
OFFSET(#REF!,1,0)</f>
        <v>#REF!</v>
      </c>
      <c r="BF112" s="173" t="e">
        <f ca="1">OFFSET(#REF!,1,1)/
OFFSET(#REF!,1,0)</f>
        <v>#REF!</v>
      </c>
    </row>
    <row r="113" spans="1:58" x14ac:dyDescent="0.2">
      <c r="A113" s="18" t="s">
        <v>301</v>
      </c>
      <c r="B113" s="153" t="e">
        <f>AVERAGEIF(#REF!,B$5,#REF!)</f>
        <v>#REF!</v>
      </c>
      <c r="C113" s="153" t="e">
        <f>AVERAGEIF(#REF!,C$5,#REF!)</f>
        <v>#REF!</v>
      </c>
      <c r="D113" s="153" t="e">
        <f>AVERAGEIF(#REF!,D$5,#REF!)</f>
        <v>#REF!</v>
      </c>
      <c r="E113" s="23"/>
      <c r="F113" s="23"/>
      <c r="G113" s="23"/>
      <c r="H113" s="23"/>
      <c r="I113" s="23"/>
      <c r="J113" s="152">
        <f>AVERAGEIF('Table 2 - Previous month'!$E$4:$CS$4,J$5,'Table 2 - Previous month'!$E112:$CS112)</f>
        <v>41.774193548387096</v>
      </c>
      <c r="K113" s="152">
        <f>AVERAGEIF('Table 2 - Previous month'!$E$4:$CS$4,K$5,'Table 2 - Previous month'!$E112:$CS112)</f>
        <v>11.290322580645162</v>
      </c>
      <c r="L113" s="152">
        <f>AVERAGEIF('Table 2 - Previous month'!$E$4:$CS$4,L$5,'Table 2 - Previous month'!$E112:$CS112)</f>
        <v>30.483870967741936</v>
      </c>
      <c r="M113" s="23"/>
      <c r="N113" s="23"/>
      <c r="O113" s="23"/>
      <c r="P113" s="23"/>
      <c r="Q113" s="23"/>
      <c r="R113" s="23"/>
      <c r="S113" s="23"/>
      <c r="T113" s="23"/>
      <c r="U113" s="23"/>
      <c r="V113" s="23"/>
      <c r="W113" s="23"/>
      <c r="X113" s="23"/>
      <c r="AB113" s="172" t="e">
        <f ca="1">OFFSET(#REF!,1,1)/
OFFSET(#REF!,1,0)</f>
        <v>#REF!</v>
      </c>
      <c r="AC113" s="172" t="e">
        <f ca="1">OFFSET(#REF!,1,1)/
OFFSET(#REF!,1,0)</f>
        <v>#REF!</v>
      </c>
      <c r="AD113" s="173" t="e">
        <f ca="1">OFFSET(#REF!,1,1)/
OFFSET(#REF!,1,0)</f>
        <v>#REF!</v>
      </c>
      <c r="AE113" s="173" t="e">
        <f ca="1">OFFSET(#REF!,1,1)/
OFFSET(#REF!,1,0)</f>
        <v>#REF!</v>
      </c>
      <c r="AF113" s="173" t="e">
        <f ca="1">OFFSET(#REF!,1,1)/
OFFSET(#REF!,1,0)</f>
        <v>#REF!</v>
      </c>
      <c r="AG113" s="173" t="e">
        <f ca="1">OFFSET(#REF!,1,1)/
OFFSET(#REF!,1,0)</f>
        <v>#REF!</v>
      </c>
      <c r="AH113" s="173" t="e">
        <f ca="1">OFFSET(#REF!,1,1)/
OFFSET(#REF!,1,0)</f>
        <v>#REF!</v>
      </c>
      <c r="AI113" s="173" t="e">
        <f ca="1">OFFSET(#REF!,1,1)/
OFFSET(#REF!,1,0)</f>
        <v>#REF!</v>
      </c>
      <c r="AJ113" s="173" t="e">
        <f ca="1">OFFSET(#REF!,1,1)/
OFFSET(#REF!,1,0)</f>
        <v>#REF!</v>
      </c>
      <c r="AK113" s="173" t="e">
        <f ca="1">OFFSET(#REF!,1,1)/
OFFSET(#REF!,1,0)</f>
        <v>#REF!</v>
      </c>
      <c r="AL113" s="173" t="e">
        <f ca="1">OFFSET(#REF!,1,1)/
OFFSET(#REF!,1,0)</f>
        <v>#REF!</v>
      </c>
      <c r="AM113" s="173" t="e">
        <f ca="1">OFFSET(#REF!,1,1)/
OFFSET(#REF!,1,0)</f>
        <v>#REF!</v>
      </c>
      <c r="AN113" s="173" t="e">
        <f ca="1">OFFSET(#REF!,1,1)/
OFFSET(#REF!,1,0)</f>
        <v>#REF!</v>
      </c>
      <c r="AO113" s="173" t="e">
        <f ca="1">OFFSET(#REF!,1,1)/
OFFSET(#REF!,1,0)</f>
        <v>#REF!</v>
      </c>
      <c r="AP113" s="173" t="e">
        <f ca="1">OFFSET(#REF!,1,1)/
OFFSET(#REF!,1,0)</f>
        <v>#REF!</v>
      </c>
      <c r="AQ113" s="173" t="e">
        <f ca="1">OFFSET(#REF!,1,1)/
OFFSET(#REF!,1,0)</f>
        <v>#REF!</v>
      </c>
      <c r="AR113" s="173" t="e">
        <f ca="1">OFFSET(#REF!,1,1)/
OFFSET(#REF!,1,0)</f>
        <v>#REF!</v>
      </c>
      <c r="AS113" s="173" t="e">
        <f ca="1">OFFSET(#REF!,1,1)/
OFFSET(#REF!,1,0)</f>
        <v>#REF!</v>
      </c>
      <c r="AT113" s="173" t="e">
        <f ca="1">OFFSET(#REF!,1,1)/
OFFSET(#REF!,1,0)</f>
        <v>#REF!</v>
      </c>
      <c r="AU113" s="173" t="e">
        <f ca="1">OFFSET(#REF!,1,1)/
OFFSET(#REF!,1,0)</f>
        <v>#REF!</v>
      </c>
      <c r="AV113" s="173" t="e">
        <f ca="1">OFFSET(#REF!,1,1)/
OFFSET(#REF!,1,0)</f>
        <v>#REF!</v>
      </c>
      <c r="AW113" s="173" t="e">
        <f ca="1">OFFSET(#REF!,1,1)/
OFFSET(#REF!,1,0)</f>
        <v>#REF!</v>
      </c>
      <c r="AX113" s="173" t="e">
        <f ca="1">OFFSET(#REF!,1,1)/
OFFSET(#REF!,1,0)</f>
        <v>#REF!</v>
      </c>
      <c r="AY113" s="173" t="e">
        <f ca="1">OFFSET(#REF!,1,1)/
OFFSET(#REF!,1,0)</f>
        <v>#REF!</v>
      </c>
      <c r="AZ113" s="173" t="e">
        <f ca="1">OFFSET(#REF!,1,1)/
OFFSET(#REF!,1,0)</f>
        <v>#REF!</v>
      </c>
      <c r="BA113" s="173" t="e">
        <f ca="1">OFFSET(#REF!,1,1)/
OFFSET(#REF!,1,0)</f>
        <v>#REF!</v>
      </c>
      <c r="BB113" s="173" t="e">
        <f ca="1">OFFSET(#REF!,1,1)/
OFFSET(#REF!,1,0)</f>
        <v>#REF!</v>
      </c>
      <c r="BC113" s="173" t="e">
        <f ca="1">OFFSET(#REF!,1,1)/
OFFSET(#REF!,1,0)</f>
        <v>#REF!</v>
      </c>
      <c r="BD113" s="173" t="e">
        <f ca="1">OFFSET(#REF!,1,1)/
OFFSET(#REF!,1,0)</f>
        <v>#REF!</v>
      </c>
      <c r="BE113" s="173" t="e">
        <f ca="1">OFFSET(#REF!,1,1)/
OFFSET(#REF!,1,0)</f>
        <v>#REF!</v>
      </c>
      <c r="BF113" s="173" t="e">
        <f ca="1">OFFSET(#REF!,1,1)/
OFFSET(#REF!,1,0)</f>
        <v>#REF!</v>
      </c>
    </row>
    <row r="114" spans="1:58" x14ac:dyDescent="0.2">
      <c r="A114" s="18" t="s">
        <v>302</v>
      </c>
      <c r="B114" s="153" t="e">
        <f>AVERAGEIF(#REF!,B$5,#REF!)</f>
        <v>#REF!</v>
      </c>
      <c r="C114" s="153" t="e">
        <f>AVERAGEIF(#REF!,C$5,#REF!)</f>
        <v>#REF!</v>
      </c>
      <c r="D114" s="153" t="e">
        <f>AVERAGEIF(#REF!,D$5,#REF!)</f>
        <v>#REF!</v>
      </c>
      <c r="E114" s="23"/>
      <c r="F114" s="23"/>
      <c r="G114" s="23"/>
      <c r="H114" s="23"/>
      <c r="I114" s="23"/>
      <c r="J114" s="152">
        <f>AVERAGEIF('Table 2 - Previous month'!$E$4:$CS$4,J$5,'Table 2 - Previous month'!$E113:$CS113)</f>
        <v>115.38709677419355</v>
      </c>
      <c r="K114" s="152">
        <f>AVERAGEIF('Table 2 - Previous month'!$E$4:$CS$4,K$5,'Table 2 - Previous month'!$E113:$CS113)</f>
        <v>51.41935483870968</v>
      </c>
      <c r="L114" s="152">
        <f>AVERAGEIF('Table 2 - Previous month'!$E$4:$CS$4,L$5,'Table 2 - Previous month'!$E113:$CS113)</f>
        <v>63.967741935483872</v>
      </c>
      <c r="M114" s="23"/>
      <c r="N114" s="23"/>
      <c r="O114" s="23"/>
      <c r="P114" s="23"/>
      <c r="Q114" s="23"/>
      <c r="R114" s="23"/>
      <c r="S114" s="23"/>
      <c r="T114" s="23"/>
      <c r="U114" s="23"/>
      <c r="V114" s="23"/>
      <c r="W114" s="23"/>
      <c r="X114" s="23"/>
      <c r="AB114" s="172" t="e">
        <f ca="1">OFFSET(#REF!,1,1)/
OFFSET(#REF!,1,0)</f>
        <v>#REF!</v>
      </c>
      <c r="AC114" s="172" t="e">
        <f ca="1">OFFSET(#REF!,1,1)/
OFFSET(#REF!,1,0)</f>
        <v>#REF!</v>
      </c>
      <c r="AD114" s="173" t="e">
        <f ca="1">OFFSET(#REF!,1,1)/
OFFSET(#REF!,1,0)</f>
        <v>#REF!</v>
      </c>
      <c r="AE114" s="173" t="e">
        <f ca="1">OFFSET(#REF!,1,1)/
OFFSET(#REF!,1,0)</f>
        <v>#REF!</v>
      </c>
      <c r="AF114" s="173" t="e">
        <f ca="1">OFFSET(#REF!,1,1)/
OFFSET(#REF!,1,0)</f>
        <v>#REF!</v>
      </c>
      <c r="AG114" s="173" t="e">
        <f ca="1">OFFSET(#REF!,1,1)/
OFFSET(#REF!,1,0)</f>
        <v>#REF!</v>
      </c>
      <c r="AH114" s="173" t="e">
        <f ca="1">OFFSET(#REF!,1,1)/
OFFSET(#REF!,1,0)</f>
        <v>#REF!</v>
      </c>
      <c r="AI114" s="173" t="e">
        <f ca="1">OFFSET(#REF!,1,1)/
OFFSET(#REF!,1,0)</f>
        <v>#REF!</v>
      </c>
      <c r="AJ114" s="173" t="e">
        <f ca="1">OFFSET(#REF!,1,1)/
OFFSET(#REF!,1,0)</f>
        <v>#REF!</v>
      </c>
      <c r="AK114" s="173" t="e">
        <f ca="1">OFFSET(#REF!,1,1)/
OFFSET(#REF!,1,0)</f>
        <v>#REF!</v>
      </c>
      <c r="AL114" s="173" t="e">
        <f ca="1">OFFSET(#REF!,1,1)/
OFFSET(#REF!,1,0)</f>
        <v>#REF!</v>
      </c>
      <c r="AM114" s="173" t="e">
        <f ca="1">OFFSET(#REF!,1,1)/
OFFSET(#REF!,1,0)</f>
        <v>#REF!</v>
      </c>
      <c r="AN114" s="173" t="e">
        <f ca="1">OFFSET(#REF!,1,1)/
OFFSET(#REF!,1,0)</f>
        <v>#REF!</v>
      </c>
      <c r="AO114" s="173" t="e">
        <f ca="1">OFFSET(#REF!,1,1)/
OFFSET(#REF!,1,0)</f>
        <v>#REF!</v>
      </c>
      <c r="AP114" s="173" t="e">
        <f ca="1">OFFSET(#REF!,1,1)/
OFFSET(#REF!,1,0)</f>
        <v>#REF!</v>
      </c>
      <c r="AQ114" s="173" t="e">
        <f ca="1">OFFSET(#REF!,1,1)/
OFFSET(#REF!,1,0)</f>
        <v>#REF!</v>
      </c>
      <c r="AR114" s="173" t="e">
        <f ca="1">OFFSET(#REF!,1,1)/
OFFSET(#REF!,1,0)</f>
        <v>#REF!</v>
      </c>
      <c r="AS114" s="173" t="e">
        <f ca="1">OFFSET(#REF!,1,1)/
OFFSET(#REF!,1,0)</f>
        <v>#REF!</v>
      </c>
      <c r="AT114" s="173" t="e">
        <f ca="1">OFFSET(#REF!,1,1)/
OFFSET(#REF!,1,0)</f>
        <v>#REF!</v>
      </c>
      <c r="AU114" s="173" t="e">
        <f ca="1">OFFSET(#REF!,1,1)/
OFFSET(#REF!,1,0)</f>
        <v>#REF!</v>
      </c>
      <c r="AV114" s="173" t="e">
        <f ca="1">OFFSET(#REF!,1,1)/
OFFSET(#REF!,1,0)</f>
        <v>#REF!</v>
      </c>
      <c r="AW114" s="173" t="e">
        <f ca="1">OFFSET(#REF!,1,1)/
OFFSET(#REF!,1,0)</f>
        <v>#REF!</v>
      </c>
      <c r="AX114" s="173" t="e">
        <f ca="1">OFFSET(#REF!,1,1)/
OFFSET(#REF!,1,0)</f>
        <v>#REF!</v>
      </c>
      <c r="AY114" s="173" t="e">
        <f ca="1">OFFSET(#REF!,1,1)/
OFFSET(#REF!,1,0)</f>
        <v>#REF!</v>
      </c>
      <c r="AZ114" s="173" t="e">
        <f ca="1">OFFSET(#REF!,1,1)/
OFFSET(#REF!,1,0)</f>
        <v>#REF!</v>
      </c>
      <c r="BA114" s="173" t="e">
        <f ca="1">OFFSET(#REF!,1,1)/
OFFSET(#REF!,1,0)</f>
        <v>#REF!</v>
      </c>
      <c r="BB114" s="173" t="e">
        <f ca="1">OFFSET(#REF!,1,1)/
OFFSET(#REF!,1,0)</f>
        <v>#REF!</v>
      </c>
      <c r="BC114" s="173" t="e">
        <f ca="1">OFFSET(#REF!,1,1)/
OFFSET(#REF!,1,0)</f>
        <v>#REF!</v>
      </c>
      <c r="BD114" s="173" t="e">
        <f ca="1">OFFSET(#REF!,1,1)/
OFFSET(#REF!,1,0)</f>
        <v>#REF!</v>
      </c>
      <c r="BE114" s="173" t="e">
        <f ca="1">OFFSET(#REF!,1,1)/
OFFSET(#REF!,1,0)</f>
        <v>#REF!</v>
      </c>
      <c r="BF114" s="173" t="e">
        <f ca="1">OFFSET(#REF!,1,1)/
OFFSET(#REF!,1,0)</f>
        <v>#REF!</v>
      </c>
    </row>
    <row r="115" spans="1:58" x14ac:dyDescent="0.2">
      <c r="A115" s="18" t="s">
        <v>303</v>
      </c>
      <c r="B115" s="153" t="e">
        <f>AVERAGEIF(#REF!,B$5,#REF!)</f>
        <v>#REF!</v>
      </c>
      <c r="C115" s="153" t="e">
        <f>AVERAGEIF(#REF!,C$5,#REF!)</f>
        <v>#REF!</v>
      </c>
      <c r="D115" s="153" t="e">
        <f>AVERAGEIF(#REF!,D$5,#REF!)</f>
        <v>#REF!</v>
      </c>
      <c r="E115" s="23"/>
      <c r="F115" s="23"/>
      <c r="G115" s="23"/>
      <c r="H115" s="23"/>
      <c r="I115" s="23"/>
      <c r="J115" s="152">
        <f>AVERAGEIF('Table 2 - Previous month'!$E$4:$CS$4,J$5,'Table 2 - Previous month'!$E114:$CS114)</f>
        <v>102.83870967741936</v>
      </c>
      <c r="K115" s="152">
        <f>AVERAGEIF('Table 2 - Previous month'!$E$4:$CS$4,K$5,'Table 2 - Previous month'!$E114:$CS114)</f>
        <v>70.709677419354833</v>
      </c>
      <c r="L115" s="152">
        <f>AVERAGEIF('Table 2 - Previous month'!$E$4:$CS$4,L$5,'Table 2 - Previous month'!$E114:$CS114)</f>
        <v>32.12903225806452</v>
      </c>
      <c r="M115" s="23"/>
      <c r="N115" s="23"/>
      <c r="O115" s="23"/>
      <c r="P115" s="23"/>
      <c r="Q115" s="23"/>
      <c r="R115" s="23"/>
      <c r="S115" s="23"/>
      <c r="T115" s="23"/>
      <c r="U115" s="23"/>
      <c r="V115" s="23"/>
      <c r="W115" s="23"/>
      <c r="X115" s="23"/>
      <c r="AB115" s="172" t="e">
        <f ca="1">OFFSET(#REF!,1,1)/
OFFSET(#REF!,1,0)</f>
        <v>#REF!</v>
      </c>
      <c r="AC115" s="172" t="e">
        <f ca="1">OFFSET(#REF!,1,1)/
OFFSET(#REF!,1,0)</f>
        <v>#REF!</v>
      </c>
      <c r="AD115" s="173" t="e">
        <f ca="1">OFFSET(#REF!,1,1)/
OFFSET(#REF!,1,0)</f>
        <v>#REF!</v>
      </c>
      <c r="AE115" s="173" t="e">
        <f ca="1">OFFSET(#REF!,1,1)/
OFFSET(#REF!,1,0)</f>
        <v>#REF!</v>
      </c>
      <c r="AF115" s="173" t="e">
        <f ca="1">OFFSET(#REF!,1,1)/
OFFSET(#REF!,1,0)</f>
        <v>#REF!</v>
      </c>
      <c r="AG115" s="173" t="e">
        <f ca="1">OFFSET(#REF!,1,1)/
OFFSET(#REF!,1,0)</f>
        <v>#REF!</v>
      </c>
      <c r="AH115" s="173" t="e">
        <f ca="1">OFFSET(#REF!,1,1)/
OFFSET(#REF!,1,0)</f>
        <v>#REF!</v>
      </c>
      <c r="AI115" s="173" t="e">
        <f ca="1">OFFSET(#REF!,1,1)/
OFFSET(#REF!,1,0)</f>
        <v>#REF!</v>
      </c>
      <c r="AJ115" s="173" t="e">
        <f ca="1">OFFSET(#REF!,1,1)/
OFFSET(#REF!,1,0)</f>
        <v>#REF!</v>
      </c>
      <c r="AK115" s="173" t="e">
        <f ca="1">OFFSET(#REF!,1,1)/
OFFSET(#REF!,1,0)</f>
        <v>#REF!</v>
      </c>
      <c r="AL115" s="173" t="e">
        <f ca="1">OFFSET(#REF!,1,1)/
OFFSET(#REF!,1,0)</f>
        <v>#REF!</v>
      </c>
      <c r="AM115" s="173" t="e">
        <f ca="1">OFFSET(#REF!,1,1)/
OFFSET(#REF!,1,0)</f>
        <v>#REF!</v>
      </c>
      <c r="AN115" s="173" t="e">
        <f ca="1">OFFSET(#REF!,1,1)/
OFFSET(#REF!,1,0)</f>
        <v>#REF!</v>
      </c>
      <c r="AO115" s="173" t="e">
        <f ca="1">OFFSET(#REF!,1,1)/
OFFSET(#REF!,1,0)</f>
        <v>#REF!</v>
      </c>
      <c r="AP115" s="173" t="e">
        <f ca="1">OFFSET(#REF!,1,1)/
OFFSET(#REF!,1,0)</f>
        <v>#REF!</v>
      </c>
      <c r="AQ115" s="173" t="e">
        <f ca="1">OFFSET(#REF!,1,1)/
OFFSET(#REF!,1,0)</f>
        <v>#REF!</v>
      </c>
      <c r="AR115" s="173" t="e">
        <f ca="1">OFFSET(#REF!,1,1)/
OFFSET(#REF!,1,0)</f>
        <v>#REF!</v>
      </c>
      <c r="AS115" s="173" t="e">
        <f ca="1">OFFSET(#REF!,1,1)/
OFFSET(#REF!,1,0)</f>
        <v>#REF!</v>
      </c>
      <c r="AT115" s="173" t="e">
        <f ca="1">OFFSET(#REF!,1,1)/
OFFSET(#REF!,1,0)</f>
        <v>#REF!</v>
      </c>
      <c r="AU115" s="173" t="e">
        <f ca="1">OFFSET(#REF!,1,1)/
OFFSET(#REF!,1,0)</f>
        <v>#REF!</v>
      </c>
      <c r="AV115" s="173" t="e">
        <f ca="1">OFFSET(#REF!,1,1)/
OFFSET(#REF!,1,0)</f>
        <v>#REF!</v>
      </c>
      <c r="AW115" s="173" t="e">
        <f ca="1">OFFSET(#REF!,1,1)/
OFFSET(#REF!,1,0)</f>
        <v>#REF!</v>
      </c>
      <c r="AX115" s="173" t="e">
        <f ca="1">OFFSET(#REF!,1,1)/
OFFSET(#REF!,1,0)</f>
        <v>#REF!</v>
      </c>
      <c r="AY115" s="173" t="e">
        <f ca="1">OFFSET(#REF!,1,1)/
OFFSET(#REF!,1,0)</f>
        <v>#REF!</v>
      </c>
      <c r="AZ115" s="173" t="e">
        <f ca="1">OFFSET(#REF!,1,1)/
OFFSET(#REF!,1,0)</f>
        <v>#REF!</v>
      </c>
      <c r="BA115" s="173" t="e">
        <f ca="1">OFFSET(#REF!,1,1)/
OFFSET(#REF!,1,0)</f>
        <v>#REF!</v>
      </c>
      <c r="BB115" s="173" t="e">
        <f ca="1">OFFSET(#REF!,1,1)/
OFFSET(#REF!,1,0)</f>
        <v>#REF!</v>
      </c>
      <c r="BC115" s="173" t="e">
        <f ca="1">OFFSET(#REF!,1,1)/
OFFSET(#REF!,1,0)</f>
        <v>#REF!</v>
      </c>
      <c r="BD115" s="173" t="e">
        <f ca="1">OFFSET(#REF!,1,1)/
OFFSET(#REF!,1,0)</f>
        <v>#REF!</v>
      </c>
      <c r="BE115" s="173" t="e">
        <f ca="1">OFFSET(#REF!,1,1)/
OFFSET(#REF!,1,0)</f>
        <v>#REF!</v>
      </c>
      <c r="BF115" s="173" t="e">
        <f ca="1">OFFSET(#REF!,1,1)/
OFFSET(#REF!,1,0)</f>
        <v>#REF!</v>
      </c>
    </row>
    <row r="116" spans="1:58" x14ac:dyDescent="0.2">
      <c r="A116" s="18" t="s">
        <v>312</v>
      </c>
      <c r="B116" s="153" t="e">
        <f>AVERAGEIF(#REF!,B$5,#REF!)</f>
        <v>#REF!</v>
      </c>
      <c r="C116" s="153" t="e">
        <f>AVERAGEIF(#REF!,C$5,#REF!)</f>
        <v>#REF!</v>
      </c>
      <c r="D116" s="153" t="e">
        <f>AVERAGEIF(#REF!,D$5,#REF!)</f>
        <v>#REF!</v>
      </c>
      <c r="E116" s="23"/>
      <c r="F116" s="23"/>
      <c r="G116" s="23"/>
      <c r="H116" s="23"/>
      <c r="I116" s="23"/>
      <c r="J116" s="152">
        <f>AVERAGEIF('Table 2 - Previous month'!$E$4:$CS$4,J$5,'Table 2 - Previous month'!$E115:$CS115)</f>
        <v>147.45161290322579</v>
      </c>
      <c r="K116" s="152">
        <f>AVERAGEIF('Table 2 - Previous month'!$E$4:$CS$4,K$5,'Table 2 - Previous month'!$E115:$CS115)</f>
        <v>64.741935483870961</v>
      </c>
      <c r="L116" s="152">
        <f>AVERAGEIF('Table 2 - Previous month'!$E$4:$CS$4,L$5,'Table 2 - Previous month'!$E115:$CS115)</f>
        <v>82.709677419354833</v>
      </c>
      <c r="M116" s="23"/>
      <c r="N116" s="23"/>
      <c r="O116" s="23"/>
      <c r="P116" s="23"/>
      <c r="Q116" s="23"/>
      <c r="R116" s="23"/>
      <c r="S116" s="23"/>
      <c r="T116" s="23"/>
      <c r="U116" s="23"/>
      <c r="V116" s="23"/>
      <c r="W116" s="23"/>
      <c r="X116" s="23"/>
      <c r="AB116" s="172" t="e">
        <f ca="1">OFFSET(#REF!,1,1)/
OFFSET(#REF!,1,0)</f>
        <v>#REF!</v>
      </c>
      <c r="AC116" s="172" t="e">
        <f ca="1">OFFSET(#REF!,1,1)/
OFFSET(#REF!,1,0)</f>
        <v>#REF!</v>
      </c>
      <c r="AD116" s="173" t="e">
        <f ca="1">OFFSET(#REF!,1,1)/
OFFSET(#REF!,1,0)</f>
        <v>#REF!</v>
      </c>
      <c r="AE116" s="173" t="e">
        <f ca="1">OFFSET(#REF!,1,1)/
OFFSET(#REF!,1,0)</f>
        <v>#REF!</v>
      </c>
      <c r="AF116" s="173" t="e">
        <f ca="1">OFFSET(#REF!,1,1)/
OFFSET(#REF!,1,0)</f>
        <v>#REF!</v>
      </c>
      <c r="AG116" s="173" t="e">
        <f ca="1">OFFSET(#REF!,1,1)/
OFFSET(#REF!,1,0)</f>
        <v>#REF!</v>
      </c>
      <c r="AH116" s="173" t="e">
        <f ca="1">OFFSET(#REF!,1,1)/
OFFSET(#REF!,1,0)</f>
        <v>#REF!</v>
      </c>
      <c r="AI116" s="173" t="e">
        <f ca="1">OFFSET(#REF!,1,1)/
OFFSET(#REF!,1,0)</f>
        <v>#REF!</v>
      </c>
      <c r="AJ116" s="173" t="e">
        <f ca="1">OFFSET(#REF!,1,1)/
OFFSET(#REF!,1,0)</f>
        <v>#REF!</v>
      </c>
      <c r="AK116" s="173" t="e">
        <f ca="1">OFFSET(#REF!,1,1)/
OFFSET(#REF!,1,0)</f>
        <v>#REF!</v>
      </c>
      <c r="AL116" s="173" t="e">
        <f ca="1">OFFSET(#REF!,1,1)/
OFFSET(#REF!,1,0)</f>
        <v>#REF!</v>
      </c>
      <c r="AM116" s="173" t="e">
        <f ca="1">OFFSET(#REF!,1,1)/
OFFSET(#REF!,1,0)</f>
        <v>#REF!</v>
      </c>
      <c r="AN116" s="173" t="e">
        <f ca="1">OFFSET(#REF!,1,1)/
OFFSET(#REF!,1,0)</f>
        <v>#REF!</v>
      </c>
      <c r="AO116" s="173" t="e">
        <f ca="1">OFFSET(#REF!,1,1)/
OFFSET(#REF!,1,0)</f>
        <v>#REF!</v>
      </c>
      <c r="AP116" s="173" t="e">
        <f ca="1">OFFSET(#REF!,1,1)/
OFFSET(#REF!,1,0)</f>
        <v>#REF!</v>
      </c>
      <c r="AQ116" s="173" t="e">
        <f ca="1">OFFSET(#REF!,1,1)/
OFFSET(#REF!,1,0)</f>
        <v>#REF!</v>
      </c>
      <c r="AR116" s="173" t="e">
        <f ca="1">OFFSET(#REF!,1,1)/
OFFSET(#REF!,1,0)</f>
        <v>#REF!</v>
      </c>
      <c r="AS116" s="173" t="e">
        <f ca="1">OFFSET(#REF!,1,1)/
OFFSET(#REF!,1,0)</f>
        <v>#REF!</v>
      </c>
      <c r="AT116" s="173" t="e">
        <f ca="1">OFFSET(#REF!,1,1)/
OFFSET(#REF!,1,0)</f>
        <v>#REF!</v>
      </c>
      <c r="AU116" s="173" t="e">
        <f ca="1">OFFSET(#REF!,1,1)/
OFFSET(#REF!,1,0)</f>
        <v>#REF!</v>
      </c>
      <c r="AV116" s="173" t="e">
        <f ca="1">OFFSET(#REF!,1,1)/
OFFSET(#REF!,1,0)</f>
        <v>#REF!</v>
      </c>
      <c r="AW116" s="173" t="e">
        <f ca="1">OFFSET(#REF!,1,1)/
OFFSET(#REF!,1,0)</f>
        <v>#REF!</v>
      </c>
      <c r="AX116" s="173" t="e">
        <f ca="1">OFFSET(#REF!,1,1)/
OFFSET(#REF!,1,0)</f>
        <v>#REF!</v>
      </c>
      <c r="AY116" s="173" t="e">
        <f ca="1">OFFSET(#REF!,1,1)/
OFFSET(#REF!,1,0)</f>
        <v>#REF!</v>
      </c>
      <c r="AZ116" s="173" t="e">
        <f ca="1">OFFSET(#REF!,1,1)/
OFFSET(#REF!,1,0)</f>
        <v>#REF!</v>
      </c>
      <c r="BA116" s="173" t="e">
        <f ca="1">OFFSET(#REF!,1,1)/
OFFSET(#REF!,1,0)</f>
        <v>#REF!</v>
      </c>
      <c r="BB116" s="173" t="e">
        <f ca="1">OFFSET(#REF!,1,1)/
OFFSET(#REF!,1,0)</f>
        <v>#REF!</v>
      </c>
      <c r="BC116" s="173" t="e">
        <f ca="1">OFFSET(#REF!,1,1)/
OFFSET(#REF!,1,0)</f>
        <v>#REF!</v>
      </c>
      <c r="BD116" s="173" t="e">
        <f ca="1">OFFSET(#REF!,1,1)/
OFFSET(#REF!,1,0)</f>
        <v>#REF!</v>
      </c>
      <c r="BE116" s="173" t="e">
        <f ca="1">OFFSET(#REF!,1,1)/
OFFSET(#REF!,1,0)</f>
        <v>#REF!</v>
      </c>
      <c r="BF116" s="173" t="e">
        <f ca="1">OFFSET(#REF!,1,1)/
OFFSET(#REF!,1,0)</f>
        <v>#REF!</v>
      </c>
    </row>
    <row r="117" spans="1:58" x14ac:dyDescent="0.2">
      <c r="A117" s="18" t="s">
        <v>313</v>
      </c>
      <c r="B117" s="153" t="e">
        <f>AVERAGEIF(#REF!,B$5,#REF!)</f>
        <v>#REF!</v>
      </c>
      <c r="C117" s="153" t="e">
        <f>AVERAGEIF(#REF!,C$5,#REF!)</f>
        <v>#REF!</v>
      </c>
      <c r="D117" s="153" t="e">
        <f>AVERAGEIF(#REF!,D$5,#REF!)</f>
        <v>#REF!</v>
      </c>
      <c r="E117" s="23"/>
      <c r="F117" s="23"/>
      <c r="G117" s="23"/>
      <c r="H117" s="23"/>
      <c r="I117" s="23"/>
      <c r="J117" s="152">
        <f>AVERAGEIF('Table 2 - Previous month'!$E$4:$CS$4,J$5,'Table 2 - Previous month'!$E116:$CS116)</f>
        <v>421.54838709677421</v>
      </c>
      <c r="K117" s="152">
        <f>AVERAGEIF('Table 2 - Previous month'!$E$4:$CS$4,K$5,'Table 2 - Previous month'!$E116:$CS116)</f>
        <v>193.48387096774192</v>
      </c>
      <c r="L117" s="152">
        <f>AVERAGEIF('Table 2 - Previous month'!$E$4:$CS$4,L$5,'Table 2 - Previous month'!$E116:$CS116)</f>
        <v>228.06451612903226</v>
      </c>
      <c r="M117" s="23"/>
      <c r="N117" s="23"/>
      <c r="O117" s="23"/>
      <c r="P117" s="23"/>
      <c r="Q117" s="23"/>
      <c r="R117" s="23"/>
      <c r="S117" s="23"/>
      <c r="T117" s="23"/>
      <c r="U117" s="23"/>
      <c r="V117" s="23"/>
      <c r="W117" s="23"/>
      <c r="X117" s="23"/>
      <c r="AB117" s="172" t="e">
        <f ca="1">OFFSET(#REF!,1,1)/
OFFSET(#REF!,1,0)</f>
        <v>#REF!</v>
      </c>
      <c r="AC117" s="172" t="e">
        <f ca="1">OFFSET(#REF!,1,1)/
OFFSET(#REF!,1,0)</f>
        <v>#REF!</v>
      </c>
      <c r="AD117" s="173" t="e">
        <f ca="1">OFFSET(#REF!,1,1)/
OFFSET(#REF!,1,0)</f>
        <v>#REF!</v>
      </c>
      <c r="AE117" s="173" t="e">
        <f ca="1">OFFSET(#REF!,1,1)/
OFFSET(#REF!,1,0)</f>
        <v>#REF!</v>
      </c>
      <c r="AF117" s="173" t="e">
        <f ca="1">OFFSET(#REF!,1,1)/
OFFSET(#REF!,1,0)</f>
        <v>#REF!</v>
      </c>
      <c r="AG117" s="173" t="e">
        <f ca="1">OFFSET(#REF!,1,1)/
OFFSET(#REF!,1,0)</f>
        <v>#REF!</v>
      </c>
      <c r="AH117" s="173" t="e">
        <f ca="1">OFFSET(#REF!,1,1)/
OFFSET(#REF!,1,0)</f>
        <v>#REF!</v>
      </c>
      <c r="AI117" s="173" t="e">
        <f ca="1">OFFSET(#REF!,1,1)/
OFFSET(#REF!,1,0)</f>
        <v>#REF!</v>
      </c>
      <c r="AJ117" s="173" t="e">
        <f ca="1">OFFSET(#REF!,1,1)/
OFFSET(#REF!,1,0)</f>
        <v>#REF!</v>
      </c>
      <c r="AK117" s="173" t="e">
        <f ca="1">OFFSET(#REF!,1,1)/
OFFSET(#REF!,1,0)</f>
        <v>#REF!</v>
      </c>
      <c r="AL117" s="173" t="e">
        <f ca="1">OFFSET(#REF!,1,1)/
OFFSET(#REF!,1,0)</f>
        <v>#REF!</v>
      </c>
      <c r="AM117" s="173" t="e">
        <f ca="1">OFFSET(#REF!,1,1)/
OFFSET(#REF!,1,0)</f>
        <v>#REF!</v>
      </c>
      <c r="AN117" s="173" t="e">
        <f ca="1">OFFSET(#REF!,1,1)/
OFFSET(#REF!,1,0)</f>
        <v>#REF!</v>
      </c>
      <c r="AO117" s="173" t="e">
        <f ca="1">OFFSET(#REF!,1,1)/
OFFSET(#REF!,1,0)</f>
        <v>#REF!</v>
      </c>
      <c r="AP117" s="173" t="e">
        <f ca="1">OFFSET(#REF!,1,1)/
OFFSET(#REF!,1,0)</f>
        <v>#REF!</v>
      </c>
      <c r="AQ117" s="173" t="e">
        <f ca="1">OFFSET(#REF!,1,1)/
OFFSET(#REF!,1,0)</f>
        <v>#REF!</v>
      </c>
      <c r="AR117" s="173" t="e">
        <f ca="1">OFFSET(#REF!,1,1)/
OFFSET(#REF!,1,0)</f>
        <v>#REF!</v>
      </c>
      <c r="AS117" s="173" t="e">
        <f ca="1">OFFSET(#REF!,1,1)/
OFFSET(#REF!,1,0)</f>
        <v>#REF!</v>
      </c>
      <c r="AT117" s="173" t="e">
        <f ca="1">OFFSET(#REF!,1,1)/
OFFSET(#REF!,1,0)</f>
        <v>#REF!</v>
      </c>
      <c r="AU117" s="173" t="e">
        <f ca="1">OFFSET(#REF!,1,1)/
OFFSET(#REF!,1,0)</f>
        <v>#REF!</v>
      </c>
      <c r="AV117" s="173" t="e">
        <f ca="1">OFFSET(#REF!,1,1)/
OFFSET(#REF!,1,0)</f>
        <v>#REF!</v>
      </c>
      <c r="AW117" s="173" t="e">
        <f ca="1">OFFSET(#REF!,1,1)/
OFFSET(#REF!,1,0)</f>
        <v>#REF!</v>
      </c>
      <c r="AX117" s="173" t="e">
        <f ca="1">OFFSET(#REF!,1,1)/
OFFSET(#REF!,1,0)</f>
        <v>#REF!</v>
      </c>
      <c r="AY117" s="173" t="e">
        <f ca="1">OFFSET(#REF!,1,1)/
OFFSET(#REF!,1,0)</f>
        <v>#REF!</v>
      </c>
      <c r="AZ117" s="173" t="e">
        <f ca="1">OFFSET(#REF!,1,1)/
OFFSET(#REF!,1,0)</f>
        <v>#REF!</v>
      </c>
      <c r="BA117" s="173" t="e">
        <f ca="1">OFFSET(#REF!,1,1)/
OFFSET(#REF!,1,0)</f>
        <v>#REF!</v>
      </c>
      <c r="BB117" s="173" t="e">
        <f ca="1">OFFSET(#REF!,1,1)/
OFFSET(#REF!,1,0)</f>
        <v>#REF!</v>
      </c>
      <c r="BC117" s="173" t="e">
        <f ca="1">OFFSET(#REF!,1,1)/
OFFSET(#REF!,1,0)</f>
        <v>#REF!</v>
      </c>
      <c r="BD117" s="173" t="e">
        <f ca="1">OFFSET(#REF!,1,1)/
OFFSET(#REF!,1,0)</f>
        <v>#REF!</v>
      </c>
      <c r="BE117" s="173" t="e">
        <f ca="1">OFFSET(#REF!,1,1)/
OFFSET(#REF!,1,0)</f>
        <v>#REF!</v>
      </c>
      <c r="BF117" s="173" t="e">
        <f ca="1">OFFSET(#REF!,1,1)/
OFFSET(#REF!,1,0)</f>
        <v>#REF!</v>
      </c>
    </row>
    <row r="118" spans="1:58" x14ac:dyDescent="0.2">
      <c r="A118" s="18" t="s">
        <v>322</v>
      </c>
      <c r="B118" s="153" t="e">
        <f>AVERAGEIF(#REF!,B$5,#REF!)</f>
        <v>#REF!</v>
      </c>
      <c r="C118" s="153" t="e">
        <f>AVERAGEIF(#REF!,C$5,#REF!)</f>
        <v>#REF!</v>
      </c>
      <c r="D118" s="153" t="e">
        <f>AVERAGEIF(#REF!,D$5,#REF!)</f>
        <v>#REF!</v>
      </c>
      <c r="E118" s="23"/>
      <c r="F118" s="23"/>
      <c r="G118" s="23"/>
      <c r="H118" s="23"/>
      <c r="I118" s="23"/>
      <c r="J118" s="152">
        <f>AVERAGEIF('Table 2 - Previous month'!$E$4:$CS$4,J$5,'Table 2 - Previous month'!$E117:$CS117)</f>
        <v>110.51612903225806</v>
      </c>
      <c r="K118" s="152">
        <f>AVERAGEIF('Table 2 - Previous month'!$E$4:$CS$4,K$5,'Table 2 - Previous month'!$E117:$CS117)</f>
        <v>19</v>
      </c>
      <c r="L118" s="152">
        <f>AVERAGEIF('Table 2 - Previous month'!$E$4:$CS$4,L$5,'Table 2 - Previous month'!$E117:$CS117)</f>
        <v>91.516129032258064</v>
      </c>
      <c r="M118" s="23"/>
      <c r="N118" s="23"/>
      <c r="O118" s="23"/>
      <c r="P118" s="23"/>
      <c r="Q118" s="23"/>
      <c r="R118" s="23"/>
      <c r="S118" s="23"/>
      <c r="T118" s="23"/>
      <c r="U118" s="23"/>
      <c r="V118" s="23"/>
      <c r="W118" s="23"/>
      <c r="X118" s="23"/>
      <c r="AB118" s="172" t="e">
        <f ca="1">OFFSET(#REF!,1,1)/
OFFSET(#REF!,1,0)</f>
        <v>#REF!</v>
      </c>
      <c r="AC118" s="172" t="e">
        <f ca="1">OFFSET(#REF!,1,1)/
OFFSET(#REF!,1,0)</f>
        <v>#REF!</v>
      </c>
      <c r="AD118" s="173" t="e">
        <f ca="1">OFFSET(#REF!,1,1)/
OFFSET(#REF!,1,0)</f>
        <v>#REF!</v>
      </c>
      <c r="AE118" s="173" t="e">
        <f ca="1">OFFSET(#REF!,1,1)/
OFFSET(#REF!,1,0)</f>
        <v>#REF!</v>
      </c>
      <c r="AF118" s="173" t="e">
        <f ca="1">OFFSET(#REF!,1,1)/
OFFSET(#REF!,1,0)</f>
        <v>#REF!</v>
      </c>
      <c r="AG118" s="173" t="e">
        <f ca="1">OFFSET(#REF!,1,1)/
OFFSET(#REF!,1,0)</f>
        <v>#REF!</v>
      </c>
      <c r="AH118" s="173" t="e">
        <f ca="1">OFFSET(#REF!,1,1)/
OFFSET(#REF!,1,0)</f>
        <v>#REF!</v>
      </c>
      <c r="AI118" s="173" t="e">
        <f ca="1">OFFSET(#REF!,1,1)/
OFFSET(#REF!,1,0)</f>
        <v>#REF!</v>
      </c>
      <c r="AJ118" s="173" t="e">
        <f ca="1">OFFSET(#REF!,1,1)/
OFFSET(#REF!,1,0)</f>
        <v>#REF!</v>
      </c>
      <c r="AK118" s="173" t="e">
        <f ca="1">OFFSET(#REF!,1,1)/
OFFSET(#REF!,1,0)</f>
        <v>#REF!</v>
      </c>
      <c r="AL118" s="173" t="e">
        <f ca="1">OFFSET(#REF!,1,1)/
OFFSET(#REF!,1,0)</f>
        <v>#REF!</v>
      </c>
      <c r="AM118" s="173" t="e">
        <f ca="1">OFFSET(#REF!,1,1)/
OFFSET(#REF!,1,0)</f>
        <v>#REF!</v>
      </c>
      <c r="AN118" s="173" t="e">
        <f ca="1">OFFSET(#REF!,1,1)/
OFFSET(#REF!,1,0)</f>
        <v>#REF!</v>
      </c>
      <c r="AO118" s="173" t="e">
        <f ca="1">OFFSET(#REF!,1,1)/
OFFSET(#REF!,1,0)</f>
        <v>#REF!</v>
      </c>
      <c r="AP118" s="173" t="e">
        <f ca="1">OFFSET(#REF!,1,1)/
OFFSET(#REF!,1,0)</f>
        <v>#REF!</v>
      </c>
      <c r="AQ118" s="173" t="e">
        <f ca="1">OFFSET(#REF!,1,1)/
OFFSET(#REF!,1,0)</f>
        <v>#REF!</v>
      </c>
      <c r="AR118" s="173" t="e">
        <f ca="1">OFFSET(#REF!,1,1)/
OFFSET(#REF!,1,0)</f>
        <v>#REF!</v>
      </c>
      <c r="AS118" s="173" t="e">
        <f ca="1">OFFSET(#REF!,1,1)/
OFFSET(#REF!,1,0)</f>
        <v>#REF!</v>
      </c>
      <c r="AT118" s="173" t="e">
        <f ca="1">OFFSET(#REF!,1,1)/
OFFSET(#REF!,1,0)</f>
        <v>#REF!</v>
      </c>
      <c r="AU118" s="173" t="e">
        <f ca="1">OFFSET(#REF!,1,1)/
OFFSET(#REF!,1,0)</f>
        <v>#REF!</v>
      </c>
      <c r="AV118" s="173" t="e">
        <f ca="1">OFFSET(#REF!,1,1)/
OFFSET(#REF!,1,0)</f>
        <v>#REF!</v>
      </c>
      <c r="AW118" s="173" t="e">
        <f ca="1">OFFSET(#REF!,1,1)/
OFFSET(#REF!,1,0)</f>
        <v>#REF!</v>
      </c>
      <c r="AX118" s="173" t="e">
        <f ca="1">OFFSET(#REF!,1,1)/
OFFSET(#REF!,1,0)</f>
        <v>#REF!</v>
      </c>
      <c r="AY118" s="173" t="e">
        <f ca="1">OFFSET(#REF!,1,1)/
OFFSET(#REF!,1,0)</f>
        <v>#REF!</v>
      </c>
      <c r="AZ118" s="173" t="e">
        <f ca="1">OFFSET(#REF!,1,1)/
OFFSET(#REF!,1,0)</f>
        <v>#REF!</v>
      </c>
      <c r="BA118" s="173" t="e">
        <f ca="1">OFFSET(#REF!,1,1)/
OFFSET(#REF!,1,0)</f>
        <v>#REF!</v>
      </c>
      <c r="BB118" s="173" t="e">
        <f ca="1">OFFSET(#REF!,1,1)/
OFFSET(#REF!,1,0)</f>
        <v>#REF!</v>
      </c>
      <c r="BC118" s="173" t="e">
        <f ca="1">OFFSET(#REF!,1,1)/
OFFSET(#REF!,1,0)</f>
        <v>#REF!</v>
      </c>
      <c r="BD118" s="173" t="e">
        <f ca="1">OFFSET(#REF!,1,1)/
OFFSET(#REF!,1,0)</f>
        <v>#REF!</v>
      </c>
      <c r="BE118" s="173" t="e">
        <f ca="1">OFFSET(#REF!,1,1)/
OFFSET(#REF!,1,0)</f>
        <v>#REF!</v>
      </c>
      <c r="BF118" s="173" t="e">
        <f ca="1">OFFSET(#REF!,1,1)/
OFFSET(#REF!,1,0)</f>
        <v>#REF!</v>
      </c>
    </row>
    <row r="119" spans="1:58" x14ac:dyDescent="0.2">
      <c r="A119" s="18" t="s">
        <v>330</v>
      </c>
      <c r="B119" s="153" t="e">
        <f>AVERAGEIF(#REF!,B$5,#REF!)</f>
        <v>#REF!</v>
      </c>
      <c r="C119" s="153" t="e">
        <f>AVERAGEIF(#REF!,C$5,#REF!)</f>
        <v>#REF!</v>
      </c>
      <c r="D119" s="153" t="e">
        <f>AVERAGEIF(#REF!,D$5,#REF!)</f>
        <v>#REF!</v>
      </c>
      <c r="E119" s="23"/>
      <c r="F119" s="23"/>
      <c r="G119" s="23"/>
      <c r="H119" s="23"/>
      <c r="I119" s="23"/>
      <c r="J119" s="152">
        <f>AVERAGEIF('Table 2 - Previous month'!$E$4:$CS$4,J$5,'Table 2 - Previous month'!$E118:$CS118)</f>
        <v>151</v>
      </c>
      <c r="K119" s="152">
        <f>AVERAGEIF('Table 2 - Previous month'!$E$4:$CS$4,K$5,'Table 2 - Previous month'!$E118:$CS118)</f>
        <v>57.193548387096776</v>
      </c>
      <c r="L119" s="152">
        <f>AVERAGEIF('Table 2 - Previous month'!$E$4:$CS$4,L$5,'Table 2 - Previous month'!$E118:$CS118)</f>
        <v>93.806451612903231</v>
      </c>
      <c r="M119" s="23"/>
      <c r="N119" s="23"/>
      <c r="O119" s="23"/>
      <c r="P119" s="23"/>
      <c r="Q119" s="23"/>
      <c r="R119" s="23"/>
      <c r="S119" s="23"/>
      <c r="T119" s="23"/>
      <c r="U119" s="23"/>
      <c r="V119" s="23"/>
      <c r="W119" s="23"/>
      <c r="X119" s="23"/>
      <c r="AB119" s="172" t="e">
        <f ca="1">OFFSET(#REF!,1,1)/
OFFSET(#REF!,1,0)</f>
        <v>#REF!</v>
      </c>
      <c r="AC119" s="172" t="e">
        <f ca="1">OFFSET(#REF!,1,1)/
OFFSET(#REF!,1,0)</f>
        <v>#REF!</v>
      </c>
      <c r="AD119" s="173" t="e">
        <f ca="1">OFFSET(#REF!,1,1)/
OFFSET(#REF!,1,0)</f>
        <v>#REF!</v>
      </c>
      <c r="AE119" s="173" t="e">
        <f ca="1">OFFSET(#REF!,1,1)/
OFFSET(#REF!,1,0)</f>
        <v>#REF!</v>
      </c>
      <c r="AF119" s="173" t="e">
        <f ca="1">OFFSET(#REF!,1,1)/
OFFSET(#REF!,1,0)</f>
        <v>#REF!</v>
      </c>
      <c r="AG119" s="173" t="e">
        <f ca="1">OFFSET(#REF!,1,1)/
OFFSET(#REF!,1,0)</f>
        <v>#REF!</v>
      </c>
      <c r="AH119" s="173" t="e">
        <f ca="1">OFFSET(#REF!,1,1)/
OFFSET(#REF!,1,0)</f>
        <v>#REF!</v>
      </c>
      <c r="AI119" s="173" t="e">
        <f ca="1">OFFSET(#REF!,1,1)/
OFFSET(#REF!,1,0)</f>
        <v>#REF!</v>
      </c>
      <c r="AJ119" s="173" t="e">
        <f ca="1">OFFSET(#REF!,1,1)/
OFFSET(#REF!,1,0)</f>
        <v>#REF!</v>
      </c>
      <c r="AK119" s="173" t="e">
        <f ca="1">OFFSET(#REF!,1,1)/
OFFSET(#REF!,1,0)</f>
        <v>#REF!</v>
      </c>
      <c r="AL119" s="173" t="e">
        <f ca="1">OFFSET(#REF!,1,1)/
OFFSET(#REF!,1,0)</f>
        <v>#REF!</v>
      </c>
      <c r="AM119" s="173" t="e">
        <f ca="1">OFFSET(#REF!,1,1)/
OFFSET(#REF!,1,0)</f>
        <v>#REF!</v>
      </c>
      <c r="AN119" s="173" t="e">
        <f ca="1">OFFSET(#REF!,1,1)/
OFFSET(#REF!,1,0)</f>
        <v>#REF!</v>
      </c>
      <c r="AO119" s="173" t="e">
        <f ca="1">OFFSET(#REF!,1,1)/
OFFSET(#REF!,1,0)</f>
        <v>#REF!</v>
      </c>
      <c r="AP119" s="173" t="e">
        <f ca="1">OFFSET(#REF!,1,1)/
OFFSET(#REF!,1,0)</f>
        <v>#REF!</v>
      </c>
      <c r="AQ119" s="173" t="e">
        <f ca="1">OFFSET(#REF!,1,1)/
OFFSET(#REF!,1,0)</f>
        <v>#REF!</v>
      </c>
      <c r="AR119" s="173" t="e">
        <f ca="1">OFFSET(#REF!,1,1)/
OFFSET(#REF!,1,0)</f>
        <v>#REF!</v>
      </c>
      <c r="AS119" s="173" t="e">
        <f ca="1">OFFSET(#REF!,1,1)/
OFFSET(#REF!,1,0)</f>
        <v>#REF!</v>
      </c>
      <c r="AT119" s="173" t="e">
        <f ca="1">OFFSET(#REF!,1,1)/
OFFSET(#REF!,1,0)</f>
        <v>#REF!</v>
      </c>
      <c r="AU119" s="173" t="e">
        <f ca="1">OFFSET(#REF!,1,1)/
OFFSET(#REF!,1,0)</f>
        <v>#REF!</v>
      </c>
      <c r="AV119" s="173" t="e">
        <f ca="1">OFFSET(#REF!,1,1)/
OFFSET(#REF!,1,0)</f>
        <v>#REF!</v>
      </c>
      <c r="AW119" s="173" t="e">
        <f ca="1">OFFSET(#REF!,1,1)/
OFFSET(#REF!,1,0)</f>
        <v>#REF!</v>
      </c>
      <c r="AX119" s="173" t="e">
        <f ca="1">OFFSET(#REF!,1,1)/
OFFSET(#REF!,1,0)</f>
        <v>#REF!</v>
      </c>
      <c r="AY119" s="173" t="e">
        <f ca="1">OFFSET(#REF!,1,1)/
OFFSET(#REF!,1,0)</f>
        <v>#REF!</v>
      </c>
      <c r="AZ119" s="173" t="e">
        <f ca="1">OFFSET(#REF!,1,1)/
OFFSET(#REF!,1,0)</f>
        <v>#REF!</v>
      </c>
      <c r="BA119" s="173" t="e">
        <f ca="1">OFFSET(#REF!,1,1)/
OFFSET(#REF!,1,0)</f>
        <v>#REF!</v>
      </c>
      <c r="BB119" s="173" t="e">
        <f ca="1">OFFSET(#REF!,1,1)/
OFFSET(#REF!,1,0)</f>
        <v>#REF!</v>
      </c>
      <c r="BC119" s="173" t="e">
        <f ca="1">OFFSET(#REF!,1,1)/
OFFSET(#REF!,1,0)</f>
        <v>#REF!</v>
      </c>
      <c r="BD119" s="173" t="e">
        <f ca="1">OFFSET(#REF!,1,1)/
OFFSET(#REF!,1,0)</f>
        <v>#REF!</v>
      </c>
      <c r="BE119" s="173" t="e">
        <f ca="1">OFFSET(#REF!,1,1)/
OFFSET(#REF!,1,0)</f>
        <v>#REF!</v>
      </c>
      <c r="BF119" s="173" t="e">
        <f ca="1">OFFSET(#REF!,1,1)/
OFFSET(#REF!,1,0)</f>
        <v>#REF!</v>
      </c>
    </row>
    <row r="120" spans="1:58" x14ac:dyDescent="0.2">
      <c r="A120" s="18" t="s">
        <v>348</v>
      </c>
      <c r="B120" s="153" t="e">
        <f>AVERAGEIF(#REF!,B$5,#REF!)</f>
        <v>#REF!</v>
      </c>
      <c r="C120" s="153" t="e">
        <f>AVERAGEIF(#REF!,C$5,#REF!)</f>
        <v>#REF!</v>
      </c>
      <c r="D120" s="153" t="e">
        <f>AVERAGEIF(#REF!,D$5,#REF!)</f>
        <v>#REF!</v>
      </c>
      <c r="E120" s="23"/>
      <c r="F120" s="23"/>
      <c r="G120" s="23"/>
      <c r="H120" s="23"/>
      <c r="I120" s="23"/>
      <c r="J120" s="152">
        <f>AVERAGEIF('Table 2 - Previous month'!$E$4:$CS$4,J$5,'Table 2 - Previous month'!$E119:$CS119)</f>
        <v>129.51612903225808</v>
      </c>
      <c r="K120" s="152">
        <f>AVERAGEIF('Table 2 - Previous month'!$E$4:$CS$4,K$5,'Table 2 - Previous month'!$E119:$CS119)</f>
        <v>37.322580645161288</v>
      </c>
      <c r="L120" s="152">
        <f>AVERAGEIF('Table 2 - Previous month'!$E$4:$CS$4,L$5,'Table 2 - Previous month'!$E119:$CS119)</f>
        <v>92.193548387096769</v>
      </c>
      <c r="M120" s="23"/>
      <c r="N120" s="23"/>
      <c r="O120" s="23"/>
      <c r="P120" s="23"/>
      <c r="Q120" s="23"/>
      <c r="R120" s="23"/>
      <c r="S120" s="23"/>
      <c r="T120" s="23"/>
      <c r="U120" s="23"/>
      <c r="V120" s="23"/>
      <c r="W120" s="23"/>
      <c r="X120" s="23"/>
      <c r="AB120" s="172" t="e">
        <f ca="1">OFFSET(#REF!,1,1)/
OFFSET(#REF!,1,0)</f>
        <v>#REF!</v>
      </c>
      <c r="AC120" s="172" t="e">
        <f ca="1">OFFSET(#REF!,1,1)/
OFFSET(#REF!,1,0)</f>
        <v>#REF!</v>
      </c>
      <c r="AD120" s="173" t="e">
        <f ca="1">OFFSET(#REF!,1,1)/
OFFSET(#REF!,1,0)</f>
        <v>#REF!</v>
      </c>
      <c r="AE120" s="173" t="e">
        <f ca="1">OFFSET(#REF!,1,1)/
OFFSET(#REF!,1,0)</f>
        <v>#REF!</v>
      </c>
      <c r="AF120" s="173" t="e">
        <f ca="1">OFFSET(#REF!,1,1)/
OFFSET(#REF!,1,0)</f>
        <v>#REF!</v>
      </c>
      <c r="AG120" s="173" t="e">
        <f ca="1">OFFSET(#REF!,1,1)/
OFFSET(#REF!,1,0)</f>
        <v>#REF!</v>
      </c>
      <c r="AH120" s="173" t="e">
        <f ca="1">OFFSET(#REF!,1,1)/
OFFSET(#REF!,1,0)</f>
        <v>#REF!</v>
      </c>
      <c r="AI120" s="173" t="e">
        <f ca="1">OFFSET(#REF!,1,1)/
OFFSET(#REF!,1,0)</f>
        <v>#REF!</v>
      </c>
      <c r="AJ120" s="173" t="e">
        <f ca="1">OFFSET(#REF!,1,1)/
OFFSET(#REF!,1,0)</f>
        <v>#REF!</v>
      </c>
      <c r="AK120" s="173" t="e">
        <f ca="1">OFFSET(#REF!,1,1)/
OFFSET(#REF!,1,0)</f>
        <v>#REF!</v>
      </c>
      <c r="AL120" s="173" t="e">
        <f ca="1">OFFSET(#REF!,1,1)/
OFFSET(#REF!,1,0)</f>
        <v>#REF!</v>
      </c>
      <c r="AM120" s="173" t="e">
        <f ca="1">OFFSET(#REF!,1,1)/
OFFSET(#REF!,1,0)</f>
        <v>#REF!</v>
      </c>
      <c r="AN120" s="173" t="e">
        <f ca="1">OFFSET(#REF!,1,1)/
OFFSET(#REF!,1,0)</f>
        <v>#REF!</v>
      </c>
      <c r="AO120" s="173" t="e">
        <f ca="1">OFFSET(#REF!,1,1)/
OFFSET(#REF!,1,0)</f>
        <v>#REF!</v>
      </c>
      <c r="AP120" s="173" t="e">
        <f ca="1">OFFSET(#REF!,1,1)/
OFFSET(#REF!,1,0)</f>
        <v>#REF!</v>
      </c>
      <c r="AQ120" s="173" t="e">
        <f ca="1">OFFSET(#REF!,1,1)/
OFFSET(#REF!,1,0)</f>
        <v>#REF!</v>
      </c>
      <c r="AR120" s="173" t="e">
        <f ca="1">OFFSET(#REF!,1,1)/
OFFSET(#REF!,1,0)</f>
        <v>#REF!</v>
      </c>
      <c r="AS120" s="173" t="e">
        <f ca="1">OFFSET(#REF!,1,1)/
OFFSET(#REF!,1,0)</f>
        <v>#REF!</v>
      </c>
      <c r="AT120" s="173" t="e">
        <f ca="1">OFFSET(#REF!,1,1)/
OFFSET(#REF!,1,0)</f>
        <v>#REF!</v>
      </c>
      <c r="AU120" s="173" t="e">
        <f ca="1">OFFSET(#REF!,1,1)/
OFFSET(#REF!,1,0)</f>
        <v>#REF!</v>
      </c>
      <c r="AV120" s="173" t="e">
        <f ca="1">OFFSET(#REF!,1,1)/
OFFSET(#REF!,1,0)</f>
        <v>#REF!</v>
      </c>
      <c r="AW120" s="173" t="e">
        <f ca="1">OFFSET(#REF!,1,1)/
OFFSET(#REF!,1,0)</f>
        <v>#REF!</v>
      </c>
      <c r="AX120" s="173" t="e">
        <f ca="1">OFFSET(#REF!,1,1)/
OFFSET(#REF!,1,0)</f>
        <v>#REF!</v>
      </c>
      <c r="AY120" s="173" t="e">
        <f ca="1">OFFSET(#REF!,1,1)/
OFFSET(#REF!,1,0)</f>
        <v>#REF!</v>
      </c>
      <c r="AZ120" s="173" t="e">
        <f ca="1">OFFSET(#REF!,1,1)/
OFFSET(#REF!,1,0)</f>
        <v>#REF!</v>
      </c>
      <c r="BA120" s="173" t="e">
        <f ca="1">OFFSET(#REF!,1,1)/
OFFSET(#REF!,1,0)</f>
        <v>#REF!</v>
      </c>
      <c r="BB120" s="173" t="e">
        <f ca="1">OFFSET(#REF!,1,1)/
OFFSET(#REF!,1,0)</f>
        <v>#REF!</v>
      </c>
      <c r="BC120" s="173" t="e">
        <f ca="1">OFFSET(#REF!,1,1)/
OFFSET(#REF!,1,0)</f>
        <v>#REF!</v>
      </c>
      <c r="BD120" s="173" t="e">
        <f ca="1">OFFSET(#REF!,1,1)/
OFFSET(#REF!,1,0)</f>
        <v>#REF!</v>
      </c>
      <c r="BE120" s="173" t="e">
        <f ca="1">OFFSET(#REF!,1,1)/
OFFSET(#REF!,1,0)</f>
        <v>#REF!</v>
      </c>
      <c r="BF120" s="173" t="e">
        <f ca="1">OFFSET(#REF!,1,1)/
OFFSET(#REF!,1,0)</f>
        <v>#REF!</v>
      </c>
    </row>
    <row r="121" spans="1:58" x14ac:dyDescent="0.2">
      <c r="A121" s="18" t="s">
        <v>352</v>
      </c>
      <c r="B121" s="153" t="e">
        <f>AVERAGEIF(#REF!,B$5,#REF!)</f>
        <v>#REF!</v>
      </c>
      <c r="C121" s="153" t="e">
        <f>AVERAGEIF(#REF!,C$5,#REF!)</f>
        <v>#REF!</v>
      </c>
      <c r="D121" s="153" t="e">
        <f>AVERAGEIF(#REF!,D$5,#REF!)</f>
        <v>#REF!</v>
      </c>
      <c r="E121" s="23"/>
      <c r="F121" s="23"/>
      <c r="G121" s="23"/>
      <c r="H121" s="23"/>
      <c r="I121" s="23"/>
      <c r="J121" s="152">
        <f>AVERAGEIF('Table 2 - Previous month'!$E$4:$CS$4,J$5,'Table 2 - Previous month'!$E120:$CS120)</f>
        <v>91.935483870967744</v>
      </c>
      <c r="K121" s="152">
        <f>AVERAGEIF('Table 2 - Previous month'!$E$4:$CS$4,K$5,'Table 2 - Previous month'!$E120:$CS120)</f>
        <v>45.258064516129032</v>
      </c>
      <c r="L121" s="152">
        <f>AVERAGEIF('Table 2 - Previous month'!$E$4:$CS$4,L$5,'Table 2 - Previous month'!$E120:$CS120)</f>
        <v>46.677419354838712</v>
      </c>
      <c r="M121" s="23"/>
      <c r="N121" s="23"/>
      <c r="O121" s="23"/>
      <c r="P121" s="23"/>
      <c r="Q121" s="23"/>
      <c r="R121" s="23"/>
      <c r="S121" s="23"/>
      <c r="T121" s="23"/>
      <c r="U121" s="23"/>
      <c r="V121" s="23"/>
      <c r="W121" s="23"/>
      <c r="X121" s="23"/>
      <c r="AB121" s="172" t="e">
        <f ca="1">OFFSET(#REF!,1,1)/
OFFSET(#REF!,1,0)</f>
        <v>#REF!</v>
      </c>
      <c r="AC121" s="172" t="e">
        <f ca="1">OFFSET(#REF!,1,1)/
OFFSET(#REF!,1,0)</f>
        <v>#REF!</v>
      </c>
      <c r="AD121" s="173" t="e">
        <f ca="1">OFFSET(#REF!,1,1)/
OFFSET(#REF!,1,0)</f>
        <v>#REF!</v>
      </c>
      <c r="AE121" s="173" t="e">
        <f ca="1">OFFSET(#REF!,1,1)/
OFFSET(#REF!,1,0)</f>
        <v>#REF!</v>
      </c>
      <c r="AF121" s="173" t="e">
        <f ca="1">OFFSET(#REF!,1,1)/
OFFSET(#REF!,1,0)</f>
        <v>#REF!</v>
      </c>
      <c r="AG121" s="173" t="e">
        <f ca="1">OFFSET(#REF!,1,1)/
OFFSET(#REF!,1,0)</f>
        <v>#REF!</v>
      </c>
      <c r="AH121" s="173" t="e">
        <f ca="1">OFFSET(#REF!,1,1)/
OFFSET(#REF!,1,0)</f>
        <v>#REF!</v>
      </c>
      <c r="AI121" s="173" t="e">
        <f ca="1">OFFSET(#REF!,1,1)/
OFFSET(#REF!,1,0)</f>
        <v>#REF!</v>
      </c>
      <c r="AJ121" s="173" t="e">
        <f ca="1">OFFSET(#REF!,1,1)/
OFFSET(#REF!,1,0)</f>
        <v>#REF!</v>
      </c>
      <c r="AK121" s="173" t="e">
        <f ca="1">OFFSET(#REF!,1,1)/
OFFSET(#REF!,1,0)</f>
        <v>#REF!</v>
      </c>
      <c r="AL121" s="173" t="e">
        <f ca="1">OFFSET(#REF!,1,1)/
OFFSET(#REF!,1,0)</f>
        <v>#REF!</v>
      </c>
      <c r="AM121" s="173" t="e">
        <f ca="1">OFFSET(#REF!,1,1)/
OFFSET(#REF!,1,0)</f>
        <v>#REF!</v>
      </c>
      <c r="AN121" s="173" t="e">
        <f ca="1">OFFSET(#REF!,1,1)/
OFFSET(#REF!,1,0)</f>
        <v>#REF!</v>
      </c>
      <c r="AO121" s="173" t="e">
        <f ca="1">OFFSET(#REF!,1,1)/
OFFSET(#REF!,1,0)</f>
        <v>#REF!</v>
      </c>
      <c r="AP121" s="173" t="e">
        <f ca="1">OFFSET(#REF!,1,1)/
OFFSET(#REF!,1,0)</f>
        <v>#REF!</v>
      </c>
      <c r="AQ121" s="173" t="e">
        <f ca="1">OFFSET(#REF!,1,1)/
OFFSET(#REF!,1,0)</f>
        <v>#REF!</v>
      </c>
      <c r="AR121" s="173" t="e">
        <f ca="1">OFFSET(#REF!,1,1)/
OFFSET(#REF!,1,0)</f>
        <v>#REF!</v>
      </c>
      <c r="AS121" s="173" t="e">
        <f ca="1">OFFSET(#REF!,1,1)/
OFFSET(#REF!,1,0)</f>
        <v>#REF!</v>
      </c>
      <c r="AT121" s="173" t="e">
        <f ca="1">OFFSET(#REF!,1,1)/
OFFSET(#REF!,1,0)</f>
        <v>#REF!</v>
      </c>
      <c r="AU121" s="173" t="e">
        <f ca="1">OFFSET(#REF!,1,1)/
OFFSET(#REF!,1,0)</f>
        <v>#REF!</v>
      </c>
      <c r="AV121" s="173" t="e">
        <f ca="1">OFFSET(#REF!,1,1)/
OFFSET(#REF!,1,0)</f>
        <v>#REF!</v>
      </c>
      <c r="AW121" s="173" t="e">
        <f ca="1">OFFSET(#REF!,1,1)/
OFFSET(#REF!,1,0)</f>
        <v>#REF!</v>
      </c>
      <c r="AX121" s="173" t="e">
        <f ca="1">OFFSET(#REF!,1,1)/
OFFSET(#REF!,1,0)</f>
        <v>#REF!</v>
      </c>
      <c r="AY121" s="173" t="e">
        <f ca="1">OFFSET(#REF!,1,1)/
OFFSET(#REF!,1,0)</f>
        <v>#REF!</v>
      </c>
      <c r="AZ121" s="173" t="e">
        <f ca="1">OFFSET(#REF!,1,1)/
OFFSET(#REF!,1,0)</f>
        <v>#REF!</v>
      </c>
      <c r="BA121" s="173" t="e">
        <f ca="1">OFFSET(#REF!,1,1)/
OFFSET(#REF!,1,0)</f>
        <v>#REF!</v>
      </c>
      <c r="BB121" s="173" t="e">
        <f ca="1">OFFSET(#REF!,1,1)/
OFFSET(#REF!,1,0)</f>
        <v>#REF!</v>
      </c>
      <c r="BC121" s="173" t="e">
        <f ca="1">OFFSET(#REF!,1,1)/
OFFSET(#REF!,1,0)</f>
        <v>#REF!</v>
      </c>
      <c r="BD121" s="173" t="e">
        <f ca="1">OFFSET(#REF!,1,1)/
OFFSET(#REF!,1,0)</f>
        <v>#REF!</v>
      </c>
      <c r="BE121" s="173" t="e">
        <f ca="1">OFFSET(#REF!,1,1)/
OFFSET(#REF!,1,0)</f>
        <v>#REF!</v>
      </c>
      <c r="BF121" s="173" t="e">
        <f ca="1">OFFSET(#REF!,1,1)/
OFFSET(#REF!,1,0)</f>
        <v>#REF!</v>
      </c>
    </row>
    <row r="122" spans="1:58" x14ac:dyDescent="0.2">
      <c r="A122" s="18" t="s">
        <v>356</v>
      </c>
      <c r="B122" s="153" t="e">
        <f>AVERAGEIF(#REF!,B$5,#REF!)</f>
        <v>#REF!</v>
      </c>
      <c r="C122" s="153" t="e">
        <f>AVERAGEIF(#REF!,C$5,#REF!)</f>
        <v>#REF!</v>
      </c>
      <c r="D122" s="153" t="e">
        <f>AVERAGEIF(#REF!,D$5,#REF!)</f>
        <v>#REF!</v>
      </c>
      <c r="E122" s="23"/>
      <c r="F122" s="23"/>
      <c r="G122" s="23"/>
      <c r="H122" s="23"/>
      <c r="I122" s="23"/>
      <c r="J122" s="152">
        <f>AVERAGEIF('Table 2 - Previous month'!$E$4:$CS$4,J$5,'Table 2 - Previous month'!$E121:$CS121)</f>
        <v>441.29032258064518</v>
      </c>
      <c r="K122" s="152">
        <f>AVERAGEIF('Table 2 - Previous month'!$E$4:$CS$4,K$5,'Table 2 - Previous month'!$E121:$CS121)</f>
        <v>173.45161290322579</v>
      </c>
      <c r="L122" s="152">
        <f>AVERAGEIF('Table 2 - Previous month'!$E$4:$CS$4,L$5,'Table 2 - Previous month'!$E121:$CS121)</f>
        <v>267.83870967741933</v>
      </c>
      <c r="M122" s="23"/>
      <c r="N122" s="23"/>
      <c r="O122" s="23"/>
      <c r="P122" s="23"/>
      <c r="Q122" s="23"/>
      <c r="R122" s="23"/>
      <c r="S122" s="23"/>
      <c r="T122" s="23"/>
      <c r="U122" s="23"/>
      <c r="V122" s="23"/>
      <c r="W122" s="23"/>
      <c r="X122" s="23"/>
      <c r="AB122" s="172" t="e">
        <f ca="1">OFFSET(#REF!,1,1)/
OFFSET(#REF!,1,0)</f>
        <v>#REF!</v>
      </c>
      <c r="AC122" s="172" t="e">
        <f ca="1">OFFSET(#REF!,1,1)/
OFFSET(#REF!,1,0)</f>
        <v>#REF!</v>
      </c>
      <c r="AD122" s="173" t="e">
        <f ca="1">OFFSET(#REF!,1,1)/
OFFSET(#REF!,1,0)</f>
        <v>#REF!</v>
      </c>
      <c r="AE122" s="173" t="e">
        <f ca="1">OFFSET(#REF!,1,1)/
OFFSET(#REF!,1,0)</f>
        <v>#REF!</v>
      </c>
      <c r="AF122" s="173" t="e">
        <f ca="1">OFFSET(#REF!,1,1)/
OFFSET(#REF!,1,0)</f>
        <v>#REF!</v>
      </c>
      <c r="AG122" s="173" t="e">
        <f ca="1">OFFSET(#REF!,1,1)/
OFFSET(#REF!,1,0)</f>
        <v>#REF!</v>
      </c>
      <c r="AH122" s="173" t="e">
        <f ca="1">OFFSET(#REF!,1,1)/
OFFSET(#REF!,1,0)</f>
        <v>#REF!</v>
      </c>
      <c r="AI122" s="173" t="e">
        <f ca="1">OFFSET(#REF!,1,1)/
OFFSET(#REF!,1,0)</f>
        <v>#REF!</v>
      </c>
      <c r="AJ122" s="173" t="e">
        <f ca="1">OFFSET(#REF!,1,1)/
OFFSET(#REF!,1,0)</f>
        <v>#REF!</v>
      </c>
      <c r="AK122" s="173" t="e">
        <f ca="1">OFFSET(#REF!,1,1)/
OFFSET(#REF!,1,0)</f>
        <v>#REF!</v>
      </c>
      <c r="AL122" s="173" t="e">
        <f ca="1">OFFSET(#REF!,1,1)/
OFFSET(#REF!,1,0)</f>
        <v>#REF!</v>
      </c>
      <c r="AM122" s="173" t="e">
        <f ca="1">OFFSET(#REF!,1,1)/
OFFSET(#REF!,1,0)</f>
        <v>#REF!</v>
      </c>
      <c r="AN122" s="173" t="e">
        <f ca="1">OFFSET(#REF!,1,1)/
OFFSET(#REF!,1,0)</f>
        <v>#REF!</v>
      </c>
      <c r="AO122" s="173" t="e">
        <f ca="1">OFFSET(#REF!,1,1)/
OFFSET(#REF!,1,0)</f>
        <v>#REF!</v>
      </c>
      <c r="AP122" s="173" t="e">
        <f ca="1">OFFSET(#REF!,1,1)/
OFFSET(#REF!,1,0)</f>
        <v>#REF!</v>
      </c>
      <c r="AQ122" s="173" t="e">
        <f ca="1">OFFSET(#REF!,1,1)/
OFFSET(#REF!,1,0)</f>
        <v>#REF!</v>
      </c>
      <c r="AR122" s="173" t="e">
        <f ca="1">OFFSET(#REF!,1,1)/
OFFSET(#REF!,1,0)</f>
        <v>#REF!</v>
      </c>
      <c r="AS122" s="173" t="e">
        <f ca="1">OFFSET(#REF!,1,1)/
OFFSET(#REF!,1,0)</f>
        <v>#REF!</v>
      </c>
      <c r="AT122" s="173" t="e">
        <f ca="1">OFFSET(#REF!,1,1)/
OFFSET(#REF!,1,0)</f>
        <v>#REF!</v>
      </c>
      <c r="AU122" s="173" t="e">
        <f ca="1">OFFSET(#REF!,1,1)/
OFFSET(#REF!,1,0)</f>
        <v>#REF!</v>
      </c>
      <c r="AV122" s="173" t="e">
        <f ca="1">OFFSET(#REF!,1,1)/
OFFSET(#REF!,1,0)</f>
        <v>#REF!</v>
      </c>
      <c r="AW122" s="173" t="e">
        <f ca="1">OFFSET(#REF!,1,1)/
OFFSET(#REF!,1,0)</f>
        <v>#REF!</v>
      </c>
      <c r="AX122" s="173" t="e">
        <f ca="1">OFFSET(#REF!,1,1)/
OFFSET(#REF!,1,0)</f>
        <v>#REF!</v>
      </c>
      <c r="AY122" s="173" t="e">
        <f ca="1">OFFSET(#REF!,1,1)/
OFFSET(#REF!,1,0)</f>
        <v>#REF!</v>
      </c>
      <c r="AZ122" s="173" t="e">
        <f ca="1">OFFSET(#REF!,1,1)/
OFFSET(#REF!,1,0)</f>
        <v>#REF!</v>
      </c>
      <c r="BA122" s="173" t="e">
        <f ca="1">OFFSET(#REF!,1,1)/
OFFSET(#REF!,1,0)</f>
        <v>#REF!</v>
      </c>
      <c r="BB122" s="173" t="e">
        <f ca="1">OFFSET(#REF!,1,1)/
OFFSET(#REF!,1,0)</f>
        <v>#REF!</v>
      </c>
      <c r="BC122" s="173" t="e">
        <f ca="1">OFFSET(#REF!,1,1)/
OFFSET(#REF!,1,0)</f>
        <v>#REF!</v>
      </c>
      <c r="BD122" s="173" t="e">
        <f ca="1">OFFSET(#REF!,1,1)/
OFFSET(#REF!,1,0)</f>
        <v>#REF!</v>
      </c>
      <c r="BE122" s="173" t="e">
        <f ca="1">OFFSET(#REF!,1,1)/
OFFSET(#REF!,1,0)</f>
        <v>#REF!</v>
      </c>
      <c r="BF122" s="173" t="e">
        <f ca="1">OFFSET(#REF!,1,1)/
OFFSET(#REF!,1,0)</f>
        <v>#REF!</v>
      </c>
    </row>
    <row r="123" spans="1:58" x14ac:dyDescent="0.2">
      <c r="A123" s="18" t="s">
        <v>357</v>
      </c>
      <c r="B123" s="153" t="e">
        <f>AVERAGEIF(#REF!,B$5,#REF!)</f>
        <v>#REF!</v>
      </c>
      <c r="C123" s="153" t="e">
        <f>AVERAGEIF(#REF!,C$5,#REF!)</f>
        <v>#REF!</v>
      </c>
      <c r="D123" s="153" t="e">
        <f>AVERAGEIF(#REF!,D$5,#REF!)</f>
        <v>#REF!</v>
      </c>
      <c r="E123" s="23"/>
      <c r="F123" s="23"/>
      <c r="G123" s="23"/>
      <c r="H123" s="23"/>
      <c r="I123" s="23"/>
      <c r="J123" s="152">
        <f>AVERAGEIF('Table 2 - Previous month'!$E$4:$CS$4,J$5,'Table 2 - Previous month'!$E122:$CS122)</f>
        <v>192.54838709677421</v>
      </c>
      <c r="K123" s="152">
        <f>AVERAGEIF('Table 2 - Previous month'!$E$4:$CS$4,K$5,'Table 2 - Previous month'!$E122:$CS122)</f>
        <v>144.03225806451613</v>
      </c>
      <c r="L123" s="152">
        <f>AVERAGEIF('Table 2 - Previous month'!$E$4:$CS$4,L$5,'Table 2 - Previous month'!$E122:$CS122)</f>
        <v>48.516129032258064</v>
      </c>
      <c r="M123" s="23"/>
      <c r="N123" s="23"/>
      <c r="O123" s="23"/>
      <c r="P123" s="23"/>
      <c r="Q123" s="23"/>
      <c r="R123" s="23"/>
      <c r="S123" s="23"/>
      <c r="T123" s="23"/>
      <c r="U123" s="23"/>
      <c r="V123" s="23"/>
      <c r="W123" s="23"/>
      <c r="X123" s="23"/>
      <c r="AB123" s="172" t="e">
        <f ca="1">OFFSET(#REF!,1,1)/
OFFSET(#REF!,1,0)</f>
        <v>#REF!</v>
      </c>
      <c r="AC123" s="172" t="e">
        <f ca="1">OFFSET(#REF!,1,1)/
OFFSET(#REF!,1,0)</f>
        <v>#REF!</v>
      </c>
      <c r="AD123" s="173" t="e">
        <f ca="1">OFFSET(#REF!,1,1)/
OFFSET(#REF!,1,0)</f>
        <v>#REF!</v>
      </c>
      <c r="AE123" s="173" t="e">
        <f ca="1">OFFSET(#REF!,1,1)/
OFFSET(#REF!,1,0)</f>
        <v>#REF!</v>
      </c>
      <c r="AF123" s="173" t="e">
        <f ca="1">OFFSET(#REF!,1,1)/
OFFSET(#REF!,1,0)</f>
        <v>#REF!</v>
      </c>
      <c r="AG123" s="173" t="e">
        <f ca="1">OFFSET(#REF!,1,1)/
OFFSET(#REF!,1,0)</f>
        <v>#REF!</v>
      </c>
      <c r="AH123" s="173" t="e">
        <f ca="1">OFFSET(#REF!,1,1)/
OFFSET(#REF!,1,0)</f>
        <v>#REF!</v>
      </c>
      <c r="AI123" s="173" t="e">
        <f ca="1">OFFSET(#REF!,1,1)/
OFFSET(#REF!,1,0)</f>
        <v>#REF!</v>
      </c>
      <c r="AJ123" s="173" t="e">
        <f ca="1">OFFSET(#REF!,1,1)/
OFFSET(#REF!,1,0)</f>
        <v>#REF!</v>
      </c>
      <c r="AK123" s="173" t="e">
        <f ca="1">OFFSET(#REF!,1,1)/
OFFSET(#REF!,1,0)</f>
        <v>#REF!</v>
      </c>
      <c r="AL123" s="173" t="e">
        <f ca="1">OFFSET(#REF!,1,1)/
OFFSET(#REF!,1,0)</f>
        <v>#REF!</v>
      </c>
      <c r="AM123" s="173" t="e">
        <f ca="1">OFFSET(#REF!,1,1)/
OFFSET(#REF!,1,0)</f>
        <v>#REF!</v>
      </c>
      <c r="AN123" s="173" t="e">
        <f ca="1">OFFSET(#REF!,1,1)/
OFFSET(#REF!,1,0)</f>
        <v>#REF!</v>
      </c>
      <c r="AO123" s="173" t="e">
        <f ca="1">OFFSET(#REF!,1,1)/
OFFSET(#REF!,1,0)</f>
        <v>#REF!</v>
      </c>
      <c r="AP123" s="173" t="e">
        <f ca="1">OFFSET(#REF!,1,1)/
OFFSET(#REF!,1,0)</f>
        <v>#REF!</v>
      </c>
      <c r="AQ123" s="173" t="e">
        <f ca="1">OFFSET(#REF!,1,1)/
OFFSET(#REF!,1,0)</f>
        <v>#REF!</v>
      </c>
      <c r="AR123" s="173" t="e">
        <f ca="1">OFFSET(#REF!,1,1)/
OFFSET(#REF!,1,0)</f>
        <v>#REF!</v>
      </c>
      <c r="AS123" s="173" t="e">
        <f ca="1">OFFSET(#REF!,1,1)/
OFFSET(#REF!,1,0)</f>
        <v>#REF!</v>
      </c>
      <c r="AT123" s="173" t="e">
        <f ca="1">OFFSET(#REF!,1,1)/
OFFSET(#REF!,1,0)</f>
        <v>#REF!</v>
      </c>
      <c r="AU123" s="173" t="e">
        <f ca="1">OFFSET(#REF!,1,1)/
OFFSET(#REF!,1,0)</f>
        <v>#REF!</v>
      </c>
      <c r="AV123" s="173" t="e">
        <f ca="1">OFFSET(#REF!,1,1)/
OFFSET(#REF!,1,0)</f>
        <v>#REF!</v>
      </c>
      <c r="AW123" s="173" t="e">
        <f ca="1">OFFSET(#REF!,1,1)/
OFFSET(#REF!,1,0)</f>
        <v>#REF!</v>
      </c>
      <c r="AX123" s="173" t="e">
        <f ca="1">OFFSET(#REF!,1,1)/
OFFSET(#REF!,1,0)</f>
        <v>#REF!</v>
      </c>
      <c r="AY123" s="173" t="e">
        <f ca="1">OFFSET(#REF!,1,1)/
OFFSET(#REF!,1,0)</f>
        <v>#REF!</v>
      </c>
      <c r="AZ123" s="173" t="e">
        <f ca="1">OFFSET(#REF!,1,1)/
OFFSET(#REF!,1,0)</f>
        <v>#REF!</v>
      </c>
      <c r="BA123" s="173" t="e">
        <f ca="1">OFFSET(#REF!,1,1)/
OFFSET(#REF!,1,0)</f>
        <v>#REF!</v>
      </c>
      <c r="BB123" s="173" t="e">
        <f ca="1">OFFSET(#REF!,1,1)/
OFFSET(#REF!,1,0)</f>
        <v>#REF!</v>
      </c>
      <c r="BC123" s="173" t="e">
        <f ca="1">OFFSET(#REF!,1,1)/
OFFSET(#REF!,1,0)</f>
        <v>#REF!</v>
      </c>
      <c r="BD123" s="173" t="e">
        <f ca="1">OFFSET(#REF!,1,1)/
OFFSET(#REF!,1,0)</f>
        <v>#REF!</v>
      </c>
      <c r="BE123" s="173" t="e">
        <f ca="1">OFFSET(#REF!,1,1)/
OFFSET(#REF!,1,0)</f>
        <v>#REF!</v>
      </c>
      <c r="BF123" s="173" t="e">
        <f ca="1">OFFSET(#REF!,1,1)/
OFFSET(#REF!,1,0)</f>
        <v>#REF!</v>
      </c>
    </row>
    <row r="124" spans="1:58" x14ac:dyDescent="0.2">
      <c r="A124" s="18" t="s">
        <v>361</v>
      </c>
      <c r="B124" s="153" t="e">
        <f>AVERAGEIF(#REF!,B$5,#REF!)</f>
        <v>#REF!</v>
      </c>
      <c r="C124" s="153" t="e">
        <f>AVERAGEIF(#REF!,C$5,#REF!)</f>
        <v>#REF!</v>
      </c>
      <c r="D124" s="153" t="e">
        <f>AVERAGEIF(#REF!,D$5,#REF!)</f>
        <v>#REF!</v>
      </c>
      <c r="E124" s="23"/>
      <c r="F124" s="23"/>
      <c r="G124" s="23"/>
      <c r="H124" s="23"/>
      <c r="I124" s="23"/>
      <c r="J124" s="152">
        <f>AVERAGEIF('Table 2 - Previous month'!$E$4:$CS$4,J$5,'Table 2 - Previous month'!$E123:$CS123)</f>
        <v>110.61290322580645</v>
      </c>
      <c r="K124" s="152">
        <f>AVERAGEIF('Table 2 - Previous month'!$E$4:$CS$4,K$5,'Table 2 - Previous month'!$E123:$CS123)</f>
        <v>54.58064516129032</v>
      </c>
      <c r="L124" s="152">
        <f>AVERAGEIF('Table 2 - Previous month'!$E$4:$CS$4,L$5,'Table 2 - Previous month'!$E123:$CS123)</f>
        <v>56.032258064516128</v>
      </c>
      <c r="M124" s="23"/>
      <c r="N124" s="23"/>
      <c r="O124" s="23"/>
      <c r="P124" s="23"/>
      <c r="Q124" s="23"/>
      <c r="R124" s="23"/>
      <c r="S124" s="23"/>
      <c r="T124" s="23"/>
      <c r="U124" s="23"/>
      <c r="V124" s="23"/>
      <c r="W124" s="23"/>
      <c r="X124" s="23"/>
      <c r="AB124" s="172" t="e">
        <f ca="1">OFFSET(#REF!,1,1)/
OFFSET(#REF!,1,0)</f>
        <v>#REF!</v>
      </c>
      <c r="AC124" s="172" t="e">
        <f ca="1">OFFSET(#REF!,1,1)/
OFFSET(#REF!,1,0)</f>
        <v>#REF!</v>
      </c>
      <c r="AD124" s="173" t="e">
        <f ca="1">OFFSET(#REF!,1,1)/
OFFSET(#REF!,1,0)</f>
        <v>#REF!</v>
      </c>
      <c r="AE124" s="173" t="e">
        <f ca="1">OFFSET(#REF!,1,1)/
OFFSET(#REF!,1,0)</f>
        <v>#REF!</v>
      </c>
      <c r="AF124" s="173" t="e">
        <f ca="1">OFFSET(#REF!,1,1)/
OFFSET(#REF!,1,0)</f>
        <v>#REF!</v>
      </c>
      <c r="AG124" s="173" t="e">
        <f ca="1">OFFSET(#REF!,1,1)/
OFFSET(#REF!,1,0)</f>
        <v>#REF!</v>
      </c>
      <c r="AH124" s="173" t="e">
        <f ca="1">OFFSET(#REF!,1,1)/
OFFSET(#REF!,1,0)</f>
        <v>#REF!</v>
      </c>
      <c r="AI124" s="173" t="e">
        <f ca="1">OFFSET(#REF!,1,1)/
OFFSET(#REF!,1,0)</f>
        <v>#REF!</v>
      </c>
      <c r="AJ124" s="173" t="e">
        <f ca="1">OFFSET(#REF!,1,1)/
OFFSET(#REF!,1,0)</f>
        <v>#REF!</v>
      </c>
      <c r="AK124" s="173" t="e">
        <f ca="1">OFFSET(#REF!,1,1)/
OFFSET(#REF!,1,0)</f>
        <v>#REF!</v>
      </c>
      <c r="AL124" s="173" t="e">
        <f ca="1">OFFSET(#REF!,1,1)/
OFFSET(#REF!,1,0)</f>
        <v>#REF!</v>
      </c>
      <c r="AM124" s="173" t="e">
        <f ca="1">OFFSET(#REF!,1,1)/
OFFSET(#REF!,1,0)</f>
        <v>#REF!</v>
      </c>
      <c r="AN124" s="173" t="e">
        <f ca="1">OFFSET(#REF!,1,1)/
OFFSET(#REF!,1,0)</f>
        <v>#REF!</v>
      </c>
      <c r="AO124" s="173" t="e">
        <f ca="1">OFFSET(#REF!,1,1)/
OFFSET(#REF!,1,0)</f>
        <v>#REF!</v>
      </c>
      <c r="AP124" s="173" t="e">
        <f ca="1">OFFSET(#REF!,1,1)/
OFFSET(#REF!,1,0)</f>
        <v>#REF!</v>
      </c>
      <c r="AQ124" s="173" t="e">
        <f ca="1">OFFSET(#REF!,1,1)/
OFFSET(#REF!,1,0)</f>
        <v>#REF!</v>
      </c>
      <c r="AR124" s="173" t="e">
        <f ca="1">OFFSET(#REF!,1,1)/
OFFSET(#REF!,1,0)</f>
        <v>#REF!</v>
      </c>
      <c r="AS124" s="173" t="e">
        <f ca="1">OFFSET(#REF!,1,1)/
OFFSET(#REF!,1,0)</f>
        <v>#REF!</v>
      </c>
      <c r="AT124" s="173" t="e">
        <f ca="1">OFFSET(#REF!,1,1)/
OFFSET(#REF!,1,0)</f>
        <v>#REF!</v>
      </c>
      <c r="AU124" s="173" t="e">
        <f ca="1">OFFSET(#REF!,1,1)/
OFFSET(#REF!,1,0)</f>
        <v>#REF!</v>
      </c>
      <c r="AV124" s="173" t="e">
        <f ca="1">OFFSET(#REF!,1,1)/
OFFSET(#REF!,1,0)</f>
        <v>#REF!</v>
      </c>
      <c r="AW124" s="173" t="e">
        <f ca="1">OFFSET(#REF!,1,1)/
OFFSET(#REF!,1,0)</f>
        <v>#REF!</v>
      </c>
      <c r="AX124" s="173" t="e">
        <f ca="1">OFFSET(#REF!,1,1)/
OFFSET(#REF!,1,0)</f>
        <v>#REF!</v>
      </c>
      <c r="AY124" s="173" t="e">
        <f ca="1">OFFSET(#REF!,1,1)/
OFFSET(#REF!,1,0)</f>
        <v>#REF!</v>
      </c>
      <c r="AZ124" s="173" t="e">
        <f ca="1">OFFSET(#REF!,1,1)/
OFFSET(#REF!,1,0)</f>
        <v>#REF!</v>
      </c>
      <c r="BA124" s="173" t="e">
        <f ca="1">OFFSET(#REF!,1,1)/
OFFSET(#REF!,1,0)</f>
        <v>#REF!</v>
      </c>
      <c r="BB124" s="173" t="e">
        <f ca="1">OFFSET(#REF!,1,1)/
OFFSET(#REF!,1,0)</f>
        <v>#REF!</v>
      </c>
      <c r="BC124" s="173" t="e">
        <f ca="1">OFFSET(#REF!,1,1)/
OFFSET(#REF!,1,0)</f>
        <v>#REF!</v>
      </c>
      <c r="BD124" s="173" t="e">
        <f ca="1">OFFSET(#REF!,1,1)/
OFFSET(#REF!,1,0)</f>
        <v>#REF!</v>
      </c>
      <c r="BE124" s="173" t="e">
        <f ca="1">OFFSET(#REF!,1,1)/
OFFSET(#REF!,1,0)</f>
        <v>#REF!</v>
      </c>
      <c r="BF124" s="173" t="e">
        <f ca="1">OFFSET(#REF!,1,1)/
OFFSET(#REF!,1,0)</f>
        <v>#REF!</v>
      </c>
    </row>
    <row r="125" spans="1:58" x14ac:dyDescent="0.2">
      <c r="A125" s="18" t="s">
        <v>363</v>
      </c>
      <c r="B125" s="153" t="e">
        <f>AVERAGEIF(#REF!,B$5,#REF!)</f>
        <v>#REF!</v>
      </c>
      <c r="C125" s="153" t="e">
        <f>AVERAGEIF(#REF!,C$5,#REF!)</f>
        <v>#REF!</v>
      </c>
      <c r="D125" s="153" t="e">
        <f>AVERAGEIF(#REF!,D$5,#REF!)</f>
        <v>#REF!</v>
      </c>
      <c r="E125" s="23"/>
      <c r="F125" s="23"/>
      <c r="G125" s="23"/>
      <c r="H125" s="23"/>
      <c r="I125" s="23"/>
      <c r="J125" s="152">
        <f>AVERAGEIF('Table 2 - Previous month'!$E$4:$CS$4,J$5,'Table 2 - Previous month'!$E124:$CS124)</f>
        <v>182.19354838709677</v>
      </c>
      <c r="K125" s="152">
        <f>AVERAGEIF('Table 2 - Previous month'!$E$4:$CS$4,K$5,'Table 2 - Previous month'!$E124:$CS124)</f>
        <v>107.83870967741936</v>
      </c>
      <c r="L125" s="152">
        <f>AVERAGEIF('Table 2 - Previous month'!$E$4:$CS$4,L$5,'Table 2 - Previous month'!$E124:$CS124)</f>
        <v>74.354838709677423</v>
      </c>
      <c r="M125" s="23"/>
      <c r="N125" s="23"/>
      <c r="O125" s="23"/>
      <c r="P125" s="23"/>
      <c r="Q125" s="23"/>
      <c r="R125" s="23"/>
      <c r="S125" s="23"/>
      <c r="T125" s="23"/>
      <c r="U125" s="23"/>
      <c r="V125" s="23"/>
      <c r="W125" s="23"/>
      <c r="X125" s="23"/>
      <c r="AB125" s="172" t="e">
        <f ca="1">OFFSET(#REF!,1,1)/
OFFSET(#REF!,1,0)</f>
        <v>#REF!</v>
      </c>
      <c r="AC125" s="172" t="e">
        <f ca="1">OFFSET(#REF!,1,1)/
OFFSET(#REF!,1,0)</f>
        <v>#REF!</v>
      </c>
      <c r="AD125" s="173" t="e">
        <f ca="1">OFFSET(#REF!,1,1)/
OFFSET(#REF!,1,0)</f>
        <v>#REF!</v>
      </c>
      <c r="AE125" s="173" t="e">
        <f ca="1">OFFSET(#REF!,1,1)/
OFFSET(#REF!,1,0)</f>
        <v>#REF!</v>
      </c>
      <c r="AF125" s="173" t="e">
        <f ca="1">OFFSET(#REF!,1,1)/
OFFSET(#REF!,1,0)</f>
        <v>#REF!</v>
      </c>
      <c r="AG125" s="173" t="e">
        <f ca="1">OFFSET(#REF!,1,1)/
OFFSET(#REF!,1,0)</f>
        <v>#REF!</v>
      </c>
      <c r="AH125" s="173" t="e">
        <f ca="1">OFFSET(#REF!,1,1)/
OFFSET(#REF!,1,0)</f>
        <v>#REF!</v>
      </c>
      <c r="AI125" s="173" t="e">
        <f ca="1">OFFSET(#REF!,1,1)/
OFFSET(#REF!,1,0)</f>
        <v>#REF!</v>
      </c>
      <c r="AJ125" s="173" t="e">
        <f ca="1">OFFSET(#REF!,1,1)/
OFFSET(#REF!,1,0)</f>
        <v>#REF!</v>
      </c>
      <c r="AK125" s="173" t="e">
        <f ca="1">OFFSET(#REF!,1,1)/
OFFSET(#REF!,1,0)</f>
        <v>#REF!</v>
      </c>
      <c r="AL125" s="173" t="e">
        <f ca="1">OFFSET(#REF!,1,1)/
OFFSET(#REF!,1,0)</f>
        <v>#REF!</v>
      </c>
      <c r="AM125" s="173" t="e">
        <f ca="1">OFFSET(#REF!,1,1)/
OFFSET(#REF!,1,0)</f>
        <v>#REF!</v>
      </c>
      <c r="AN125" s="173" t="e">
        <f ca="1">OFFSET(#REF!,1,1)/
OFFSET(#REF!,1,0)</f>
        <v>#REF!</v>
      </c>
      <c r="AO125" s="173" t="e">
        <f ca="1">OFFSET(#REF!,1,1)/
OFFSET(#REF!,1,0)</f>
        <v>#REF!</v>
      </c>
      <c r="AP125" s="173" t="e">
        <f ca="1">OFFSET(#REF!,1,1)/
OFFSET(#REF!,1,0)</f>
        <v>#REF!</v>
      </c>
      <c r="AQ125" s="173" t="e">
        <f ca="1">OFFSET(#REF!,1,1)/
OFFSET(#REF!,1,0)</f>
        <v>#REF!</v>
      </c>
      <c r="AR125" s="173" t="e">
        <f ca="1">OFFSET(#REF!,1,1)/
OFFSET(#REF!,1,0)</f>
        <v>#REF!</v>
      </c>
      <c r="AS125" s="173" t="e">
        <f ca="1">OFFSET(#REF!,1,1)/
OFFSET(#REF!,1,0)</f>
        <v>#REF!</v>
      </c>
      <c r="AT125" s="173" t="e">
        <f ca="1">OFFSET(#REF!,1,1)/
OFFSET(#REF!,1,0)</f>
        <v>#REF!</v>
      </c>
      <c r="AU125" s="173" t="e">
        <f ca="1">OFFSET(#REF!,1,1)/
OFFSET(#REF!,1,0)</f>
        <v>#REF!</v>
      </c>
      <c r="AV125" s="173" t="e">
        <f ca="1">OFFSET(#REF!,1,1)/
OFFSET(#REF!,1,0)</f>
        <v>#REF!</v>
      </c>
      <c r="AW125" s="173" t="e">
        <f ca="1">OFFSET(#REF!,1,1)/
OFFSET(#REF!,1,0)</f>
        <v>#REF!</v>
      </c>
      <c r="AX125" s="173" t="e">
        <f ca="1">OFFSET(#REF!,1,1)/
OFFSET(#REF!,1,0)</f>
        <v>#REF!</v>
      </c>
      <c r="AY125" s="173" t="e">
        <f ca="1">OFFSET(#REF!,1,1)/
OFFSET(#REF!,1,0)</f>
        <v>#REF!</v>
      </c>
      <c r="AZ125" s="173" t="e">
        <f ca="1">OFFSET(#REF!,1,1)/
OFFSET(#REF!,1,0)</f>
        <v>#REF!</v>
      </c>
      <c r="BA125" s="173" t="e">
        <f ca="1">OFFSET(#REF!,1,1)/
OFFSET(#REF!,1,0)</f>
        <v>#REF!</v>
      </c>
      <c r="BB125" s="173" t="e">
        <f ca="1">OFFSET(#REF!,1,1)/
OFFSET(#REF!,1,0)</f>
        <v>#REF!</v>
      </c>
      <c r="BC125" s="173" t="e">
        <f ca="1">OFFSET(#REF!,1,1)/
OFFSET(#REF!,1,0)</f>
        <v>#REF!</v>
      </c>
      <c r="BD125" s="173" t="e">
        <f ca="1">OFFSET(#REF!,1,1)/
OFFSET(#REF!,1,0)</f>
        <v>#REF!</v>
      </c>
      <c r="BE125" s="173" t="e">
        <f ca="1">OFFSET(#REF!,1,1)/
OFFSET(#REF!,1,0)</f>
        <v>#REF!</v>
      </c>
      <c r="BF125" s="173" t="e">
        <f ca="1">OFFSET(#REF!,1,1)/
OFFSET(#REF!,1,0)</f>
        <v>#REF!</v>
      </c>
    </row>
    <row r="126" spans="1:58" x14ac:dyDescent="0.2">
      <c r="A126" s="18" t="s">
        <v>368</v>
      </c>
      <c r="B126" s="153" t="e">
        <f>AVERAGEIF(#REF!,B$5,#REF!)</f>
        <v>#REF!</v>
      </c>
      <c r="C126" s="153" t="e">
        <f>AVERAGEIF(#REF!,C$5,#REF!)</f>
        <v>#REF!</v>
      </c>
      <c r="D126" s="153" t="e">
        <f>AVERAGEIF(#REF!,D$5,#REF!)</f>
        <v>#REF!</v>
      </c>
      <c r="E126" s="23"/>
      <c r="F126" s="23"/>
      <c r="G126" s="23"/>
      <c r="H126" s="23"/>
      <c r="I126" s="23"/>
      <c r="J126" s="152">
        <f>AVERAGEIF('Table 2 - Previous month'!$E$4:$CS$4,J$5,'Table 2 - Previous month'!$E125:$CS125)</f>
        <v>66.451612903225808</v>
      </c>
      <c r="K126" s="152">
        <f>AVERAGEIF('Table 2 - Previous month'!$E$4:$CS$4,K$5,'Table 2 - Previous month'!$E125:$CS125)</f>
        <v>37.161290322580648</v>
      </c>
      <c r="L126" s="152">
        <f>AVERAGEIF('Table 2 - Previous month'!$E$4:$CS$4,L$5,'Table 2 - Previous month'!$E125:$CS125)</f>
        <v>29.29032258064516</v>
      </c>
      <c r="M126" s="23"/>
      <c r="N126" s="23"/>
      <c r="O126" s="23"/>
      <c r="P126" s="23"/>
      <c r="Q126" s="23"/>
      <c r="R126" s="23"/>
      <c r="S126" s="23"/>
      <c r="T126" s="23"/>
      <c r="U126" s="23"/>
      <c r="V126" s="23"/>
      <c r="W126" s="23"/>
      <c r="X126" s="23"/>
      <c r="AB126" s="172" t="e">
        <f ca="1">OFFSET(#REF!,1,1)/
OFFSET(#REF!,1,0)</f>
        <v>#REF!</v>
      </c>
      <c r="AC126" s="172" t="e">
        <f ca="1">OFFSET(#REF!,1,1)/
OFFSET(#REF!,1,0)</f>
        <v>#REF!</v>
      </c>
      <c r="AD126" s="173" t="e">
        <f ca="1">OFFSET(#REF!,1,1)/
OFFSET(#REF!,1,0)</f>
        <v>#REF!</v>
      </c>
      <c r="AE126" s="173" t="e">
        <f ca="1">OFFSET(#REF!,1,1)/
OFFSET(#REF!,1,0)</f>
        <v>#REF!</v>
      </c>
      <c r="AF126" s="173" t="e">
        <f ca="1">OFFSET(#REF!,1,1)/
OFFSET(#REF!,1,0)</f>
        <v>#REF!</v>
      </c>
      <c r="AG126" s="173" t="e">
        <f ca="1">OFFSET(#REF!,1,1)/
OFFSET(#REF!,1,0)</f>
        <v>#REF!</v>
      </c>
      <c r="AH126" s="173" t="e">
        <f ca="1">OFFSET(#REF!,1,1)/
OFFSET(#REF!,1,0)</f>
        <v>#REF!</v>
      </c>
      <c r="AI126" s="173" t="e">
        <f ca="1">OFFSET(#REF!,1,1)/
OFFSET(#REF!,1,0)</f>
        <v>#REF!</v>
      </c>
      <c r="AJ126" s="173" t="e">
        <f ca="1">OFFSET(#REF!,1,1)/
OFFSET(#REF!,1,0)</f>
        <v>#REF!</v>
      </c>
      <c r="AK126" s="173" t="e">
        <f ca="1">OFFSET(#REF!,1,1)/
OFFSET(#REF!,1,0)</f>
        <v>#REF!</v>
      </c>
      <c r="AL126" s="173" t="e">
        <f ca="1">OFFSET(#REF!,1,1)/
OFFSET(#REF!,1,0)</f>
        <v>#REF!</v>
      </c>
      <c r="AM126" s="173" t="e">
        <f ca="1">OFFSET(#REF!,1,1)/
OFFSET(#REF!,1,0)</f>
        <v>#REF!</v>
      </c>
      <c r="AN126" s="173" t="e">
        <f ca="1">OFFSET(#REF!,1,1)/
OFFSET(#REF!,1,0)</f>
        <v>#REF!</v>
      </c>
      <c r="AO126" s="173" t="e">
        <f ca="1">OFFSET(#REF!,1,1)/
OFFSET(#REF!,1,0)</f>
        <v>#REF!</v>
      </c>
      <c r="AP126" s="173" t="e">
        <f ca="1">OFFSET(#REF!,1,1)/
OFFSET(#REF!,1,0)</f>
        <v>#REF!</v>
      </c>
      <c r="AQ126" s="173" t="e">
        <f ca="1">OFFSET(#REF!,1,1)/
OFFSET(#REF!,1,0)</f>
        <v>#REF!</v>
      </c>
      <c r="AR126" s="173" t="e">
        <f ca="1">OFFSET(#REF!,1,1)/
OFFSET(#REF!,1,0)</f>
        <v>#REF!</v>
      </c>
      <c r="AS126" s="173" t="e">
        <f ca="1">OFFSET(#REF!,1,1)/
OFFSET(#REF!,1,0)</f>
        <v>#REF!</v>
      </c>
      <c r="AT126" s="173" t="e">
        <f ca="1">OFFSET(#REF!,1,1)/
OFFSET(#REF!,1,0)</f>
        <v>#REF!</v>
      </c>
      <c r="AU126" s="173" t="e">
        <f ca="1">OFFSET(#REF!,1,1)/
OFFSET(#REF!,1,0)</f>
        <v>#REF!</v>
      </c>
      <c r="AV126" s="173" t="e">
        <f ca="1">OFFSET(#REF!,1,1)/
OFFSET(#REF!,1,0)</f>
        <v>#REF!</v>
      </c>
      <c r="AW126" s="173" t="e">
        <f ca="1">OFFSET(#REF!,1,1)/
OFFSET(#REF!,1,0)</f>
        <v>#REF!</v>
      </c>
      <c r="AX126" s="173" t="e">
        <f ca="1">OFFSET(#REF!,1,1)/
OFFSET(#REF!,1,0)</f>
        <v>#REF!</v>
      </c>
      <c r="AY126" s="173" t="e">
        <f ca="1">OFFSET(#REF!,1,1)/
OFFSET(#REF!,1,0)</f>
        <v>#REF!</v>
      </c>
      <c r="AZ126" s="173" t="e">
        <f ca="1">OFFSET(#REF!,1,1)/
OFFSET(#REF!,1,0)</f>
        <v>#REF!</v>
      </c>
      <c r="BA126" s="173" t="e">
        <f ca="1">OFFSET(#REF!,1,1)/
OFFSET(#REF!,1,0)</f>
        <v>#REF!</v>
      </c>
      <c r="BB126" s="173" t="e">
        <f ca="1">OFFSET(#REF!,1,1)/
OFFSET(#REF!,1,0)</f>
        <v>#REF!</v>
      </c>
      <c r="BC126" s="173" t="e">
        <f ca="1">OFFSET(#REF!,1,1)/
OFFSET(#REF!,1,0)</f>
        <v>#REF!</v>
      </c>
      <c r="BD126" s="173" t="e">
        <f ca="1">OFFSET(#REF!,1,1)/
OFFSET(#REF!,1,0)</f>
        <v>#REF!</v>
      </c>
      <c r="BE126" s="173" t="e">
        <f ca="1">OFFSET(#REF!,1,1)/
OFFSET(#REF!,1,0)</f>
        <v>#REF!</v>
      </c>
      <c r="BF126" s="173" t="e">
        <f ca="1">OFFSET(#REF!,1,1)/
OFFSET(#REF!,1,0)</f>
        <v>#REF!</v>
      </c>
    </row>
    <row r="127" spans="1:58" x14ac:dyDescent="0.2">
      <c r="A127" s="18" t="s">
        <v>373</v>
      </c>
      <c r="B127" s="153" t="e">
        <f>AVERAGEIF(#REF!,B$5,#REF!)</f>
        <v>#REF!</v>
      </c>
      <c r="C127" s="153" t="e">
        <f>AVERAGEIF(#REF!,C$5,#REF!)</f>
        <v>#REF!</v>
      </c>
      <c r="D127" s="153" t="e">
        <f>AVERAGEIF(#REF!,D$5,#REF!)</f>
        <v>#REF!</v>
      </c>
      <c r="E127" s="23"/>
      <c r="F127" s="23"/>
      <c r="G127" s="23"/>
      <c r="H127" s="23"/>
      <c r="I127" s="23"/>
      <c r="J127" s="152">
        <f>AVERAGEIF('Table 2 - Previous month'!$E$4:$CS$4,J$5,'Table 2 - Previous month'!$E126:$CS126)</f>
        <v>274.16129032258067</v>
      </c>
      <c r="K127" s="152">
        <f>AVERAGEIF('Table 2 - Previous month'!$E$4:$CS$4,K$5,'Table 2 - Previous month'!$E126:$CS126)</f>
        <v>119.80645161290323</v>
      </c>
      <c r="L127" s="152">
        <f>AVERAGEIF('Table 2 - Previous month'!$E$4:$CS$4,L$5,'Table 2 - Previous month'!$E126:$CS126)</f>
        <v>154.35483870967741</v>
      </c>
      <c r="M127" s="23"/>
      <c r="N127" s="23"/>
      <c r="O127" s="23"/>
      <c r="P127" s="23"/>
      <c r="Q127" s="23"/>
      <c r="R127" s="23"/>
      <c r="S127" s="23"/>
      <c r="T127" s="23"/>
      <c r="U127" s="23"/>
      <c r="V127" s="23"/>
      <c r="W127" s="23"/>
      <c r="X127" s="23"/>
      <c r="AB127" s="172" t="e">
        <f ca="1">OFFSET(#REF!,1,1)/
OFFSET(#REF!,1,0)</f>
        <v>#REF!</v>
      </c>
      <c r="AC127" s="172" t="e">
        <f ca="1">OFFSET(#REF!,1,1)/
OFFSET(#REF!,1,0)</f>
        <v>#REF!</v>
      </c>
      <c r="AD127" s="173" t="e">
        <f ca="1">OFFSET(#REF!,1,1)/
OFFSET(#REF!,1,0)</f>
        <v>#REF!</v>
      </c>
      <c r="AE127" s="173" t="e">
        <f ca="1">OFFSET(#REF!,1,1)/
OFFSET(#REF!,1,0)</f>
        <v>#REF!</v>
      </c>
      <c r="AF127" s="173" t="e">
        <f ca="1">OFFSET(#REF!,1,1)/
OFFSET(#REF!,1,0)</f>
        <v>#REF!</v>
      </c>
      <c r="AG127" s="173" t="e">
        <f ca="1">OFFSET(#REF!,1,1)/
OFFSET(#REF!,1,0)</f>
        <v>#REF!</v>
      </c>
      <c r="AH127" s="173" t="e">
        <f ca="1">OFFSET(#REF!,1,1)/
OFFSET(#REF!,1,0)</f>
        <v>#REF!</v>
      </c>
      <c r="AI127" s="173" t="e">
        <f ca="1">OFFSET(#REF!,1,1)/
OFFSET(#REF!,1,0)</f>
        <v>#REF!</v>
      </c>
      <c r="AJ127" s="173" t="e">
        <f ca="1">OFFSET(#REF!,1,1)/
OFFSET(#REF!,1,0)</f>
        <v>#REF!</v>
      </c>
      <c r="AK127" s="173" t="e">
        <f ca="1">OFFSET(#REF!,1,1)/
OFFSET(#REF!,1,0)</f>
        <v>#REF!</v>
      </c>
      <c r="AL127" s="173" t="e">
        <f ca="1">OFFSET(#REF!,1,1)/
OFFSET(#REF!,1,0)</f>
        <v>#REF!</v>
      </c>
      <c r="AM127" s="173" t="e">
        <f ca="1">OFFSET(#REF!,1,1)/
OFFSET(#REF!,1,0)</f>
        <v>#REF!</v>
      </c>
      <c r="AN127" s="173" t="e">
        <f ca="1">OFFSET(#REF!,1,1)/
OFFSET(#REF!,1,0)</f>
        <v>#REF!</v>
      </c>
      <c r="AO127" s="173" t="e">
        <f ca="1">OFFSET(#REF!,1,1)/
OFFSET(#REF!,1,0)</f>
        <v>#REF!</v>
      </c>
      <c r="AP127" s="173" t="e">
        <f ca="1">OFFSET(#REF!,1,1)/
OFFSET(#REF!,1,0)</f>
        <v>#REF!</v>
      </c>
      <c r="AQ127" s="173" t="e">
        <f ca="1">OFFSET(#REF!,1,1)/
OFFSET(#REF!,1,0)</f>
        <v>#REF!</v>
      </c>
      <c r="AR127" s="173" t="e">
        <f ca="1">OFFSET(#REF!,1,1)/
OFFSET(#REF!,1,0)</f>
        <v>#REF!</v>
      </c>
      <c r="AS127" s="173" t="e">
        <f ca="1">OFFSET(#REF!,1,1)/
OFFSET(#REF!,1,0)</f>
        <v>#REF!</v>
      </c>
      <c r="AT127" s="173" t="e">
        <f ca="1">OFFSET(#REF!,1,1)/
OFFSET(#REF!,1,0)</f>
        <v>#REF!</v>
      </c>
      <c r="AU127" s="173" t="e">
        <f ca="1">OFFSET(#REF!,1,1)/
OFFSET(#REF!,1,0)</f>
        <v>#REF!</v>
      </c>
      <c r="AV127" s="173" t="e">
        <f ca="1">OFFSET(#REF!,1,1)/
OFFSET(#REF!,1,0)</f>
        <v>#REF!</v>
      </c>
      <c r="AW127" s="173" t="e">
        <f ca="1">OFFSET(#REF!,1,1)/
OFFSET(#REF!,1,0)</f>
        <v>#REF!</v>
      </c>
      <c r="AX127" s="173" t="e">
        <f ca="1">OFFSET(#REF!,1,1)/
OFFSET(#REF!,1,0)</f>
        <v>#REF!</v>
      </c>
      <c r="AY127" s="173" t="e">
        <f ca="1">OFFSET(#REF!,1,1)/
OFFSET(#REF!,1,0)</f>
        <v>#REF!</v>
      </c>
      <c r="AZ127" s="173" t="e">
        <f ca="1">OFFSET(#REF!,1,1)/
OFFSET(#REF!,1,0)</f>
        <v>#REF!</v>
      </c>
      <c r="BA127" s="173" t="e">
        <f ca="1">OFFSET(#REF!,1,1)/
OFFSET(#REF!,1,0)</f>
        <v>#REF!</v>
      </c>
      <c r="BB127" s="173" t="e">
        <f ca="1">OFFSET(#REF!,1,1)/
OFFSET(#REF!,1,0)</f>
        <v>#REF!</v>
      </c>
      <c r="BC127" s="173" t="e">
        <f ca="1">OFFSET(#REF!,1,1)/
OFFSET(#REF!,1,0)</f>
        <v>#REF!</v>
      </c>
      <c r="BD127" s="173" t="e">
        <f ca="1">OFFSET(#REF!,1,1)/
OFFSET(#REF!,1,0)</f>
        <v>#REF!</v>
      </c>
      <c r="BE127" s="173" t="e">
        <f ca="1">OFFSET(#REF!,1,1)/
OFFSET(#REF!,1,0)</f>
        <v>#REF!</v>
      </c>
      <c r="BF127" s="173" t="e">
        <f ca="1">OFFSET(#REF!,1,1)/
OFFSET(#REF!,1,0)</f>
        <v>#REF!</v>
      </c>
    </row>
    <row r="128" spans="1:58" x14ac:dyDescent="0.2">
      <c r="A128" s="18" t="s">
        <v>374</v>
      </c>
      <c r="B128" s="153" t="e">
        <f>AVERAGEIF(#REF!,B$5,#REF!)</f>
        <v>#REF!</v>
      </c>
      <c r="C128" s="153" t="e">
        <f>AVERAGEIF(#REF!,C$5,#REF!)</f>
        <v>#REF!</v>
      </c>
      <c r="D128" s="153" t="e">
        <f>AVERAGEIF(#REF!,D$5,#REF!)</f>
        <v>#REF!</v>
      </c>
      <c r="E128" s="23"/>
      <c r="F128" s="23"/>
      <c r="G128" s="23"/>
      <c r="H128" s="23"/>
      <c r="I128" s="23"/>
      <c r="J128" s="152">
        <f>AVERAGEIF('Table 2 - Previous month'!$E$4:$CS$4,J$5,'Table 2 - Previous month'!$E127:$CS127)</f>
        <v>186.74193548387098</v>
      </c>
      <c r="K128" s="152">
        <f>AVERAGEIF('Table 2 - Previous month'!$E$4:$CS$4,K$5,'Table 2 - Previous month'!$E127:$CS127)</f>
        <v>70.774193548387103</v>
      </c>
      <c r="L128" s="152">
        <f>AVERAGEIF('Table 2 - Previous month'!$E$4:$CS$4,L$5,'Table 2 - Previous month'!$E127:$CS127)</f>
        <v>115.96774193548387</v>
      </c>
      <c r="M128" s="23"/>
      <c r="N128" s="23"/>
      <c r="O128" s="23"/>
      <c r="P128" s="23"/>
      <c r="Q128" s="23"/>
      <c r="R128" s="23"/>
      <c r="S128" s="23"/>
      <c r="T128" s="23"/>
      <c r="U128" s="23"/>
      <c r="V128" s="23"/>
      <c r="W128" s="23"/>
      <c r="X128" s="23"/>
      <c r="AB128" s="172" t="e">
        <f ca="1">OFFSET(#REF!,1,1)/
OFFSET(#REF!,1,0)</f>
        <v>#REF!</v>
      </c>
      <c r="AC128" s="172" t="e">
        <f ca="1">OFFSET(#REF!,1,1)/
OFFSET(#REF!,1,0)</f>
        <v>#REF!</v>
      </c>
      <c r="AD128" s="173" t="e">
        <f ca="1">OFFSET(#REF!,1,1)/
OFFSET(#REF!,1,0)</f>
        <v>#REF!</v>
      </c>
      <c r="AE128" s="173" t="e">
        <f ca="1">OFFSET(#REF!,1,1)/
OFFSET(#REF!,1,0)</f>
        <v>#REF!</v>
      </c>
      <c r="AF128" s="173" t="e">
        <f ca="1">OFFSET(#REF!,1,1)/
OFFSET(#REF!,1,0)</f>
        <v>#REF!</v>
      </c>
      <c r="AG128" s="173" t="e">
        <f ca="1">OFFSET(#REF!,1,1)/
OFFSET(#REF!,1,0)</f>
        <v>#REF!</v>
      </c>
      <c r="AH128" s="173" t="e">
        <f ca="1">OFFSET(#REF!,1,1)/
OFFSET(#REF!,1,0)</f>
        <v>#REF!</v>
      </c>
      <c r="AI128" s="173" t="e">
        <f ca="1">OFFSET(#REF!,1,1)/
OFFSET(#REF!,1,0)</f>
        <v>#REF!</v>
      </c>
      <c r="AJ128" s="173" t="e">
        <f ca="1">OFFSET(#REF!,1,1)/
OFFSET(#REF!,1,0)</f>
        <v>#REF!</v>
      </c>
      <c r="AK128" s="173" t="e">
        <f ca="1">OFFSET(#REF!,1,1)/
OFFSET(#REF!,1,0)</f>
        <v>#REF!</v>
      </c>
      <c r="AL128" s="173" t="e">
        <f ca="1">OFFSET(#REF!,1,1)/
OFFSET(#REF!,1,0)</f>
        <v>#REF!</v>
      </c>
      <c r="AM128" s="173" t="e">
        <f ca="1">OFFSET(#REF!,1,1)/
OFFSET(#REF!,1,0)</f>
        <v>#REF!</v>
      </c>
      <c r="AN128" s="173" t="e">
        <f ca="1">OFFSET(#REF!,1,1)/
OFFSET(#REF!,1,0)</f>
        <v>#REF!</v>
      </c>
      <c r="AO128" s="173" t="e">
        <f ca="1">OFFSET(#REF!,1,1)/
OFFSET(#REF!,1,0)</f>
        <v>#REF!</v>
      </c>
      <c r="AP128" s="173" t="e">
        <f ca="1">OFFSET(#REF!,1,1)/
OFFSET(#REF!,1,0)</f>
        <v>#REF!</v>
      </c>
      <c r="AQ128" s="173" t="e">
        <f ca="1">OFFSET(#REF!,1,1)/
OFFSET(#REF!,1,0)</f>
        <v>#REF!</v>
      </c>
      <c r="AR128" s="173" t="e">
        <f ca="1">OFFSET(#REF!,1,1)/
OFFSET(#REF!,1,0)</f>
        <v>#REF!</v>
      </c>
      <c r="AS128" s="173" t="e">
        <f ca="1">OFFSET(#REF!,1,1)/
OFFSET(#REF!,1,0)</f>
        <v>#REF!</v>
      </c>
      <c r="AT128" s="173" t="e">
        <f ca="1">OFFSET(#REF!,1,1)/
OFFSET(#REF!,1,0)</f>
        <v>#REF!</v>
      </c>
      <c r="AU128" s="173" t="e">
        <f ca="1">OFFSET(#REF!,1,1)/
OFFSET(#REF!,1,0)</f>
        <v>#REF!</v>
      </c>
      <c r="AV128" s="173" t="e">
        <f ca="1">OFFSET(#REF!,1,1)/
OFFSET(#REF!,1,0)</f>
        <v>#REF!</v>
      </c>
      <c r="AW128" s="173" t="e">
        <f ca="1">OFFSET(#REF!,1,1)/
OFFSET(#REF!,1,0)</f>
        <v>#REF!</v>
      </c>
      <c r="AX128" s="173" t="e">
        <f ca="1">OFFSET(#REF!,1,1)/
OFFSET(#REF!,1,0)</f>
        <v>#REF!</v>
      </c>
      <c r="AY128" s="173" t="e">
        <f ca="1">OFFSET(#REF!,1,1)/
OFFSET(#REF!,1,0)</f>
        <v>#REF!</v>
      </c>
      <c r="AZ128" s="173" t="e">
        <f ca="1">OFFSET(#REF!,1,1)/
OFFSET(#REF!,1,0)</f>
        <v>#REF!</v>
      </c>
      <c r="BA128" s="173" t="e">
        <f ca="1">OFFSET(#REF!,1,1)/
OFFSET(#REF!,1,0)</f>
        <v>#REF!</v>
      </c>
      <c r="BB128" s="173" t="e">
        <f ca="1">OFFSET(#REF!,1,1)/
OFFSET(#REF!,1,0)</f>
        <v>#REF!</v>
      </c>
      <c r="BC128" s="173" t="e">
        <f ca="1">OFFSET(#REF!,1,1)/
OFFSET(#REF!,1,0)</f>
        <v>#REF!</v>
      </c>
      <c r="BD128" s="173" t="e">
        <f ca="1">OFFSET(#REF!,1,1)/
OFFSET(#REF!,1,0)</f>
        <v>#REF!</v>
      </c>
      <c r="BE128" s="173" t="e">
        <f ca="1">OFFSET(#REF!,1,1)/
OFFSET(#REF!,1,0)</f>
        <v>#REF!</v>
      </c>
      <c r="BF128" s="173" t="e">
        <f ca="1">OFFSET(#REF!,1,1)/
OFFSET(#REF!,1,0)</f>
        <v>#REF!</v>
      </c>
    </row>
    <row r="129" spans="1:58" x14ac:dyDescent="0.2">
      <c r="A129" s="18" t="s">
        <v>383</v>
      </c>
      <c r="B129" s="153" t="e">
        <f>AVERAGEIF(#REF!,B$5,#REF!)</f>
        <v>#REF!</v>
      </c>
      <c r="C129" s="153" t="e">
        <f>AVERAGEIF(#REF!,C$5,#REF!)</f>
        <v>#REF!</v>
      </c>
      <c r="D129" s="153" t="e">
        <f>AVERAGEIF(#REF!,D$5,#REF!)</f>
        <v>#REF!</v>
      </c>
      <c r="E129" s="23"/>
      <c r="F129" s="23"/>
      <c r="G129" s="23"/>
      <c r="H129" s="23"/>
      <c r="I129" s="23"/>
      <c r="J129" s="152">
        <f>AVERAGEIF('Table 2 - Previous month'!$E$4:$CS$4,J$5,'Table 2 - Previous month'!$E128:$CS128)</f>
        <v>252</v>
      </c>
      <c r="K129" s="152">
        <f>AVERAGEIF('Table 2 - Previous month'!$E$4:$CS$4,K$5,'Table 2 - Previous month'!$E128:$CS128)</f>
        <v>107.80645161290323</v>
      </c>
      <c r="L129" s="152">
        <f>AVERAGEIF('Table 2 - Previous month'!$E$4:$CS$4,L$5,'Table 2 - Previous month'!$E128:$CS128)</f>
        <v>144.19354838709677</v>
      </c>
      <c r="M129" s="23"/>
      <c r="N129" s="23"/>
      <c r="O129" s="23"/>
      <c r="P129" s="23"/>
      <c r="Q129" s="23"/>
      <c r="R129" s="23"/>
      <c r="S129" s="23"/>
      <c r="T129" s="23"/>
      <c r="U129" s="23"/>
      <c r="V129" s="23"/>
      <c r="W129" s="23"/>
      <c r="X129" s="23"/>
      <c r="AB129" s="172" t="e">
        <f ca="1">OFFSET(#REF!,1,1)/
OFFSET(#REF!,1,0)</f>
        <v>#REF!</v>
      </c>
      <c r="AC129" s="172" t="e">
        <f ca="1">OFFSET(#REF!,1,1)/
OFFSET(#REF!,1,0)</f>
        <v>#REF!</v>
      </c>
      <c r="AD129" s="173" t="e">
        <f ca="1">OFFSET(#REF!,1,1)/
OFFSET(#REF!,1,0)</f>
        <v>#REF!</v>
      </c>
      <c r="AE129" s="173" t="e">
        <f ca="1">OFFSET(#REF!,1,1)/
OFFSET(#REF!,1,0)</f>
        <v>#REF!</v>
      </c>
      <c r="AF129" s="173" t="e">
        <f ca="1">OFFSET(#REF!,1,1)/
OFFSET(#REF!,1,0)</f>
        <v>#REF!</v>
      </c>
      <c r="AG129" s="173" t="e">
        <f ca="1">OFFSET(#REF!,1,1)/
OFFSET(#REF!,1,0)</f>
        <v>#REF!</v>
      </c>
      <c r="AH129" s="173" t="e">
        <f ca="1">OFFSET(#REF!,1,1)/
OFFSET(#REF!,1,0)</f>
        <v>#REF!</v>
      </c>
      <c r="AI129" s="173" t="e">
        <f ca="1">OFFSET(#REF!,1,1)/
OFFSET(#REF!,1,0)</f>
        <v>#REF!</v>
      </c>
      <c r="AJ129" s="173" t="e">
        <f ca="1">OFFSET(#REF!,1,1)/
OFFSET(#REF!,1,0)</f>
        <v>#REF!</v>
      </c>
      <c r="AK129" s="173" t="e">
        <f ca="1">OFFSET(#REF!,1,1)/
OFFSET(#REF!,1,0)</f>
        <v>#REF!</v>
      </c>
      <c r="AL129" s="173" t="e">
        <f ca="1">OFFSET(#REF!,1,1)/
OFFSET(#REF!,1,0)</f>
        <v>#REF!</v>
      </c>
      <c r="AM129" s="173" t="e">
        <f ca="1">OFFSET(#REF!,1,1)/
OFFSET(#REF!,1,0)</f>
        <v>#REF!</v>
      </c>
      <c r="AN129" s="173" t="e">
        <f ca="1">OFFSET(#REF!,1,1)/
OFFSET(#REF!,1,0)</f>
        <v>#REF!</v>
      </c>
      <c r="AO129" s="173" t="e">
        <f ca="1">OFFSET(#REF!,1,1)/
OFFSET(#REF!,1,0)</f>
        <v>#REF!</v>
      </c>
      <c r="AP129" s="173" t="e">
        <f ca="1">OFFSET(#REF!,1,1)/
OFFSET(#REF!,1,0)</f>
        <v>#REF!</v>
      </c>
      <c r="AQ129" s="173" t="e">
        <f ca="1">OFFSET(#REF!,1,1)/
OFFSET(#REF!,1,0)</f>
        <v>#REF!</v>
      </c>
      <c r="AR129" s="173" t="e">
        <f ca="1">OFFSET(#REF!,1,1)/
OFFSET(#REF!,1,0)</f>
        <v>#REF!</v>
      </c>
      <c r="AS129" s="173" t="e">
        <f ca="1">OFFSET(#REF!,1,1)/
OFFSET(#REF!,1,0)</f>
        <v>#REF!</v>
      </c>
      <c r="AT129" s="173" t="e">
        <f ca="1">OFFSET(#REF!,1,1)/
OFFSET(#REF!,1,0)</f>
        <v>#REF!</v>
      </c>
      <c r="AU129" s="173" t="e">
        <f ca="1">OFFSET(#REF!,1,1)/
OFFSET(#REF!,1,0)</f>
        <v>#REF!</v>
      </c>
      <c r="AV129" s="173" t="e">
        <f ca="1">OFFSET(#REF!,1,1)/
OFFSET(#REF!,1,0)</f>
        <v>#REF!</v>
      </c>
      <c r="AW129" s="173" t="e">
        <f ca="1">OFFSET(#REF!,1,1)/
OFFSET(#REF!,1,0)</f>
        <v>#REF!</v>
      </c>
      <c r="AX129" s="173" t="e">
        <f ca="1">OFFSET(#REF!,1,1)/
OFFSET(#REF!,1,0)</f>
        <v>#REF!</v>
      </c>
      <c r="AY129" s="173" t="e">
        <f ca="1">OFFSET(#REF!,1,1)/
OFFSET(#REF!,1,0)</f>
        <v>#REF!</v>
      </c>
      <c r="AZ129" s="173" t="e">
        <f ca="1">OFFSET(#REF!,1,1)/
OFFSET(#REF!,1,0)</f>
        <v>#REF!</v>
      </c>
      <c r="BA129" s="173" t="e">
        <f ca="1">OFFSET(#REF!,1,1)/
OFFSET(#REF!,1,0)</f>
        <v>#REF!</v>
      </c>
      <c r="BB129" s="173" t="e">
        <f ca="1">OFFSET(#REF!,1,1)/
OFFSET(#REF!,1,0)</f>
        <v>#REF!</v>
      </c>
      <c r="BC129" s="173" t="e">
        <f ca="1">OFFSET(#REF!,1,1)/
OFFSET(#REF!,1,0)</f>
        <v>#REF!</v>
      </c>
      <c r="BD129" s="173" t="e">
        <f ca="1">OFFSET(#REF!,1,1)/
OFFSET(#REF!,1,0)</f>
        <v>#REF!</v>
      </c>
      <c r="BE129" s="173" t="e">
        <f ca="1">OFFSET(#REF!,1,1)/
OFFSET(#REF!,1,0)</f>
        <v>#REF!</v>
      </c>
      <c r="BF129" s="173" t="e">
        <f ca="1">OFFSET(#REF!,1,1)/
OFFSET(#REF!,1,0)</f>
        <v>#REF!</v>
      </c>
    </row>
    <row r="130" spans="1:58" x14ac:dyDescent="0.2">
      <c r="A130" s="18" t="s">
        <v>399</v>
      </c>
      <c r="B130" s="153" t="e">
        <f>AVERAGEIF(#REF!,B$5,#REF!)</f>
        <v>#REF!</v>
      </c>
      <c r="C130" s="153" t="e">
        <f>AVERAGEIF(#REF!,C$5,#REF!)</f>
        <v>#REF!</v>
      </c>
      <c r="D130" s="153" t="e">
        <f>AVERAGEIF(#REF!,D$5,#REF!)</f>
        <v>#REF!</v>
      </c>
      <c r="E130" s="23"/>
      <c r="F130" s="23"/>
      <c r="G130" s="23"/>
      <c r="H130" s="23"/>
      <c r="I130" s="23"/>
      <c r="J130" s="152">
        <f>AVERAGEIF('Table 2 - Previous month'!$E$4:$CS$4,J$5,'Table 2 - Previous month'!$E129:$CS129)</f>
        <v>65.161290322580641</v>
      </c>
      <c r="K130" s="152">
        <f>AVERAGEIF('Table 2 - Previous month'!$E$4:$CS$4,K$5,'Table 2 - Previous month'!$E129:$CS129)</f>
        <v>18.903225806451612</v>
      </c>
      <c r="L130" s="152">
        <f>AVERAGEIF('Table 2 - Previous month'!$E$4:$CS$4,L$5,'Table 2 - Previous month'!$E129:$CS129)</f>
        <v>46.258064516129032</v>
      </c>
      <c r="M130" s="23"/>
      <c r="N130" s="23"/>
      <c r="O130" s="23"/>
      <c r="P130" s="23"/>
      <c r="Q130" s="23"/>
      <c r="R130" s="23"/>
      <c r="S130" s="23"/>
      <c r="T130" s="23"/>
      <c r="U130" s="23"/>
      <c r="V130" s="23"/>
      <c r="W130" s="23"/>
      <c r="X130" s="23"/>
      <c r="AB130" s="172" t="e">
        <f ca="1">OFFSET(#REF!,1,1)/
OFFSET(#REF!,1,0)</f>
        <v>#REF!</v>
      </c>
      <c r="AC130" s="172" t="e">
        <f ca="1">OFFSET(#REF!,1,1)/
OFFSET(#REF!,1,0)</f>
        <v>#REF!</v>
      </c>
      <c r="AD130" s="173" t="e">
        <f ca="1">OFFSET(#REF!,1,1)/
OFFSET(#REF!,1,0)</f>
        <v>#REF!</v>
      </c>
      <c r="AE130" s="173" t="e">
        <f ca="1">OFFSET(#REF!,1,1)/
OFFSET(#REF!,1,0)</f>
        <v>#REF!</v>
      </c>
      <c r="AF130" s="173" t="e">
        <f ca="1">OFFSET(#REF!,1,1)/
OFFSET(#REF!,1,0)</f>
        <v>#REF!</v>
      </c>
      <c r="AG130" s="173" t="e">
        <f ca="1">OFFSET(#REF!,1,1)/
OFFSET(#REF!,1,0)</f>
        <v>#REF!</v>
      </c>
      <c r="AH130" s="173" t="e">
        <f ca="1">OFFSET(#REF!,1,1)/
OFFSET(#REF!,1,0)</f>
        <v>#REF!</v>
      </c>
      <c r="AI130" s="173" t="e">
        <f ca="1">OFFSET(#REF!,1,1)/
OFFSET(#REF!,1,0)</f>
        <v>#REF!</v>
      </c>
      <c r="AJ130" s="173" t="e">
        <f ca="1">OFFSET(#REF!,1,1)/
OFFSET(#REF!,1,0)</f>
        <v>#REF!</v>
      </c>
      <c r="AK130" s="173" t="e">
        <f ca="1">OFFSET(#REF!,1,1)/
OFFSET(#REF!,1,0)</f>
        <v>#REF!</v>
      </c>
      <c r="AL130" s="173" t="e">
        <f ca="1">OFFSET(#REF!,1,1)/
OFFSET(#REF!,1,0)</f>
        <v>#REF!</v>
      </c>
      <c r="AM130" s="173" t="e">
        <f ca="1">OFFSET(#REF!,1,1)/
OFFSET(#REF!,1,0)</f>
        <v>#REF!</v>
      </c>
      <c r="AN130" s="173" t="e">
        <f ca="1">OFFSET(#REF!,1,1)/
OFFSET(#REF!,1,0)</f>
        <v>#REF!</v>
      </c>
      <c r="AO130" s="173" t="e">
        <f ca="1">OFFSET(#REF!,1,1)/
OFFSET(#REF!,1,0)</f>
        <v>#REF!</v>
      </c>
      <c r="AP130" s="173" t="e">
        <f ca="1">OFFSET(#REF!,1,1)/
OFFSET(#REF!,1,0)</f>
        <v>#REF!</v>
      </c>
      <c r="AQ130" s="173" t="e">
        <f ca="1">OFFSET(#REF!,1,1)/
OFFSET(#REF!,1,0)</f>
        <v>#REF!</v>
      </c>
      <c r="AR130" s="173" t="e">
        <f ca="1">OFFSET(#REF!,1,1)/
OFFSET(#REF!,1,0)</f>
        <v>#REF!</v>
      </c>
      <c r="AS130" s="173" t="e">
        <f ca="1">OFFSET(#REF!,1,1)/
OFFSET(#REF!,1,0)</f>
        <v>#REF!</v>
      </c>
      <c r="AT130" s="173" t="e">
        <f ca="1">OFFSET(#REF!,1,1)/
OFFSET(#REF!,1,0)</f>
        <v>#REF!</v>
      </c>
      <c r="AU130" s="173" t="e">
        <f ca="1">OFFSET(#REF!,1,1)/
OFFSET(#REF!,1,0)</f>
        <v>#REF!</v>
      </c>
      <c r="AV130" s="173" t="e">
        <f ca="1">OFFSET(#REF!,1,1)/
OFFSET(#REF!,1,0)</f>
        <v>#REF!</v>
      </c>
      <c r="AW130" s="173" t="e">
        <f ca="1">OFFSET(#REF!,1,1)/
OFFSET(#REF!,1,0)</f>
        <v>#REF!</v>
      </c>
      <c r="AX130" s="173" t="e">
        <f ca="1">OFFSET(#REF!,1,1)/
OFFSET(#REF!,1,0)</f>
        <v>#REF!</v>
      </c>
      <c r="AY130" s="173" t="e">
        <f ca="1">OFFSET(#REF!,1,1)/
OFFSET(#REF!,1,0)</f>
        <v>#REF!</v>
      </c>
      <c r="AZ130" s="173" t="e">
        <f ca="1">OFFSET(#REF!,1,1)/
OFFSET(#REF!,1,0)</f>
        <v>#REF!</v>
      </c>
      <c r="BA130" s="173" t="e">
        <f ca="1">OFFSET(#REF!,1,1)/
OFFSET(#REF!,1,0)</f>
        <v>#REF!</v>
      </c>
      <c r="BB130" s="173" t="e">
        <f ca="1">OFFSET(#REF!,1,1)/
OFFSET(#REF!,1,0)</f>
        <v>#REF!</v>
      </c>
      <c r="BC130" s="173" t="e">
        <f ca="1">OFFSET(#REF!,1,1)/
OFFSET(#REF!,1,0)</f>
        <v>#REF!</v>
      </c>
      <c r="BD130" s="173" t="e">
        <f ca="1">OFFSET(#REF!,1,1)/
OFFSET(#REF!,1,0)</f>
        <v>#REF!</v>
      </c>
      <c r="BE130" s="173" t="e">
        <f ca="1">OFFSET(#REF!,1,1)/
OFFSET(#REF!,1,0)</f>
        <v>#REF!</v>
      </c>
      <c r="BF130" s="173" t="e">
        <f ca="1">OFFSET(#REF!,1,1)/
OFFSET(#REF!,1,0)</f>
        <v>#REF!</v>
      </c>
    </row>
    <row r="131" spans="1:58" x14ac:dyDescent="0.2">
      <c r="A131" s="18" t="s">
        <v>389</v>
      </c>
      <c r="B131" s="153" t="e">
        <f>AVERAGEIF(#REF!,B$5,#REF!)</f>
        <v>#REF!</v>
      </c>
      <c r="C131" s="153" t="e">
        <f>AVERAGEIF(#REF!,C$5,#REF!)</f>
        <v>#REF!</v>
      </c>
      <c r="D131" s="153" t="e">
        <f>AVERAGEIF(#REF!,D$5,#REF!)</f>
        <v>#REF!</v>
      </c>
      <c r="E131" s="23"/>
      <c r="F131" s="23"/>
      <c r="G131" s="23"/>
      <c r="H131" s="23"/>
      <c r="I131" s="23"/>
      <c r="J131" s="152">
        <f>AVERAGEIF('Table 2 - Previous month'!$E$4:$CS$4,J$5,'Table 2 - Previous month'!$E130:$CS130)</f>
        <v>557.19354838709683</v>
      </c>
      <c r="K131" s="152">
        <f>AVERAGEIF('Table 2 - Previous month'!$E$4:$CS$4,K$5,'Table 2 - Previous month'!$E130:$CS130)</f>
        <v>229.80645161290323</v>
      </c>
      <c r="L131" s="152">
        <f>AVERAGEIF('Table 2 - Previous month'!$E$4:$CS$4,L$5,'Table 2 - Previous month'!$E130:$CS130)</f>
        <v>327.38709677419354</v>
      </c>
      <c r="M131" s="23"/>
      <c r="N131" s="23"/>
      <c r="O131" s="23"/>
      <c r="P131" s="23"/>
      <c r="Q131" s="23"/>
      <c r="R131" s="23"/>
      <c r="S131" s="23"/>
      <c r="T131" s="23"/>
      <c r="U131" s="23"/>
      <c r="V131" s="23"/>
      <c r="W131" s="23"/>
      <c r="X131" s="23"/>
      <c r="AB131" s="172" t="e">
        <f ca="1">OFFSET(#REF!,1,1)/
OFFSET(#REF!,1,0)</f>
        <v>#REF!</v>
      </c>
      <c r="AC131" s="172" t="e">
        <f ca="1">OFFSET(#REF!,1,1)/
OFFSET(#REF!,1,0)</f>
        <v>#REF!</v>
      </c>
      <c r="AD131" s="173" t="e">
        <f ca="1">OFFSET(#REF!,1,1)/
OFFSET(#REF!,1,0)</f>
        <v>#REF!</v>
      </c>
      <c r="AE131" s="173" t="e">
        <f ca="1">OFFSET(#REF!,1,1)/
OFFSET(#REF!,1,0)</f>
        <v>#REF!</v>
      </c>
      <c r="AF131" s="173" t="e">
        <f ca="1">OFFSET(#REF!,1,1)/
OFFSET(#REF!,1,0)</f>
        <v>#REF!</v>
      </c>
      <c r="AG131" s="173" t="e">
        <f ca="1">OFFSET(#REF!,1,1)/
OFFSET(#REF!,1,0)</f>
        <v>#REF!</v>
      </c>
      <c r="AH131" s="173" t="e">
        <f ca="1">OFFSET(#REF!,1,1)/
OFFSET(#REF!,1,0)</f>
        <v>#REF!</v>
      </c>
      <c r="AI131" s="173" t="e">
        <f ca="1">OFFSET(#REF!,1,1)/
OFFSET(#REF!,1,0)</f>
        <v>#REF!</v>
      </c>
      <c r="AJ131" s="173" t="e">
        <f ca="1">OFFSET(#REF!,1,1)/
OFFSET(#REF!,1,0)</f>
        <v>#REF!</v>
      </c>
      <c r="AK131" s="173" t="e">
        <f ca="1">OFFSET(#REF!,1,1)/
OFFSET(#REF!,1,0)</f>
        <v>#REF!</v>
      </c>
      <c r="AL131" s="173" t="e">
        <f ca="1">OFFSET(#REF!,1,1)/
OFFSET(#REF!,1,0)</f>
        <v>#REF!</v>
      </c>
      <c r="AM131" s="173" t="e">
        <f ca="1">OFFSET(#REF!,1,1)/
OFFSET(#REF!,1,0)</f>
        <v>#REF!</v>
      </c>
      <c r="AN131" s="173" t="e">
        <f ca="1">OFFSET(#REF!,1,1)/
OFFSET(#REF!,1,0)</f>
        <v>#REF!</v>
      </c>
      <c r="AO131" s="173" t="e">
        <f ca="1">OFFSET(#REF!,1,1)/
OFFSET(#REF!,1,0)</f>
        <v>#REF!</v>
      </c>
      <c r="AP131" s="173" t="e">
        <f ca="1">OFFSET(#REF!,1,1)/
OFFSET(#REF!,1,0)</f>
        <v>#REF!</v>
      </c>
      <c r="AQ131" s="173" t="e">
        <f ca="1">OFFSET(#REF!,1,1)/
OFFSET(#REF!,1,0)</f>
        <v>#REF!</v>
      </c>
      <c r="AR131" s="173" t="e">
        <f ca="1">OFFSET(#REF!,1,1)/
OFFSET(#REF!,1,0)</f>
        <v>#REF!</v>
      </c>
      <c r="AS131" s="173" t="e">
        <f ca="1">OFFSET(#REF!,1,1)/
OFFSET(#REF!,1,0)</f>
        <v>#REF!</v>
      </c>
      <c r="AT131" s="173" t="e">
        <f ca="1">OFFSET(#REF!,1,1)/
OFFSET(#REF!,1,0)</f>
        <v>#REF!</v>
      </c>
      <c r="AU131" s="173" t="e">
        <f ca="1">OFFSET(#REF!,1,1)/
OFFSET(#REF!,1,0)</f>
        <v>#REF!</v>
      </c>
      <c r="AV131" s="173" t="e">
        <f ca="1">OFFSET(#REF!,1,1)/
OFFSET(#REF!,1,0)</f>
        <v>#REF!</v>
      </c>
      <c r="AW131" s="173" t="e">
        <f ca="1">OFFSET(#REF!,1,1)/
OFFSET(#REF!,1,0)</f>
        <v>#REF!</v>
      </c>
      <c r="AX131" s="173" t="e">
        <f ca="1">OFFSET(#REF!,1,1)/
OFFSET(#REF!,1,0)</f>
        <v>#REF!</v>
      </c>
      <c r="AY131" s="173" t="e">
        <f ca="1">OFFSET(#REF!,1,1)/
OFFSET(#REF!,1,0)</f>
        <v>#REF!</v>
      </c>
      <c r="AZ131" s="173" t="e">
        <f ca="1">OFFSET(#REF!,1,1)/
OFFSET(#REF!,1,0)</f>
        <v>#REF!</v>
      </c>
      <c r="BA131" s="173" t="e">
        <f ca="1">OFFSET(#REF!,1,1)/
OFFSET(#REF!,1,0)</f>
        <v>#REF!</v>
      </c>
      <c r="BB131" s="173" t="e">
        <f ca="1">OFFSET(#REF!,1,1)/
OFFSET(#REF!,1,0)</f>
        <v>#REF!</v>
      </c>
      <c r="BC131" s="173" t="e">
        <f ca="1">OFFSET(#REF!,1,1)/
OFFSET(#REF!,1,0)</f>
        <v>#REF!</v>
      </c>
      <c r="BD131" s="173" t="e">
        <f ca="1">OFFSET(#REF!,1,1)/
OFFSET(#REF!,1,0)</f>
        <v>#REF!</v>
      </c>
      <c r="BE131" s="173" t="e">
        <f ca="1">OFFSET(#REF!,1,1)/
OFFSET(#REF!,1,0)</f>
        <v>#REF!</v>
      </c>
      <c r="BF131" s="173" t="e">
        <f ca="1">OFFSET(#REF!,1,1)/
OFFSET(#REF!,1,0)</f>
        <v>#REF!</v>
      </c>
    </row>
    <row r="132" spans="1:58" x14ac:dyDescent="0.2">
      <c r="A132" s="18" t="s">
        <v>279</v>
      </c>
      <c r="B132" s="153" t="e">
        <f>AVERAGEIF(#REF!,B$5,#REF!)</f>
        <v>#REF!</v>
      </c>
      <c r="C132" s="153" t="e">
        <f>AVERAGEIF(#REF!,C$5,#REF!)</f>
        <v>#REF!</v>
      </c>
      <c r="D132" s="153" t="e">
        <f>AVERAGEIF(#REF!,D$5,#REF!)</f>
        <v>#REF!</v>
      </c>
      <c r="E132" s="23"/>
      <c r="F132" s="23"/>
      <c r="G132" s="23"/>
      <c r="H132" s="23"/>
      <c r="I132" s="23"/>
      <c r="J132" s="152">
        <f>AVERAGEIF('Table 2 - Previous month'!$E$4:$CS$4,J$5,'Table 2 - Previous month'!$E131:$CS131)</f>
        <v>161.58064516129033</v>
      </c>
      <c r="K132" s="152">
        <f>AVERAGEIF('Table 2 - Previous month'!$E$4:$CS$4,K$5,'Table 2 - Previous month'!$E131:$CS131)</f>
        <v>27.93548387096774</v>
      </c>
      <c r="L132" s="152">
        <f>AVERAGEIF('Table 2 - Previous month'!$E$4:$CS$4,L$5,'Table 2 - Previous month'!$E131:$CS131)</f>
        <v>133.64516129032259</v>
      </c>
      <c r="M132" s="23"/>
      <c r="N132" s="23"/>
      <c r="O132" s="23"/>
      <c r="P132" s="23"/>
      <c r="Q132" s="23"/>
      <c r="R132" s="23"/>
      <c r="S132" s="23"/>
      <c r="T132" s="23"/>
      <c r="U132" s="23"/>
      <c r="V132" s="23"/>
      <c r="W132" s="23"/>
      <c r="X132" s="23"/>
      <c r="AB132" s="172" t="e">
        <f ca="1">OFFSET(#REF!,1,1)/
OFFSET(#REF!,1,0)</f>
        <v>#REF!</v>
      </c>
      <c r="AC132" s="172" t="e">
        <f ca="1">OFFSET(#REF!,1,1)/
OFFSET(#REF!,1,0)</f>
        <v>#REF!</v>
      </c>
      <c r="AD132" s="173" t="e">
        <f ca="1">OFFSET(#REF!,1,1)/
OFFSET(#REF!,1,0)</f>
        <v>#REF!</v>
      </c>
      <c r="AE132" s="173" t="e">
        <f ca="1">OFFSET(#REF!,1,1)/
OFFSET(#REF!,1,0)</f>
        <v>#REF!</v>
      </c>
      <c r="AF132" s="173" t="e">
        <f ca="1">OFFSET(#REF!,1,1)/
OFFSET(#REF!,1,0)</f>
        <v>#REF!</v>
      </c>
      <c r="AG132" s="173" t="e">
        <f ca="1">OFFSET(#REF!,1,1)/
OFFSET(#REF!,1,0)</f>
        <v>#REF!</v>
      </c>
      <c r="AH132" s="173" t="e">
        <f ca="1">OFFSET(#REF!,1,1)/
OFFSET(#REF!,1,0)</f>
        <v>#REF!</v>
      </c>
      <c r="AI132" s="173" t="e">
        <f ca="1">OFFSET(#REF!,1,1)/
OFFSET(#REF!,1,0)</f>
        <v>#REF!</v>
      </c>
      <c r="AJ132" s="173" t="e">
        <f ca="1">OFFSET(#REF!,1,1)/
OFFSET(#REF!,1,0)</f>
        <v>#REF!</v>
      </c>
      <c r="AK132" s="173" t="e">
        <f ca="1">OFFSET(#REF!,1,1)/
OFFSET(#REF!,1,0)</f>
        <v>#REF!</v>
      </c>
      <c r="AL132" s="173" t="e">
        <f ca="1">OFFSET(#REF!,1,1)/
OFFSET(#REF!,1,0)</f>
        <v>#REF!</v>
      </c>
      <c r="AM132" s="173" t="e">
        <f ca="1">OFFSET(#REF!,1,1)/
OFFSET(#REF!,1,0)</f>
        <v>#REF!</v>
      </c>
      <c r="AN132" s="173" t="e">
        <f ca="1">OFFSET(#REF!,1,1)/
OFFSET(#REF!,1,0)</f>
        <v>#REF!</v>
      </c>
      <c r="AO132" s="173" t="e">
        <f ca="1">OFFSET(#REF!,1,1)/
OFFSET(#REF!,1,0)</f>
        <v>#REF!</v>
      </c>
      <c r="AP132" s="173" t="e">
        <f ca="1">OFFSET(#REF!,1,1)/
OFFSET(#REF!,1,0)</f>
        <v>#REF!</v>
      </c>
      <c r="AQ132" s="173" t="e">
        <f ca="1">OFFSET(#REF!,1,1)/
OFFSET(#REF!,1,0)</f>
        <v>#REF!</v>
      </c>
      <c r="AR132" s="173" t="e">
        <f ca="1">OFFSET(#REF!,1,1)/
OFFSET(#REF!,1,0)</f>
        <v>#REF!</v>
      </c>
      <c r="AS132" s="173" t="e">
        <f ca="1">OFFSET(#REF!,1,1)/
OFFSET(#REF!,1,0)</f>
        <v>#REF!</v>
      </c>
      <c r="AT132" s="173" t="e">
        <f ca="1">OFFSET(#REF!,1,1)/
OFFSET(#REF!,1,0)</f>
        <v>#REF!</v>
      </c>
      <c r="AU132" s="173" t="e">
        <f ca="1">OFFSET(#REF!,1,1)/
OFFSET(#REF!,1,0)</f>
        <v>#REF!</v>
      </c>
      <c r="AV132" s="173" t="e">
        <f ca="1">OFFSET(#REF!,1,1)/
OFFSET(#REF!,1,0)</f>
        <v>#REF!</v>
      </c>
      <c r="AW132" s="173" t="e">
        <f ca="1">OFFSET(#REF!,1,1)/
OFFSET(#REF!,1,0)</f>
        <v>#REF!</v>
      </c>
      <c r="AX132" s="173" t="e">
        <f ca="1">OFFSET(#REF!,1,1)/
OFFSET(#REF!,1,0)</f>
        <v>#REF!</v>
      </c>
      <c r="AY132" s="173" t="e">
        <f ca="1">OFFSET(#REF!,1,1)/
OFFSET(#REF!,1,0)</f>
        <v>#REF!</v>
      </c>
      <c r="AZ132" s="173" t="e">
        <f ca="1">OFFSET(#REF!,1,1)/
OFFSET(#REF!,1,0)</f>
        <v>#REF!</v>
      </c>
      <c r="BA132" s="173" t="e">
        <f ca="1">OFFSET(#REF!,1,1)/
OFFSET(#REF!,1,0)</f>
        <v>#REF!</v>
      </c>
      <c r="BB132" s="173" t="e">
        <f ca="1">OFFSET(#REF!,1,1)/
OFFSET(#REF!,1,0)</f>
        <v>#REF!</v>
      </c>
      <c r="BC132" s="173" t="e">
        <f ca="1">OFFSET(#REF!,1,1)/
OFFSET(#REF!,1,0)</f>
        <v>#REF!</v>
      </c>
      <c r="BD132" s="173" t="e">
        <f ca="1">OFFSET(#REF!,1,1)/
OFFSET(#REF!,1,0)</f>
        <v>#REF!</v>
      </c>
      <c r="BE132" s="173" t="e">
        <f ca="1">OFFSET(#REF!,1,1)/
OFFSET(#REF!,1,0)</f>
        <v>#REF!</v>
      </c>
      <c r="BF132" s="173" t="e">
        <f ca="1">OFFSET(#REF!,1,1)/
OFFSET(#REF!,1,0)</f>
        <v>#REF!</v>
      </c>
    </row>
    <row r="133" spans="1:58" x14ac:dyDescent="0.2">
      <c r="A133" s="18" t="s">
        <v>297</v>
      </c>
      <c r="B133" s="153" t="e">
        <f>AVERAGEIF(#REF!,B$5,#REF!)</f>
        <v>#REF!</v>
      </c>
      <c r="C133" s="153" t="e">
        <f>AVERAGEIF(#REF!,C$5,#REF!)</f>
        <v>#REF!</v>
      </c>
      <c r="D133" s="153" t="e">
        <f>AVERAGEIF(#REF!,D$5,#REF!)</f>
        <v>#REF!</v>
      </c>
      <c r="E133" s="23"/>
      <c r="F133" s="23"/>
      <c r="G133" s="23"/>
      <c r="H133" s="23"/>
      <c r="I133" s="23"/>
      <c r="J133" s="152">
        <f>AVERAGEIF('Table 2 - Previous month'!$E$4:$CS$4,J$5,'Table 2 - Previous month'!$E132:$CS132)</f>
        <v>400.38709677419354</v>
      </c>
      <c r="K133" s="152">
        <f>AVERAGEIF('Table 2 - Previous month'!$E$4:$CS$4,K$5,'Table 2 - Previous month'!$E132:$CS132)</f>
        <v>125.61290322580645</v>
      </c>
      <c r="L133" s="152">
        <f>AVERAGEIF('Table 2 - Previous month'!$E$4:$CS$4,L$5,'Table 2 - Previous month'!$E132:$CS132)</f>
        <v>274.77419354838707</v>
      </c>
      <c r="M133" s="23"/>
      <c r="N133" s="23"/>
      <c r="O133" s="23"/>
      <c r="P133" s="23"/>
      <c r="Q133" s="23"/>
      <c r="R133" s="23"/>
      <c r="S133" s="23"/>
      <c r="T133" s="23"/>
      <c r="U133" s="23"/>
      <c r="V133" s="23"/>
      <c r="W133" s="23"/>
      <c r="X133" s="23"/>
      <c r="AB133" s="172" t="e">
        <f ca="1">OFFSET(#REF!,1,1)/
OFFSET(#REF!,1,0)</f>
        <v>#REF!</v>
      </c>
      <c r="AC133" s="172" t="e">
        <f ca="1">OFFSET(#REF!,1,1)/
OFFSET(#REF!,1,0)</f>
        <v>#REF!</v>
      </c>
      <c r="AD133" s="173" t="e">
        <f ca="1">OFFSET(#REF!,1,1)/
OFFSET(#REF!,1,0)</f>
        <v>#REF!</v>
      </c>
      <c r="AE133" s="173" t="e">
        <f ca="1">OFFSET(#REF!,1,1)/
OFFSET(#REF!,1,0)</f>
        <v>#REF!</v>
      </c>
      <c r="AF133" s="173" t="e">
        <f ca="1">OFFSET(#REF!,1,1)/
OFFSET(#REF!,1,0)</f>
        <v>#REF!</v>
      </c>
      <c r="AG133" s="173" t="e">
        <f ca="1">OFFSET(#REF!,1,1)/
OFFSET(#REF!,1,0)</f>
        <v>#REF!</v>
      </c>
      <c r="AH133" s="173" t="e">
        <f ca="1">OFFSET(#REF!,1,1)/
OFFSET(#REF!,1,0)</f>
        <v>#REF!</v>
      </c>
      <c r="AI133" s="173" t="e">
        <f ca="1">OFFSET(#REF!,1,1)/
OFFSET(#REF!,1,0)</f>
        <v>#REF!</v>
      </c>
      <c r="AJ133" s="173" t="e">
        <f ca="1">OFFSET(#REF!,1,1)/
OFFSET(#REF!,1,0)</f>
        <v>#REF!</v>
      </c>
      <c r="AK133" s="173" t="e">
        <f ca="1">OFFSET(#REF!,1,1)/
OFFSET(#REF!,1,0)</f>
        <v>#REF!</v>
      </c>
      <c r="AL133" s="173" t="e">
        <f ca="1">OFFSET(#REF!,1,1)/
OFFSET(#REF!,1,0)</f>
        <v>#REF!</v>
      </c>
      <c r="AM133" s="173" t="e">
        <f ca="1">OFFSET(#REF!,1,1)/
OFFSET(#REF!,1,0)</f>
        <v>#REF!</v>
      </c>
      <c r="AN133" s="173" t="e">
        <f ca="1">OFFSET(#REF!,1,1)/
OFFSET(#REF!,1,0)</f>
        <v>#REF!</v>
      </c>
      <c r="AO133" s="173" t="e">
        <f ca="1">OFFSET(#REF!,1,1)/
OFFSET(#REF!,1,0)</f>
        <v>#REF!</v>
      </c>
      <c r="AP133" s="173" t="e">
        <f ca="1">OFFSET(#REF!,1,1)/
OFFSET(#REF!,1,0)</f>
        <v>#REF!</v>
      </c>
      <c r="AQ133" s="173" t="e">
        <f ca="1">OFFSET(#REF!,1,1)/
OFFSET(#REF!,1,0)</f>
        <v>#REF!</v>
      </c>
      <c r="AR133" s="173" t="e">
        <f ca="1">OFFSET(#REF!,1,1)/
OFFSET(#REF!,1,0)</f>
        <v>#REF!</v>
      </c>
      <c r="AS133" s="173" t="e">
        <f ca="1">OFFSET(#REF!,1,1)/
OFFSET(#REF!,1,0)</f>
        <v>#REF!</v>
      </c>
      <c r="AT133" s="173" t="e">
        <f ca="1">OFFSET(#REF!,1,1)/
OFFSET(#REF!,1,0)</f>
        <v>#REF!</v>
      </c>
      <c r="AU133" s="173" t="e">
        <f ca="1">OFFSET(#REF!,1,1)/
OFFSET(#REF!,1,0)</f>
        <v>#REF!</v>
      </c>
      <c r="AV133" s="173" t="e">
        <f ca="1">OFFSET(#REF!,1,1)/
OFFSET(#REF!,1,0)</f>
        <v>#REF!</v>
      </c>
      <c r="AW133" s="173" t="e">
        <f ca="1">OFFSET(#REF!,1,1)/
OFFSET(#REF!,1,0)</f>
        <v>#REF!</v>
      </c>
      <c r="AX133" s="173" t="e">
        <f ca="1">OFFSET(#REF!,1,1)/
OFFSET(#REF!,1,0)</f>
        <v>#REF!</v>
      </c>
      <c r="AY133" s="173" t="e">
        <f ca="1">OFFSET(#REF!,1,1)/
OFFSET(#REF!,1,0)</f>
        <v>#REF!</v>
      </c>
      <c r="AZ133" s="173" t="e">
        <f ca="1">OFFSET(#REF!,1,1)/
OFFSET(#REF!,1,0)</f>
        <v>#REF!</v>
      </c>
      <c r="BA133" s="173" t="e">
        <f ca="1">OFFSET(#REF!,1,1)/
OFFSET(#REF!,1,0)</f>
        <v>#REF!</v>
      </c>
      <c r="BB133" s="173" t="e">
        <f ca="1">OFFSET(#REF!,1,1)/
OFFSET(#REF!,1,0)</f>
        <v>#REF!</v>
      </c>
      <c r="BC133" s="173" t="e">
        <f ca="1">OFFSET(#REF!,1,1)/
OFFSET(#REF!,1,0)</f>
        <v>#REF!</v>
      </c>
      <c r="BD133" s="173" t="e">
        <f ca="1">OFFSET(#REF!,1,1)/
OFFSET(#REF!,1,0)</f>
        <v>#REF!</v>
      </c>
      <c r="BE133" s="173" t="e">
        <f ca="1">OFFSET(#REF!,1,1)/
OFFSET(#REF!,1,0)</f>
        <v>#REF!</v>
      </c>
      <c r="BF133" s="173" t="e">
        <f ca="1">OFFSET(#REF!,1,1)/
OFFSET(#REF!,1,0)</f>
        <v>#REF!</v>
      </c>
    </row>
    <row r="134" spans="1:58" x14ac:dyDescent="0.2">
      <c r="A134" s="18" t="s">
        <v>400</v>
      </c>
      <c r="B134" s="153" t="e">
        <f>AVERAGEIF(#REF!,B$5,#REF!)</f>
        <v>#REF!</v>
      </c>
      <c r="C134" s="153" t="e">
        <f>AVERAGEIF(#REF!,C$5,#REF!)</f>
        <v>#REF!</v>
      </c>
      <c r="D134" s="153" t="e">
        <f>AVERAGEIF(#REF!,D$5,#REF!)</f>
        <v>#REF!</v>
      </c>
      <c r="E134" s="23"/>
      <c r="F134" s="23"/>
      <c r="G134" s="23"/>
      <c r="H134" s="23"/>
      <c r="I134" s="23"/>
      <c r="J134" s="152">
        <f>AVERAGEIF('Table 2 - Previous month'!$E$4:$CS$4,J$5,'Table 2 - Previous month'!$E133:$CS133)</f>
        <v>191.54838709677421</v>
      </c>
      <c r="K134" s="152">
        <f>AVERAGEIF('Table 2 - Previous month'!$E$4:$CS$4,K$5,'Table 2 - Previous month'!$E133:$CS133)</f>
        <v>79.258064516129039</v>
      </c>
      <c r="L134" s="152">
        <f>AVERAGEIF('Table 2 - Previous month'!$E$4:$CS$4,L$5,'Table 2 - Previous month'!$E133:$CS133)</f>
        <v>112.29032258064517</v>
      </c>
      <c r="M134" s="23"/>
      <c r="N134" s="23"/>
      <c r="O134" s="23"/>
      <c r="P134" s="23"/>
      <c r="Q134" s="23"/>
      <c r="R134" s="23"/>
      <c r="S134" s="23"/>
      <c r="T134" s="23"/>
      <c r="U134" s="23"/>
      <c r="V134" s="23"/>
      <c r="W134" s="23"/>
      <c r="X134" s="23"/>
      <c r="AB134" s="172" t="e">
        <f ca="1">OFFSET(#REF!,1,1)/
OFFSET(#REF!,1,0)</f>
        <v>#REF!</v>
      </c>
      <c r="AC134" s="172" t="e">
        <f ca="1">OFFSET(#REF!,1,1)/
OFFSET(#REF!,1,0)</f>
        <v>#REF!</v>
      </c>
      <c r="AD134" s="173" t="e">
        <f ca="1">OFFSET(#REF!,1,1)/
OFFSET(#REF!,1,0)</f>
        <v>#REF!</v>
      </c>
      <c r="AE134" s="173" t="e">
        <f ca="1">OFFSET(#REF!,1,1)/
OFFSET(#REF!,1,0)</f>
        <v>#REF!</v>
      </c>
      <c r="AF134" s="173" t="e">
        <f ca="1">OFFSET(#REF!,1,1)/
OFFSET(#REF!,1,0)</f>
        <v>#REF!</v>
      </c>
      <c r="AG134" s="173" t="e">
        <f ca="1">OFFSET(#REF!,1,1)/
OFFSET(#REF!,1,0)</f>
        <v>#REF!</v>
      </c>
      <c r="AH134" s="173" t="e">
        <f ca="1">OFFSET(#REF!,1,1)/
OFFSET(#REF!,1,0)</f>
        <v>#REF!</v>
      </c>
      <c r="AI134" s="173" t="e">
        <f ca="1">OFFSET(#REF!,1,1)/
OFFSET(#REF!,1,0)</f>
        <v>#REF!</v>
      </c>
      <c r="AJ134" s="173" t="e">
        <f ca="1">OFFSET(#REF!,1,1)/
OFFSET(#REF!,1,0)</f>
        <v>#REF!</v>
      </c>
      <c r="AK134" s="173" t="e">
        <f ca="1">OFFSET(#REF!,1,1)/
OFFSET(#REF!,1,0)</f>
        <v>#REF!</v>
      </c>
      <c r="AL134" s="173" t="e">
        <f ca="1">OFFSET(#REF!,1,1)/
OFFSET(#REF!,1,0)</f>
        <v>#REF!</v>
      </c>
      <c r="AM134" s="173" t="e">
        <f ca="1">OFFSET(#REF!,1,1)/
OFFSET(#REF!,1,0)</f>
        <v>#REF!</v>
      </c>
      <c r="AN134" s="173" t="e">
        <f ca="1">OFFSET(#REF!,1,1)/
OFFSET(#REF!,1,0)</f>
        <v>#REF!</v>
      </c>
      <c r="AO134" s="173" t="e">
        <f ca="1">OFFSET(#REF!,1,1)/
OFFSET(#REF!,1,0)</f>
        <v>#REF!</v>
      </c>
      <c r="AP134" s="173" t="e">
        <f ca="1">OFFSET(#REF!,1,1)/
OFFSET(#REF!,1,0)</f>
        <v>#REF!</v>
      </c>
      <c r="AQ134" s="173" t="e">
        <f ca="1">OFFSET(#REF!,1,1)/
OFFSET(#REF!,1,0)</f>
        <v>#REF!</v>
      </c>
      <c r="AR134" s="173" t="e">
        <f ca="1">OFFSET(#REF!,1,1)/
OFFSET(#REF!,1,0)</f>
        <v>#REF!</v>
      </c>
      <c r="AS134" s="173" t="e">
        <f ca="1">OFFSET(#REF!,1,1)/
OFFSET(#REF!,1,0)</f>
        <v>#REF!</v>
      </c>
      <c r="AT134" s="173" t="e">
        <f ca="1">OFFSET(#REF!,1,1)/
OFFSET(#REF!,1,0)</f>
        <v>#REF!</v>
      </c>
      <c r="AU134" s="173" t="e">
        <f ca="1">OFFSET(#REF!,1,1)/
OFFSET(#REF!,1,0)</f>
        <v>#REF!</v>
      </c>
      <c r="AV134" s="173" t="e">
        <f ca="1">OFFSET(#REF!,1,1)/
OFFSET(#REF!,1,0)</f>
        <v>#REF!</v>
      </c>
      <c r="AW134" s="173" t="e">
        <f ca="1">OFFSET(#REF!,1,1)/
OFFSET(#REF!,1,0)</f>
        <v>#REF!</v>
      </c>
      <c r="AX134" s="173" t="e">
        <f ca="1">OFFSET(#REF!,1,1)/
OFFSET(#REF!,1,0)</f>
        <v>#REF!</v>
      </c>
      <c r="AY134" s="173" t="e">
        <f ca="1">OFFSET(#REF!,1,1)/
OFFSET(#REF!,1,0)</f>
        <v>#REF!</v>
      </c>
      <c r="AZ134" s="173" t="e">
        <f ca="1">OFFSET(#REF!,1,1)/
OFFSET(#REF!,1,0)</f>
        <v>#REF!</v>
      </c>
      <c r="BA134" s="173" t="e">
        <f ca="1">OFFSET(#REF!,1,1)/
OFFSET(#REF!,1,0)</f>
        <v>#REF!</v>
      </c>
      <c r="BB134" s="173" t="e">
        <f ca="1">OFFSET(#REF!,1,1)/
OFFSET(#REF!,1,0)</f>
        <v>#REF!</v>
      </c>
      <c r="BC134" s="173" t="e">
        <f ca="1">OFFSET(#REF!,1,1)/
OFFSET(#REF!,1,0)</f>
        <v>#REF!</v>
      </c>
      <c r="BD134" s="173" t="e">
        <f ca="1">OFFSET(#REF!,1,1)/
OFFSET(#REF!,1,0)</f>
        <v>#REF!</v>
      </c>
      <c r="BE134" s="173" t="e">
        <f ca="1">OFFSET(#REF!,1,1)/
OFFSET(#REF!,1,0)</f>
        <v>#REF!</v>
      </c>
      <c r="BF134" s="173" t="e">
        <f ca="1">OFFSET(#REF!,1,1)/
OFFSET(#REF!,1,0)</f>
        <v>#REF!</v>
      </c>
    </row>
    <row r="135" spans="1:58" x14ac:dyDescent="0.2">
      <c r="A135" s="18" t="s">
        <v>299</v>
      </c>
      <c r="B135" s="153" t="e">
        <f>AVERAGEIF(#REF!,B$5,#REF!)</f>
        <v>#REF!</v>
      </c>
      <c r="C135" s="153" t="e">
        <f>AVERAGEIF(#REF!,C$5,#REF!)</f>
        <v>#REF!</v>
      </c>
      <c r="D135" s="153" t="e">
        <f>AVERAGEIF(#REF!,D$5,#REF!)</f>
        <v>#REF!</v>
      </c>
      <c r="E135" s="23"/>
      <c r="F135" s="23"/>
      <c r="G135" s="23"/>
      <c r="H135" s="23"/>
      <c r="I135" s="23"/>
      <c r="J135" s="152">
        <f>AVERAGEIF('Table 2 - Previous month'!$E$4:$CS$4,J$5,'Table 2 - Previous month'!$E134:$CS134)</f>
        <v>550.74193548387098</v>
      </c>
      <c r="K135" s="152">
        <f>AVERAGEIF('Table 2 - Previous month'!$E$4:$CS$4,K$5,'Table 2 - Previous month'!$E134:$CS134)</f>
        <v>157.29032258064515</v>
      </c>
      <c r="L135" s="152">
        <f>AVERAGEIF('Table 2 - Previous month'!$E$4:$CS$4,L$5,'Table 2 - Previous month'!$E134:$CS134)</f>
        <v>393.45161290322579</v>
      </c>
      <c r="M135" s="23"/>
      <c r="N135" s="23"/>
      <c r="O135" s="23"/>
      <c r="P135" s="23"/>
      <c r="Q135" s="23"/>
      <c r="R135" s="23"/>
      <c r="S135" s="23"/>
      <c r="T135" s="23"/>
      <c r="U135" s="23"/>
      <c r="V135" s="23"/>
      <c r="W135" s="23"/>
      <c r="X135" s="23"/>
      <c r="AB135" s="172" t="e">
        <f ca="1">OFFSET(#REF!,1,1)/
OFFSET(#REF!,1,0)</f>
        <v>#REF!</v>
      </c>
      <c r="AC135" s="172" t="e">
        <f ca="1">OFFSET(#REF!,1,1)/
OFFSET(#REF!,1,0)</f>
        <v>#REF!</v>
      </c>
      <c r="AD135" s="173" t="e">
        <f ca="1">OFFSET(#REF!,1,1)/
OFFSET(#REF!,1,0)</f>
        <v>#REF!</v>
      </c>
      <c r="AE135" s="173" t="e">
        <f ca="1">OFFSET(#REF!,1,1)/
OFFSET(#REF!,1,0)</f>
        <v>#REF!</v>
      </c>
      <c r="AF135" s="173" t="e">
        <f ca="1">OFFSET(#REF!,1,1)/
OFFSET(#REF!,1,0)</f>
        <v>#REF!</v>
      </c>
      <c r="AG135" s="173" t="e">
        <f ca="1">OFFSET(#REF!,1,1)/
OFFSET(#REF!,1,0)</f>
        <v>#REF!</v>
      </c>
      <c r="AH135" s="173" t="e">
        <f ca="1">OFFSET(#REF!,1,1)/
OFFSET(#REF!,1,0)</f>
        <v>#REF!</v>
      </c>
      <c r="AI135" s="173" t="e">
        <f ca="1">OFFSET(#REF!,1,1)/
OFFSET(#REF!,1,0)</f>
        <v>#REF!</v>
      </c>
      <c r="AJ135" s="173" t="e">
        <f ca="1">OFFSET(#REF!,1,1)/
OFFSET(#REF!,1,0)</f>
        <v>#REF!</v>
      </c>
      <c r="AK135" s="173" t="e">
        <f ca="1">OFFSET(#REF!,1,1)/
OFFSET(#REF!,1,0)</f>
        <v>#REF!</v>
      </c>
      <c r="AL135" s="173" t="e">
        <f ca="1">OFFSET(#REF!,1,1)/
OFFSET(#REF!,1,0)</f>
        <v>#REF!</v>
      </c>
      <c r="AM135" s="173" t="e">
        <f ca="1">OFFSET(#REF!,1,1)/
OFFSET(#REF!,1,0)</f>
        <v>#REF!</v>
      </c>
      <c r="AN135" s="173" t="e">
        <f ca="1">OFFSET(#REF!,1,1)/
OFFSET(#REF!,1,0)</f>
        <v>#REF!</v>
      </c>
      <c r="AO135" s="173" t="e">
        <f ca="1">OFFSET(#REF!,1,1)/
OFFSET(#REF!,1,0)</f>
        <v>#REF!</v>
      </c>
      <c r="AP135" s="173" t="e">
        <f ca="1">OFFSET(#REF!,1,1)/
OFFSET(#REF!,1,0)</f>
        <v>#REF!</v>
      </c>
      <c r="AQ135" s="173" t="e">
        <f ca="1">OFFSET(#REF!,1,1)/
OFFSET(#REF!,1,0)</f>
        <v>#REF!</v>
      </c>
      <c r="AR135" s="173" t="e">
        <f ca="1">OFFSET(#REF!,1,1)/
OFFSET(#REF!,1,0)</f>
        <v>#REF!</v>
      </c>
      <c r="AS135" s="173" t="e">
        <f ca="1">OFFSET(#REF!,1,1)/
OFFSET(#REF!,1,0)</f>
        <v>#REF!</v>
      </c>
      <c r="AT135" s="173" t="e">
        <f ca="1">OFFSET(#REF!,1,1)/
OFFSET(#REF!,1,0)</f>
        <v>#REF!</v>
      </c>
      <c r="AU135" s="173" t="e">
        <f ca="1">OFFSET(#REF!,1,1)/
OFFSET(#REF!,1,0)</f>
        <v>#REF!</v>
      </c>
      <c r="AV135" s="173" t="e">
        <f ca="1">OFFSET(#REF!,1,1)/
OFFSET(#REF!,1,0)</f>
        <v>#REF!</v>
      </c>
      <c r="AW135" s="173" t="e">
        <f ca="1">OFFSET(#REF!,1,1)/
OFFSET(#REF!,1,0)</f>
        <v>#REF!</v>
      </c>
      <c r="AX135" s="173" t="e">
        <f ca="1">OFFSET(#REF!,1,1)/
OFFSET(#REF!,1,0)</f>
        <v>#REF!</v>
      </c>
      <c r="AY135" s="173" t="e">
        <f ca="1">OFFSET(#REF!,1,1)/
OFFSET(#REF!,1,0)</f>
        <v>#REF!</v>
      </c>
      <c r="AZ135" s="173" t="e">
        <f ca="1">OFFSET(#REF!,1,1)/
OFFSET(#REF!,1,0)</f>
        <v>#REF!</v>
      </c>
      <c r="BA135" s="173" t="e">
        <f ca="1">OFFSET(#REF!,1,1)/
OFFSET(#REF!,1,0)</f>
        <v>#REF!</v>
      </c>
      <c r="BB135" s="173" t="e">
        <f ca="1">OFFSET(#REF!,1,1)/
OFFSET(#REF!,1,0)</f>
        <v>#REF!</v>
      </c>
      <c r="BC135" s="173" t="e">
        <f ca="1">OFFSET(#REF!,1,1)/
OFFSET(#REF!,1,0)</f>
        <v>#REF!</v>
      </c>
      <c r="BD135" s="173" t="e">
        <f ca="1">OFFSET(#REF!,1,1)/
OFFSET(#REF!,1,0)</f>
        <v>#REF!</v>
      </c>
      <c r="BE135" s="173" t="e">
        <f ca="1">OFFSET(#REF!,1,1)/
OFFSET(#REF!,1,0)</f>
        <v>#REF!</v>
      </c>
      <c r="BF135" s="173" t="e">
        <f ca="1">OFFSET(#REF!,1,1)/
OFFSET(#REF!,1,0)</f>
        <v>#REF!</v>
      </c>
    </row>
    <row r="136" spans="1:58" x14ac:dyDescent="0.2">
      <c r="A136" s="18" t="s">
        <v>310</v>
      </c>
      <c r="B136" s="153" t="e">
        <f>AVERAGEIF(#REF!,B$5,#REF!)</f>
        <v>#REF!</v>
      </c>
      <c r="C136" s="153" t="e">
        <f>AVERAGEIF(#REF!,C$5,#REF!)</f>
        <v>#REF!</v>
      </c>
      <c r="D136" s="153" t="e">
        <f>AVERAGEIF(#REF!,D$5,#REF!)</f>
        <v>#REF!</v>
      </c>
      <c r="E136" s="23"/>
      <c r="F136" s="23"/>
      <c r="G136" s="23"/>
      <c r="H136" s="23"/>
      <c r="I136" s="23"/>
      <c r="J136" s="152">
        <f>AVERAGEIF('Table 2 - Previous month'!$E$4:$CS$4,J$5,'Table 2 - Previous month'!$E135:$CS135)</f>
        <v>77.41935483870968</v>
      </c>
      <c r="K136" s="152">
        <f>AVERAGEIF('Table 2 - Previous month'!$E$4:$CS$4,K$5,'Table 2 - Previous month'!$E135:$CS135)</f>
        <v>21.35483870967742</v>
      </c>
      <c r="L136" s="152">
        <f>AVERAGEIF('Table 2 - Previous month'!$E$4:$CS$4,L$5,'Table 2 - Previous month'!$E135:$CS135)</f>
        <v>56.064516129032256</v>
      </c>
      <c r="M136" s="23"/>
      <c r="N136" s="23"/>
      <c r="O136" s="23"/>
      <c r="P136" s="23"/>
      <c r="Q136" s="23"/>
      <c r="R136" s="23"/>
      <c r="S136" s="23"/>
      <c r="T136" s="23"/>
      <c r="U136" s="23"/>
      <c r="V136" s="23"/>
      <c r="W136" s="23"/>
      <c r="X136" s="23"/>
      <c r="AB136" s="172" t="e">
        <f ca="1">OFFSET(#REF!,1,1)/
OFFSET(#REF!,1,0)</f>
        <v>#REF!</v>
      </c>
      <c r="AC136" s="172" t="e">
        <f ca="1">OFFSET(#REF!,1,1)/
OFFSET(#REF!,1,0)</f>
        <v>#REF!</v>
      </c>
      <c r="AD136" s="173" t="e">
        <f ca="1">OFFSET(#REF!,1,1)/
OFFSET(#REF!,1,0)</f>
        <v>#REF!</v>
      </c>
      <c r="AE136" s="173" t="e">
        <f ca="1">OFFSET(#REF!,1,1)/
OFFSET(#REF!,1,0)</f>
        <v>#REF!</v>
      </c>
      <c r="AF136" s="173" t="e">
        <f ca="1">OFFSET(#REF!,1,1)/
OFFSET(#REF!,1,0)</f>
        <v>#REF!</v>
      </c>
      <c r="AG136" s="173" t="e">
        <f ca="1">OFFSET(#REF!,1,1)/
OFFSET(#REF!,1,0)</f>
        <v>#REF!</v>
      </c>
      <c r="AH136" s="173" t="e">
        <f ca="1">OFFSET(#REF!,1,1)/
OFFSET(#REF!,1,0)</f>
        <v>#REF!</v>
      </c>
      <c r="AI136" s="173" t="e">
        <f ca="1">OFFSET(#REF!,1,1)/
OFFSET(#REF!,1,0)</f>
        <v>#REF!</v>
      </c>
      <c r="AJ136" s="173" t="e">
        <f ca="1">OFFSET(#REF!,1,1)/
OFFSET(#REF!,1,0)</f>
        <v>#REF!</v>
      </c>
      <c r="AK136" s="173" t="e">
        <f ca="1">OFFSET(#REF!,1,1)/
OFFSET(#REF!,1,0)</f>
        <v>#REF!</v>
      </c>
      <c r="AL136" s="173" t="e">
        <f ca="1">OFFSET(#REF!,1,1)/
OFFSET(#REF!,1,0)</f>
        <v>#REF!</v>
      </c>
      <c r="AM136" s="173" t="e">
        <f ca="1">OFFSET(#REF!,1,1)/
OFFSET(#REF!,1,0)</f>
        <v>#REF!</v>
      </c>
      <c r="AN136" s="173" t="e">
        <f ca="1">OFFSET(#REF!,1,1)/
OFFSET(#REF!,1,0)</f>
        <v>#REF!</v>
      </c>
      <c r="AO136" s="173" t="e">
        <f ca="1">OFFSET(#REF!,1,1)/
OFFSET(#REF!,1,0)</f>
        <v>#REF!</v>
      </c>
      <c r="AP136" s="173" t="e">
        <f ca="1">OFFSET(#REF!,1,1)/
OFFSET(#REF!,1,0)</f>
        <v>#REF!</v>
      </c>
      <c r="AQ136" s="173" t="e">
        <f ca="1">OFFSET(#REF!,1,1)/
OFFSET(#REF!,1,0)</f>
        <v>#REF!</v>
      </c>
      <c r="AR136" s="173" t="e">
        <f ca="1">OFFSET(#REF!,1,1)/
OFFSET(#REF!,1,0)</f>
        <v>#REF!</v>
      </c>
      <c r="AS136" s="173" t="e">
        <f ca="1">OFFSET(#REF!,1,1)/
OFFSET(#REF!,1,0)</f>
        <v>#REF!</v>
      </c>
      <c r="AT136" s="173" t="e">
        <f ca="1">OFFSET(#REF!,1,1)/
OFFSET(#REF!,1,0)</f>
        <v>#REF!</v>
      </c>
      <c r="AU136" s="173" t="e">
        <f ca="1">OFFSET(#REF!,1,1)/
OFFSET(#REF!,1,0)</f>
        <v>#REF!</v>
      </c>
      <c r="AV136" s="173" t="e">
        <f ca="1">OFFSET(#REF!,1,1)/
OFFSET(#REF!,1,0)</f>
        <v>#REF!</v>
      </c>
      <c r="AW136" s="173" t="e">
        <f ca="1">OFFSET(#REF!,1,1)/
OFFSET(#REF!,1,0)</f>
        <v>#REF!</v>
      </c>
      <c r="AX136" s="173" t="e">
        <f ca="1">OFFSET(#REF!,1,1)/
OFFSET(#REF!,1,0)</f>
        <v>#REF!</v>
      </c>
      <c r="AY136" s="173" t="e">
        <f ca="1">OFFSET(#REF!,1,1)/
OFFSET(#REF!,1,0)</f>
        <v>#REF!</v>
      </c>
      <c r="AZ136" s="173" t="e">
        <f ca="1">OFFSET(#REF!,1,1)/
OFFSET(#REF!,1,0)</f>
        <v>#REF!</v>
      </c>
      <c r="BA136" s="173" t="e">
        <f ca="1">OFFSET(#REF!,1,1)/
OFFSET(#REF!,1,0)</f>
        <v>#REF!</v>
      </c>
      <c r="BB136" s="173" t="e">
        <f ca="1">OFFSET(#REF!,1,1)/
OFFSET(#REF!,1,0)</f>
        <v>#REF!</v>
      </c>
      <c r="BC136" s="173" t="e">
        <f ca="1">OFFSET(#REF!,1,1)/
OFFSET(#REF!,1,0)</f>
        <v>#REF!</v>
      </c>
      <c r="BD136" s="173" t="e">
        <f ca="1">OFFSET(#REF!,1,1)/
OFFSET(#REF!,1,0)</f>
        <v>#REF!</v>
      </c>
      <c r="BE136" s="173" t="e">
        <f ca="1">OFFSET(#REF!,1,1)/
OFFSET(#REF!,1,0)</f>
        <v>#REF!</v>
      </c>
      <c r="BF136" s="173" t="e">
        <f ca="1">OFFSET(#REF!,1,1)/
OFFSET(#REF!,1,0)</f>
        <v>#REF!</v>
      </c>
    </row>
    <row r="137" spans="1:58" x14ac:dyDescent="0.2">
      <c r="A137" s="18" t="s">
        <v>401</v>
      </c>
      <c r="B137" s="153" t="e">
        <f>AVERAGEIF(#REF!,B$5,#REF!)</f>
        <v>#REF!</v>
      </c>
      <c r="C137" s="153" t="e">
        <f>AVERAGEIF(#REF!,C$5,#REF!)</f>
        <v>#REF!</v>
      </c>
      <c r="D137" s="153" t="e">
        <f>AVERAGEIF(#REF!,D$5,#REF!)</f>
        <v>#REF!</v>
      </c>
      <c r="E137" s="23"/>
      <c r="F137" s="23"/>
      <c r="G137" s="23"/>
      <c r="H137" s="23"/>
      <c r="I137" s="23"/>
      <c r="J137" s="152">
        <f>AVERAGEIF('Table 2 - Previous month'!$E$4:$CS$4,J$5,'Table 2 - Previous month'!$E136:$CS136)</f>
        <v>154.32258064516128</v>
      </c>
      <c r="K137" s="152">
        <f>AVERAGEIF('Table 2 - Previous month'!$E$4:$CS$4,K$5,'Table 2 - Previous month'!$E136:$CS136)</f>
        <v>38.58064516129032</v>
      </c>
      <c r="L137" s="152">
        <f>AVERAGEIF('Table 2 - Previous month'!$E$4:$CS$4,L$5,'Table 2 - Previous month'!$E136:$CS136)</f>
        <v>115.74193548387096</v>
      </c>
      <c r="M137" s="23"/>
      <c r="N137" s="23"/>
      <c r="O137" s="23"/>
      <c r="P137" s="23"/>
      <c r="Q137" s="23"/>
      <c r="R137" s="23"/>
      <c r="S137" s="23"/>
      <c r="T137" s="23"/>
      <c r="U137" s="23"/>
      <c r="V137" s="23"/>
      <c r="W137" s="23"/>
      <c r="X137" s="23"/>
      <c r="AB137" s="172" t="e">
        <f ca="1">OFFSET(#REF!,1,1)/
OFFSET(#REF!,1,0)</f>
        <v>#REF!</v>
      </c>
      <c r="AC137" s="172" t="e">
        <f ca="1">OFFSET(#REF!,1,1)/
OFFSET(#REF!,1,0)</f>
        <v>#REF!</v>
      </c>
      <c r="AD137" s="173" t="e">
        <f ca="1">OFFSET(#REF!,1,1)/
OFFSET(#REF!,1,0)</f>
        <v>#REF!</v>
      </c>
      <c r="AE137" s="173" t="e">
        <f ca="1">OFFSET(#REF!,1,1)/
OFFSET(#REF!,1,0)</f>
        <v>#REF!</v>
      </c>
      <c r="AF137" s="173" t="e">
        <f ca="1">OFFSET(#REF!,1,1)/
OFFSET(#REF!,1,0)</f>
        <v>#REF!</v>
      </c>
      <c r="AG137" s="173" t="e">
        <f ca="1">OFFSET(#REF!,1,1)/
OFFSET(#REF!,1,0)</f>
        <v>#REF!</v>
      </c>
      <c r="AH137" s="173" t="e">
        <f ca="1">OFFSET(#REF!,1,1)/
OFFSET(#REF!,1,0)</f>
        <v>#REF!</v>
      </c>
      <c r="AI137" s="173" t="e">
        <f ca="1">OFFSET(#REF!,1,1)/
OFFSET(#REF!,1,0)</f>
        <v>#REF!</v>
      </c>
      <c r="AJ137" s="173" t="e">
        <f ca="1">OFFSET(#REF!,1,1)/
OFFSET(#REF!,1,0)</f>
        <v>#REF!</v>
      </c>
      <c r="AK137" s="173" t="e">
        <f ca="1">OFFSET(#REF!,1,1)/
OFFSET(#REF!,1,0)</f>
        <v>#REF!</v>
      </c>
      <c r="AL137" s="173" t="e">
        <f ca="1">OFFSET(#REF!,1,1)/
OFFSET(#REF!,1,0)</f>
        <v>#REF!</v>
      </c>
      <c r="AM137" s="173" t="e">
        <f ca="1">OFFSET(#REF!,1,1)/
OFFSET(#REF!,1,0)</f>
        <v>#REF!</v>
      </c>
      <c r="AN137" s="173" t="e">
        <f ca="1">OFFSET(#REF!,1,1)/
OFFSET(#REF!,1,0)</f>
        <v>#REF!</v>
      </c>
      <c r="AO137" s="173" t="e">
        <f ca="1">OFFSET(#REF!,1,1)/
OFFSET(#REF!,1,0)</f>
        <v>#REF!</v>
      </c>
      <c r="AP137" s="173" t="e">
        <f ca="1">OFFSET(#REF!,1,1)/
OFFSET(#REF!,1,0)</f>
        <v>#REF!</v>
      </c>
      <c r="AQ137" s="173" t="e">
        <f ca="1">OFFSET(#REF!,1,1)/
OFFSET(#REF!,1,0)</f>
        <v>#REF!</v>
      </c>
      <c r="AR137" s="173" t="e">
        <f ca="1">OFFSET(#REF!,1,1)/
OFFSET(#REF!,1,0)</f>
        <v>#REF!</v>
      </c>
      <c r="AS137" s="173" t="e">
        <f ca="1">OFFSET(#REF!,1,1)/
OFFSET(#REF!,1,0)</f>
        <v>#REF!</v>
      </c>
      <c r="AT137" s="173" t="e">
        <f ca="1">OFFSET(#REF!,1,1)/
OFFSET(#REF!,1,0)</f>
        <v>#REF!</v>
      </c>
      <c r="AU137" s="173" t="e">
        <f ca="1">OFFSET(#REF!,1,1)/
OFFSET(#REF!,1,0)</f>
        <v>#REF!</v>
      </c>
      <c r="AV137" s="173" t="e">
        <f ca="1">OFFSET(#REF!,1,1)/
OFFSET(#REF!,1,0)</f>
        <v>#REF!</v>
      </c>
      <c r="AW137" s="173" t="e">
        <f ca="1">OFFSET(#REF!,1,1)/
OFFSET(#REF!,1,0)</f>
        <v>#REF!</v>
      </c>
      <c r="AX137" s="173" t="e">
        <f ca="1">OFFSET(#REF!,1,1)/
OFFSET(#REF!,1,0)</f>
        <v>#REF!</v>
      </c>
      <c r="AY137" s="173" t="e">
        <f ca="1">OFFSET(#REF!,1,1)/
OFFSET(#REF!,1,0)</f>
        <v>#REF!</v>
      </c>
      <c r="AZ137" s="173" t="e">
        <f ca="1">OFFSET(#REF!,1,1)/
OFFSET(#REF!,1,0)</f>
        <v>#REF!</v>
      </c>
      <c r="BA137" s="173" t="e">
        <f ca="1">OFFSET(#REF!,1,1)/
OFFSET(#REF!,1,0)</f>
        <v>#REF!</v>
      </c>
      <c r="BB137" s="173" t="e">
        <f ca="1">OFFSET(#REF!,1,1)/
OFFSET(#REF!,1,0)</f>
        <v>#REF!</v>
      </c>
      <c r="BC137" s="173" t="e">
        <f ca="1">OFFSET(#REF!,1,1)/
OFFSET(#REF!,1,0)</f>
        <v>#REF!</v>
      </c>
      <c r="BD137" s="173" t="e">
        <f ca="1">OFFSET(#REF!,1,1)/
OFFSET(#REF!,1,0)</f>
        <v>#REF!</v>
      </c>
      <c r="BE137" s="173" t="e">
        <f ca="1">OFFSET(#REF!,1,1)/
OFFSET(#REF!,1,0)</f>
        <v>#REF!</v>
      </c>
      <c r="BF137" s="173" t="e">
        <f ca="1">OFFSET(#REF!,1,1)/
OFFSET(#REF!,1,0)</f>
        <v>#REF!</v>
      </c>
    </row>
    <row r="138" spans="1:58" x14ac:dyDescent="0.2">
      <c r="A138" s="18" t="s">
        <v>331</v>
      </c>
      <c r="B138" s="153" t="e">
        <f>AVERAGEIF(#REF!,B$5,#REF!)</f>
        <v>#REF!</v>
      </c>
      <c r="C138" s="153" t="e">
        <f>AVERAGEIF(#REF!,C$5,#REF!)</f>
        <v>#REF!</v>
      </c>
      <c r="D138" s="153" t="e">
        <f>AVERAGEIF(#REF!,D$5,#REF!)</f>
        <v>#REF!</v>
      </c>
      <c r="E138" s="23"/>
      <c r="F138" s="23"/>
      <c r="G138" s="23"/>
      <c r="H138" s="23"/>
      <c r="I138" s="23"/>
      <c r="J138" s="152">
        <f>AVERAGEIF('Table 2 - Previous month'!$E$4:$CS$4,J$5,'Table 2 - Previous month'!$E137:$CS137)</f>
        <v>210.70967741935485</v>
      </c>
      <c r="K138" s="152">
        <f>AVERAGEIF('Table 2 - Previous month'!$E$4:$CS$4,K$5,'Table 2 - Previous month'!$E137:$CS137)</f>
        <v>12.419354838709678</v>
      </c>
      <c r="L138" s="152">
        <f>AVERAGEIF('Table 2 - Previous month'!$E$4:$CS$4,L$5,'Table 2 - Previous month'!$E137:$CS137)</f>
        <v>198.29032258064515</v>
      </c>
      <c r="M138" s="23"/>
      <c r="N138" s="23"/>
      <c r="O138" s="23"/>
      <c r="P138" s="23"/>
      <c r="Q138" s="23"/>
      <c r="R138" s="23"/>
      <c r="S138" s="23"/>
      <c r="T138" s="23"/>
      <c r="U138" s="23"/>
      <c r="V138" s="23"/>
      <c r="W138" s="23"/>
      <c r="X138" s="23"/>
      <c r="AB138" s="172" t="e">
        <f ca="1">OFFSET(#REF!,1,1)/
OFFSET(#REF!,1,0)</f>
        <v>#REF!</v>
      </c>
      <c r="AC138" s="172" t="e">
        <f ca="1">OFFSET(#REF!,1,1)/
OFFSET(#REF!,1,0)</f>
        <v>#REF!</v>
      </c>
      <c r="AD138" s="173" t="e">
        <f ca="1">OFFSET(#REF!,1,1)/
OFFSET(#REF!,1,0)</f>
        <v>#REF!</v>
      </c>
      <c r="AE138" s="173" t="e">
        <f ca="1">OFFSET(#REF!,1,1)/
OFFSET(#REF!,1,0)</f>
        <v>#REF!</v>
      </c>
      <c r="AF138" s="173" t="e">
        <f ca="1">OFFSET(#REF!,1,1)/
OFFSET(#REF!,1,0)</f>
        <v>#REF!</v>
      </c>
      <c r="AG138" s="173" t="e">
        <f ca="1">OFFSET(#REF!,1,1)/
OFFSET(#REF!,1,0)</f>
        <v>#REF!</v>
      </c>
      <c r="AH138" s="173" t="e">
        <f ca="1">OFFSET(#REF!,1,1)/
OFFSET(#REF!,1,0)</f>
        <v>#REF!</v>
      </c>
      <c r="AI138" s="173" t="e">
        <f ca="1">OFFSET(#REF!,1,1)/
OFFSET(#REF!,1,0)</f>
        <v>#REF!</v>
      </c>
      <c r="AJ138" s="173" t="e">
        <f ca="1">OFFSET(#REF!,1,1)/
OFFSET(#REF!,1,0)</f>
        <v>#REF!</v>
      </c>
      <c r="AK138" s="173" t="e">
        <f ca="1">OFFSET(#REF!,1,1)/
OFFSET(#REF!,1,0)</f>
        <v>#REF!</v>
      </c>
      <c r="AL138" s="173" t="e">
        <f ca="1">OFFSET(#REF!,1,1)/
OFFSET(#REF!,1,0)</f>
        <v>#REF!</v>
      </c>
      <c r="AM138" s="173" t="e">
        <f ca="1">OFFSET(#REF!,1,1)/
OFFSET(#REF!,1,0)</f>
        <v>#REF!</v>
      </c>
      <c r="AN138" s="173" t="e">
        <f ca="1">OFFSET(#REF!,1,1)/
OFFSET(#REF!,1,0)</f>
        <v>#REF!</v>
      </c>
      <c r="AO138" s="173" t="e">
        <f ca="1">OFFSET(#REF!,1,1)/
OFFSET(#REF!,1,0)</f>
        <v>#REF!</v>
      </c>
      <c r="AP138" s="173" t="e">
        <f ca="1">OFFSET(#REF!,1,1)/
OFFSET(#REF!,1,0)</f>
        <v>#REF!</v>
      </c>
      <c r="AQ138" s="173" t="e">
        <f ca="1">OFFSET(#REF!,1,1)/
OFFSET(#REF!,1,0)</f>
        <v>#REF!</v>
      </c>
      <c r="AR138" s="173" t="e">
        <f ca="1">OFFSET(#REF!,1,1)/
OFFSET(#REF!,1,0)</f>
        <v>#REF!</v>
      </c>
      <c r="AS138" s="173" t="e">
        <f ca="1">OFFSET(#REF!,1,1)/
OFFSET(#REF!,1,0)</f>
        <v>#REF!</v>
      </c>
      <c r="AT138" s="173" t="e">
        <f ca="1">OFFSET(#REF!,1,1)/
OFFSET(#REF!,1,0)</f>
        <v>#REF!</v>
      </c>
      <c r="AU138" s="173" t="e">
        <f ca="1">OFFSET(#REF!,1,1)/
OFFSET(#REF!,1,0)</f>
        <v>#REF!</v>
      </c>
      <c r="AV138" s="173" t="e">
        <f ca="1">OFFSET(#REF!,1,1)/
OFFSET(#REF!,1,0)</f>
        <v>#REF!</v>
      </c>
      <c r="AW138" s="173" t="e">
        <f ca="1">OFFSET(#REF!,1,1)/
OFFSET(#REF!,1,0)</f>
        <v>#REF!</v>
      </c>
      <c r="AX138" s="173" t="e">
        <f ca="1">OFFSET(#REF!,1,1)/
OFFSET(#REF!,1,0)</f>
        <v>#REF!</v>
      </c>
      <c r="AY138" s="173" t="e">
        <f ca="1">OFFSET(#REF!,1,1)/
OFFSET(#REF!,1,0)</f>
        <v>#REF!</v>
      </c>
      <c r="AZ138" s="173" t="e">
        <f ca="1">OFFSET(#REF!,1,1)/
OFFSET(#REF!,1,0)</f>
        <v>#REF!</v>
      </c>
      <c r="BA138" s="173" t="e">
        <f ca="1">OFFSET(#REF!,1,1)/
OFFSET(#REF!,1,0)</f>
        <v>#REF!</v>
      </c>
      <c r="BB138" s="173" t="e">
        <f ca="1">OFFSET(#REF!,1,1)/
OFFSET(#REF!,1,0)</f>
        <v>#REF!</v>
      </c>
      <c r="BC138" s="173" t="e">
        <f ca="1">OFFSET(#REF!,1,1)/
OFFSET(#REF!,1,0)</f>
        <v>#REF!</v>
      </c>
      <c r="BD138" s="173" t="e">
        <f ca="1">OFFSET(#REF!,1,1)/
OFFSET(#REF!,1,0)</f>
        <v>#REF!</v>
      </c>
      <c r="BE138" s="173" t="e">
        <f ca="1">OFFSET(#REF!,1,1)/
OFFSET(#REF!,1,0)</f>
        <v>#REF!</v>
      </c>
      <c r="BF138" s="173" t="e">
        <f ca="1">OFFSET(#REF!,1,1)/
OFFSET(#REF!,1,0)</f>
        <v>#REF!</v>
      </c>
    </row>
    <row r="139" spans="1:58" x14ac:dyDescent="0.2">
      <c r="A139" s="18" t="s">
        <v>341</v>
      </c>
      <c r="B139" s="153" t="e">
        <f>AVERAGEIF(#REF!,B$5,#REF!)</f>
        <v>#REF!</v>
      </c>
      <c r="C139" s="153" t="e">
        <f>AVERAGEIF(#REF!,C$5,#REF!)</f>
        <v>#REF!</v>
      </c>
      <c r="D139" s="153" t="e">
        <f>AVERAGEIF(#REF!,D$5,#REF!)</f>
        <v>#REF!</v>
      </c>
      <c r="E139" s="23"/>
      <c r="F139" s="23"/>
      <c r="G139" s="23"/>
      <c r="H139" s="23"/>
      <c r="I139" s="23"/>
      <c r="J139" s="152">
        <f>AVERAGEIF('Table 2 - Previous month'!$E$4:$CS$4,J$5,'Table 2 - Previous month'!$E138:$CS138)</f>
        <v>157.90322580645162</v>
      </c>
      <c r="K139" s="152">
        <f>AVERAGEIF('Table 2 - Previous month'!$E$4:$CS$4,K$5,'Table 2 - Previous month'!$E138:$CS138)</f>
        <v>51.41935483870968</v>
      </c>
      <c r="L139" s="152">
        <f>AVERAGEIF('Table 2 - Previous month'!$E$4:$CS$4,L$5,'Table 2 - Previous month'!$E138:$CS138)</f>
        <v>106.48387096774194</v>
      </c>
      <c r="M139" s="23"/>
      <c r="N139" s="23"/>
      <c r="O139" s="23"/>
      <c r="P139" s="23"/>
      <c r="Q139" s="23"/>
      <c r="R139" s="23"/>
      <c r="S139" s="23"/>
      <c r="T139" s="23"/>
      <c r="U139" s="23"/>
      <c r="V139" s="23"/>
      <c r="W139" s="23"/>
      <c r="X139" s="23"/>
      <c r="AB139" s="172" t="e">
        <f ca="1">OFFSET(#REF!,1,1)/
OFFSET(#REF!,1,0)</f>
        <v>#REF!</v>
      </c>
      <c r="AC139" s="172" t="e">
        <f ca="1">OFFSET(#REF!,1,1)/
OFFSET(#REF!,1,0)</f>
        <v>#REF!</v>
      </c>
      <c r="AD139" s="173" t="e">
        <f ca="1">OFFSET(#REF!,1,1)/
OFFSET(#REF!,1,0)</f>
        <v>#REF!</v>
      </c>
      <c r="AE139" s="173" t="e">
        <f ca="1">OFFSET(#REF!,1,1)/
OFFSET(#REF!,1,0)</f>
        <v>#REF!</v>
      </c>
      <c r="AF139" s="173" t="e">
        <f ca="1">OFFSET(#REF!,1,1)/
OFFSET(#REF!,1,0)</f>
        <v>#REF!</v>
      </c>
      <c r="AG139" s="173" t="e">
        <f ca="1">OFFSET(#REF!,1,1)/
OFFSET(#REF!,1,0)</f>
        <v>#REF!</v>
      </c>
      <c r="AH139" s="173" t="e">
        <f ca="1">OFFSET(#REF!,1,1)/
OFFSET(#REF!,1,0)</f>
        <v>#REF!</v>
      </c>
      <c r="AI139" s="173" t="e">
        <f ca="1">OFFSET(#REF!,1,1)/
OFFSET(#REF!,1,0)</f>
        <v>#REF!</v>
      </c>
      <c r="AJ139" s="173" t="e">
        <f ca="1">OFFSET(#REF!,1,1)/
OFFSET(#REF!,1,0)</f>
        <v>#REF!</v>
      </c>
      <c r="AK139" s="173" t="e">
        <f ca="1">OFFSET(#REF!,1,1)/
OFFSET(#REF!,1,0)</f>
        <v>#REF!</v>
      </c>
      <c r="AL139" s="173" t="e">
        <f ca="1">OFFSET(#REF!,1,1)/
OFFSET(#REF!,1,0)</f>
        <v>#REF!</v>
      </c>
      <c r="AM139" s="173" t="e">
        <f ca="1">OFFSET(#REF!,1,1)/
OFFSET(#REF!,1,0)</f>
        <v>#REF!</v>
      </c>
      <c r="AN139" s="173" t="e">
        <f ca="1">OFFSET(#REF!,1,1)/
OFFSET(#REF!,1,0)</f>
        <v>#REF!</v>
      </c>
      <c r="AO139" s="173" t="e">
        <f ca="1">OFFSET(#REF!,1,1)/
OFFSET(#REF!,1,0)</f>
        <v>#REF!</v>
      </c>
      <c r="AP139" s="173" t="e">
        <f ca="1">OFFSET(#REF!,1,1)/
OFFSET(#REF!,1,0)</f>
        <v>#REF!</v>
      </c>
      <c r="AQ139" s="173" t="e">
        <f ca="1">OFFSET(#REF!,1,1)/
OFFSET(#REF!,1,0)</f>
        <v>#REF!</v>
      </c>
      <c r="AR139" s="173" t="e">
        <f ca="1">OFFSET(#REF!,1,1)/
OFFSET(#REF!,1,0)</f>
        <v>#REF!</v>
      </c>
      <c r="AS139" s="173" t="e">
        <f ca="1">OFFSET(#REF!,1,1)/
OFFSET(#REF!,1,0)</f>
        <v>#REF!</v>
      </c>
      <c r="AT139" s="173" t="e">
        <f ca="1">OFFSET(#REF!,1,1)/
OFFSET(#REF!,1,0)</f>
        <v>#REF!</v>
      </c>
      <c r="AU139" s="173" t="e">
        <f ca="1">OFFSET(#REF!,1,1)/
OFFSET(#REF!,1,0)</f>
        <v>#REF!</v>
      </c>
      <c r="AV139" s="173" t="e">
        <f ca="1">OFFSET(#REF!,1,1)/
OFFSET(#REF!,1,0)</f>
        <v>#REF!</v>
      </c>
      <c r="AW139" s="173" t="e">
        <f ca="1">OFFSET(#REF!,1,1)/
OFFSET(#REF!,1,0)</f>
        <v>#REF!</v>
      </c>
      <c r="AX139" s="173" t="e">
        <f ca="1">OFFSET(#REF!,1,1)/
OFFSET(#REF!,1,0)</f>
        <v>#REF!</v>
      </c>
      <c r="AY139" s="173" t="e">
        <f ca="1">OFFSET(#REF!,1,1)/
OFFSET(#REF!,1,0)</f>
        <v>#REF!</v>
      </c>
      <c r="AZ139" s="173" t="e">
        <f ca="1">OFFSET(#REF!,1,1)/
OFFSET(#REF!,1,0)</f>
        <v>#REF!</v>
      </c>
      <c r="BA139" s="173" t="e">
        <f ca="1">OFFSET(#REF!,1,1)/
OFFSET(#REF!,1,0)</f>
        <v>#REF!</v>
      </c>
      <c r="BB139" s="173" t="e">
        <f ca="1">OFFSET(#REF!,1,1)/
OFFSET(#REF!,1,0)</f>
        <v>#REF!</v>
      </c>
      <c r="BC139" s="173" t="e">
        <f ca="1">OFFSET(#REF!,1,1)/
OFFSET(#REF!,1,0)</f>
        <v>#REF!</v>
      </c>
      <c r="BD139" s="173" t="e">
        <f ca="1">OFFSET(#REF!,1,1)/
OFFSET(#REF!,1,0)</f>
        <v>#REF!</v>
      </c>
      <c r="BE139" s="173" t="e">
        <f ca="1">OFFSET(#REF!,1,1)/
OFFSET(#REF!,1,0)</f>
        <v>#REF!</v>
      </c>
      <c r="BF139" s="173" t="e">
        <f ca="1">OFFSET(#REF!,1,1)/
OFFSET(#REF!,1,0)</f>
        <v>#REF!</v>
      </c>
    </row>
    <row r="140" spans="1:58" x14ac:dyDescent="0.2">
      <c r="A140" s="18" t="s">
        <v>342</v>
      </c>
      <c r="B140" s="153" t="e">
        <f>AVERAGEIF(#REF!,B$5,#REF!)</f>
        <v>#REF!</v>
      </c>
      <c r="C140" s="153" t="e">
        <f>AVERAGEIF(#REF!,C$5,#REF!)</f>
        <v>#REF!</v>
      </c>
      <c r="D140" s="153" t="e">
        <f>AVERAGEIF(#REF!,D$5,#REF!)</f>
        <v>#REF!</v>
      </c>
      <c r="E140" s="23"/>
      <c r="F140" s="23"/>
      <c r="G140" s="23"/>
      <c r="H140" s="23"/>
      <c r="I140" s="23"/>
      <c r="J140" s="152">
        <f>AVERAGEIF('Table 2 - Previous month'!$E$4:$CS$4,J$5,'Table 2 - Previous month'!$E139:$CS139)</f>
        <v>95.709677419354833</v>
      </c>
      <c r="K140" s="152">
        <f>AVERAGEIF('Table 2 - Previous month'!$E$4:$CS$4,K$5,'Table 2 - Previous month'!$E139:$CS139)</f>
        <v>48.387096774193552</v>
      </c>
      <c r="L140" s="152">
        <f>AVERAGEIF('Table 2 - Previous month'!$E$4:$CS$4,L$5,'Table 2 - Previous month'!$E139:$CS139)</f>
        <v>47.322580645161288</v>
      </c>
      <c r="M140" s="23"/>
      <c r="N140" s="23"/>
      <c r="O140" s="23"/>
      <c r="P140" s="23"/>
      <c r="Q140" s="23"/>
      <c r="R140" s="23"/>
      <c r="S140" s="23"/>
      <c r="T140" s="23"/>
      <c r="U140" s="23"/>
      <c r="V140" s="23"/>
      <c r="W140" s="23"/>
      <c r="X140" s="23"/>
      <c r="AB140" s="172" t="e">
        <f ca="1">OFFSET(#REF!,1,1)/
OFFSET(#REF!,1,0)</f>
        <v>#REF!</v>
      </c>
      <c r="AC140" s="172" t="e">
        <f ca="1">OFFSET(#REF!,1,1)/
OFFSET(#REF!,1,0)</f>
        <v>#REF!</v>
      </c>
      <c r="AD140" s="173" t="e">
        <f ca="1">OFFSET(#REF!,1,1)/
OFFSET(#REF!,1,0)</f>
        <v>#REF!</v>
      </c>
      <c r="AE140" s="173" t="e">
        <f ca="1">OFFSET(#REF!,1,1)/
OFFSET(#REF!,1,0)</f>
        <v>#REF!</v>
      </c>
      <c r="AF140" s="173" t="e">
        <f ca="1">OFFSET(#REF!,1,1)/
OFFSET(#REF!,1,0)</f>
        <v>#REF!</v>
      </c>
      <c r="AG140" s="173" t="e">
        <f ca="1">OFFSET(#REF!,1,1)/
OFFSET(#REF!,1,0)</f>
        <v>#REF!</v>
      </c>
      <c r="AH140" s="173" t="e">
        <f ca="1">OFFSET(#REF!,1,1)/
OFFSET(#REF!,1,0)</f>
        <v>#REF!</v>
      </c>
      <c r="AI140" s="173" t="e">
        <f ca="1">OFFSET(#REF!,1,1)/
OFFSET(#REF!,1,0)</f>
        <v>#REF!</v>
      </c>
      <c r="AJ140" s="173" t="e">
        <f ca="1">OFFSET(#REF!,1,1)/
OFFSET(#REF!,1,0)</f>
        <v>#REF!</v>
      </c>
      <c r="AK140" s="173" t="e">
        <f ca="1">OFFSET(#REF!,1,1)/
OFFSET(#REF!,1,0)</f>
        <v>#REF!</v>
      </c>
      <c r="AL140" s="173" t="e">
        <f ca="1">OFFSET(#REF!,1,1)/
OFFSET(#REF!,1,0)</f>
        <v>#REF!</v>
      </c>
      <c r="AM140" s="173" t="e">
        <f ca="1">OFFSET(#REF!,1,1)/
OFFSET(#REF!,1,0)</f>
        <v>#REF!</v>
      </c>
      <c r="AN140" s="173" t="e">
        <f ca="1">OFFSET(#REF!,1,1)/
OFFSET(#REF!,1,0)</f>
        <v>#REF!</v>
      </c>
      <c r="AO140" s="173" t="e">
        <f ca="1">OFFSET(#REF!,1,1)/
OFFSET(#REF!,1,0)</f>
        <v>#REF!</v>
      </c>
      <c r="AP140" s="173" t="e">
        <f ca="1">OFFSET(#REF!,1,1)/
OFFSET(#REF!,1,0)</f>
        <v>#REF!</v>
      </c>
      <c r="AQ140" s="173" t="e">
        <f ca="1">OFFSET(#REF!,1,1)/
OFFSET(#REF!,1,0)</f>
        <v>#REF!</v>
      </c>
      <c r="AR140" s="173" t="e">
        <f ca="1">OFFSET(#REF!,1,1)/
OFFSET(#REF!,1,0)</f>
        <v>#REF!</v>
      </c>
      <c r="AS140" s="173" t="e">
        <f ca="1">OFFSET(#REF!,1,1)/
OFFSET(#REF!,1,0)</f>
        <v>#REF!</v>
      </c>
      <c r="AT140" s="173" t="e">
        <f ca="1">OFFSET(#REF!,1,1)/
OFFSET(#REF!,1,0)</f>
        <v>#REF!</v>
      </c>
      <c r="AU140" s="173" t="e">
        <f ca="1">OFFSET(#REF!,1,1)/
OFFSET(#REF!,1,0)</f>
        <v>#REF!</v>
      </c>
      <c r="AV140" s="173" t="e">
        <f ca="1">OFFSET(#REF!,1,1)/
OFFSET(#REF!,1,0)</f>
        <v>#REF!</v>
      </c>
      <c r="AW140" s="173" t="e">
        <f ca="1">OFFSET(#REF!,1,1)/
OFFSET(#REF!,1,0)</f>
        <v>#REF!</v>
      </c>
      <c r="AX140" s="173" t="e">
        <f ca="1">OFFSET(#REF!,1,1)/
OFFSET(#REF!,1,0)</f>
        <v>#REF!</v>
      </c>
      <c r="AY140" s="173" t="e">
        <f ca="1">OFFSET(#REF!,1,1)/
OFFSET(#REF!,1,0)</f>
        <v>#REF!</v>
      </c>
      <c r="AZ140" s="173" t="e">
        <f ca="1">OFFSET(#REF!,1,1)/
OFFSET(#REF!,1,0)</f>
        <v>#REF!</v>
      </c>
      <c r="BA140" s="173" t="e">
        <f ca="1">OFFSET(#REF!,1,1)/
OFFSET(#REF!,1,0)</f>
        <v>#REF!</v>
      </c>
      <c r="BB140" s="173" t="e">
        <f ca="1">OFFSET(#REF!,1,1)/
OFFSET(#REF!,1,0)</f>
        <v>#REF!</v>
      </c>
      <c r="BC140" s="173" t="e">
        <f ca="1">OFFSET(#REF!,1,1)/
OFFSET(#REF!,1,0)</f>
        <v>#REF!</v>
      </c>
      <c r="BD140" s="173" t="e">
        <f ca="1">OFFSET(#REF!,1,1)/
OFFSET(#REF!,1,0)</f>
        <v>#REF!</v>
      </c>
      <c r="BE140" s="173" t="e">
        <f ca="1">OFFSET(#REF!,1,1)/
OFFSET(#REF!,1,0)</f>
        <v>#REF!</v>
      </c>
      <c r="BF140" s="173" t="e">
        <f ca="1">OFFSET(#REF!,1,1)/
OFFSET(#REF!,1,0)</f>
        <v>#REF!</v>
      </c>
    </row>
    <row r="141" spans="1:58" x14ac:dyDescent="0.2">
      <c r="A141" s="18" t="s">
        <v>343</v>
      </c>
      <c r="B141" s="153" t="e">
        <f>AVERAGEIF(#REF!,B$5,#REF!)</f>
        <v>#REF!</v>
      </c>
      <c r="C141" s="153" t="e">
        <f>AVERAGEIF(#REF!,C$5,#REF!)</f>
        <v>#REF!</v>
      </c>
      <c r="D141" s="153" t="e">
        <f>AVERAGEIF(#REF!,D$5,#REF!)</f>
        <v>#REF!</v>
      </c>
      <c r="E141" s="23"/>
      <c r="F141" s="23"/>
      <c r="G141" s="23"/>
      <c r="H141" s="23"/>
      <c r="I141" s="23"/>
      <c r="J141" s="152">
        <f>AVERAGEIF('Table 2 - Previous month'!$E$4:$CS$4,J$5,'Table 2 - Previous month'!$E140:$CS140)</f>
        <v>174.2258064516129</v>
      </c>
      <c r="K141" s="152">
        <f>AVERAGEIF('Table 2 - Previous month'!$E$4:$CS$4,K$5,'Table 2 - Previous month'!$E140:$CS140)</f>
        <v>56.258064516129032</v>
      </c>
      <c r="L141" s="152">
        <f>AVERAGEIF('Table 2 - Previous month'!$E$4:$CS$4,L$5,'Table 2 - Previous month'!$E140:$CS140)</f>
        <v>117.96774193548387</v>
      </c>
      <c r="M141" s="23"/>
      <c r="N141" s="23"/>
      <c r="O141" s="23"/>
      <c r="P141" s="23"/>
      <c r="Q141" s="23"/>
      <c r="R141" s="23"/>
      <c r="S141" s="23"/>
      <c r="T141" s="23"/>
      <c r="U141" s="23"/>
      <c r="V141" s="23"/>
      <c r="W141" s="23"/>
      <c r="X141" s="23"/>
      <c r="AB141" s="172" t="e">
        <f ca="1">OFFSET(#REF!,1,1)/
OFFSET(#REF!,1,0)</f>
        <v>#REF!</v>
      </c>
      <c r="AC141" s="172" t="e">
        <f ca="1">OFFSET(#REF!,1,1)/
OFFSET(#REF!,1,0)</f>
        <v>#REF!</v>
      </c>
      <c r="AD141" s="173" t="e">
        <f ca="1">OFFSET(#REF!,1,1)/
OFFSET(#REF!,1,0)</f>
        <v>#REF!</v>
      </c>
      <c r="AE141" s="173" t="e">
        <f ca="1">OFFSET(#REF!,1,1)/
OFFSET(#REF!,1,0)</f>
        <v>#REF!</v>
      </c>
      <c r="AF141" s="173" t="e">
        <f ca="1">OFFSET(#REF!,1,1)/
OFFSET(#REF!,1,0)</f>
        <v>#REF!</v>
      </c>
      <c r="AG141" s="173" t="e">
        <f ca="1">OFFSET(#REF!,1,1)/
OFFSET(#REF!,1,0)</f>
        <v>#REF!</v>
      </c>
      <c r="AH141" s="173" t="e">
        <f ca="1">OFFSET(#REF!,1,1)/
OFFSET(#REF!,1,0)</f>
        <v>#REF!</v>
      </c>
      <c r="AI141" s="173" t="e">
        <f ca="1">OFFSET(#REF!,1,1)/
OFFSET(#REF!,1,0)</f>
        <v>#REF!</v>
      </c>
      <c r="AJ141" s="173" t="e">
        <f ca="1">OFFSET(#REF!,1,1)/
OFFSET(#REF!,1,0)</f>
        <v>#REF!</v>
      </c>
      <c r="AK141" s="173" t="e">
        <f ca="1">OFFSET(#REF!,1,1)/
OFFSET(#REF!,1,0)</f>
        <v>#REF!</v>
      </c>
      <c r="AL141" s="173" t="e">
        <f ca="1">OFFSET(#REF!,1,1)/
OFFSET(#REF!,1,0)</f>
        <v>#REF!</v>
      </c>
      <c r="AM141" s="173" t="e">
        <f ca="1">OFFSET(#REF!,1,1)/
OFFSET(#REF!,1,0)</f>
        <v>#REF!</v>
      </c>
      <c r="AN141" s="173" t="e">
        <f ca="1">OFFSET(#REF!,1,1)/
OFFSET(#REF!,1,0)</f>
        <v>#REF!</v>
      </c>
      <c r="AO141" s="173" t="e">
        <f ca="1">OFFSET(#REF!,1,1)/
OFFSET(#REF!,1,0)</f>
        <v>#REF!</v>
      </c>
      <c r="AP141" s="173" t="e">
        <f ca="1">OFFSET(#REF!,1,1)/
OFFSET(#REF!,1,0)</f>
        <v>#REF!</v>
      </c>
      <c r="AQ141" s="173" t="e">
        <f ca="1">OFFSET(#REF!,1,1)/
OFFSET(#REF!,1,0)</f>
        <v>#REF!</v>
      </c>
      <c r="AR141" s="173" t="e">
        <f ca="1">OFFSET(#REF!,1,1)/
OFFSET(#REF!,1,0)</f>
        <v>#REF!</v>
      </c>
      <c r="AS141" s="173" t="e">
        <f ca="1">OFFSET(#REF!,1,1)/
OFFSET(#REF!,1,0)</f>
        <v>#REF!</v>
      </c>
      <c r="AT141" s="173" t="e">
        <f ca="1">OFFSET(#REF!,1,1)/
OFFSET(#REF!,1,0)</f>
        <v>#REF!</v>
      </c>
      <c r="AU141" s="173" t="e">
        <f ca="1">OFFSET(#REF!,1,1)/
OFFSET(#REF!,1,0)</f>
        <v>#REF!</v>
      </c>
      <c r="AV141" s="173" t="e">
        <f ca="1">OFFSET(#REF!,1,1)/
OFFSET(#REF!,1,0)</f>
        <v>#REF!</v>
      </c>
      <c r="AW141" s="173" t="e">
        <f ca="1">OFFSET(#REF!,1,1)/
OFFSET(#REF!,1,0)</f>
        <v>#REF!</v>
      </c>
      <c r="AX141" s="173" t="e">
        <f ca="1">OFFSET(#REF!,1,1)/
OFFSET(#REF!,1,0)</f>
        <v>#REF!</v>
      </c>
      <c r="AY141" s="173" t="e">
        <f ca="1">OFFSET(#REF!,1,1)/
OFFSET(#REF!,1,0)</f>
        <v>#REF!</v>
      </c>
      <c r="AZ141" s="173" t="e">
        <f ca="1">OFFSET(#REF!,1,1)/
OFFSET(#REF!,1,0)</f>
        <v>#REF!</v>
      </c>
      <c r="BA141" s="173" t="e">
        <f ca="1">OFFSET(#REF!,1,1)/
OFFSET(#REF!,1,0)</f>
        <v>#REF!</v>
      </c>
      <c r="BB141" s="173" t="e">
        <f ca="1">OFFSET(#REF!,1,1)/
OFFSET(#REF!,1,0)</f>
        <v>#REF!</v>
      </c>
      <c r="BC141" s="173" t="e">
        <f ca="1">OFFSET(#REF!,1,1)/
OFFSET(#REF!,1,0)</f>
        <v>#REF!</v>
      </c>
      <c r="BD141" s="173" t="e">
        <f ca="1">OFFSET(#REF!,1,1)/
OFFSET(#REF!,1,0)</f>
        <v>#REF!</v>
      </c>
      <c r="BE141" s="173" t="e">
        <f ca="1">OFFSET(#REF!,1,1)/
OFFSET(#REF!,1,0)</f>
        <v>#REF!</v>
      </c>
      <c r="BF141" s="173" t="e">
        <f ca="1">OFFSET(#REF!,1,1)/
OFFSET(#REF!,1,0)</f>
        <v>#REF!</v>
      </c>
    </row>
    <row r="142" spans="1:58" x14ac:dyDescent="0.2">
      <c r="A142" s="18" t="s">
        <v>358</v>
      </c>
      <c r="B142" s="153" t="e">
        <f>AVERAGEIF(#REF!,B$5,#REF!)</f>
        <v>#REF!</v>
      </c>
      <c r="C142" s="153" t="e">
        <f>AVERAGEIF(#REF!,C$5,#REF!)</f>
        <v>#REF!</v>
      </c>
      <c r="D142" s="153" t="e">
        <f>AVERAGEIF(#REF!,D$5,#REF!)</f>
        <v>#REF!</v>
      </c>
      <c r="E142" s="23"/>
      <c r="F142" s="23"/>
      <c r="G142" s="23"/>
      <c r="H142" s="23"/>
      <c r="I142" s="23"/>
      <c r="J142" s="152">
        <f>AVERAGEIF('Table 2 - Previous month'!$E$4:$CS$4,J$5,'Table 2 - Previous month'!$E141:$CS141)</f>
        <v>203.61290322580646</v>
      </c>
      <c r="K142" s="152">
        <f>AVERAGEIF('Table 2 - Previous month'!$E$4:$CS$4,K$5,'Table 2 - Previous month'!$E141:$CS141)</f>
        <v>67.193548387096769</v>
      </c>
      <c r="L142" s="152">
        <f>AVERAGEIF('Table 2 - Previous month'!$E$4:$CS$4,L$5,'Table 2 - Previous month'!$E141:$CS141)</f>
        <v>136.41935483870967</v>
      </c>
      <c r="M142" s="23"/>
      <c r="N142" s="23"/>
      <c r="O142" s="23"/>
      <c r="P142" s="23"/>
      <c r="Q142" s="23"/>
      <c r="R142" s="23"/>
      <c r="S142" s="23"/>
      <c r="T142" s="23"/>
      <c r="U142" s="23"/>
      <c r="V142" s="23"/>
      <c r="W142" s="23"/>
      <c r="X142" s="23"/>
      <c r="AB142" s="172" t="e">
        <f ca="1">OFFSET(#REF!,1,1)/
OFFSET(#REF!,1,0)</f>
        <v>#REF!</v>
      </c>
      <c r="AC142" s="172" t="e">
        <f ca="1">OFFSET(#REF!,1,1)/
OFFSET(#REF!,1,0)</f>
        <v>#REF!</v>
      </c>
      <c r="AD142" s="173" t="e">
        <f ca="1">OFFSET(#REF!,1,1)/
OFFSET(#REF!,1,0)</f>
        <v>#REF!</v>
      </c>
      <c r="AE142" s="173" t="e">
        <f ca="1">OFFSET(#REF!,1,1)/
OFFSET(#REF!,1,0)</f>
        <v>#REF!</v>
      </c>
      <c r="AF142" s="173" t="e">
        <f ca="1">OFFSET(#REF!,1,1)/
OFFSET(#REF!,1,0)</f>
        <v>#REF!</v>
      </c>
      <c r="AG142" s="173" t="e">
        <f ca="1">OFFSET(#REF!,1,1)/
OFFSET(#REF!,1,0)</f>
        <v>#REF!</v>
      </c>
      <c r="AH142" s="173" t="e">
        <f ca="1">OFFSET(#REF!,1,1)/
OFFSET(#REF!,1,0)</f>
        <v>#REF!</v>
      </c>
      <c r="AI142" s="173" t="e">
        <f ca="1">OFFSET(#REF!,1,1)/
OFFSET(#REF!,1,0)</f>
        <v>#REF!</v>
      </c>
      <c r="AJ142" s="173" t="e">
        <f ca="1">OFFSET(#REF!,1,1)/
OFFSET(#REF!,1,0)</f>
        <v>#REF!</v>
      </c>
      <c r="AK142" s="173" t="e">
        <f ca="1">OFFSET(#REF!,1,1)/
OFFSET(#REF!,1,0)</f>
        <v>#REF!</v>
      </c>
      <c r="AL142" s="173" t="e">
        <f ca="1">OFFSET(#REF!,1,1)/
OFFSET(#REF!,1,0)</f>
        <v>#REF!</v>
      </c>
      <c r="AM142" s="173" t="e">
        <f ca="1">OFFSET(#REF!,1,1)/
OFFSET(#REF!,1,0)</f>
        <v>#REF!</v>
      </c>
      <c r="AN142" s="173" t="e">
        <f ca="1">OFFSET(#REF!,1,1)/
OFFSET(#REF!,1,0)</f>
        <v>#REF!</v>
      </c>
      <c r="AO142" s="173" t="e">
        <f ca="1">OFFSET(#REF!,1,1)/
OFFSET(#REF!,1,0)</f>
        <v>#REF!</v>
      </c>
      <c r="AP142" s="173" t="e">
        <f ca="1">OFFSET(#REF!,1,1)/
OFFSET(#REF!,1,0)</f>
        <v>#REF!</v>
      </c>
      <c r="AQ142" s="173" t="e">
        <f ca="1">OFFSET(#REF!,1,1)/
OFFSET(#REF!,1,0)</f>
        <v>#REF!</v>
      </c>
      <c r="AR142" s="173" t="e">
        <f ca="1">OFFSET(#REF!,1,1)/
OFFSET(#REF!,1,0)</f>
        <v>#REF!</v>
      </c>
      <c r="AS142" s="173" t="e">
        <f ca="1">OFFSET(#REF!,1,1)/
OFFSET(#REF!,1,0)</f>
        <v>#REF!</v>
      </c>
      <c r="AT142" s="173" t="e">
        <f ca="1">OFFSET(#REF!,1,1)/
OFFSET(#REF!,1,0)</f>
        <v>#REF!</v>
      </c>
      <c r="AU142" s="173" t="e">
        <f ca="1">OFFSET(#REF!,1,1)/
OFFSET(#REF!,1,0)</f>
        <v>#REF!</v>
      </c>
      <c r="AV142" s="173" t="e">
        <f ca="1">OFFSET(#REF!,1,1)/
OFFSET(#REF!,1,0)</f>
        <v>#REF!</v>
      </c>
      <c r="AW142" s="173" t="e">
        <f ca="1">OFFSET(#REF!,1,1)/
OFFSET(#REF!,1,0)</f>
        <v>#REF!</v>
      </c>
      <c r="AX142" s="173" t="e">
        <f ca="1">OFFSET(#REF!,1,1)/
OFFSET(#REF!,1,0)</f>
        <v>#REF!</v>
      </c>
      <c r="AY142" s="173" t="e">
        <f ca="1">OFFSET(#REF!,1,1)/
OFFSET(#REF!,1,0)</f>
        <v>#REF!</v>
      </c>
      <c r="AZ142" s="173" t="e">
        <f ca="1">OFFSET(#REF!,1,1)/
OFFSET(#REF!,1,0)</f>
        <v>#REF!</v>
      </c>
      <c r="BA142" s="173" t="e">
        <f ca="1">OFFSET(#REF!,1,1)/
OFFSET(#REF!,1,0)</f>
        <v>#REF!</v>
      </c>
      <c r="BB142" s="173" t="e">
        <f ca="1">OFFSET(#REF!,1,1)/
OFFSET(#REF!,1,0)</f>
        <v>#REF!</v>
      </c>
      <c r="BC142" s="173" t="e">
        <f ca="1">OFFSET(#REF!,1,1)/
OFFSET(#REF!,1,0)</f>
        <v>#REF!</v>
      </c>
      <c r="BD142" s="173" t="e">
        <f ca="1">OFFSET(#REF!,1,1)/
OFFSET(#REF!,1,0)</f>
        <v>#REF!</v>
      </c>
      <c r="BE142" s="173" t="e">
        <f ca="1">OFFSET(#REF!,1,1)/
OFFSET(#REF!,1,0)</f>
        <v>#REF!</v>
      </c>
      <c r="BF142" s="173" t="e">
        <f ca="1">OFFSET(#REF!,1,1)/
OFFSET(#REF!,1,0)</f>
        <v>#REF!</v>
      </c>
    </row>
    <row r="143" spans="1:58" x14ac:dyDescent="0.2">
      <c r="A143" s="18" t="s">
        <v>369</v>
      </c>
      <c r="B143" s="153" t="e">
        <f>AVERAGEIF(#REF!,B$5,#REF!)</f>
        <v>#REF!</v>
      </c>
      <c r="C143" s="153" t="e">
        <f>AVERAGEIF(#REF!,C$5,#REF!)</f>
        <v>#REF!</v>
      </c>
      <c r="D143" s="153" t="e">
        <f>AVERAGEIF(#REF!,D$5,#REF!)</f>
        <v>#REF!</v>
      </c>
      <c r="E143" s="23"/>
      <c r="F143" s="23"/>
      <c r="G143" s="23"/>
      <c r="H143" s="23"/>
      <c r="I143" s="23"/>
      <c r="J143" s="152">
        <f>AVERAGEIF('Table 2 - Previous month'!$E$4:$CS$4,J$5,'Table 2 - Previous month'!$E142:$CS142)</f>
        <v>126.16129032258064</v>
      </c>
      <c r="K143" s="152">
        <f>AVERAGEIF('Table 2 - Previous month'!$E$4:$CS$4,K$5,'Table 2 - Previous month'!$E142:$CS142)</f>
        <v>67.838709677419359</v>
      </c>
      <c r="L143" s="152">
        <f>AVERAGEIF('Table 2 - Previous month'!$E$4:$CS$4,L$5,'Table 2 - Previous month'!$E142:$CS142)</f>
        <v>58.322580645161288</v>
      </c>
      <c r="M143" s="23"/>
      <c r="N143" s="23"/>
      <c r="O143" s="23"/>
      <c r="P143" s="23"/>
      <c r="Q143" s="23"/>
      <c r="R143" s="23"/>
      <c r="S143" s="23"/>
      <c r="T143" s="23"/>
      <c r="U143" s="23"/>
      <c r="V143" s="23"/>
      <c r="W143" s="23"/>
      <c r="X143" s="23"/>
      <c r="AB143" s="172" t="e">
        <f ca="1">OFFSET(#REF!,1,1)/
OFFSET(#REF!,1,0)</f>
        <v>#REF!</v>
      </c>
      <c r="AC143" s="172" t="e">
        <f ca="1">OFFSET(#REF!,1,1)/
OFFSET(#REF!,1,0)</f>
        <v>#REF!</v>
      </c>
      <c r="AD143" s="173" t="e">
        <f ca="1">OFFSET(#REF!,1,1)/
OFFSET(#REF!,1,0)</f>
        <v>#REF!</v>
      </c>
      <c r="AE143" s="173" t="e">
        <f ca="1">OFFSET(#REF!,1,1)/
OFFSET(#REF!,1,0)</f>
        <v>#REF!</v>
      </c>
      <c r="AF143" s="173" t="e">
        <f ca="1">OFFSET(#REF!,1,1)/
OFFSET(#REF!,1,0)</f>
        <v>#REF!</v>
      </c>
      <c r="AG143" s="173" t="e">
        <f ca="1">OFFSET(#REF!,1,1)/
OFFSET(#REF!,1,0)</f>
        <v>#REF!</v>
      </c>
      <c r="AH143" s="173" t="e">
        <f ca="1">OFFSET(#REF!,1,1)/
OFFSET(#REF!,1,0)</f>
        <v>#REF!</v>
      </c>
      <c r="AI143" s="173" t="e">
        <f ca="1">OFFSET(#REF!,1,1)/
OFFSET(#REF!,1,0)</f>
        <v>#REF!</v>
      </c>
      <c r="AJ143" s="173" t="e">
        <f ca="1">OFFSET(#REF!,1,1)/
OFFSET(#REF!,1,0)</f>
        <v>#REF!</v>
      </c>
      <c r="AK143" s="173" t="e">
        <f ca="1">OFFSET(#REF!,1,1)/
OFFSET(#REF!,1,0)</f>
        <v>#REF!</v>
      </c>
      <c r="AL143" s="173" t="e">
        <f ca="1">OFFSET(#REF!,1,1)/
OFFSET(#REF!,1,0)</f>
        <v>#REF!</v>
      </c>
      <c r="AM143" s="173" t="e">
        <f ca="1">OFFSET(#REF!,1,1)/
OFFSET(#REF!,1,0)</f>
        <v>#REF!</v>
      </c>
      <c r="AN143" s="173" t="e">
        <f ca="1">OFFSET(#REF!,1,1)/
OFFSET(#REF!,1,0)</f>
        <v>#REF!</v>
      </c>
      <c r="AO143" s="173" t="e">
        <f ca="1">OFFSET(#REF!,1,1)/
OFFSET(#REF!,1,0)</f>
        <v>#REF!</v>
      </c>
      <c r="AP143" s="173" t="e">
        <f ca="1">OFFSET(#REF!,1,1)/
OFFSET(#REF!,1,0)</f>
        <v>#REF!</v>
      </c>
      <c r="AQ143" s="173" t="e">
        <f ca="1">OFFSET(#REF!,1,1)/
OFFSET(#REF!,1,0)</f>
        <v>#REF!</v>
      </c>
      <c r="AR143" s="173" t="e">
        <f ca="1">OFFSET(#REF!,1,1)/
OFFSET(#REF!,1,0)</f>
        <v>#REF!</v>
      </c>
      <c r="AS143" s="173" t="e">
        <f ca="1">OFFSET(#REF!,1,1)/
OFFSET(#REF!,1,0)</f>
        <v>#REF!</v>
      </c>
      <c r="AT143" s="173" t="e">
        <f ca="1">OFFSET(#REF!,1,1)/
OFFSET(#REF!,1,0)</f>
        <v>#REF!</v>
      </c>
      <c r="AU143" s="173" t="e">
        <f ca="1">OFFSET(#REF!,1,1)/
OFFSET(#REF!,1,0)</f>
        <v>#REF!</v>
      </c>
      <c r="AV143" s="173" t="e">
        <f ca="1">OFFSET(#REF!,1,1)/
OFFSET(#REF!,1,0)</f>
        <v>#REF!</v>
      </c>
      <c r="AW143" s="173" t="e">
        <f ca="1">OFFSET(#REF!,1,1)/
OFFSET(#REF!,1,0)</f>
        <v>#REF!</v>
      </c>
      <c r="AX143" s="173" t="e">
        <f ca="1">OFFSET(#REF!,1,1)/
OFFSET(#REF!,1,0)</f>
        <v>#REF!</v>
      </c>
      <c r="AY143" s="173" t="e">
        <f ca="1">OFFSET(#REF!,1,1)/
OFFSET(#REF!,1,0)</f>
        <v>#REF!</v>
      </c>
      <c r="AZ143" s="173" t="e">
        <f ca="1">OFFSET(#REF!,1,1)/
OFFSET(#REF!,1,0)</f>
        <v>#REF!</v>
      </c>
      <c r="BA143" s="173" t="e">
        <f ca="1">OFFSET(#REF!,1,1)/
OFFSET(#REF!,1,0)</f>
        <v>#REF!</v>
      </c>
      <c r="BB143" s="173" t="e">
        <f ca="1">OFFSET(#REF!,1,1)/
OFFSET(#REF!,1,0)</f>
        <v>#REF!</v>
      </c>
      <c r="BC143" s="173" t="e">
        <f ca="1">OFFSET(#REF!,1,1)/
OFFSET(#REF!,1,0)</f>
        <v>#REF!</v>
      </c>
      <c r="BD143" s="173" t="e">
        <f ca="1">OFFSET(#REF!,1,1)/
OFFSET(#REF!,1,0)</f>
        <v>#REF!</v>
      </c>
      <c r="BE143" s="173" t="e">
        <f ca="1">OFFSET(#REF!,1,1)/
OFFSET(#REF!,1,0)</f>
        <v>#REF!</v>
      </c>
      <c r="BF143" s="173" t="e">
        <f ca="1">OFFSET(#REF!,1,1)/
OFFSET(#REF!,1,0)</f>
        <v>#REF!</v>
      </c>
    </row>
    <row r="144" spans="1:58" x14ac:dyDescent="0.2">
      <c r="A144" s="18" t="s">
        <v>380</v>
      </c>
      <c r="B144" s="153" t="e">
        <f>AVERAGEIF(#REF!,B$5,#REF!)</f>
        <v>#REF!</v>
      </c>
      <c r="C144" s="153" t="e">
        <f>AVERAGEIF(#REF!,C$5,#REF!)</f>
        <v>#REF!</v>
      </c>
      <c r="D144" s="153" t="e">
        <f>AVERAGEIF(#REF!,D$5,#REF!)</f>
        <v>#REF!</v>
      </c>
      <c r="E144" s="23"/>
      <c r="F144" s="23"/>
      <c r="G144" s="23"/>
      <c r="H144" s="23"/>
      <c r="I144" s="23"/>
      <c r="J144" s="152">
        <f>AVERAGEIF('Table 2 - Previous month'!$E$4:$CS$4,J$5,'Table 2 - Previous month'!$E143:$CS143)</f>
        <v>183.25806451612902</v>
      </c>
      <c r="K144" s="152">
        <f>AVERAGEIF('Table 2 - Previous month'!$E$4:$CS$4,K$5,'Table 2 - Previous month'!$E143:$CS143)</f>
        <v>49.483870967741936</v>
      </c>
      <c r="L144" s="152">
        <f>AVERAGEIF('Table 2 - Previous month'!$E$4:$CS$4,L$5,'Table 2 - Previous month'!$E143:$CS143)</f>
        <v>133.7741935483871</v>
      </c>
      <c r="M144" s="23"/>
      <c r="N144" s="23"/>
      <c r="O144" s="23"/>
      <c r="P144" s="23"/>
      <c r="Q144" s="23"/>
      <c r="R144" s="23"/>
      <c r="S144" s="23"/>
      <c r="T144" s="23"/>
      <c r="U144" s="23"/>
      <c r="V144" s="23"/>
      <c r="W144" s="23"/>
      <c r="X144" s="23"/>
      <c r="AB144" s="172" t="e">
        <f ca="1">OFFSET(#REF!,1,1)/
OFFSET(#REF!,1,0)</f>
        <v>#REF!</v>
      </c>
      <c r="AC144" s="172" t="e">
        <f ca="1">OFFSET(#REF!,1,1)/
OFFSET(#REF!,1,0)</f>
        <v>#REF!</v>
      </c>
      <c r="AD144" s="173" t="e">
        <f ca="1">OFFSET(#REF!,1,1)/
OFFSET(#REF!,1,0)</f>
        <v>#REF!</v>
      </c>
      <c r="AE144" s="173" t="e">
        <f ca="1">OFFSET(#REF!,1,1)/
OFFSET(#REF!,1,0)</f>
        <v>#REF!</v>
      </c>
      <c r="AF144" s="173" t="e">
        <f ca="1">OFFSET(#REF!,1,1)/
OFFSET(#REF!,1,0)</f>
        <v>#REF!</v>
      </c>
      <c r="AG144" s="173" t="e">
        <f ca="1">OFFSET(#REF!,1,1)/
OFFSET(#REF!,1,0)</f>
        <v>#REF!</v>
      </c>
      <c r="AH144" s="173" t="e">
        <f ca="1">OFFSET(#REF!,1,1)/
OFFSET(#REF!,1,0)</f>
        <v>#REF!</v>
      </c>
      <c r="AI144" s="173" t="e">
        <f ca="1">OFFSET(#REF!,1,1)/
OFFSET(#REF!,1,0)</f>
        <v>#REF!</v>
      </c>
      <c r="AJ144" s="173" t="e">
        <f ca="1">OFFSET(#REF!,1,1)/
OFFSET(#REF!,1,0)</f>
        <v>#REF!</v>
      </c>
      <c r="AK144" s="173" t="e">
        <f ca="1">OFFSET(#REF!,1,1)/
OFFSET(#REF!,1,0)</f>
        <v>#REF!</v>
      </c>
      <c r="AL144" s="173" t="e">
        <f ca="1">OFFSET(#REF!,1,1)/
OFFSET(#REF!,1,0)</f>
        <v>#REF!</v>
      </c>
      <c r="AM144" s="173" t="e">
        <f ca="1">OFFSET(#REF!,1,1)/
OFFSET(#REF!,1,0)</f>
        <v>#REF!</v>
      </c>
      <c r="AN144" s="173" t="e">
        <f ca="1">OFFSET(#REF!,1,1)/
OFFSET(#REF!,1,0)</f>
        <v>#REF!</v>
      </c>
      <c r="AO144" s="173" t="e">
        <f ca="1">OFFSET(#REF!,1,1)/
OFFSET(#REF!,1,0)</f>
        <v>#REF!</v>
      </c>
      <c r="AP144" s="173" t="e">
        <f ca="1">OFFSET(#REF!,1,1)/
OFFSET(#REF!,1,0)</f>
        <v>#REF!</v>
      </c>
      <c r="AQ144" s="173" t="e">
        <f ca="1">OFFSET(#REF!,1,1)/
OFFSET(#REF!,1,0)</f>
        <v>#REF!</v>
      </c>
      <c r="AR144" s="173" t="e">
        <f ca="1">OFFSET(#REF!,1,1)/
OFFSET(#REF!,1,0)</f>
        <v>#REF!</v>
      </c>
      <c r="AS144" s="173" t="e">
        <f ca="1">OFFSET(#REF!,1,1)/
OFFSET(#REF!,1,0)</f>
        <v>#REF!</v>
      </c>
      <c r="AT144" s="173" t="e">
        <f ca="1">OFFSET(#REF!,1,1)/
OFFSET(#REF!,1,0)</f>
        <v>#REF!</v>
      </c>
      <c r="AU144" s="173" t="e">
        <f ca="1">OFFSET(#REF!,1,1)/
OFFSET(#REF!,1,0)</f>
        <v>#REF!</v>
      </c>
      <c r="AV144" s="173" t="e">
        <f ca="1">OFFSET(#REF!,1,1)/
OFFSET(#REF!,1,0)</f>
        <v>#REF!</v>
      </c>
      <c r="AW144" s="173" t="e">
        <f ca="1">OFFSET(#REF!,1,1)/
OFFSET(#REF!,1,0)</f>
        <v>#REF!</v>
      </c>
      <c r="AX144" s="173" t="e">
        <f ca="1">OFFSET(#REF!,1,1)/
OFFSET(#REF!,1,0)</f>
        <v>#REF!</v>
      </c>
      <c r="AY144" s="173" t="e">
        <f ca="1">OFFSET(#REF!,1,1)/
OFFSET(#REF!,1,0)</f>
        <v>#REF!</v>
      </c>
      <c r="AZ144" s="173" t="e">
        <f ca="1">OFFSET(#REF!,1,1)/
OFFSET(#REF!,1,0)</f>
        <v>#REF!</v>
      </c>
      <c r="BA144" s="173" t="e">
        <f ca="1">OFFSET(#REF!,1,1)/
OFFSET(#REF!,1,0)</f>
        <v>#REF!</v>
      </c>
      <c r="BB144" s="173" t="e">
        <f ca="1">OFFSET(#REF!,1,1)/
OFFSET(#REF!,1,0)</f>
        <v>#REF!</v>
      </c>
      <c r="BC144" s="173" t="e">
        <f ca="1">OFFSET(#REF!,1,1)/
OFFSET(#REF!,1,0)</f>
        <v>#REF!</v>
      </c>
      <c r="BD144" s="173" t="e">
        <f ca="1">OFFSET(#REF!,1,1)/
OFFSET(#REF!,1,0)</f>
        <v>#REF!</v>
      </c>
      <c r="BE144" s="173" t="e">
        <f ca="1">OFFSET(#REF!,1,1)/
OFFSET(#REF!,1,0)</f>
        <v>#REF!</v>
      </c>
      <c r="BF144" s="173" t="e">
        <f ca="1">OFFSET(#REF!,1,1)/
OFFSET(#REF!,1,0)</f>
        <v>#REF!</v>
      </c>
    </row>
    <row r="145" spans="1:58" x14ac:dyDescent="0.2">
      <c r="A145" s="18" t="s">
        <v>382</v>
      </c>
      <c r="B145" s="153" t="e">
        <f>AVERAGEIF(#REF!,B$5,#REF!)</f>
        <v>#REF!</v>
      </c>
      <c r="C145" s="153" t="e">
        <f>AVERAGEIF(#REF!,C$5,#REF!)</f>
        <v>#REF!</v>
      </c>
      <c r="D145" s="153" t="e">
        <f>AVERAGEIF(#REF!,D$5,#REF!)</f>
        <v>#REF!</v>
      </c>
      <c r="E145" s="23"/>
      <c r="F145" s="23"/>
      <c r="G145" s="23"/>
      <c r="H145" s="23"/>
      <c r="I145" s="23"/>
      <c r="J145" s="152">
        <f>AVERAGEIF('Table 2 - Previous month'!$E$4:$CS$4,J$5,'Table 2 - Previous month'!$E144:$CS144)</f>
        <v>100.64516129032258</v>
      </c>
      <c r="K145" s="152">
        <f>AVERAGEIF('Table 2 - Previous month'!$E$4:$CS$4,K$5,'Table 2 - Previous month'!$E144:$CS144)</f>
        <v>61.12903225806452</v>
      </c>
      <c r="L145" s="152">
        <f>AVERAGEIF('Table 2 - Previous month'!$E$4:$CS$4,L$5,'Table 2 - Previous month'!$E144:$CS144)</f>
        <v>39.516129032258064</v>
      </c>
      <c r="M145" s="23"/>
      <c r="N145" s="23"/>
      <c r="O145" s="23"/>
      <c r="P145" s="23"/>
      <c r="Q145" s="23"/>
      <c r="R145" s="23"/>
      <c r="S145" s="23"/>
      <c r="T145" s="23"/>
      <c r="U145" s="23"/>
      <c r="V145" s="23"/>
      <c r="W145" s="23"/>
      <c r="X145" s="23"/>
      <c r="AB145" s="172" t="e">
        <f ca="1">OFFSET(#REF!,1,1)/
OFFSET(#REF!,1,0)</f>
        <v>#REF!</v>
      </c>
      <c r="AC145" s="172" t="e">
        <f ca="1">OFFSET(#REF!,1,1)/
OFFSET(#REF!,1,0)</f>
        <v>#REF!</v>
      </c>
      <c r="AD145" s="173" t="e">
        <f ca="1">OFFSET(#REF!,1,1)/
OFFSET(#REF!,1,0)</f>
        <v>#REF!</v>
      </c>
      <c r="AE145" s="173" t="e">
        <f ca="1">OFFSET(#REF!,1,1)/
OFFSET(#REF!,1,0)</f>
        <v>#REF!</v>
      </c>
      <c r="AF145" s="173" t="e">
        <f ca="1">OFFSET(#REF!,1,1)/
OFFSET(#REF!,1,0)</f>
        <v>#REF!</v>
      </c>
      <c r="AG145" s="173" t="e">
        <f ca="1">OFFSET(#REF!,1,1)/
OFFSET(#REF!,1,0)</f>
        <v>#REF!</v>
      </c>
      <c r="AH145" s="173" t="e">
        <f ca="1">OFFSET(#REF!,1,1)/
OFFSET(#REF!,1,0)</f>
        <v>#REF!</v>
      </c>
      <c r="AI145" s="173" t="e">
        <f ca="1">OFFSET(#REF!,1,1)/
OFFSET(#REF!,1,0)</f>
        <v>#REF!</v>
      </c>
      <c r="AJ145" s="173" t="e">
        <f ca="1">OFFSET(#REF!,1,1)/
OFFSET(#REF!,1,0)</f>
        <v>#REF!</v>
      </c>
      <c r="AK145" s="173" t="e">
        <f ca="1">OFFSET(#REF!,1,1)/
OFFSET(#REF!,1,0)</f>
        <v>#REF!</v>
      </c>
      <c r="AL145" s="173" t="e">
        <f ca="1">OFFSET(#REF!,1,1)/
OFFSET(#REF!,1,0)</f>
        <v>#REF!</v>
      </c>
      <c r="AM145" s="173" t="e">
        <f ca="1">OFFSET(#REF!,1,1)/
OFFSET(#REF!,1,0)</f>
        <v>#REF!</v>
      </c>
      <c r="AN145" s="173" t="e">
        <f ca="1">OFFSET(#REF!,1,1)/
OFFSET(#REF!,1,0)</f>
        <v>#REF!</v>
      </c>
      <c r="AO145" s="173" t="e">
        <f ca="1">OFFSET(#REF!,1,1)/
OFFSET(#REF!,1,0)</f>
        <v>#REF!</v>
      </c>
      <c r="AP145" s="173" t="e">
        <f ca="1">OFFSET(#REF!,1,1)/
OFFSET(#REF!,1,0)</f>
        <v>#REF!</v>
      </c>
      <c r="AQ145" s="173" t="e">
        <f ca="1">OFFSET(#REF!,1,1)/
OFFSET(#REF!,1,0)</f>
        <v>#REF!</v>
      </c>
      <c r="AR145" s="173" t="e">
        <f ca="1">OFFSET(#REF!,1,1)/
OFFSET(#REF!,1,0)</f>
        <v>#REF!</v>
      </c>
      <c r="AS145" s="173" t="e">
        <f ca="1">OFFSET(#REF!,1,1)/
OFFSET(#REF!,1,0)</f>
        <v>#REF!</v>
      </c>
      <c r="AT145" s="173" t="e">
        <f ca="1">OFFSET(#REF!,1,1)/
OFFSET(#REF!,1,0)</f>
        <v>#REF!</v>
      </c>
      <c r="AU145" s="173" t="e">
        <f ca="1">OFFSET(#REF!,1,1)/
OFFSET(#REF!,1,0)</f>
        <v>#REF!</v>
      </c>
      <c r="AV145" s="173" t="e">
        <f ca="1">OFFSET(#REF!,1,1)/
OFFSET(#REF!,1,0)</f>
        <v>#REF!</v>
      </c>
      <c r="AW145" s="173" t="e">
        <f ca="1">OFFSET(#REF!,1,1)/
OFFSET(#REF!,1,0)</f>
        <v>#REF!</v>
      </c>
      <c r="AX145" s="173" t="e">
        <f ca="1">OFFSET(#REF!,1,1)/
OFFSET(#REF!,1,0)</f>
        <v>#REF!</v>
      </c>
      <c r="AY145" s="173" t="e">
        <f ca="1">OFFSET(#REF!,1,1)/
OFFSET(#REF!,1,0)</f>
        <v>#REF!</v>
      </c>
      <c r="AZ145" s="173" t="e">
        <f ca="1">OFFSET(#REF!,1,1)/
OFFSET(#REF!,1,0)</f>
        <v>#REF!</v>
      </c>
      <c r="BA145" s="173" t="e">
        <f ca="1">OFFSET(#REF!,1,1)/
OFFSET(#REF!,1,0)</f>
        <v>#REF!</v>
      </c>
      <c r="BB145" s="173" t="e">
        <f ca="1">OFFSET(#REF!,1,1)/
OFFSET(#REF!,1,0)</f>
        <v>#REF!</v>
      </c>
      <c r="BC145" s="173" t="e">
        <f ca="1">OFFSET(#REF!,1,1)/
OFFSET(#REF!,1,0)</f>
        <v>#REF!</v>
      </c>
      <c r="BD145" s="173" t="e">
        <f ca="1">OFFSET(#REF!,1,1)/
OFFSET(#REF!,1,0)</f>
        <v>#REF!</v>
      </c>
      <c r="BE145" s="173" t="e">
        <f ca="1">OFFSET(#REF!,1,1)/
OFFSET(#REF!,1,0)</f>
        <v>#REF!</v>
      </c>
      <c r="BF145" s="173" t="e">
        <f ca="1">OFFSET(#REF!,1,1)/
OFFSET(#REF!,1,0)</f>
        <v>#REF!</v>
      </c>
    </row>
    <row r="146" spans="1:58" x14ac:dyDescent="0.2">
      <c r="A146" s="18" t="s">
        <v>387</v>
      </c>
      <c r="B146" s="153" t="e">
        <f>AVERAGEIF(#REF!,B$5,#REF!)</f>
        <v>#REF!</v>
      </c>
      <c r="C146" s="153" t="e">
        <f>AVERAGEIF(#REF!,C$5,#REF!)</f>
        <v>#REF!</v>
      </c>
      <c r="D146" s="153" t="e">
        <f>AVERAGEIF(#REF!,D$5,#REF!)</f>
        <v>#REF!</v>
      </c>
      <c r="E146" s="23"/>
      <c r="F146" s="23"/>
      <c r="G146" s="23"/>
      <c r="H146" s="23"/>
      <c r="I146" s="23"/>
      <c r="J146" s="152">
        <f>AVERAGEIF('Table 2 - Previous month'!$E$4:$CS$4,J$5,'Table 2 - Previous month'!$E145:$CS145)</f>
        <v>218.38709677419354</v>
      </c>
      <c r="K146" s="152">
        <f>AVERAGEIF('Table 2 - Previous month'!$E$4:$CS$4,K$5,'Table 2 - Previous month'!$E145:$CS145)</f>
        <v>105.51612903225806</v>
      </c>
      <c r="L146" s="152">
        <f>AVERAGEIF('Table 2 - Previous month'!$E$4:$CS$4,L$5,'Table 2 - Previous month'!$E145:$CS145)</f>
        <v>112.87096774193549</v>
      </c>
      <c r="M146" s="23"/>
      <c r="N146" s="23"/>
      <c r="O146" s="23"/>
      <c r="P146" s="23"/>
      <c r="Q146" s="23"/>
      <c r="R146" s="23"/>
      <c r="S146" s="23"/>
      <c r="T146" s="23"/>
      <c r="U146" s="23"/>
      <c r="V146" s="23"/>
      <c r="W146" s="23"/>
      <c r="X146" s="23"/>
      <c r="AB146" s="172" t="e">
        <f ca="1">OFFSET(#REF!,1,1)/
OFFSET(#REF!,1,0)</f>
        <v>#REF!</v>
      </c>
      <c r="AC146" s="172" t="e">
        <f ca="1">OFFSET(#REF!,1,1)/
OFFSET(#REF!,1,0)</f>
        <v>#REF!</v>
      </c>
      <c r="AD146" s="173" t="e">
        <f ca="1">OFFSET(#REF!,1,1)/
OFFSET(#REF!,1,0)</f>
        <v>#REF!</v>
      </c>
      <c r="AE146" s="173" t="e">
        <f ca="1">OFFSET(#REF!,1,1)/
OFFSET(#REF!,1,0)</f>
        <v>#REF!</v>
      </c>
      <c r="AF146" s="173" t="e">
        <f ca="1">OFFSET(#REF!,1,1)/
OFFSET(#REF!,1,0)</f>
        <v>#REF!</v>
      </c>
      <c r="AG146" s="173" t="e">
        <f ca="1">OFFSET(#REF!,1,1)/
OFFSET(#REF!,1,0)</f>
        <v>#REF!</v>
      </c>
      <c r="AH146" s="173" t="e">
        <f ca="1">OFFSET(#REF!,1,1)/
OFFSET(#REF!,1,0)</f>
        <v>#REF!</v>
      </c>
      <c r="AI146" s="173" t="e">
        <f ca="1">OFFSET(#REF!,1,1)/
OFFSET(#REF!,1,0)</f>
        <v>#REF!</v>
      </c>
      <c r="AJ146" s="173" t="e">
        <f ca="1">OFFSET(#REF!,1,1)/
OFFSET(#REF!,1,0)</f>
        <v>#REF!</v>
      </c>
      <c r="AK146" s="173" t="e">
        <f ca="1">OFFSET(#REF!,1,1)/
OFFSET(#REF!,1,0)</f>
        <v>#REF!</v>
      </c>
      <c r="AL146" s="173" t="e">
        <f ca="1">OFFSET(#REF!,1,1)/
OFFSET(#REF!,1,0)</f>
        <v>#REF!</v>
      </c>
      <c r="AM146" s="173" t="e">
        <f ca="1">OFFSET(#REF!,1,1)/
OFFSET(#REF!,1,0)</f>
        <v>#REF!</v>
      </c>
      <c r="AN146" s="173" t="e">
        <f ca="1">OFFSET(#REF!,1,1)/
OFFSET(#REF!,1,0)</f>
        <v>#REF!</v>
      </c>
      <c r="AO146" s="173" t="e">
        <f ca="1">OFFSET(#REF!,1,1)/
OFFSET(#REF!,1,0)</f>
        <v>#REF!</v>
      </c>
      <c r="AP146" s="173" t="e">
        <f ca="1">OFFSET(#REF!,1,1)/
OFFSET(#REF!,1,0)</f>
        <v>#REF!</v>
      </c>
      <c r="AQ146" s="173" t="e">
        <f ca="1">OFFSET(#REF!,1,1)/
OFFSET(#REF!,1,0)</f>
        <v>#REF!</v>
      </c>
      <c r="AR146" s="173" t="e">
        <f ca="1">OFFSET(#REF!,1,1)/
OFFSET(#REF!,1,0)</f>
        <v>#REF!</v>
      </c>
      <c r="AS146" s="173" t="e">
        <f ca="1">OFFSET(#REF!,1,1)/
OFFSET(#REF!,1,0)</f>
        <v>#REF!</v>
      </c>
      <c r="AT146" s="173" t="e">
        <f ca="1">OFFSET(#REF!,1,1)/
OFFSET(#REF!,1,0)</f>
        <v>#REF!</v>
      </c>
      <c r="AU146" s="173" t="e">
        <f ca="1">OFFSET(#REF!,1,1)/
OFFSET(#REF!,1,0)</f>
        <v>#REF!</v>
      </c>
      <c r="AV146" s="173" t="e">
        <f ca="1">OFFSET(#REF!,1,1)/
OFFSET(#REF!,1,0)</f>
        <v>#REF!</v>
      </c>
      <c r="AW146" s="173" t="e">
        <f ca="1">OFFSET(#REF!,1,1)/
OFFSET(#REF!,1,0)</f>
        <v>#REF!</v>
      </c>
      <c r="AX146" s="173" t="e">
        <f ca="1">OFFSET(#REF!,1,1)/
OFFSET(#REF!,1,0)</f>
        <v>#REF!</v>
      </c>
      <c r="AY146" s="173" t="e">
        <f ca="1">OFFSET(#REF!,1,1)/
OFFSET(#REF!,1,0)</f>
        <v>#REF!</v>
      </c>
      <c r="AZ146" s="173" t="e">
        <f ca="1">OFFSET(#REF!,1,1)/
OFFSET(#REF!,1,0)</f>
        <v>#REF!</v>
      </c>
      <c r="BA146" s="173" t="e">
        <f ca="1">OFFSET(#REF!,1,1)/
OFFSET(#REF!,1,0)</f>
        <v>#REF!</v>
      </c>
      <c r="BB146" s="173" t="e">
        <f ca="1">OFFSET(#REF!,1,1)/
OFFSET(#REF!,1,0)</f>
        <v>#REF!</v>
      </c>
      <c r="BC146" s="173" t="e">
        <f ca="1">OFFSET(#REF!,1,1)/
OFFSET(#REF!,1,0)</f>
        <v>#REF!</v>
      </c>
      <c r="BD146" s="173" t="e">
        <f ca="1">OFFSET(#REF!,1,1)/
OFFSET(#REF!,1,0)</f>
        <v>#REF!</v>
      </c>
      <c r="BE146" s="173" t="e">
        <f ca="1">OFFSET(#REF!,1,1)/
OFFSET(#REF!,1,0)</f>
        <v>#REF!</v>
      </c>
      <c r="BF146" s="173" t="e">
        <f ca="1">OFFSET(#REF!,1,1)/
OFFSET(#REF!,1,0)</f>
        <v>#REF!</v>
      </c>
    </row>
    <row r="147" spans="1:58" x14ac:dyDescent="0.2">
      <c r="A147" s="18" t="s">
        <v>388</v>
      </c>
      <c r="B147" s="153" t="e">
        <f>AVERAGEIF(#REF!,B$5,#REF!)</f>
        <v>#REF!</v>
      </c>
      <c r="C147" s="153" t="e">
        <f>AVERAGEIF(#REF!,C$5,#REF!)</f>
        <v>#REF!</v>
      </c>
      <c r="D147" s="153" t="e">
        <f>AVERAGEIF(#REF!,D$5,#REF!)</f>
        <v>#REF!</v>
      </c>
      <c r="E147" s="23"/>
      <c r="F147" s="23"/>
      <c r="G147" s="23"/>
      <c r="H147" s="23"/>
      <c r="I147" s="23"/>
      <c r="J147" s="152">
        <f>AVERAGEIF('Table 2 - Previous month'!$E$4:$CS$4,J$5,'Table 2 - Previous month'!$E146:$CS146)</f>
        <v>187.48387096774192</v>
      </c>
      <c r="K147" s="152">
        <f>AVERAGEIF('Table 2 - Previous month'!$E$4:$CS$4,K$5,'Table 2 - Previous month'!$E146:$CS146)</f>
        <v>76.129032258064512</v>
      </c>
      <c r="L147" s="152">
        <f>AVERAGEIF('Table 2 - Previous month'!$E$4:$CS$4,L$5,'Table 2 - Previous month'!$E146:$CS146)</f>
        <v>111.35483870967742</v>
      </c>
      <c r="M147" s="23"/>
      <c r="N147" s="23"/>
      <c r="O147" s="23"/>
      <c r="P147" s="23"/>
      <c r="Q147" s="23"/>
      <c r="R147" s="23"/>
      <c r="S147" s="23"/>
      <c r="T147" s="23"/>
      <c r="U147" s="23"/>
      <c r="V147" s="23"/>
      <c r="W147" s="23"/>
      <c r="X147" s="23"/>
      <c r="AB147" s="172" t="e">
        <f ca="1">OFFSET(#REF!,1,1)/
OFFSET(#REF!,1,0)</f>
        <v>#REF!</v>
      </c>
      <c r="AC147" s="172" t="e">
        <f ca="1">OFFSET(#REF!,1,1)/
OFFSET(#REF!,1,0)</f>
        <v>#REF!</v>
      </c>
      <c r="AD147" s="173" t="e">
        <f ca="1">OFFSET(#REF!,1,1)/
OFFSET(#REF!,1,0)</f>
        <v>#REF!</v>
      </c>
      <c r="AE147" s="173" t="e">
        <f ca="1">OFFSET(#REF!,1,1)/
OFFSET(#REF!,1,0)</f>
        <v>#REF!</v>
      </c>
      <c r="AF147" s="173" t="e">
        <f ca="1">OFFSET(#REF!,1,1)/
OFFSET(#REF!,1,0)</f>
        <v>#REF!</v>
      </c>
      <c r="AG147" s="173" t="e">
        <f ca="1">OFFSET(#REF!,1,1)/
OFFSET(#REF!,1,0)</f>
        <v>#REF!</v>
      </c>
      <c r="AH147" s="173" t="e">
        <f ca="1">OFFSET(#REF!,1,1)/
OFFSET(#REF!,1,0)</f>
        <v>#REF!</v>
      </c>
      <c r="AI147" s="173" t="e">
        <f ca="1">OFFSET(#REF!,1,1)/
OFFSET(#REF!,1,0)</f>
        <v>#REF!</v>
      </c>
      <c r="AJ147" s="173" t="e">
        <f ca="1">OFFSET(#REF!,1,1)/
OFFSET(#REF!,1,0)</f>
        <v>#REF!</v>
      </c>
      <c r="AK147" s="173" t="e">
        <f ca="1">OFFSET(#REF!,1,1)/
OFFSET(#REF!,1,0)</f>
        <v>#REF!</v>
      </c>
      <c r="AL147" s="173" t="e">
        <f ca="1">OFFSET(#REF!,1,1)/
OFFSET(#REF!,1,0)</f>
        <v>#REF!</v>
      </c>
      <c r="AM147" s="173" t="e">
        <f ca="1">OFFSET(#REF!,1,1)/
OFFSET(#REF!,1,0)</f>
        <v>#REF!</v>
      </c>
      <c r="AN147" s="173" t="e">
        <f ca="1">OFFSET(#REF!,1,1)/
OFFSET(#REF!,1,0)</f>
        <v>#REF!</v>
      </c>
      <c r="AO147" s="173" t="e">
        <f ca="1">OFFSET(#REF!,1,1)/
OFFSET(#REF!,1,0)</f>
        <v>#REF!</v>
      </c>
      <c r="AP147" s="173" t="e">
        <f ca="1">OFFSET(#REF!,1,1)/
OFFSET(#REF!,1,0)</f>
        <v>#REF!</v>
      </c>
      <c r="AQ147" s="173" t="e">
        <f ca="1">OFFSET(#REF!,1,1)/
OFFSET(#REF!,1,0)</f>
        <v>#REF!</v>
      </c>
      <c r="AR147" s="173" t="e">
        <f ca="1">OFFSET(#REF!,1,1)/
OFFSET(#REF!,1,0)</f>
        <v>#REF!</v>
      </c>
      <c r="AS147" s="173" t="e">
        <f ca="1">OFFSET(#REF!,1,1)/
OFFSET(#REF!,1,0)</f>
        <v>#REF!</v>
      </c>
      <c r="AT147" s="173" t="e">
        <f ca="1">OFFSET(#REF!,1,1)/
OFFSET(#REF!,1,0)</f>
        <v>#REF!</v>
      </c>
      <c r="AU147" s="173" t="e">
        <f ca="1">OFFSET(#REF!,1,1)/
OFFSET(#REF!,1,0)</f>
        <v>#REF!</v>
      </c>
      <c r="AV147" s="173" t="e">
        <f ca="1">OFFSET(#REF!,1,1)/
OFFSET(#REF!,1,0)</f>
        <v>#REF!</v>
      </c>
      <c r="AW147" s="173" t="e">
        <f ca="1">OFFSET(#REF!,1,1)/
OFFSET(#REF!,1,0)</f>
        <v>#REF!</v>
      </c>
      <c r="AX147" s="173" t="e">
        <f ca="1">OFFSET(#REF!,1,1)/
OFFSET(#REF!,1,0)</f>
        <v>#REF!</v>
      </c>
      <c r="AY147" s="173" t="e">
        <f ca="1">OFFSET(#REF!,1,1)/
OFFSET(#REF!,1,0)</f>
        <v>#REF!</v>
      </c>
      <c r="AZ147" s="173" t="e">
        <f ca="1">OFFSET(#REF!,1,1)/
OFFSET(#REF!,1,0)</f>
        <v>#REF!</v>
      </c>
      <c r="BA147" s="173" t="e">
        <f ca="1">OFFSET(#REF!,1,1)/
OFFSET(#REF!,1,0)</f>
        <v>#REF!</v>
      </c>
      <c r="BB147" s="173" t="e">
        <f ca="1">OFFSET(#REF!,1,1)/
OFFSET(#REF!,1,0)</f>
        <v>#REF!</v>
      </c>
      <c r="BC147" s="173" t="e">
        <f ca="1">OFFSET(#REF!,1,1)/
OFFSET(#REF!,1,0)</f>
        <v>#REF!</v>
      </c>
      <c r="BD147" s="173" t="e">
        <f ca="1">OFFSET(#REF!,1,1)/
OFFSET(#REF!,1,0)</f>
        <v>#REF!</v>
      </c>
      <c r="BE147" s="173" t="e">
        <f ca="1">OFFSET(#REF!,1,1)/
OFFSET(#REF!,1,0)</f>
        <v>#REF!</v>
      </c>
      <c r="BF147" s="173" t="e">
        <f ca="1">OFFSET(#REF!,1,1)/
OFFSET(#REF!,1,0)</f>
        <v>#REF!</v>
      </c>
    </row>
    <row r="148" spans="1:58" x14ac:dyDescent="0.2">
      <c r="A148" s="18" t="s">
        <v>391</v>
      </c>
      <c r="B148" s="153" t="e">
        <f>AVERAGEIF(#REF!,B$5,#REF!)</f>
        <v>#REF!</v>
      </c>
      <c r="C148" s="153" t="e">
        <f>AVERAGEIF(#REF!,C$5,#REF!)</f>
        <v>#REF!</v>
      </c>
      <c r="D148" s="153" t="e">
        <f>AVERAGEIF(#REF!,D$5,#REF!)</f>
        <v>#REF!</v>
      </c>
      <c r="E148" s="23"/>
      <c r="F148" s="23"/>
      <c r="G148" s="23"/>
      <c r="H148" s="23"/>
      <c r="I148" s="23"/>
      <c r="J148" s="152">
        <f>AVERAGEIF('Table 2 - Previous month'!$E$4:$CS$4,J$5,'Table 2 - Previous month'!$E147:$CS147)</f>
        <v>91.774193548387103</v>
      </c>
      <c r="K148" s="152">
        <f>AVERAGEIF('Table 2 - Previous month'!$E$4:$CS$4,K$5,'Table 2 - Previous month'!$E147:$CS147)</f>
        <v>34.903225806451616</v>
      </c>
      <c r="L148" s="152">
        <f>AVERAGEIF('Table 2 - Previous month'!$E$4:$CS$4,L$5,'Table 2 - Previous month'!$E147:$CS147)</f>
        <v>56.87096774193548</v>
      </c>
      <c r="M148" s="23"/>
      <c r="N148" s="23"/>
      <c r="O148" s="23"/>
      <c r="P148" s="23"/>
      <c r="Q148" s="23"/>
      <c r="R148" s="23"/>
      <c r="S148" s="23"/>
      <c r="T148" s="23"/>
      <c r="U148" s="23"/>
      <c r="V148" s="23"/>
      <c r="W148" s="23"/>
      <c r="X148" s="23"/>
      <c r="AB148" s="172" t="e">
        <f ca="1">OFFSET(#REF!,1,1)/
OFFSET(#REF!,1,0)</f>
        <v>#REF!</v>
      </c>
      <c r="AC148" s="172" t="e">
        <f ca="1">OFFSET(#REF!,1,1)/
OFFSET(#REF!,1,0)</f>
        <v>#REF!</v>
      </c>
      <c r="AD148" s="173" t="e">
        <f ca="1">OFFSET(#REF!,1,1)/
OFFSET(#REF!,1,0)</f>
        <v>#REF!</v>
      </c>
      <c r="AE148" s="173" t="e">
        <f ca="1">OFFSET(#REF!,1,1)/
OFFSET(#REF!,1,0)</f>
        <v>#REF!</v>
      </c>
      <c r="AF148" s="173" t="e">
        <f ca="1">OFFSET(#REF!,1,1)/
OFFSET(#REF!,1,0)</f>
        <v>#REF!</v>
      </c>
      <c r="AG148" s="173" t="e">
        <f ca="1">OFFSET(#REF!,1,1)/
OFFSET(#REF!,1,0)</f>
        <v>#REF!</v>
      </c>
      <c r="AH148" s="173" t="e">
        <f ca="1">OFFSET(#REF!,1,1)/
OFFSET(#REF!,1,0)</f>
        <v>#REF!</v>
      </c>
      <c r="AI148" s="173" t="e">
        <f ca="1">OFFSET(#REF!,1,1)/
OFFSET(#REF!,1,0)</f>
        <v>#REF!</v>
      </c>
      <c r="AJ148" s="173" t="e">
        <f ca="1">OFFSET(#REF!,1,1)/
OFFSET(#REF!,1,0)</f>
        <v>#REF!</v>
      </c>
      <c r="AK148" s="173" t="e">
        <f ca="1">OFFSET(#REF!,1,1)/
OFFSET(#REF!,1,0)</f>
        <v>#REF!</v>
      </c>
      <c r="AL148" s="173" t="e">
        <f ca="1">OFFSET(#REF!,1,1)/
OFFSET(#REF!,1,0)</f>
        <v>#REF!</v>
      </c>
      <c r="AM148" s="173" t="e">
        <f ca="1">OFFSET(#REF!,1,1)/
OFFSET(#REF!,1,0)</f>
        <v>#REF!</v>
      </c>
      <c r="AN148" s="173" t="e">
        <f ca="1">OFFSET(#REF!,1,1)/
OFFSET(#REF!,1,0)</f>
        <v>#REF!</v>
      </c>
      <c r="AO148" s="173" t="e">
        <f ca="1">OFFSET(#REF!,1,1)/
OFFSET(#REF!,1,0)</f>
        <v>#REF!</v>
      </c>
      <c r="AP148" s="173" t="e">
        <f ca="1">OFFSET(#REF!,1,1)/
OFFSET(#REF!,1,0)</f>
        <v>#REF!</v>
      </c>
      <c r="AQ148" s="173" t="e">
        <f ca="1">OFFSET(#REF!,1,1)/
OFFSET(#REF!,1,0)</f>
        <v>#REF!</v>
      </c>
      <c r="AR148" s="173" t="e">
        <f ca="1">OFFSET(#REF!,1,1)/
OFFSET(#REF!,1,0)</f>
        <v>#REF!</v>
      </c>
      <c r="AS148" s="173" t="e">
        <f ca="1">OFFSET(#REF!,1,1)/
OFFSET(#REF!,1,0)</f>
        <v>#REF!</v>
      </c>
      <c r="AT148" s="173" t="e">
        <f ca="1">OFFSET(#REF!,1,1)/
OFFSET(#REF!,1,0)</f>
        <v>#REF!</v>
      </c>
      <c r="AU148" s="173" t="e">
        <f ca="1">OFFSET(#REF!,1,1)/
OFFSET(#REF!,1,0)</f>
        <v>#REF!</v>
      </c>
      <c r="AV148" s="173" t="e">
        <f ca="1">OFFSET(#REF!,1,1)/
OFFSET(#REF!,1,0)</f>
        <v>#REF!</v>
      </c>
      <c r="AW148" s="173" t="e">
        <f ca="1">OFFSET(#REF!,1,1)/
OFFSET(#REF!,1,0)</f>
        <v>#REF!</v>
      </c>
      <c r="AX148" s="173" t="e">
        <f ca="1">OFFSET(#REF!,1,1)/
OFFSET(#REF!,1,0)</f>
        <v>#REF!</v>
      </c>
      <c r="AY148" s="173" t="e">
        <f ca="1">OFFSET(#REF!,1,1)/
OFFSET(#REF!,1,0)</f>
        <v>#REF!</v>
      </c>
      <c r="AZ148" s="173" t="e">
        <f ca="1">OFFSET(#REF!,1,1)/
OFFSET(#REF!,1,0)</f>
        <v>#REF!</v>
      </c>
      <c r="BA148" s="173" t="e">
        <f ca="1">OFFSET(#REF!,1,1)/
OFFSET(#REF!,1,0)</f>
        <v>#REF!</v>
      </c>
      <c r="BB148" s="173" t="e">
        <f ca="1">OFFSET(#REF!,1,1)/
OFFSET(#REF!,1,0)</f>
        <v>#REF!</v>
      </c>
      <c r="BC148" s="173" t="e">
        <f ca="1">OFFSET(#REF!,1,1)/
OFFSET(#REF!,1,0)</f>
        <v>#REF!</v>
      </c>
      <c r="BD148" s="173" t="e">
        <f ca="1">OFFSET(#REF!,1,1)/
OFFSET(#REF!,1,0)</f>
        <v>#REF!</v>
      </c>
      <c r="BE148" s="173" t="e">
        <f ca="1">OFFSET(#REF!,1,1)/
OFFSET(#REF!,1,0)</f>
        <v>#REF!</v>
      </c>
      <c r="BF148" s="173" t="e">
        <f ca="1">OFFSET(#REF!,1,1)/
OFFSET(#REF!,1,0)</f>
        <v>#REF!</v>
      </c>
    </row>
    <row r="149" spans="1:58" x14ac:dyDescent="0.2">
      <c r="A149" s="18" t="s">
        <v>283</v>
      </c>
      <c r="B149" s="153" t="e">
        <f>AVERAGEIF(#REF!,B$5,#REF!)</f>
        <v>#REF!</v>
      </c>
      <c r="C149" s="153" t="e">
        <f>AVERAGEIF(#REF!,C$5,#REF!)</f>
        <v>#REF!</v>
      </c>
      <c r="D149" s="153" t="e">
        <f>AVERAGEIF(#REF!,D$5,#REF!)</f>
        <v>#REF!</v>
      </c>
      <c r="E149" s="23"/>
      <c r="F149" s="23"/>
      <c r="G149" s="23"/>
      <c r="H149" s="23"/>
      <c r="I149" s="23"/>
      <c r="J149" s="152">
        <f>AVERAGEIF('Table 2 - Previous month'!$E$4:$CS$4,J$5,'Table 2 - Previous month'!$E148:$CS148)</f>
        <v>116.41935483870968</v>
      </c>
      <c r="K149" s="152">
        <f>AVERAGEIF('Table 2 - Previous month'!$E$4:$CS$4,K$5,'Table 2 - Previous month'!$E148:$CS148)</f>
        <v>63.387096774193552</v>
      </c>
      <c r="L149" s="152">
        <f>AVERAGEIF('Table 2 - Previous month'!$E$4:$CS$4,L$5,'Table 2 - Previous month'!$E148:$CS148)</f>
        <v>53.032258064516128</v>
      </c>
      <c r="M149" s="23"/>
      <c r="N149" s="23"/>
      <c r="O149" s="23"/>
      <c r="P149" s="23"/>
      <c r="Q149" s="23"/>
      <c r="R149" s="23"/>
      <c r="S149" s="23"/>
      <c r="T149" s="23"/>
      <c r="U149" s="23"/>
      <c r="V149" s="23"/>
      <c r="W149" s="23"/>
      <c r="X149" s="23"/>
      <c r="AB149" s="172" t="e">
        <f ca="1">OFFSET(#REF!,1,1)/
OFFSET(#REF!,1,0)</f>
        <v>#REF!</v>
      </c>
      <c r="AC149" s="172" t="e">
        <f ca="1">OFFSET(#REF!,1,1)/
OFFSET(#REF!,1,0)</f>
        <v>#REF!</v>
      </c>
      <c r="AD149" s="173" t="e">
        <f ca="1">OFFSET(#REF!,1,1)/
OFFSET(#REF!,1,0)</f>
        <v>#REF!</v>
      </c>
      <c r="AE149" s="173" t="e">
        <f ca="1">OFFSET(#REF!,1,1)/
OFFSET(#REF!,1,0)</f>
        <v>#REF!</v>
      </c>
      <c r="AF149" s="173" t="e">
        <f ca="1">OFFSET(#REF!,1,1)/
OFFSET(#REF!,1,0)</f>
        <v>#REF!</v>
      </c>
      <c r="AG149" s="173" t="e">
        <f ca="1">OFFSET(#REF!,1,1)/
OFFSET(#REF!,1,0)</f>
        <v>#REF!</v>
      </c>
      <c r="AH149" s="173" t="e">
        <f ca="1">OFFSET(#REF!,1,1)/
OFFSET(#REF!,1,0)</f>
        <v>#REF!</v>
      </c>
      <c r="AI149" s="173" t="e">
        <f ca="1">OFFSET(#REF!,1,1)/
OFFSET(#REF!,1,0)</f>
        <v>#REF!</v>
      </c>
      <c r="AJ149" s="173" t="e">
        <f ca="1">OFFSET(#REF!,1,1)/
OFFSET(#REF!,1,0)</f>
        <v>#REF!</v>
      </c>
      <c r="AK149" s="173" t="e">
        <f ca="1">OFFSET(#REF!,1,1)/
OFFSET(#REF!,1,0)</f>
        <v>#REF!</v>
      </c>
      <c r="AL149" s="173" t="e">
        <f ca="1">OFFSET(#REF!,1,1)/
OFFSET(#REF!,1,0)</f>
        <v>#REF!</v>
      </c>
      <c r="AM149" s="173" t="e">
        <f ca="1">OFFSET(#REF!,1,1)/
OFFSET(#REF!,1,0)</f>
        <v>#REF!</v>
      </c>
      <c r="AN149" s="173" t="e">
        <f ca="1">OFFSET(#REF!,1,1)/
OFFSET(#REF!,1,0)</f>
        <v>#REF!</v>
      </c>
      <c r="AO149" s="173" t="e">
        <f ca="1">OFFSET(#REF!,1,1)/
OFFSET(#REF!,1,0)</f>
        <v>#REF!</v>
      </c>
      <c r="AP149" s="173" t="e">
        <f ca="1">OFFSET(#REF!,1,1)/
OFFSET(#REF!,1,0)</f>
        <v>#REF!</v>
      </c>
      <c r="AQ149" s="173" t="e">
        <f ca="1">OFFSET(#REF!,1,1)/
OFFSET(#REF!,1,0)</f>
        <v>#REF!</v>
      </c>
      <c r="AR149" s="173" t="e">
        <f ca="1">OFFSET(#REF!,1,1)/
OFFSET(#REF!,1,0)</f>
        <v>#REF!</v>
      </c>
      <c r="AS149" s="173" t="e">
        <f ca="1">OFFSET(#REF!,1,1)/
OFFSET(#REF!,1,0)</f>
        <v>#REF!</v>
      </c>
      <c r="AT149" s="173" t="e">
        <f ca="1">OFFSET(#REF!,1,1)/
OFFSET(#REF!,1,0)</f>
        <v>#REF!</v>
      </c>
      <c r="AU149" s="173" t="e">
        <f ca="1">OFFSET(#REF!,1,1)/
OFFSET(#REF!,1,0)</f>
        <v>#REF!</v>
      </c>
      <c r="AV149" s="173" t="e">
        <f ca="1">OFFSET(#REF!,1,1)/
OFFSET(#REF!,1,0)</f>
        <v>#REF!</v>
      </c>
      <c r="AW149" s="173" t="e">
        <f ca="1">OFFSET(#REF!,1,1)/
OFFSET(#REF!,1,0)</f>
        <v>#REF!</v>
      </c>
      <c r="AX149" s="173" t="e">
        <f ca="1">OFFSET(#REF!,1,1)/
OFFSET(#REF!,1,0)</f>
        <v>#REF!</v>
      </c>
      <c r="AY149" s="173" t="e">
        <f ca="1">OFFSET(#REF!,1,1)/
OFFSET(#REF!,1,0)</f>
        <v>#REF!</v>
      </c>
      <c r="AZ149" s="173" t="e">
        <f ca="1">OFFSET(#REF!,1,1)/
OFFSET(#REF!,1,0)</f>
        <v>#REF!</v>
      </c>
      <c r="BA149" s="173" t="e">
        <f ca="1">OFFSET(#REF!,1,1)/
OFFSET(#REF!,1,0)</f>
        <v>#REF!</v>
      </c>
      <c r="BB149" s="173" t="e">
        <f ca="1">OFFSET(#REF!,1,1)/
OFFSET(#REF!,1,0)</f>
        <v>#REF!</v>
      </c>
      <c r="BC149" s="173" t="e">
        <f ca="1">OFFSET(#REF!,1,1)/
OFFSET(#REF!,1,0)</f>
        <v>#REF!</v>
      </c>
      <c r="BD149" s="173" t="e">
        <f ca="1">OFFSET(#REF!,1,1)/
OFFSET(#REF!,1,0)</f>
        <v>#REF!</v>
      </c>
      <c r="BE149" s="173" t="e">
        <f ca="1">OFFSET(#REF!,1,1)/
OFFSET(#REF!,1,0)</f>
        <v>#REF!</v>
      </c>
      <c r="BF149" s="173" t="e">
        <f ca="1">OFFSET(#REF!,1,1)/
OFFSET(#REF!,1,0)</f>
        <v>#REF!</v>
      </c>
    </row>
    <row r="150" spans="1:58" x14ac:dyDescent="0.2">
      <c r="A150" s="18" t="s">
        <v>286</v>
      </c>
      <c r="B150" s="153" t="e">
        <f>AVERAGEIF(#REF!,B$5,#REF!)</f>
        <v>#REF!</v>
      </c>
      <c r="C150" s="153" t="e">
        <f>AVERAGEIF(#REF!,C$5,#REF!)</f>
        <v>#REF!</v>
      </c>
      <c r="D150" s="153" t="e">
        <f>AVERAGEIF(#REF!,D$5,#REF!)</f>
        <v>#REF!</v>
      </c>
      <c r="E150" s="23"/>
      <c r="F150" s="23"/>
      <c r="G150" s="23"/>
      <c r="H150" s="23"/>
      <c r="I150" s="23"/>
      <c r="J150" s="152">
        <f>AVERAGEIF('Table 2 - Previous month'!$E$4:$CS$4,J$5,'Table 2 - Previous month'!$E149:$CS149)</f>
        <v>332.29032258064518</v>
      </c>
      <c r="K150" s="152">
        <f>AVERAGEIF('Table 2 - Previous month'!$E$4:$CS$4,K$5,'Table 2 - Previous month'!$E149:$CS149)</f>
        <v>121.3225806451613</v>
      </c>
      <c r="L150" s="152">
        <f>AVERAGEIF('Table 2 - Previous month'!$E$4:$CS$4,L$5,'Table 2 - Previous month'!$E149:$CS149)</f>
        <v>210.96774193548387</v>
      </c>
      <c r="M150" s="23"/>
      <c r="N150" s="23"/>
      <c r="O150" s="23"/>
      <c r="P150" s="23"/>
      <c r="Q150" s="23"/>
      <c r="R150" s="23"/>
      <c r="S150" s="23"/>
      <c r="T150" s="23"/>
      <c r="U150" s="23"/>
      <c r="V150" s="23"/>
      <c r="W150" s="23"/>
      <c r="X150" s="23"/>
      <c r="AB150" s="172" t="e">
        <f ca="1">OFFSET(#REF!,1,1)/
OFFSET(#REF!,1,0)</f>
        <v>#REF!</v>
      </c>
      <c r="AC150" s="172" t="e">
        <f ca="1">OFFSET(#REF!,1,1)/
OFFSET(#REF!,1,0)</f>
        <v>#REF!</v>
      </c>
      <c r="AD150" s="173" t="e">
        <f ca="1">OFFSET(#REF!,1,1)/
OFFSET(#REF!,1,0)</f>
        <v>#REF!</v>
      </c>
      <c r="AE150" s="173" t="e">
        <f ca="1">OFFSET(#REF!,1,1)/
OFFSET(#REF!,1,0)</f>
        <v>#REF!</v>
      </c>
      <c r="AF150" s="173" t="e">
        <f ca="1">OFFSET(#REF!,1,1)/
OFFSET(#REF!,1,0)</f>
        <v>#REF!</v>
      </c>
      <c r="AG150" s="173" t="e">
        <f ca="1">OFFSET(#REF!,1,1)/
OFFSET(#REF!,1,0)</f>
        <v>#REF!</v>
      </c>
      <c r="AH150" s="173" t="e">
        <f ca="1">OFFSET(#REF!,1,1)/
OFFSET(#REF!,1,0)</f>
        <v>#REF!</v>
      </c>
      <c r="AI150" s="173" t="e">
        <f ca="1">OFFSET(#REF!,1,1)/
OFFSET(#REF!,1,0)</f>
        <v>#REF!</v>
      </c>
      <c r="AJ150" s="173" t="e">
        <f ca="1">OFFSET(#REF!,1,1)/
OFFSET(#REF!,1,0)</f>
        <v>#REF!</v>
      </c>
      <c r="AK150" s="173" t="e">
        <f ca="1">OFFSET(#REF!,1,1)/
OFFSET(#REF!,1,0)</f>
        <v>#REF!</v>
      </c>
      <c r="AL150" s="173" t="e">
        <f ca="1">OFFSET(#REF!,1,1)/
OFFSET(#REF!,1,0)</f>
        <v>#REF!</v>
      </c>
      <c r="AM150" s="173" t="e">
        <f ca="1">OFFSET(#REF!,1,1)/
OFFSET(#REF!,1,0)</f>
        <v>#REF!</v>
      </c>
      <c r="AN150" s="173" t="e">
        <f ca="1">OFFSET(#REF!,1,1)/
OFFSET(#REF!,1,0)</f>
        <v>#REF!</v>
      </c>
      <c r="AO150" s="173" t="e">
        <f ca="1">OFFSET(#REF!,1,1)/
OFFSET(#REF!,1,0)</f>
        <v>#REF!</v>
      </c>
      <c r="AP150" s="173" t="e">
        <f ca="1">OFFSET(#REF!,1,1)/
OFFSET(#REF!,1,0)</f>
        <v>#REF!</v>
      </c>
      <c r="AQ150" s="173" t="e">
        <f ca="1">OFFSET(#REF!,1,1)/
OFFSET(#REF!,1,0)</f>
        <v>#REF!</v>
      </c>
      <c r="AR150" s="173" t="e">
        <f ca="1">OFFSET(#REF!,1,1)/
OFFSET(#REF!,1,0)</f>
        <v>#REF!</v>
      </c>
      <c r="AS150" s="173" t="e">
        <f ca="1">OFFSET(#REF!,1,1)/
OFFSET(#REF!,1,0)</f>
        <v>#REF!</v>
      </c>
      <c r="AT150" s="173" t="e">
        <f ca="1">OFFSET(#REF!,1,1)/
OFFSET(#REF!,1,0)</f>
        <v>#REF!</v>
      </c>
      <c r="AU150" s="173" t="e">
        <f ca="1">OFFSET(#REF!,1,1)/
OFFSET(#REF!,1,0)</f>
        <v>#REF!</v>
      </c>
      <c r="AV150" s="173" t="e">
        <f ca="1">OFFSET(#REF!,1,1)/
OFFSET(#REF!,1,0)</f>
        <v>#REF!</v>
      </c>
      <c r="AW150" s="173" t="e">
        <f ca="1">OFFSET(#REF!,1,1)/
OFFSET(#REF!,1,0)</f>
        <v>#REF!</v>
      </c>
      <c r="AX150" s="173" t="e">
        <f ca="1">OFFSET(#REF!,1,1)/
OFFSET(#REF!,1,0)</f>
        <v>#REF!</v>
      </c>
      <c r="AY150" s="173" t="e">
        <f ca="1">OFFSET(#REF!,1,1)/
OFFSET(#REF!,1,0)</f>
        <v>#REF!</v>
      </c>
      <c r="AZ150" s="173" t="e">
        <f ca="1">OFFSET(#REF!,1,1)/
OFFSET(#REF!,1,0)</f>
        <v>#REF!</v>
      </c>
      <c r="BA150" s="173" t="e">
        <f ca="1">OFFSET(#REF!,1,1)/
OFFSET(#REF!,1,0)</f>
        <v>#REF!</v>
      </c>
      <c r="BB150" s="173" t="e">
        <f ca="1">OFFSET(#REF!,1,1)/
OFFSET(#REF!,1,0)</f>
        <v>#REF!</v>
      </c>
      <c r="BC150" s="173" t="e">
        <f ca="1">OFFSET(#REF!,1,1)/
OFFSET(#REF!,1,0)</f>
        <v>#REF!</v>
      </c>
      <c r="BD150" s="173" t="e">
        <f ca="1">OFFSET(#REF!,1,1)/
OFFSET(#REF!,1,0)</f>
        <v>#REF!</v>
      </c>
      <c r="BE150" s="173" t="e">
        <f ca="1">OFFSET(#REF!,1,1)/
OFFSET(#REF!,1,0)</f>
        <v>#REF!</v>
      </c>
      <c r="BF150" s="173" t="e">
        <f ca="1">OFFSET(#REF!,1,1)/
OFFSET(#REF!,1,0)</f>
        <v>#REF!</v>
      </c>
    </row>
    <row r="151" spans="1:58" x14ac:dyDescent="0.2">
      <c r="A151" s="18" t="s">
        <v>308</v>
      </c>
      <c r="B151" s="153" t="e">
        <f>AVERAGEIF(#REF!,B$5,#REF!)</f>
        <v>#REF!</v>
      </c>
      <c r="C151" s="153" t="e">
        <f>AVERAGEIF(#REF!,C$5,#REF!)</f>
        <v>#REF!</v>
      </c>
      <c r="D151" s="153" t="e">
        <f>AVERAGEIF(#REF!,D$5,#REF!)</f>
        <v>#REF!</v>
      </c>
      <c r="E151" s="23"/>
      <c r="F151" s="23"/>
      <c r="G151" s="23"/>
      <c r="H151" s="23"/>
      <c r="I151" s="23"/>
      <c r="J151" s="152">
        <f>AVERAGEIF('Table 2 - Previous month'!$E$4:$CS$4,J$5,'Table 2 - Previous month'!$E150:$CS150)</f>
        <v>360.19354838709677</v>
      </c>
      <c r="K151" s="152">
        <f>AVERAGEIF('Table 2 - Previous month'!$E$4:$CS$4,K$5,'Table 2 - Previous month'!$E150:$CS150)</f>
        <v>128.35483870967741</v>
      </c>
      <c r="L151" s="152">
        <f>AVERAGEIF('Table 2 - Previous month'!$E$4:$CS$4,L$5,'Table 2 - Previous month'!$E150:$CS150)</f>
        <v>231.83870967741936</v>
      </c>
      <c r="M151" s="23"/>
      <c r="N151" s="23"/>
      <c r="O151" s="23"/>
      <c r="P151" s="23"/>
      <c r="Q151" s="23"/>
      <c r="R151" s="23"/>
      <c r="S151" s="23"/>
      <c r="T151" s="23"/>
      <c r="U151" s="23"/>
      <c r="V151" s="23"/>
      <c r="W151" s="23"/>
      <c r="X151" s="23"/>
      <c r="AB151" s="172" t="e">
        <f ca="1">OFFSET(#REF!,1,1)/
OFFSET(#REF!,1,0)</f>
        <v>#REF!</v>
      </c>
      <c r="AC151" s="172" t="e">
        <f ca="1">OFFSET(#REF!,1,1)/
OFFSET(#REF!,1,0)</f>
        <v>#REF!</v>
      </c>
      <c r="AD151" s="173" t="e">
        <f ca="1">OFFSET(#REF!,1,1)/
OFFSET(#REF!,1,0)</f>
        <v>#REF!</v>
      </c>
      <c r="AE151" s="173" t="e">
        <f ca="1">OFFSET(#REF!,1,1)/
OFFSET(#REF!,1,0)</f>
        <v>#REF!</v>
      </c>
      <c r="AF151" s="173" t="e">
        <f ca="1">OFFSET(#REF!,1,1)/
OFFSET(#REF!,1,0)</f>
        <v>#REF!</v>
      </c>
      <c r="AG151" s="173" t="e">
        <f ca="1">OFFSET(#REF!,1,1)/
OFFSET(#REF!,1,0)</f>
        <v>#REF!</v>
      </c>
      <c r="AH151" s="173" t="e">
        <f ca="1">OFFSET(#REF!,1,1)/
OFFSET(#REF!,1,0)</f>
        <v>#REF!</v>
      </c>
      <c r="AI151" s="173" t="e">
        <f ca="1">OFFSET(#REF!,1,1)/
OFFSET(#REF!,1,0)</f>
        <v>#REF!</v>
      </c>
      <c r="AJ151" s="173" t="e">
        <f ca="1">OFFSET(#REF!,1,1)/
OFFSET(#REF!,1,0)</f>
        <v>#REF!</v>
      </c>
      <c r="AK151" s="173" t="e">
        <f ca="1">OFFSET(#REF!,1,1)/
OFFSET(#REF!,1,0)</f>
        <v>#REF!</v>
      </c>
      <c r="AL151" s="173" t="e">
        <f ca="1">OFFSET(#REF!,1,1)/
OFFSET(#REF!,1,0)</f>
        <v>#REF!</v>
      </c>
      <c r="AM151" s="173" t="e">
        <f ca="1">OFFSET(#REF!,1,1)/
OFFSET(#REF!,1,0)</f>
        <v>#REF!</v>
      </c>
      <c r="AN151" s="173" t="e">
        <f ca="1">OFFSET(#REF!,1,1)/
OFFSET(#REF!,1,0)</f>
        <v>#REF!</v>
      </c>
      <c r="AO151" s="173" t="e">
        <f ca="1">OFFSET(#REF!,1,1)/
OFFSET(#REF!,1,0)</f>
        <v>#REF!</v>
      </c>
      <c r="AP151" s="173" t="e">
        <f ca="1">OFFSET(#REF!,1,1)/
OFFSET(#REF!,1,0)</f>
        <v>#REF!</v>
      </c>
      <c r="AQ151" s="173" t="e">
        <f ca="1">OFFSET(#REF!,1,1)/
OFFSET(#REF!,1,0)</f>
        <v>#REF!</v>
      </c>
      <c r="AR151" s="173" t="e">
        <f ca="1">OFFSET(#REF!,1,1)/
OFFSET(#REF!,1,0)</f>
        <v>#REF!</v>
      </c>
      <c r="AS151" s="173" t="e">
        <f ca="1">OFFSET(#REF!,1,1)/
OFFSET(#REF!,1,0)</f>
        <v>#REF!</v>
      </c>
      <c r="AT151" s="173" t="e">
        <f ca="1">OFFSET(#REF!,1,1)/
OFFSET(#REF!,1,0)</f>
        <v>#REF!</v>
      </c>
      <c r="AU151" s="173" t="e">
        <f ca="1">OFFSET(#REF!,1,1)/
OFFSET(#REF!,1,0)</f>
        <v>#REF!</v>
      </c>
      <c r="AV151" s="173" t="e">
        <f ca="1">OFFSET(#REF!,1,1)/
OFFSET(#REF!,1,0)</f>
        <v>#REF!</v>
      </c>
      <c r="AW151" s="173" t="e">
        <f ca="1">OFFSET(#REF!,1,1)/
OFFSET(#REF!,1,0)</f>
        <v>#REF!</v>
      </c>
      <c r="AX151" s="173" t="e">
        <f ca="1">OFFSET(#REF!,1,1)/
OFFSET(#REF!,1,0)</f>
        <v>#REF!</v>
      </c>
      <c r="AY151" s="173" t="e">
        <f ca="1">OFFSET(#REF!,1,1)/
OFFSET(#REF!,1,0)</f>
        <v>#REF!</v>
      </c>
      <c r="AZ151" s="173" t="e">
        <f ca="1">OFFSET(#REF!,1,1)/
OFFSET(#REF!,1,0)</f>
        <v>#REF!</v>
      </c>
      <c r="BA151" s="173" t="e">
        <f ca="1">OFFSET(#REF!,1,1)/
OFFSET(#REF!,1,0)</f>
        <v>#REF!</v>
      </c>
      <c r="BB151" s="173" t="e">
        <f ca="1">OFFSET(#REF!,1,1)/
OFFSET(#REF!,1,0)</f>
        <v>#REF!</v>
      </c>
      <c r="BC151" s="173" t="e">
        <f ca="1">OFFSET(#REF!,1,1)/
OFFSET(#REF!,1,0)</f>
        <v>#REF!</v>
      </c>
      <c r="BD151" s="173" t="e">
        <f ca="1">OFFSET(#REF!,1,1)/
OFFSET(#REF!,1,0)</f>
        <v>#REF!</v>
      </c>
      <c r="BE151" s="173" t="e">
        <f ca="1">OFFSET(#REF!,1,1)/
OFFSET(#REF!,1,0)</f>
        <v>#REF!</v>
      </c>
      <c r="BF151" s="173" t="e">
        <f ca="1">OFFSET(#REF!,1,1)/
OFFSET(#REF!,1,0)</f>
        <v>#REF!</v>
      </c>
    </row>
    <row r="152" spans="1:58" x14ac:dyDescent="0.2">
      <c r="A152" s="18" t="s">
        <v>321</v>
      </c>
      <c r="B152" s="153" t="e">
        <f>AVERAGEIF(#REF!,B$5,#REF!)</f>
        <v>#REF!</v>
      </c>
      <c r="C152" s="153" t="e">
        <f>AVERAGEIF(#REF!,C$5,#REF!)</f>
        <v>#REF!</v>
      </c>
      <c r="D152" s="153" t="e">
        <f>AVERAGEIF(#REF!,D$5,#REF!)</f>
        <v>#REF!</v>
      </c>
      <c r="E152" s="23"/>
      <c r="F152" s="23"/>
      <c r="G152" s="23"/>
      <c r="H152" s="23"/>
      <c r="I152" s="23"/>
      <c r="J152" s="152">
        <f>AVERAGEIF('Table 2 - Previous month'!$E$4:$CS$4,J$5,'Table 2 - Previous month'!$E151:$CS151)</f>
        <v>363</v>
      </c>
      <c r="K152" s="152">
        <f>AVERAGEIF('Table 2 - Previous month'!$E$4:$CS$4,K$5,'Table 2 - Previous month'!$E151:$CS151)</f>
        <v>118.48387096774194</v>
      </c>
      <c r="L152" s="152">
        <f>AVERAGEIF('Table 2 - Previous month'!$E$4:$CS$4,L$5,'Table 2 - Previous month'!$E151:$CS151)</f>
        <v>244.51612903225808</v>
      </c>
      <c r="M152" s="23"/>
      <c r="N152" s="23"/>
      <c r="O152" s="23"/>
      <c r="P152" s="23"/>
      <c r="Q152" s="23"/>
      <c r="R152" s="23"/>
      <c r="S152" s="23"/>
      <c r="T152" s="23"/>
      <c r="U152" s="23"/>
      <c r="V152" s="23"/>
      <c r="W152" s="23"/>
      <c r="X152" s="23"/>
      <c r="AB152" s="172" t="e">
        <f ca="1">OFFSET(#REF!,1,1)/
OFFSET(#REF!,1,0)</f>
        <v>#REF!</v>
      </c>
      <c r="AC152" s="172" t="e">
        <f ca="1">OFFSET(#REF!,1,1)/
OFFSET(#REF!,1,0)</f>
        <v>#REF!</v>
      </c>
      <c r="AD152" s="173" t="e">
        <f ca="1">OFFSET(#REF!,1,1)/
OFFSET(#REF!,1,0)</f>
        <v>#REF!</v>
      </c>
      <c r="AE152" s="173" t="e">
        <f ca="1">OFFSET(#REF!,1,1)/
OFFSET(#REF!,1,0)</f>
        <v>#REF!</v>
      </c>
      <c r="AF152" s="173" t="e">
        <f ca="1">OFFSET(#REF!,1,1)/
OFFSET(#REF!,1,0)</f>
        <v>#REF!</v>
      </c>
      <c r="AG152" s="173" t="e">
        <f ca="1">OFFSET(#REF!,1,1)/
OFFSET(#REF!,1,0)</f>
        <v>#REF!</v>
      </c>
      <c r="AH152" s="173" t="e">
        <f ca="1">OFFSET(#REF!,1,1)/
OFFSET(#REF!,1,0)</f>
        <v>#REF!</v>
      </c>
      <c r="AI152" s="173" t="e">
        <f ca="1">OFFSET(#REF!,1,1)/
OFFSET(#REF!,1,0)</f>
        <v>#REF!</v>
      </c>
      <c r="AJ152" s="173" t="e">
        <f ca="1">OFFSET(#REF!,1,1)/
OFFSET(#REF!,1,0)</f>
        <v>#REF!</v>
      </c>
      <c r="AK152" s="173" t="e">
        <f ca="1">OFFSET(#REF!,1,1)/
OFFSET(#REF!,1,0)</f>
        <v>#REF!</v>
      </c>
      <c r="AL152" s="173" t="e">
        <f ca="1">OFFSET(#REF!,1,1)/
OFFSET(#REF!,1,0)</f>
        <v>#REF!</v>
      </c>
      <c r="AM152" s="173" t="e">
        <f ca="1">OFFSET(#REF!,1,1)/
OFFSET(#REF!,1,0)</f>
        <v>#REF!</v>
      </c>
      <c r="AN152" s="173" t="e">
        <f ca="1">OFFSET(#REF!,1,1)/
OFFSET(#REF!,1,0)</f>
        <v>#REF!</v>
      </c>
      <c r="AO152" s="173" t="e">
        <f ca="1">OFFSET(#REF!,1,1)/
OFFSET(#REF!,1,0)</f>
        <v>#REF!</v>
      </c>
      <c r="AP152" s="173" t="e">
        <f ca="1">OFFSET(#REF!,1,1)/
OFFSET(#REF!,1,0)</f>
        <v>#REF!</v>
      </c>
      <c r="AQ152" s="173" t="e">
        <f ca="1">OFFSET(#REF!,1,1)/
OFFSET(#REF!,1,0)</f>
        <v>#REF!</v>
      </c>
      <c r="AR152" s="173" t="e">
        <f ca="1">OFFSET(#REF!,1,1)/
OFFSET(#REF!,1,0)</f>
        <v>#REF!</v>
      </c>
      <c r="AS152" s="173" t="e">
        <f ca="1">OFFSET(#REF!,1,1)/
OFFSET(#REF!,1,0)</f>
        <v>#REF!</v>
      </c>
      <c r="AT152" s="173" t="e">
        <f ca="1">OFFSET(#REF!,1,1)/
OFFSET(#REF!,1,0)</f>
        <v>#REF!</v>
      </c>
      <c r="AU152" s="173" t="e">
        <f ca="1">OFFSET(#REF!,1,1)/
OFFSET(#REF!,1,0)</f>
        <v>#REF!</v>
      </c>
      <c r="AV152" s="173" t="e">
        <f ca="1">OFFSET(#REF!,1,1)/
OFFSET(#REF!,1,0)</f>
        <v>#REF!</v>
      </c>
      <c r="AW152" s="173" t="e">
        <f ca="1">OFFSET(#REF!,1,1)/
OFFSET(#REF!,1,0)</f>
        <v>#REF!</v>
      </c>
      <c r="AX152" s="173" t="e">
        <f ca="1">OFFSET(#REF!,1,1)/
OFFSET(#REF!,1,0)</f>
        <v>#REF!</v>
      </c>
      <c r="AY152" s="173" t="e">
        <f ca="1">OFFSET(#REF!,1,1)/
OFFSET(#REF!,1,0)</f>
        <v>#REF!</v>
      </c>
      <c r="AZ152" s="173" t="e">
        <f ca="1">OFFSET(#REF!,1,1)/
OFFSET(#REF!,1,0)</f>
        <v>#REF!</v>
      </c>
      <c r="BA152" s="173" t="e">
        <f ca="1">OFFSET(#REF!,1,1)/
OFFSET(#REF!,1,0)</f>
        <v>#REF!</v>
      </c>
      <c r="BB152" s="173" t="e">
        <f ca="1">OFFSET(#REF!,1,1)/
OFFSET(#REF!,1,0)</f>
        <v>#REF!</v>
      </c>
      <c r="BC152" s="173" t="e">
        <f ca="1">OFFSET(#REF!,1,1)/
OFFSET(#REF!,1,0)</f>
        <v>#REF!</v>
      </c>
      <c r="BD152" s="173" t="e">
        <f ca="1">OFFSET(#REF!,1,1)/
OFFSET(#REF!,1,0)</f>
        <v>#REF!</v>
      </c>
      <c r="BE152" s="173" t="e">
        <f ca="1">OFFSET(#REF!,1,1)/
OFFSET(#REF!,1,0)</f>
        <v>#REF!</v>
      </c>
      <c r="BF152" s="173" t="e">
        <f ca="1">OFFSET(#REF!,1,1)/
OFFSET(#REF!,1,0)</f>
        <v>#REF!</v>
      </c>
    </row>
    <row r="153" spans="1:58" x14ac:dyDescent="0.2">
      <c r="A153" s="18" t="s">
        <v>323</v>
      </c>
      <c r="B153" s="153" t="e">
        <f>AVERAGEIF(#REF!,B$5,#REF!)</f>
        <v>#REF!</v>
      </c>
      <c r="C153" s="153" t="e">
        <f>AVERAGEIF(#REF!,C$5,#REF!)</f>
        <v>#REF!</v>
      </c>
      <c r="D153" s="153" t="e">
        <f>AVERAGEIF(#REF!,D$5,#REF!)</f>
        <v>#REF!</v>
      </c>
      <c r="E153" s="23"/>
      <c r="F153" s="23"/>
      <c r="G153" s="23"/>
      <c r="H153" s="23"/>
      <c r="I153" s="23"/>
      <c r="J153" s="152">
        <f>AVERAGEIF('Table 2 - Previous month'!$E$4:$CS$4,J$5,'Table 2 - Previous month'!$E152:$CS152)</f>
        <v>153.25806451612902</v>
      </c>
      <c r="K153" s="152">
        <f>AVERAGEIF('Table 2 - Previous month'!$E$4:$CS$4,K$5,'Table 2 - Previous month'!$E152:$CS152)</f>
        <v>71.548387096774192</v>
      </c>
      <c r="L153" s="152">
        <f>AVERAGEIF('Table 2 - Previous month'!$E$4:$CS$4,L$5,'Table 2 - Previous month'!$E152:$CS152)</f>
        <v>81.709677419354833</v>
      </c>
      <c r="M153" s="23"/>
      <c r="N153" s="23"/>
      <c r="O153" s="23"/>
      <c r="P153" s="23"/>
      <c r="Q153" s="23"/>
      <c r="R153" s="23"/>
      <c r="S153" s="23"/>
      <c r="T153" s="23"/>
      <c r="U153" s="23"/>
      <c r="V153" s="23"/>
      <c r="W153" s="23"/>
      <c r="X153" s="23"/>
      <c r="AB153" s="172" t="e">
        <f ca="1">OFFSET(#REF!,1,1)/
OFFSET(#REF!,1,0)</f>
        <v>#REF!</v>
      </c>
      <c r="AC153" s="172" t="e">
        <f ca="1">OFFSET(#REF!,1,1)/
OFFSET(#REF!,1,0)</f>
        <v>#REF!</v>
      </c>
      <c r="AD153" s="173" t="e">
        <f ca="1">OFFSET(#REF!,1,1)/
OFFSET(#REF!,1,0)</f>
        <v>#REF!</v>
      </c>
      <c r="AE153" s="173" t="e">
        <f ca="1">OFFSET(#REF!,1,1)/
OFFSET(#REF!,1,0)</f>
        <v>#REF!</v>
      </c>
      <c r="AF153" s="173" t="e">
        <f ca="1">OFFSET(#REF!,1,1)/
OFFSET(#REF!,1,0)</f>
        <v>#REF!</v>
      </c>
      <c r="AG153" s="173" t="e">
        <f ca="1">OFFSET(#REF!,1,1)/
OFFSET(#REF!,1,0)</f>
        <v>#REF!</v>
      </c>
      <c r="AH153" s="173" t="e">
        <f ca="1">OFFSET(#REF!,1,1)/
OFFSET(#REF!,1,0)</f>
        <v>#REF!</v>
      </c>
      <c r="AI153" s="173" t="e">
        <f ca="1">OFFSET(#REF!,1,1)/
OFFSET(#REF!,1,0)</f>
        <v>#REF!</v>
      </c>
      <c r="AJ153" s="173" t="e">
        <f ca="1">OFFSET(#REF!,1,1)/
OFFSET(#REF!,1,0)</f>
        <v>#REF!</v>
      </c>
      <c r="AK153" s="173" t="e">
        <f ca="1">OFFSET(#REF!,1,1)/
OFFSET(#REF!,1,0)</f>
        <v>#REF!</v>
      </c>
      <c r="AL153" s="173" t="e">
        <f ca="1">OFFSET(#REF!,1,1)/
OFFSET(#REF!,1,0)</f>
        <v>#REF!</v>
      </c>
      <c r="AM153" s="173" t="e">
        <f ca="1">OFFSET(#REF!,1,1)/
OFFSET(#REF!,1,0)</f>
        <v>#REF!</v>
      </c>
      <c r="AN153" s="173" t="e">
        <f ca="1">OFFSET(#REF!,1,1)/
OFFSET(#REF!,1,0)</f>
        <v>#REF!</v>
      </c>
      <c r="AO153" s="173" t="e">
        <f ca="1">OFFSET(#REF!,1,1)/
OFFSET(#REF!,1,0)</f>
        <v>#REF!</v>
      </c>
      <c r="AP153" s="173" t="e">
        <f ca="1">OFFSET(#REF!,1,1)/
OFFSET(#REF!,1,0)</f>
        <v>#REF!</v>
      </c>
      <c r="AQ153" s="173" t="e">
        <f ca="1">OFFSET(#REF!,1,1)/
OFFSET(#REF!,1,0)</f>
        <v>#REF!</v>
      </c>
      <c r="AR153" s="173" t="e">
        <f ca="1">OFFSET(#REF!,1,1)/
OFFSET(#REF!,1,0)</f>
        <v>#REF!</v>
      </c>
      <c r="AS153" s="173" t="e">
        <f ca="1">OFFSET(#REF!,1,1)/
OFFSET(#REF!,1,0)</f>
        <v>#REF!</v>
      </c>
      <c r="AT153" s="173" t="e">
        <f ca="1">OFFSET(#REF!,1,1)/
OFFSET(#REF!,1,0)</f>
        <v>#REF!</v>
      </c>
      <c r="AU153" s="173" t="e">
        <f ca="1">OFFSET(#REF!,1,1)/
OFFSET(#REF!,1,0)</f>
        <v>#REF!</v>
      </c>
      <c r="AV153" s="173" t="e">
        <f ca="1">OFFSET(#REF!,1,1)/
OFFSET(#REF!,1,0)</f>
        <v>#REF!</v>
      </c>
      <c r="AW153" s="173" t="e">
        <f ca="1">OFFSET(#REF!,1,1)/
OFFSET(#REF!,1,0)</f>
        <v>#REF!</v>
      </c>
      <c r="AX153" s="173" t="e">
        <f ca="1">OFFSET(#REF!,1,1)/
OFFSET(#REF!,1,0)</f>
        <v>#REF!</v>
      </c>
      <c r="AY153" s="173" t="e">
        <f ca="1">OFFSET(#REF!,1,1)/
OFFSET(#REF!,1,0)</f>
        <v>#REF!</v>
      </c>
      <c r="AZ153" s="173" t="e">
        <f ca="1">OFFSET(#REF!,1,1)/
OFFSET(#REF!,1,0)</f>
        <v>#REF!</v>
      </c>
      <c r="BA153" s="173" t="e">
        <f ca="1">OFFSET(#REF!,1,1)/
OFFSET(#REF!,1,0)</f>
        <v>#REF!</v>
      </c>
      <c r="BB153" s="173" t="e">
        <f ca="1">OFFSET(#REF!,1,1)/
OFFSET(#REF!,1,0)</f>
        <v>#REF!</v>
      </c>
      <c r="BC153" s="173" t="e">
        <f ca="1">OFFSET(#REF!,1,1)/
OFFSET(#REF!,1,0)</f>
        <v>#REF!</v>
      </c>
      <c r="BD153" s="173" t="e">
        <f ca="1">OFFSET(#REF!,1,1)/
OFFSET(#REF!,1,0)</f>
        <v>#REF!</v>
      </c>
      <c r="BE153" s="173" t="e">
        <f ca="1">OFFSET(#REF!,1,1)/
OFFSET(#REF!,1,0)</f>
        <v>#REF!</v>
      </c>
      <c r="BF153" s="173" t="e">
        <f ca="1">OFFSET(#REF!,1,1)/
OFFSET(#REF!,1,0)</f>
        <v>#REF!</v>
      </c>
    </row>
    <row r="154" spans="1:58" x14ac:dyDescent="0.2">
      <c r="A154" s="18" t="s">
        <v>324</v>
      </c>
      <c r="B154" s="153" t="e">
        <f>AVERAGEIF(#REF!,B$5,#REF!)</f>
        <v>#REF!</v>
      </c>
      <c r="C154" s="153" t="e">
        <f>AVERAGEIF(#REF!,C$5,#REF!)</f>
        <v>#REF!</v>
      </c>
      <c r="D154" s="153" t="e">
        <f>AVERAGEIF(#REF!,D$5,#REF!)</f>
        <v>#REF!</v>
      </c>
      <c r="E154" s="23"/>
      <c r="F154" s="23"/>
      <c r="G154" s="23"/>
      <c r="H154" s="23"/>
      <c r="I154" s="23"/>
      <c r="J154" s="152">
        <f>AVERAGEIF('Table 2 - Previous month'!$E$4:$CS$4,J$5,'Table 2 - Previous month'!$E153:$CS153)</f>
        <v>256.45161290322579</v>
      </c>
      <c r="K154" s="152">
        <f>AVERAGEIF('Table 2 - Previous month'!$E$4:$CS$4,K$5,'Table 2 - Previous month'!$E153:$CS153)</f>
        <v>91.548387096774192</v>
      </c>
      <c r="L154" s="152">
        <f>AVERAGEIF('Table 2 - Previous month'!$E$4:$CS$4,L$5,'Table 2 - Previous month'!$E153:$CS153)</f>
        <v>164.90322580645162</v>
      </c>
      <c r="M154" s="23"/>
      <c r="N154" s="23"/>
      <c r="O154" s="23"/>
      <c r="P154" s="23"/>
      <c r="Q154" s="23"/>
      <c r="R154" s="23"/>
      <c r="S154" s="23"/>
      <c r="T154" s="23"/>
      <c r="U154" s="23"/>
      <c r="V154" s="23"/>
      <c r="W154" s="23"/>
      <c r="X154" s="23"/>
      <c r="AB154" s="172" t="e">
        <f ca="1">OFFSET(#REF!,1,1)/
OFFSET(#REF!,1,0)</f>
        <v>#REF!</v>
      </c>
      <c r="AC154" s="172" t="e">
        <f ca="1">OFFSET(#REF!,1,1)/
OFFSET(#REF!,1,0)</f>
        <v>#REF!</v>
      </c>
      <c r="AD154" s="173" t="e">
        <f ca="1">OFFSET(#REF!,1,1)/
OFFSET(#REF!,1,0)</f>
        <v>#REF!</v>
      </c>
      <c r="AE154" s="173" t="e">
        <f ca="1">OFFSET(#REF!,1,1)/
OFFSET(#REF!,1,0)</f>
        <v>#REF!</v>
      </c>
      <c r="AF154" s="173" t="e">
        <f ca="1">OFFSET(#REF!,1,1)/
OFFSET(#REF!,1,0)</f>
        <v>#REF!</v>
      </c>
      <c r="AG154" s="173" t="e">
        <f ca="1">OFFSET(#REF!,1,1)/
OFFSET(#REF!,1,0)</f>
        <v>#REF!</v>
      </c>
      <c r="AH154" s="173" t="e">
        <f ca="1">OFFSET(#REF!,1,1)/
OFFSET(#REF!,1,0)</f>
        <v>#REF!</v>
      </c>
      <c r="AI154" s="173" t="e">
        <f ca="1">OFFSET(#REF!,1,1)/
OFFSET(#REF!,1,0)</f>
        <v>#REF!</v>
      </c>
      <c r="AJ154" s="173" t="e">
        <f ca="1">OFFSET(#REF!,1,1)/
OFFSET(#REF!,1,0)</f>
        <v>#REF!</v>
      </c>
      <c r="AK154" s="173" t="e">
        <f ca="1">OFFSET(#REF!,1,1)/
OFFSET(#REF!,1,0)</f>
        <v>#REF!</v>
      </c>
      <c r="AL154" s="173" t="e">
        <f ca="1">OFFSET(#REF!,1,1)/
OFFSET(#REF!,1,0)</f>
        <v>#REF!</v>
      </c>
      <c r="AM154" s="173" t="e">
        <f ca="1">OFFSET(#REF!,1,1)/
OFFSET(#REF!,1,0)</f>
        <v>#REF!</v>
      </c>
      <c r="AN154" s="173" t="e">
        <f ca="1">OFFSET(#REF!,1,1)/
OFFSET(#REF!,1,0)</f>
        <v>#REF!</v>
      </c>
      <c r="AO154" s="173" t="e">
        <f ca="1">OFFSET(#REF!,1,1)/
OFFSET(#REF!,1,0)</f>
        <v>#REF!</v>
      </c>
      <c r="AP154" s="173" t="e">
        <f ca="1">OFFSET(#REF!,1,1)/
OFFSET(#REF!,1,0)</f>
        <v>#REF!</v>
      </c>
      <c r="AQ154" s="173" t="e">
        <f ca="1">OFFSET(#REF!,1,1)/
OFFSET(#REF!,1,0)</f>
        <v>#REF!</v>
      </c>
      <c r="AR154" s="173" t="e">
        <f ca="1">OFFSET(#REF!,1,1)/
OFFSET(#REF!,1,0)</f>
        <v>#REF!</v>
      </c>
      <c r="AS154" s="173" t="e">
        <f ca="1">OFFSET(#REF!,1,1)/
OFFSET(#REF!,1,0)</f>
        <v>#REF!</v>
      </c>
      <c r="AT154" s="173" t="e">
        <f ca="1">OFFSET(#REF!,1,1)/
OFFSET(#REF!,1,0)</f>
        <v>#REF!</v>
      </c>
      <c r="AU154" s="173" t="e">
        <f ca="1">OFFSET(#REF!,1,1)/
OFFSET(#REF!,1,0)</f>
        <v>#REF!</v>
      </c>
      <c r="AV154" s="173" t="e">
        <f ca="1">OFFSET(#REF!,1,1)/
OFFSET(#REF!,1,0)</f>
        <v>#REF!</v>
      </c>
      <c r="AW154" s="173" t="e">
        <f ca="1">OFFSET(#REF!,1,1)/
OFFSET(#REF!,1,0)</f>
        <v>#REF!</v>
      </c>
      <c r="AX154" s="173" t="e">
        <f ca="1">OFFSET(#REF!,1,1)/
OFFSET(#REF!,1,0)</f>
        <v>#REF!</v>
      </c>
      <c r="AY154" s="173" t="e">
        <f ca="1">OFFSET(#REF!,1,1)/
OFFSET(#REF!,1,0)</f>
        <v>#REF!</v>
      </c>
      <c r="AZ154" s="173" t="e">
        <f ca="1">OFFSET(#REF!,1,1)/
OFFSET(#REF!,1,0)</f>
        <v>#REF!</v>
      </c>
      <c r="BA154" s="173" t="e">
        <f ca="1">OFFSET(#REF!,1,1)/
OFFSET(#REF!,1,0)</f>
        <v>#REF!</v>
      </c>
      <c r="BB154" s="173" t="e">
        <f ca="1">OFFSET(#REF!,1,1)/
OFFSET(#REF!,1,0)</f>
        <v>#REF!</v>
      </c>
      <c r="BC154" s="173" t="e">
        <f ca="1">OFFSET(#REF!,1,1)/
OFFSET(#REF!,1,0)</f>
        <v>#REF!</v>
      </c>
      <c r="BD154" s="173" t="e">
        <f ca="1">OFFSET(#REF!,1,1)/
OFFSET(#REF!,1,0)</f>
        <v>#REF!</v>
      </c>
      <c r="BE154" s="173" t="e">
        <f ca="1">OFFSET(#REF!,1,1)/
OFFSET(#REF!,1,0)</f>
        <v>#REF!</v>
      </c>
      <c r="BF154" s="173" t="e">
        <f ca="1">OFFSET(#REF!,1,1)/
OFFSET(#REF!,1,0)</f>
        <v>#REF!</v>
      </c>
    </row>
    <row r="155" spans="1:58" x14ac:dyDescent="0.2">
      <c r="A155" s="18" t="s">
        <v>345</v>
      </c>
      <c r="B155" s="153" t="e">
        <f>AVERAGEIF(#REF!,B$5,#REF!)</f>
        <v>#REF!</v>
      </c>
      <c r="C155" s="153" t="e">
        <f>AVERAGEIF(#REF!,C$5,#REF!)</f>
        <v>#REF!</v>
      </c>
      <c r="D155" s="153" t="e">
        <f>AVERAGEIF(#REF!,D$5,#REF!)</f>
        <v>#REF!</v>
      </c>
      <c r="E155" s="23"/>
      <c r="F155" s="23"/>
      <c r="G155" s="23"/>
      <c r="H155" s="23"/>
      <c r="I155" s="23"/>
      <c r="J155" s="152">
        <f>AVERAGEIF('Table 2 - Previous month'!$E$4:$CS$4,J$5,'Table 2 - Previous month'!$E154:$CS154)</f>
        <v>89.838709677419359</v>
      </c>
      <c r="K155" s="152">
        <f>AVERAGEIF('Table 2 - Previous month'!$E$4:$CS$4,K$5,'Table 2 - Previous month'!$E154:$CS154)</f>
        <v>41.29032258064516</v>
      </c>
      <c r="L155" s="152">
        <f>AVERAGEIF('Table 2 - Previous month'!$E$4:$CS$4,L$5,'Table 2 - Previous month'!$E154:$CS154)</f>
        <v>48.548387096774192</v>
      </c>
      <c r="M155" s="23"/>
      <c r="N155" s="23"/>
      <c r="O155" s="23"/>
      <c r="P155" s="23"/>
      <c r="Q155" s="23"/>
      <c r="R155" s="23"/>
      <c r="S155" s="23"/>
      <c r="T155" s="23"/>
      <c r="U155" s="23"/>
      <c r="V155" s="23"/>
      <c r="W155" s="23"/>
      <c r="X155" s="23"/>
      <c r="AB155" s="172" t="e">
        <f ca="1">OFFSET(#REF!,1,1)/
OFFSET(#REF!,1,0)</f>
        <v>#REF!</v>
      </c>
      <c r="AC155" s="172" t="e">
        <f ca="1">OFFSET(#REF!,1,1)/
OFFSET(#REF!,1,0)</f>
        <v>#REF!</v>
      </c>
      <c r="AD155" s="173" t="e">
        <f ca="1">OFFSET(#REF!,1,1)/
OFFSET(#REF!,1,0)</f>
        <v>#REF!</v>
      </c>
      <c r="AE155" s="173" t="e">
        <f ca="1">OFFSET(#REF!,1,1)/
OFFSET(#REF!,1,0)</f>
        <v>#REF!</v>
      </c>
      <c r="AF155" s="173" t="e">
        <f ca="1">OFFSET(#REF!,1,1)/
OFFSET(#REF!,1,0)</f>
        <v>#REF!</v>
      </c>
      <c r="AG155" s="173" t="e">
        <f ca="1">OFFSET(#REF!,1,1)/
OFFSET(#REF!,1,0)</f>
        <v>#REF!</v>
      </c>
      <c r="AH155" s="173" t="e">
        <f ca="1">OFFSET(#REF!,1,1)/
OFFSET(#REF!,1,0)</f>
        <v>#REF!</v>
      </c>
      <c r="AI155" s="173" t="e">
        <f ca="1">OFFSET(#REF!,1,1)/
OFFSET(#REF!,1,0)</f>
        <v>#REF!</v>
      </c>
      <c r="AJ155" s="173" t="e">
        <f ca="1">OFFSET(#REF!,1,1)/
OFFSET(#REF!,1,0)</f>
        <v>#REF!</v>
      </c>
      <c r="AK155" s="173" t="e">
        <f ca="1">OFFSET(#REF!,1,1)/
OFFSET(#REF!,1,0)</f>
        <v>#REF!</v>
      </c>
      <c r="AL155" s="173" t="e">
        <f ca="1">OFFSET(#REF!,1,1)/
OFFSET(#REF!,1,0)</f>
        <v>#REF!</v>
      </c>
      <c r="AM155" s="173" t="e">
        <f ca="1">OFFSET(#REF!,1,1)/
OFFSET(#REF!,1,0)</f>
        <v>#REF!</v>
      </c>
      <c r="AN155" s="173" t="e">
        <f ca="1">OFFSET(#REF!,1,1)/
OFFSET(#REF!,1,0)</f>
        <v>#REF!</v>
      </c>
      <c r="AO155" s="173" t="e">
        <f ca="1">OFFSET(#REF!,1,1)/
OFFSET(#REF!,1,0)</f>
        <v>#REF!</v>
      </c>
      <c r="AP155" s="173" t="e">
        <f ca="1">OFFSET(#REF!,1,1)/
OFFSET(#REF!,1,0)</f>
        <v>#REF!</v>
      </c>
      <c r="AQ155" s="173" t="e">
        <f ca="1">OFFSET(#REF!,1,1)/
OFFSET(#REF!,1,0)</f>
        <v>#REF!</v>
      </c>
      <c r="AR155" s="173" t="e">
        <f ca="1">OFFSET(#REF!,1,1)/
OFFSET(#REF!,1,0)</f>
        <v>#REF!</v>
      </c>
      <c r="AS155" s="173" t="e">
        <f ca="1">OFFSET(#REF!,1,1)/
OFFSET(#REF!,1,0)</f>
        <v>#REF!</v>
      </c>
      <c r="AT155" s="173" t="e">
        <f ca="1">OFFSET(#REF!,1,1)/
OFFSET(#REF!,1,0)</f>
        <v>#REF!</v>
      </c>
      <c r="AU155" s="173" t="e">
        <f ca="1">OFFSET(#REF!,1,1)/
OFFSET(#REF!,1,0)</f>
        <v>#REF!</v>
      </c>
      <c r="AV155" s="173" t="e">
        <f ca="1">OFFSET(#REF!,1,1)/
OFFSET(#REF!,1,0)</f>
        <v>#REF!</v>
      </c>
      <c r="AW155" s="173" t="e">
        <f ca="1">OFFSET(#REF!,1,1)/
OFFSET(#REF!,1,0)</f>
        <v>#REF!</v>
      </c>
      <c r="AX155" s="173" t="e">
        <f ca="1">OFFSET(#REF!,1,1)/
OFFSET(#REF!,1,0)</f>
        <v>#REF!</v>
      </c>
      <c r="AY155" s="173" t="e">
        <f ca="1">OFFSET(#REF!,1,1)/
OFFSET(#REF!,1,0)</f>
        <v>#REF!</v>
      </c>
      <c r="AZ155" s="173" t="e">
        <f ca="1">OFFSET(#REF!,1,1)/
OFFSET(#REF!,1,0)</f>
        <v>#REF!</v>
      </c>
      <c r="BA155" s="173" t="e">
        <f ca="1">OFFSET(#REF!,1,1)/
OFFSET(#REF!,1,0)</f>
        <v>#REF!</v>
      </c>
      <c r="BB155" s="173" t="e">
        <f ca="1">OFFSET(#REF!,1,1)/
OFFSET(#REF!,1,0)</f>
        <v>#REF!</v>
      </c>
      <c r="BC155" s="173" t="e">
        <f ca="1">OFFSET(#REF!,1,1)/
OFFSET(#REF!,1,0)</f>
        <v>#REF!</v>
      </c>
      <c r="BD155" s="173" t="e">
        <f ca="1">OFFSET(#REF!,1,1)/
OFFSET(#REF!,1,0)</f>
        <v>#REF!</v>
      </c>
      <c r="BE155" s="173" t="e">
        <f ca="1">OFFSET(#REF!,1,1)/
OFFSET(#REF!,1,0)</f>
        <v>#REF!</v>
      </c>
      <c r="BF155" s="173" t="e">
        <f ca="1">OFFSET(#REF!,1,1)/
OFFSET(#REF!,1,0)</f>
        <v>#REF!</v>
      </c>
    </row>
    <row r="156" spans="1:58" x14ac:dyDescent="0.2">
      <c r="A156" s="18" t="s">
        <v>346</v>
      </c>
      <c r="B156" s="153" t="e">
        <f>AVERAGEIF(#REF!,B$5,#REF!)</f>
        <v>#REF!</v>
      </c>
      <c r="C156" s="153" t="e">
        <f>AVERAGEIF(#REF!,C$5,#REF!)</f>
        <v>#REF!</v>
      </c>
      <c r="D156" s="153" t="e">
        <f>AVERAGEIF(#REF!,D$5,#REF!)</f>
        <v>#REF!</v>
      </c>
      <c r="E156" s="23"/>
      <c r="F156" s="23"/>
      <c r="G156" s="23"/>
      <c r="H156" s="23"/>
      <c r="I156" s="23"/>
      <c r="J156" s="152">
        <f>AVERAGEIF('Table 2 - Previous month'!$E$4:$CS$4,J$5,'Table 2 - Previous month'!$E155:$CS155)</f>
        <v>184.09677419354838</v>
      </c>
      <c r="K156" s="152">
        <f>AVERAGEIF('Table 2 - Previous month'!$E$4:$CS$4,K$5,'Table 2 - Previous month'!$E155:$CS155)</f>
        <v>59.258064516129032</v>
      </c>
      <c r="L156" s="152">
        <f>AVERAGEIF('Table 2 - Previous month'!$E$4:$CS$4,L$5,'Table 2 - Previous month'!$E155:$CS155)</f>
        <v>124.83870967741936</v>
      </c>
      <c r="M156" s="23"/>
      <c r="N156" s="23"/>
      <c r="O156" s="23"/>
      <c r="P156" s="23"/>
      <c r="Q156" s="23"/>
      <c r="R156" s="23"/>
      <c r="S156" s="23"/>
      <c r="T156" s="23"/>
      <c r="U156" s="23"/>
      <c r="V156" s="23"/>
      <c r="W156" s="23"/>
      <c r="X156" s="23"/>
      <c r="AB156" s="172" t="e">
        <f ca="1">OFFSET(#REF!,1,1)/
OFFSET(#REF!,1,0)</f>
        <v>#REF!</v>
      </c>
      <c r="AC156" s="172" t="e">
        <f ca="1">OFFSET(#REF!,1,1)/
OFFSET(#REF!,1,0)</f>
        <v>#REF!</v>
      </c>
      <c r="AD156" s="173" t="e">
        <f ca="1">OFFSET(#REF!,1,1)/
OFFSET(#REF!,1,0)</f>
        <v>#REF!</v>
      </c>
      <c r="AE156" s="173" t="e">
        <f ca="1">OFFSET(#REF!,1,1)/
OFFSET(#REF!,1,0)</f>
        <v>#REF!</v>
      </c>
      <c r="AF156" s="173" t="e">
        <f ca="1">OFFSET(#REF!,1,1)/
OFFSET(#REF!,1,0)</f>
        <v>#REF!</v>
      </c>
      <c r="AG156" s="173" t="e">
        <f ca="1">OFFSET(#REF!,1,1)/
OFFSET(#REF!,1,0)</f>
        <v>#REF!</v>
      </c>
      <c r="AH156" s="173" t="e">
        <f ca="1">OFFSET(#REF!,1,1)/
OFFSET(#REF!,1,0)</f>
        <v>#REF!</v>
      </c>
      <c r="AI156" s="173" t="e">
        <f ca="1">OFFSET(#REF!,1,1)/
OFFSET(#REF!,1,0)</f>
        <v>#REF!</v>
      </c>
      <c r="AJ156" s="173" t="e">
        <f ca="1">OFFSET(#REF!,1,1)/
OFFSET(#REF!,1,0)</f>
        <v>#REF!</v>
      </c>
      <c r="AK156" s="173" t="e">
        <f ca="1">OFFSET(#REF!,1,1)/
OFFSET(#REF!,1,0)</f>
        <v>#REF!</v>
      </c>
      <c r="AL156" s="173" t="e">
        <f ca="1">OFFSET(#REF!,1,1)/
OFFSET(#REF!,1,0)</f>
        <v>#REF!</v>
      </c>
      <c r="AM156" s="173" t="e">
        <f ca="1">OFFSET(#REF!,1,1)/
OFFSET(#REF!,1,0)</f>
        <v>#REF!</v>
      </c>
      <c r="AN156" s="173" t="e">
        <f ca="1">OFFSET(#REF!,1,1)/
OFFSET(#REF!,1,0)</f>
        <v>#REF!</v>
      </c>
      <c r="AO156" s="173" t="e">
        <f ca="1">OFFSET(#REF!,1,1)/
OFFSET(#REF!,1,0)</f>
        <v>#REF!</v>
      </c>
      <c r="AP156" s="173" t="e">
        <f ca="1">OFFSET(#REF!,1,1)/
OFFSET(#REF!,1,0)</f>
        <v>#REF!</v>
      </c>
      <c r="AQ156" s="173" t="e">
        <f ca="1">OFFSET(#REF!,1,1)/
OFFSET(#REF!,1,0)</f>
        <v>#REF!</v>
      </c>
      <c r="AR156" s="173" t="e">
        <f ca="1">OFFSET(#REF!,1,1)/
OFFSET(#REF!,1,0)</f>
        <v>#REF!</v>
      </c>
      <c r="AS156" s="173" t="e">
        <f ca="1">OFFSET(#REF!,1,1)/
OFFSET(#REF!,1,0)</f>
        <v>#REF!</v>
      </c>
      <c r="AT156" s="173" t="e">
        <f ca="1">OFFSET(#REF!,1,1)/
OFFSET(#REF!,1,0)</f>
        <v>#REF!</v>
      </c>
      <c r="AU156" s="173" t="e">
        <f ca="1">OFFSET(#REF!,1,1)/
OFFSET(#REF!,1,0)</f>
        <v>#REF!</v>
      </c>
      <c r="AV156" s="173" t="e">
        <f ca="1">OFFSET(#REF!,1,1)/
OFFSET(#REF!,1,0)</f>
        <v>#REF!</v>
      </c>
      <c r="AW156" s="173" t="e">
        <f ca="1">OFFSET(#REF!,1,1)/
OFFSET(#REF!,1,0)</f>
        <v>#REF!</v>
      </c>
      <c r="AX156" s="173" t="e">
        <f ca="1">OFFSET(#REF!,1,1)/
OFFSET(#REF!,1,0)</f>
        <v>#REF!</v>
      </c>
      <c r="AY156" s="173" t="e">
        <f ca="1">OFFSET(#REF!,1,1)/
OFFSET(#REF!,1,0)</f>
        <v>#REF!</v>
      </c>
      <c r="AZ156" s="173" t="e">
        <f ca="1">OFFSET(#REF!,1,1)/
OFFSET(#REF!,1,0)</f>
        <v>#REF!</v>
      </c>
      <c r="BA156" s="173" t="e">
        <f ca="1">OFFSET(#REF!,1,1)/
OFFSET(#REF!,1,0)</f>
        <v>#REF!</v>
      </c>
      <c r="BB156" s="173" t="e">
        <f ca="1">OFFSET(#REF!,1,1)/
OFFSET(#REF!,1,0)</f>
        <v>#REF!</v>
      </c>
      <c r="BC156" s="173" t="e">
        <f ca="1">OFFSET(#REF!,1,1)/
OFFSET(#REF!,1,0)</f>
        <v>#REF!</v>
      </c>
      <c r="BD156" s="173" t="e">
        <f ca="1">OFFSET(#REF!,1,1)/
OFFSET(#REF!,1,0)</f>
        <v>#REF!</v>
      </c>
      <c r="BE156" s="173" t="e">
        <f ca="1">OFFSET(#REF!,1,1)/
OFFSET(#REF!,1,0)</f>
        <v>#REF!</v>
      </c>
      <c r="BF156" s="173" t="e">
        <f ca="1">OFFSET(#REF!,1,1)/
OFFSET(#REF!,1,0)</f>
        <v>#REF!</v>
      </c>
    </row>
    <row r="157" spans="1:58" x14ac:dyDescent="0.2">
      <c r="A157" s="18" t="s">
        <v>353</v>
      </c>
      <c r="B157" s="153" t="e">
        <f>AVERAGEIF(#REF!,B$5,#REF!)</f>
        <v>#REF!</v>
      </c>
      <c r="C157" s="153" t="e">
        <f>AVERAGEIF(#REF!,C$5,#REF!)</f>
        <v>#REF!</v>
      </c>
      <c r="D157" s="153" t="e">
        <f>AVERAGEIF(#REF!,D$5,#REF!)</f>
        <v>#REF!</v>
      </c>
      <c r="E157" s="23"/>
      <c r="F157" s="23"/>
      <c r="G157" s="23"/>
      <c r="H157" s="23"/>
      <c r="I157" s="23"/>
      <c r="J157" s="152">
        <f>AVERAGEIF('Table 2 - Previous month'!$E$4:$CS$4,J$5,'Table 2 - Previous month'!$E156:$CS156)</f>
        <v>172.32258064516128</v>
      </c>
      <c r="K157" s="152">
        <f>AVERAGEIF('Table 2 - Previous month'!$E$4:$CS$4,K$5,'Table 2 - Previous month'!$E156:$CS156)</f>
        <v>114.80645161290323</v>
      </c>
      <c r="L157" s="152">
        <f>AVERAGEIF('Table 2 - Previous month'!$E$4:$CS$4,L$5,'Table 2 - Previous month'!$E156:$CS156)</f>
        <v>57.516129032258064</v>
      </c>
      <c r="M157" s="23"/>
      <c r="N157" s="23"/>
      <c r="O157" s="23"/>
      <c r="P157" s="23"/>
      <c r="Q157" s="23"/>
      <c r="R157" s="23"/>
      <c r="S157" s="23"/>
      <c r="T157" s="23"/>
      <c r="U157" s="23"/>
      <c r="V157" s="23"/>
      <c r="W157" s="23"/>
      <c r="X157" s="23"/>
      <c r="AB157" s="172" t="e">
        <f ca="1">OFFSET(#REF!,1,1)/
OFFSET(#REF!,1,0)</f>
        <v>#REF!</v>
      </c>
      <c r="AC157" s="172" t="e">
        <f ca="1">OFFSET(#REF!,1,1)/
OFFSET(#REF!,1,0)</f>
        <v>#REF!</v>
      </c>
      <c r="AD157" s="173" t="e">
        <f ca="1">OFFSET(#REF!,1,1)/
OFFSET(#REF!,1,0)</f>
        <v>#REF!</v>
      </c>
      <c r="AE157" s="173" t="e">
        <f ca="1">OFFSET(#REF!,1,1)/
OFFSET(#REF!,1,0)</f>
        <v>#REF!</v>
      </c>
      <c r="AF157" s="173" t="e">
        <f ca="1">OFFSET(#REF!,1,1)/
OFFSET(#REF!,1,0)</f>
        <v>#REF!</v>
      </c>
      <c r="AG157" s="173" t="e">
        <f ca="1">OFFSET(#REF!,1,1)/
OFFSET(#REF!,1,0)</f>
        <v>#REF!</v>
      </c>
      <c r="AH157" s="173" t="e">
        <f ca="1">OFFSET(#REF!,1,1)/
OFFSET(#REF!,1,0)</f>
        <v>#REF!</v>
      </c>
      <c r="AI157" s="173" t="e">
        <f ca="1">OFFSET(#REF!,1,1)/
OFFSET(#REF!,1,0)</f>
        <v>#REF!</v>
      </c>
      <c r="AJ157" s="173" t="e">
        <f ca="1">OFFSET(#REF!,1,1)/
OFFSET(#REF!,1,0)</f>
        <v>#REF!</v>
      </c>
      <c r="AK157" s="173" t="e">
        <f ca="1">OFFSET(#REF!,1,1)/
OFFSET(#REF!,1,0)</f>
        <v>#REF!</v>
      </c>
      <c r="AL157" s="173" t="e">
        <f ca="1">OFFSET(#REF!,1,1)/
OFFSET(#REF!,1,0)</f>
        <v>#REF!</v>
      </c>
      <c r="AM157" s="173" t="e">
        <f ca="1">OFFSET(#REF!,1,1)/
OFFSET(#REF!,1,0)</f>
        <v>#REF!</v>
      </c>
      <c r="AN157" s="173" t="e">
        <f ca="1">OFFSET(#REF!,1,1)/
OFFSET(#REF!,1,0)</f>
        <v>#REF!</v>
      </c>
      <c r="AO157" s="173" t="e">
        <f ca="1">OFFSET(#REF!,1,1)/
OFFSET(#REF!,1,0)</f>
        <v>#REF!</v>
      </c>
      <c r="AP157" s="173" t="e">
        <f ca="1">OFFSET(#REF!,1,1)/
OFFSET(#REF!,1,0)</f>
        <v>#REF!</v>
      </c>
      <c r="AQ157" s="173" t="e">
        <f ca="1">OFFSET(#REF!,1,1)/
OFFSET(#REF!,1,0)</f>
        <v>#REF!</v>
      </c>
      <c r="AR157" s="173" t="e">
        <f ca="1">OFFSET(#REF!,1,1)/
OFFSET(#REF!,1,0)</f>
        <v>#REF!</v>
      </c>
      <c r="AS157" s="173" t="e">
        <f ca="1">OFFSET(#REF!,1,1)/
OFFSET(#REF!,1,0)</f>
        <v>#REF!</v>
      </c>
      <c r="AT157" s="173" t="e">
        <f ca="1">OFFSET(#REF!,1,1)/
OFFSET(#REF!,1,0)</f>
        <v>#REF!</v>
      </c>
      <c r="AU157" s="173" t="e">
        <f ca="1">OFFSET(#REF!,1,1)/
OFFSET(#REF!,1,0)</f>
        <v>#REF!</v>
      </c>
      <c r="AV157" s="173" t="e">
        <f ca="1">OFFSET(#REF!,1,1)/
OFFSET(#REF!,1,0)</f>
        <v>#REF!</v>
      </c>
      <c r="AW157" s="173" t="e">
        <f ca="1">OFFSET(#REF!,1,1)/
OFFSET(#REF!,1,0)</f>
        <v>#REF!</v>
      </c>
      <c r="AX157" s="173" t="e">
        <f ca="1">OFFSET(#REF!,1,1)/
OFFSET(#REF!,1,0)</f>
        <v>#REF!</v>
      </c>
      <c r="AY157" s="173" t="e">
        <f ca="1">OFFSET(#REF!,1,1)/
OFFSET(#REF!,1,0)</f>
        <v>#REF!</v>
      </c>
      <c r="AZ157" s="173" t="e">
        <f ca="1">OFFSET(#REF!,1,1)/
OFFSET(#REF!,1,0)</f>
        <v>#REF!</v>
      </c>
      <c r="BA157" s="173" t="e">
        <f ca="1">OFFSET(#REF!,1,1)/
OFFSET(#REF!,1,0)</f>
        <v>#REF!</v>
      </c>
      <c r="BB157" s="173" t="e">
        <f ca="1">OFFSET(#REF!,1,1)/
OFFSET(#REF!,1,0)</f>
        <v>#REF!</v>
      </c>
      <c r="BC157" s="173" t="e">
        <f ca="1">OFFSET(#REF!,1,1)/
OFFSET(#REF!,1,0)</f>
        <v>#REF!</v>
      </c>
      <c r="BD157" s="173" t="e">
        <f ca="1">OFFSET(#REF!,1,1)/
OFFSET(#REF!,1,0)</f>
        <v>#REF!</v>
      </c>
      <c r="BE157" s="173" t="e">
        <f ca="1">OFFSET(#REF!,1,1)/
OFFSET(#REF!,1,0)</f>
        <v>#REF!</v>
      </c>
      <c r="BF157" s="173" t="e">
        <f ca="1">OFFSET(#REF!,1,1)/
OFFSET(#REF!,1,0)</f>
        <v>#REF!</v>
      </c>
    </row>
    <row r="158" spans="1:58" x14ac:dyDescent="0.2">
      <c r="A158" s="18" t="s">
        <v>365</v>
      </c>
      <c r="B158" s="153" t="e">
        <f>AVERAGEIF(#REF!,B$5,#REF!)</f>
        <v>#REF!</v>
      </c>
      <c r="C158" s="153" t="e">
        <f>AVERAGEIF(#REF!,C$5,#REF!)</f>
        <v>#REF!</v>
      </c>
      <c r="D158" s="153" t="e">
        <f>AVERAGEIF(#REF!,D$5,#REF!)</f>
        <v>#REF!</v>
      </c>
      <c r="E158" s="23"/>
      <c r="F158" s="23"/>
      <c r="G158" s="23"/>
      <c r="H158" s="23"/>
      <c r="I158" s="23"/>
      <c r="J158" s="152">
        <f>AVERAGEIF('Table 2 - Previous month'!$E$4:$CS$4,J$5,'Table 2 - Previous month'!$E157:$CS157)</f>
        <v>103.16129032258064</v>
      </c>
      <c r="K158" s="152">
        <f>AVERAGEIF('Table 2 - Previous month'!$E$4:$CS$4,K$5,'Table 2 - Previous month'!$E157:$CS157)</f>
        <v>41.806451612903224</v>
      </c>
      <c r="L158" s="152">
        <f>AVERAGEIF('Table 2 - Previous month'!$E$4:$CS$4,L$5,'Table 2 - Previous month'!$E157:$CS157)</f>
        <v>61.354838709677416</v>
      </c>
      <c r="M158" s="23"/>
      <c r="N158" s="23"/>
      <c r="O158" s="23"/>
      <c r="P158" s="23"/>
      <c r="Q158" s="23"/>
      <c r="R158" s="23"/>
      <c r="S158" s="23"/>
      <c r="T158" s="23"/>
      <c r="U158" s="23"/>
      <c r="V158" s="23"/>
      <c r="W158" s="23"/>
      <c r="X158" s="23"/>
      <c r="AB158" s="172" t="e">
        <f ca="1">OFFSET(#REF!,1,1)/
OFFSET(#REF!,1,0)</f>
        <v>#REF!</v>
      </c>
      <c r="AC158" s="172" t="e">
        <f ca="1">OFFSET(#REF!,1,1)/
OFFSET(#REF!,1,0)</f>
        <v>#REF!</v>
      </c>
      <c r="AD158" s="173" t="e">
        <f ca="1">OFFSET(#REF!,1,1)/
OFFSET(#REF!,1,0)</f>
        <v>#REF!</v>
      </c>
      <c r="AE158" s="173" t="e">
        <f ca="1">OFFSET(#REF!,1,1)/
OFFSET(#REF!,1,0)</f>
        <v>#REF!</v>
      </c>
      <c r="AF158" s="173" t="e">
        <f ca="1">OFFSET(#REF!,1,1)/
OFFSET(#REF!,1,0)</f>
        <v>#REF!</v>
      </c>
      <c r="AG158" s="173" t="e">
        <f ca="1">OFFSET(#REF!,1,1)/
OFFSET(#REF!,1,0)</f>
        <v>#REF!</v>
      </c>
      <c r="AH158" s="173" t="e">
        <f ca="1">OFFSET(#REF!,1,1)/
OFFSET(#REF!,1,0)</f>
        <v>#REF!</v>
      </c>
      <c r="AI158" s="173" t="e">
        <f ca="1">OFFSET(#REF!,1,1)/
OFFSET(#REF!,1,0)</f>
        <v>#REF!</v>
      </c>
      <c r="AJ158" s="173" t="e">
        <f ca="1">OFFSET(#REF!,1,1)/
OFFSET(#REF!,1,0)</f>
        <v>#REF!</v>
      </c>
      <c r="AK158" s="173" t="e">
        <f ca="1">OFFSET(#REF!,1,1)/
OFFSET(#REF!,1,0)</f>
        <v>#REF!</v>
      </c>
      <c r="AL158" s="173" t="e">
        <f ca="1">OFFSET(#REF!,1,1)/
OFFSET(#REF!,1,0)</f>
        <v>#REF!</v>
      </c>
      <c r="AM158" s="173" t="e">
        <f ca="1">OFFSET(#REF!,1,1)/
OFFSET(#REF!,1,0)</f>
        <v>#REF!</v>
      </c>
      <c r="AN158" s="173" t="e">
        <f ca="1">OFFSET(#REF!,1,1)/
OFFSET(#REF!,1,0)</f>
        <v>#REF!</v>
      </c>
      <c r="AO158" s="173" t="e">
        <f ca="1">OFFSET(#REF!,1,1)/
OFFSET(#REF!,1,0)</f>
        <v>#REF!</v>
      </c>
      <c r="AP158" s="173" t="e">
        <f ca="1">OFFSET(#REF!,1,1)/
OFFSET(#REF!,1,0)</f>
        <v>#REF!</v>
      </c>
      <c r="AQ158" s="173" t="e">
        <f ca="1">OFFSET(#REF!,1,1)/
OFFSET(#REF!,1,0)</f>
        <v>#REF!</v>
      </c>
      <c r="AR158" s="173" t="e">
        <f ca="1">OFFSET(#REF!,1,1)/
OFFSET(#REF!,1,0)</f>
        <v>#REF!</v>
      </c>
      <c r="AS158" s="173" t="e">
        <f ca="1">OFFSET(#REF!,1,1)/
OFFSET(#REF!,1,0)</f>
        <v>#REF!</v>
      </c>
      <c r="AT158" s="173" t="e">
        <f ca="1">OFFSET(#REF!,1,1)/
OFFSET(#REF!,1,0)</f>
        <v>#REF!</v>
      </c>
      <c r="AU158" s="173" t="e">
        <f ca="1">OFFSET(#REF!,1,1)/
OFFSET(#REF!,1,0)</f>
        <v>#REF!</v>
      </c>
      <c r="AV158" s="173" t="e">
        <f ca="1">OFFSET(#REF!,1,1)/
OFFSET(#REF!,1,0)</f>
        <v>#REF!</v>
      </c>
      <c r="AW158" s="173" t="e">
        <f ca="1">OFFSET(#REF!,1,1)/
OFFSET(#REF!,1,0)</f>
        <v>#REF!</v>
      </c>
      <c r="AX158" s="173" t="e">
        <f ca="1">OFFSET(#REF!,1,1)/
OFFSET(#REF!,1,0)</f>
        <v>#REF!</v>
      </c>
      <c r="AY158" s="173" t="e">
        <f ca="1">OFFSET(#REF!,1,1)/
OFFSET(#REF!,1,0)</f>
        <v>#REF!</v>
      </c>
      <c r="AZ158" s="173" t="e">
        <f ca="1">OFFSET(#REF!,1,1)/
OFFSET(#REF!,1,0)</f>
        <v>#REF!</v>
      </c>
      <c r="BA158" s="173" t="e">
        <f ca="1">OFFSET(#REF!,1,1)/
OFFSET(#REF!,1,0)</f>
        <v>#REF!</v>
      </c>
      <c r="BB158" s="173" t="e">
        <f ca="1">OFFSET(#REF!,1,1)/
OFFSET(#REF!,1,0)</f>
        <v>#REF!</v>
      </c>
      <c r="BC158" s="173" t="e">
        <f ca="1">OFFSET(#REF!,1,1)/
OFFSET(#REF!,1,0)</f>
        <v>#REF!</v>
      </c>
      <c r="BD158" s="173" t="e">
        <f ca="1">OFFSET(#REF!,1,1)/
OFFSET(#REF!,1,0)</f>
        <v>#REF!</v>
      </c>
      <c r="BE158" s="173" t="e">
        <f ca="1">OFFSET(#REF!,1,1)/
OFFSET(#REF!,1,0)</f>
        <v>#REF!</v>
      </c>
      <c r="BF158" s="173" t="e">
        <f ca="1">OFFSET(#REF!,1,1)/
OFFSET(#REF!,1,0)</f>
        <v>#REF!</v>
      </c>
    </row>
    <row r="159" spans="1:58" x14ac:dyDescent="0.2">
      <c r="A159" s="18" t="s">
        <v>366</v>
      </c>
      <c r="B159" s="153" t="e">
        <f>AVERAGEIF(#REF!,B$5,#REF!)</f>
        <v>#REF!</v>
      </c>
      <c r="C159" s="153" t="e">
        <f>AVERAGEIF(#REF!,C$5,#REF!)</f>
        <v>#REF!</v>
      </c>
      <c r="D159" s="153" t="e">
        <f>AVERAGEIF(#REF!,D$5,#REF!)</f>
        <v>#REF!</v>
      </c>
      <c r="E159" s="23"/>
      <c r="F159" s="23"/>
      <c r="G159" s="23"/>
      <c r="H159" s="23"/>
      <c r="I159" s="23"/>
      <c r="J159" s="152">
        <f>AVERAGEIF('Table 2 - Previous month'!$E$4:$CS$4,J$5,'Table 2 - Previous month'!$E158:$CS158)</f>
        <v>146.7741935483871</v>
      </c>
      <c r="K159" s="152">
        <f>AVERAGEIF('Table 2 - Previous month'!$E$4:$CS$4,K$5,'Table 2 - Previous month'!$E158:$CS158)</f>
        <v>67.354838709677423</v>
      </c>
      <c r="L159" s="152">
        <f>AVERAGEIF('Table 2 - Previous month'!$E$4:$CS$4,L$5,'Table 2 - Previous month'!$E158:$CS158)</f>
        <v>79.41935483870968</v>
      </c>
      <c r="M159" s="23"/>
      <c r="N159" s="23"/>
      <c r="O159" s="23"/>
      <c r="P159" s="23"/>
      <c r="Q159" s="23"/>
      <c r="R159" s="23"/>
      <c r="S159" s="23"/>
      <c r="T159" s="23"/>
      <c r="U159" s="23"/>
      <c r="V159" s="23"/>
      <c r="W159" s="23"/>
      <c r="X159" s="23"/>
      <c r="AB159" s="172" t="e">
        <f ca="1">OFFSET(#REF!,1,1)/
OFFSET(#REF!,1,0)</f>
        <v>#REF!</v>
      </c>
      <c r="AC159" s="172" t="e">
        <f ca="1">OFFSET(#REF!,1,1)/
OFFSET(#REF!,1,0)</f>
        <v>#REF!</v>
      </c>
      <c r="AD159" s="173" t="e">
        <f ca="1">OFFSET(#REF!,1,1)/
OFFSET(#REF!,1,0)</f>
        <v>#REF!</v>
      </c>
      <c r="AE159" s="173" t="e">
        <f ca="1">OFFSET(#REF!,1,1)/
OFFSET(#REF!,1,0)</f>
        <v>#REF!</v>
      </c>
      <c r="AF159" s="173" t="e">
        <f ca="1">OFFSET(#REF!,1,1)/
OFFSET(#REF!,1,0)</f>
        <v>#REF!</v>
      </c>
      <c r="AG159" s="173" t="e">
        <f ca="1">OFFSET(#REF!,1,1)/
OFFSET(#REF!,1,0)</f>
        <v>#REF!</v>
      </c>
      <c r="AH159" s="173" t="e">
        <f ca="1">OFFSET(#REF!,1,1)/
OFFSET(#REF!,1,0)</f>
        <v>#REF!</v>
      </c>
      <c r="AI159" s="173" t="e">
        <f ca="1">OFFSET(#REF!,1,1)/
OFFSET(#REF!,1,0)</f>
        <v>#REF!</v>
      </c>
      <c r="AJ159" s="173" t="e">
        <f ca="1">OFFSET(#REF!,1,1)/
OFFSET(#REF!,1,0)</f>
        <v>#REF!</v>
      </c>
      <c r="AK159" s="173" t="e">
        <f ca="1">OFFSET(#REF!,1,1)/
OFFSET(#REF!,1,0)</f>
        <v>#REF!</v>
      </c>
      <c r="AL159" s="173" t="e">
        <f ca="1">OFFSET(#REF!,1,1)/
OFFSET(#REF!,1,0)</f>
        <v>#REF!</v>
      </c>
      <c r="AM159" s="173" t="e">
        <f ca="1">OFFSET(#REF!,1,1)/
OFFSET(#REF!,1,0)</f>
        <v>#REF!</v>
      </c>
      <c r="AN159" s="173" t="e">
        <f ca="1">OFFSET(#REF!,1,1)/
OFFSET(#REF!,1,0)</f>
        <v>#REF!</v>
      </c>
      <c r="AO159" s="173" t="e">
        <f ca="1">OFFSET(#REF!,1,1)/
OFFSET(#REF!,1,0)</f>
        <v>#REF!</v>
      </c>
      <c r="AP159" s="173" t="e">
        <f ca="1">OFFSET(#REF!,1,1)/
OFFSET(#REF!,1,0)</f>
        <v>#REF!</v>
      </c>
      <c r="AQ159" s="173" t="e">
        <f ca="1">OFFSET(#REF!,1,1)/
OFFSET(#REF!,1,0)</f>
        <v>#REF!</v>
      </c>
      <c r="AR159" s="173" t="e">
        <f ca="1">OFFSET(#REF!,1,1)/
OFFSET(#REF!,1,0)</f>
        <v>#REF!</v>
      </c>
      <c r="AS159" s="173" t="e">
        <f ca="1">OFFSET(#REF!,1,1)/
OFFSET(#REF!,1,0)</f>
        <v>#REF!</v>
      </c>
      <c r="AT159" s="173" t="e">
        <f ca="1">OFFSET(#REF!,1,1)/
OFFSET(#REF!,1,0)</f>
        <v>#REF!</v>
      </c>
      <c r="AU159" s="173" t="e">
        <f ca="1">OFFSET(#REF!,1,1)/
OFFSET(#REF!,1,0)</f>
        <v>#REF!</v>
      </c>
      <c r="AV159" s="173" t="e">
        <f ca="1">OFFSET(#REF!,1,1)/
OFFSET(#REF!,1,0)</f>
        <v>#REF!</v>
      </c>
      <c r="AW159" s="173" t="e">
        <f ca="1">OFFSET(#REF!,1,1)/
OFFSET(#REF!,1,0)</f>
        <v>#REF!</v>
      </c>
      <c r="AX159" s="173" t="e">
        <f ca="1">OFFSET(#REF!,1,1)/
OFFSET(#REF!,1,0)</f>
        <v>#REF!</v>
      </c>
      <c r="AY159" s="173" t="e">
        <f ca="1">OFFSET(#REF!,1,1)/
OFFSET(#REF!,1,0)</f>
        <v>#REF!</v>
      </c>
      <c r="AZ159" s="173" t="e">
        <f ca="1">OFFSET(#REF!,1,1)/
OFFSET(#REF!,1,0)</f>
        <v>#REF!</v>
      </c>
      <c r="BA159" s="173" t="e">
        <f ca="1">OFFSET(#REF!,1,1)/
OFFSET(#REF!,1,0)</f>
        <v>#REF!</v>
      </c>
      <c r="BB159" s="173" t="e">
        <f ca="1">OFFSET(#REF!,1,1)/
OFFSET(#REF!,1,0)</f>
        <v>#REF!</v>
      </c>
      <c r="BC159" s="173" t="e">
        <f ca="1">OFFSET(#REF!,1,1)/
OFFSET(#REF!,1,0)</f>
        <v>#REF!</v>
      </c>
      <c r="BD159" s="173" t="e">
        <f ca="1">OFFSET(#REF!,1,1)/
OFFSET(#REF!,1,0)</f>
        <v>#REF!</v>
      </c>
      <c r="BE159" s="173" t="e">
        <f ca="1">OFFSET(#REF!,1,1)/
OFFSET(#REF!,1,0)</f>
        <v>#REF!</v>
      </c>
      <c r="BF159" s="173" t="e">
        <f ca="1">OFFSET(#REF!,1,1)/
OFFSET(#REF!,1,0)</f>
        <v>#REF!</v>
      </c>
    </row>
    <row r="160" spans="1:58" x14ac:dyDescent="0.2">
      <c r="A160" s="18" t="s">
        <v>367</v>
      </c>
      <c r="B160" s="153" t="e">
        <f>AVERAGEIF(#REF!,B$5,#REF!)</f>
        <v>#REF!</v>
      </c>
      <c r="C160" s="153" t="e">
        <f>AVERAGEIF(#REF!,C$5,#REF!)</f>
        <v>#REF!</v>
      </c>
      <c r="D160" s="153" t="e">
        <f>AVERAGEIF(#REF!,D$5,#REF!)</f>
        <v>#REF!</v>
      </c>
      <c r="E160" s="23"/>
      <c r="F160" s="23"/>
      <c r="G160" s="23"/>
      <c r="H160" s="23"/>
      <c r="I160" s="23"/>
      <c r="J160" s="152">
        <f>AVERAGEIF('Table 2 - Previous month'!$E$4:$CS$4,J$5,'Table 2 - Previous month'!$E159:$CS159)</f>
        <v>258.64516129032256</v>
      </c>
      <c r="K160" s="152">
        <f>AVERAGEIF('Table 2 - Previous month'!$E$4:$CS$4,K$5,'Table 2 - Previous month'!$E159:$CS159)</f>
        <v>85.709677419354833</v>
      </c>
      <c r="L160" s="152">
        <f>AVERAGEIF('Table 2 - Previous month'!$E$4:$CS$4,L$5,'Table 2 - Previous month'!$E159:$CS159)</f>
        <v>172.93548387096774</v>
      </c>
      <c r="M160" s="23"/>
      <c r="N160" s="23"/>
      <c r="O160" s="23"/>
      <c r="P160" s="23"/>
      <c r="Q160" s="23"/>
      <c r="R160" s="23"/>
      <c r="S160" s="23"/>
      <c r="T160" s="23"/>
      <c r="U160" s="23"/>
      <c r="V160" s="23"/>
      <c r="W160" s="23"/>
      <c r="X160" s="23"/>
      <c r="AB160" s="172" t="e">
        <f ca="1">OFFSET(#REF!,1,1)/
OFFSET(#REF!,1,0)</f>
        <v>#REF!</v>
      </c>
      <c r="AC160" s="172" t="e">
        <f ca="1">OFFSET(#REF!,1,1)/
OFFSET(#REF!,1,0)</f>
        <v>#REF!</v>
      </c>
      <c r="AD160" s="173" t="e">
        <f ca="1">OFFSET(#REF!,1,1)/
OFFSET(#REF!,1,0)</f>
        <v>#REF!</v>
      </c>
      <c r="AE160" s="173" t="e">
        <f ca="1">OFFSET(#REF!,1,1)/
OFFSET(#REF!,1,0)</f>
        <v>#REF!</v>
      </c>
      <c r="AF160" s="173" t="e">
        <f ca="1">OFFSET(#REF!,1,1)/
OFFSET(#REF!,1,0)</f>
        <v>#REF!</v>
      </c>
      <c r="AG160" s="173" t="e">
        <f ca="1">OFFSET(#REF!,1,1)/
OFFSET(#REF!,1,0)</f>
        <v>#REF!</v>
      </c>
      <c r="AH160" s="173" t="e">
        <f ca="1">OFFSET(#REF!,1,1)/
OFFSET(#REF!,1,0)</f>
        <v>#REF!</v>
      </c>
      <c r="AI160" s="173" t="e">
        <f ca="1">OFFSET(#REF!,1,1)/
OFFSET(#REF!,1,0)</f>
        <v>#REF!</v>
      </c>
      <c r="AJ160" s="173" t="e">
        <f ca="1">OFFSET(#REF!,1,1)/
OFFSET(#REF!,1,0)</f>
        <v>#REF!</v>
      </c>
      <c r="AK160" s="173" t="e">
        <f ca="1">OFFSET(#REF!,1,1)/
OFFSET(#REF!,1,0)</f>
        <v>#REF!</v>
      </c>
      <c r="AL160" s="173" t="e">
        <f ca="1">OFFSET(#REF!,1,1)/
OFFSET(#REF!,1,0)</f>
        <v>#REF!</v>
      </c>
      <c r="AM160" s="173" t="e">
        <f ca="1">OFFSET(#REF!,1,1)/
OFFSET(#REF!,1,0)</f>
        <v>#REF!</v>
      </c>
      <c r="AN160" s="173" t="e">
        <f ca="1">OFFSET(#REF!,1,1)/
OFFSET(#REF!,1,0)</f>
        <v>#REF!</v>
      </c>
      <c r="AO160" s="173" t="e">
        <f ca="1">OFFSET(#REF!,1,1)/
OFFSET(#REF!,1,0)</f>
        <v>#REF!</v>
      </c>
      <c r="AP160" s="173" t="e">
        <f ca="1">OFFSET(#REF!,1,1)/
OFFSET(#REF!,1,0)</f>
        <v>#REF!</v>
      </c>
      <c r="AQ160" s="173" t="e">
        <f ca="1">OFFSET(#REF!,1,1)/
OFFSET(#REF!,1,0)</f>
        <v>#REF!</v>
      </c>
      <c r="AR160" s="173" t="e">
        <f ca="1">OFFSET(#REF!,1,1)/
OFFSET(#REF!,1,0)</f>
        <v>#REF!</v>
      </c>
      <c r="AS160" s="173" t="e">
        <f ca="1">OFFSET(#REF!,1,1)/
OFFSET(#REF!,1,0)</f>
        <v>#REF!</v>
      </c>
      <c r="AT160" s="173" t="e">
        <f ca="1">OFFSET(#REF!,1,1)/
OFFSET(#REF!,1,0)</f>
        <v>#REF!</v>
      </c>
      <c r="AU160" s="173" t="e">
        <f ca="1">OFFSET(#REF!,1,1)/
OFFSET(#REF!,1,0)</f>
        <v>#REF!</v>
      </c>
      <c r="AV160" s="173" t="e">
        <f ca="1">OFFSET(#REF!,1,1)/
OFFSET(#REF!,1,0)</f>
        <v>#REF!</v>
      </c>
      <c r="AW160" s="173" t="e">
        <f ca="1">OFFSET(#REF!,1,1)/
OFFSET(#REF!,1,0)</f>
        <v>#REF!</v>
      </c>
      <c r="AX160" s="173" t="e">
        <f ca="1">OFFSET(#REF!,1,1)/
OFFSET(#REF!,1,0)</f>
        <v>#REF!</v>
      </c>
      <c r="AY160" s="173" t="e">
        <f ca="1">OFFSET(#REF!,1,1)/
OFFSET(#REF!,1,0)</f>
        <v>#REF!</v>
      </c>
      <c r="AZ160" s="173" t="e">
        <f ca="1">OFFSET(#REF!,1,1)/
OFFSET(#REF!,1,0)</f>
        <v>#REF!</v>
      </c>
      <c r="BA160" s="173" t="e">
        <f ca="1">OFFSET(#REF!,1,1)/
OFFSET(#REF!,1,0)</f>
        <v>#REF!</v>
      </c>
      <c r="BB160" s="173" t="e">
        <f ca="1">OFFSET(#REF!,1,1)/
OFFSET(#REF!,1,0)</f>
        <v>#REF!</v>
      </c>
      <c r="BC160" s="173" t="e">
        <f ca="1">OFFSET(#REF!,1,1)/
OFFSET(#REF!,1,0)</f>
        <v>#REF!</v>
      </c>
      <c r="BD160" s="173" t="e">
        <f ca="1">OFFSET(#REF!,1,1)/
OFFSET(#REF!,1,0)</f>
        <v>#REF!</v>
      </c>
      <c r="BE160" s="173" t="e">
        <f ca="1">OFFSET(#REF!,1,1)/
OFFSET(#REF!,1,0)</f>
        <v>#REF!</v>
      </c>
      <c r="BF160" s="173" t="e">
        <f ca="1">OFFSET(#REF!,1,1)/
OFFSET(#REF!,1,0)</f>
        <v>#REF!</v>
      </c>
    </row>
    <row r="161" spans="1:58" x14ac:dyDescent="0.2">
      <c r="A161" s="18" t="s">
        <v>372</v>
      </c>
      <c r="B161" s="153" t="e">
        <f>AVERAGEIF(#REF!,B$5,#REF!)</f>
        <v>#REF!</v>
      </c>
      <c r="C161" s="153" t="e">
        <f>AVERAGEIF(#REF!,C$5,#REF!)</f>
        <v>#REF!</v>
      </c>
      <c r="D161" s="153" t="e">
        <f>AVERAGEIF(#REF!,D$5,#REF!)</f>
        <v>#REF!</v>
      </c>
      <c r="E161" s="23"/>
      <c r="F161" s="23"/>
      <c r="G161" s="23"/>
      <c r="H161" s="23"/>
      <c r="I161" s="23"/>
      <c r="J161" s="152">
        <f>AVERAGEIF('Table 2 - Previous month'!$E$4:$CS$4,J$5,'Table 2 - Previous month'!$E160:$CS160)</f>
        <v>123.80645161290323</v>
      </c>
      <c r="K161" s="152">
        <f>AVERAGEIF('Table 2 - Previous month'!$E$4:$CS$4,K$5,'Table 2 - Previous month'!$E160:$CS160)</f>
        <v>51.806451612903224</v>
      </c>
      <c r="L161" s="152">
        <f>AVERAGEIF('Table 2 - Previous month'!$E$4:$CS$4,L$5,'Table 2 - Previous month'!$E160:$CS160)</f>
        <v>72</v>
      </c>
      <c r="M161" s="23"/>
      <c r="N161" s="23"/>
      <c r="O161" s="23"/>
      <c r="P161" s="23"/>
      <c r="Q161" s="23"/>
      <c r="R161" s="23"/>
      <c r="S161" s="23"/>
      <c r="T161" s="23"/>
      <c r="U161" s="23"/>
      <c r="V161" s="23"/>
      <c r="W161" s="23"/>
      <c r="X161" s="23"/>
      <c r="AB161" s="172" t="e">
        <f ca="1">OFFSET(#REF!,1,1)/
OFFSET(#REF!,1,0)</f>
        <v>#REF!</v>
      </c>
      <c r="AC161" s="172" t="e">
        <f ca="1">OFFSET(#REF!,1,1)/
OFFSET(#REF!,1,0)</f>
        <v>#REF!</v>
      </c>
      <c r="AD161" s="173" t="e">
        <f ca="1">OFFSET(#REF!,1,1)/
OFFSET(#REF!,1,0)</f>
        <v>#REF!</v>
      </c>
      <c r="AE161" s="173" t="e">
        <f ca="1">OFFSET(#REF!,1,1)/
OFFSET(#REF!,1,0)</f>
        <v>#REF!</v>
      </c>
      <c r="AF161" s="173" t="e">
        <f ca="1">OFFSET(#REF!,1,1)/
OFFSET(#REF!,1,0)</f>
        <v>#REF!</v>
      </c>
      <c r="AG161" s="173" t="e">
        <f ca="1">OFFSET(#REF!,1,1)/
OFFSET(#REF!,1,0)</f>
        <v>#REF!</v>
      </c>
      <c r="AH161" s="173" t="e">
        <f ca="1">OFFSET(#REF!,1,1)/
OFFSET(#REF!,1,0)</f>
        <v>#REF!</v>
      </c>
      <c r="AI161" s="173" t="e">
        <f ca="1">OFFSET(#REF!,1,1)/
OFFSET(#REF!,1,0)</f>
        <v>#REF!</v>
      </c>
      <c r="AJ161" s="173" t="e">
        <f ca="1">OFFSET(#REF!,1,1)/
OFFSET(#REF!,1,0)</f>
        <v>#REF!</v>
      </c>
      <c r="AK161" s="173" t="e">
        <f ca="1">OFFSET(#REF!,1,1)/
OFFSET(#REF!,1,0)</f>
        <v>#REF!</v>
      </c>
      <c r="AL161" s="173" t="e">
        <f ca="1">OFFSET(#REF!,1,1)/
OFFSET(#REF!,1,0)</f>
        <v>#REF!</v>
      </c>
      <c r="AM161" s="173" t="e">
        <f ca="1">OFFSET(#REF!,1,1)/
OFFSET(#REF!,1,0)</f>
        <v>#REF!</v>
      </c>
      <c r="AN161" s="173" t="e">
        <f ca="1">OFFSET(#REF!,1,1)/
OFFSET(#REF!,1,0)</f>
        <v>#REF!</v>
      </c>
      <c r="AO161" s="173" t="e">
        <f ca="1">OFFSET(#REF!,1,1)/
OFFSET(#REF!,1,0)</f>
        <v>#REF!</v>
      </c>
      <c r="AP161" s="173" t="e">
        <f ca="1">OFFSET(#REF!,1,1)/
OFFSET(#REF!,1,0)</f>
        <v>#REF!</v>
      </c>
      <c r="AQ161" s="173" t="e">
        <f ca="1">OFFSET(#REF!,1,1)/
OFFSET(#REF!,1,0)</f>
        <v>#REF!</v>
      </c>
      <c r="AR161" s="173" t="e">
        <f ca="1">OFFSET(#REF!,1,1)/
OFFSET(#REF!,1,0)</f>
        <v>#REF!</v>
      </c>
      <c r="AS161" s="173" t="e">
        <f ca="1">OFFSET(#REF!,1,1)/
OFFSET(#REF!,1,0)</f>
        <v>#REF!</v>
      </c>
      <c r="AT161" s="173" t="e">
        <f ca="1">OFFSET(#REF!,1,1)/
OFFSET(#REF!,1,0)</f>
        <v>#REF!</v>
      </c>
      <c r="AU161" s="173" t="e">
        <f ca="1">OFFSET(#REF!,1,1)/
OFFSET(#REF!,1,0)</f>
        <v>#REF!</v>
      </c>
      <c r="AV161" s="173" t="e">
        <f ca="1">OFFSET(#REF!,1,1)/
OFFSET(#REF!,1,0)</f>
        <v>#REF!</v>
      </c>
      <c r="AW161" s="173" t="e">
        <f ca="1">OFFSET(#REF!,1,1)/
OFFSET(#REF!,1,0)</f>
        <v>#REF!</v>
      </c>
      <c r="AX161" s="173" t="e">
        <f ca="1">OFFSET(#REF!,1,1)/
OFFSET(#REF!,1,0)</f>
        <v>#REF!</v>
      </c>
      <c r="AY161" s="173" t="e">
        <f ca="1">OFFSET(#REF!,1,1)/
OFFSET(#REF!,1,0)</f>
        <v>#REF!</v>
      </c>
      <c r="AZ161" s="173" t="e">
        <f ca="1">OFFSET(#REF!,1,1)/
OFFSET(#REF!,1,0)</f>
        <v>#REF!</v>
      </c>
      <c r="BA161" s="173" t="e">
        <f ca="1">OFFSET(#REF!,1,1)/
OFFSET(#REF!,1,0)</f>
        <v>#REF!</v>
      </c>
      <c r="BB161" s="173" t="e">
        <f ca="1">OFFSET(#REF!,1,1)/
OFFSET(#REF!,1,0)</f>
        <v>#REF!</v>
      </c>
      <c r="BC161" s="173" t="e">
        <f ca="1">OFFSET(#REF!,1,1)/
OFFSET(#REF!,1,0)</f>
        <v>#REF!</v>
      </c>
      <c r="BD161" s="173" t="e">
        <f ca="1">OFFSET(#REF!,1,1)/
OFFSET(#REF!,1,0)</f>
        <v>#REF!</v>
      </c>
      <c r="BE161" s="173" t="e">
        <f ca="1">OFFSET(#REF!,1,1)/
OFFSET(#REF!,1,0)</f>
        <v>#REF!</v>
      </c>
      <c r="BF161" s="173" t="e">
        <f ca="1">OFFSET(#REF!,1,1)/
OFFSET(#REF!,1,0)</f>
        <v>#REF!</v>
      </c>
    </row>
    <row r="162" spans="1:58" x14ac:dyDescent="0.2">
      <c r="A162" s="18" t="s">
        <v>377</v>
      </c>
      <c r="B162" s="153" t="e">
        <f>AVERAGEIF(#REF!,B$5,#REF!)</f>
        <v>#REF!</v>
      </c>
      <c r="C162" s="153" t="e">
        <f>AVERAGEIF(#REF!,C$5,#REF!)</f>
        <v>#REF!</v>
      </c>
      <c r="D162" s="153" t="e">
        <f>AVERAGEIF(#REF!,D$5,#REF!)</f>
        <v>#REF!</v>
      </c>
      <c r="E162" s="23"/>
      <c r="F162" s="23"/>
      <c r="G162" s="23"/>
      <c r="H162" s="23"/>
      <c r="I162" s="23"/>
      <c r="J162" s="152">
        <f>AVERAGEIF('Table 2 - Previous month'!$E$4:$CS$4,J$5,'Table 2 - Previous month'!$E161:$CS161)</f>
        <v>256.64516129032256</v>
      </c>
      <c r="K162" s="152">
        <f>AVERAGEIF('Table 2 - Previous month'!$E$4:$CS$4,K$5,'Table 2 - Previous month'!$E161:$CS161)</f>
        <v>32.483870967741936</v>
      </c>
      <c r="L162" s="152">
        <f>AVERAGEIF('Table 2 - Previous month'!$E$4:$CS$4,L$5,'Table 2 - Previous month'!$E161:$CS161)</f>
        <v>224.16129032258064</v>
      </c>
      <c r="M162" s="23"/>
      <c r="N162" s="23"/>
      <c r="O162" s="23"/>
      <c r="P162" s="23"/>
      <c r="Q162" s="23"/>
      <c r="R162" s="23"/>
      <c r="S162" s="23"/>
      <c r="T162" s="23"/>
      <c r="U162" s="23"/>
      <c r="V162" s="23"/>
      <c r="W162" s="23"/>
      <c r="X162" s="23"/>
      <c r="AB162" s="172" t="e">
        <f ca="1">OFFSET(#REF!,1,1)/
OFFSET(#REF!,1,0)</f>
        <v>#REF!</v>
      </c>
      <c r="AC162" s="172" t="e">
        <f ca="1">OFFSET(#REF!,1,1)/
OFFSET(#REF!,1,0)</f>
        <v>#REF!</v>
      </c>
      <c r="AD162" s="173" t="e">
        <f ca="1">OFFSET(#REF!,1,1)/
OFFSET(#REF!,1,0)</f>
        <v>#REF!</v>
      </c>
      <c r="AE162" s="173" t="e">
        <f ca="1">OFFSET(#REF!,1,1)/
OFFSET(#REF!,1,0)</f>
        <v>#REF!</v>
      </c>
      <c r="AF162" s="173" t="e">
        <f ca="1">OFFSET(#REF!,1,1)/
OFFSET(#REF!,1,0)</f>
        <v>#REF!</v>
      </c>
      <c r="AG162" s="173" t="e">
        <f ca="1">OFFSET(#REF!,1,1)/
OFFSET(#REF!,1,0)</f>
        <v>#REF!</v>
      </c>
      <c r="AH162" s="173" t="e">
        <f ca="1">OFFSET(#REF!,1,1)/
OFFSET(#REF!,1,0)</f>
        <v>#REF!</v>
      </c>
      <c r="AI162" s="173" t="e">
        <f ca="1">OFFSET(#REF!,1,1)/
OFFSET(#REF!,1,0)</f>
        <v>#REF!</v>
      </c>
      <c r="AJ162" s="173" t="e">
        <f ca="1">OFFSET(#REF!,1,1)/
OFFSET(#REF!,1,0)</f>
        <v>#REF!</v>
      </c>
      <c r="AK162" s="173" t="e">
        <f ca="1">OFFSET(#REF!,1,1)/
OFFSET(#REF!,1,0)</f>
        <v>#REF!</v>
      </c>
      <c r="AL162" s="173" t="e">
        <f ca="1">OFFSET(#REF!,1,1)/
OFFSET(#REF!,1,0)</f>
        <v>#REF!</v>
      </c>
      <c r="AM162" s="173" t="e">
        <f ca="1">OFFSET(#REF!,1,1)/
OFFSET(#REF!,1,0)</f>
        <v>#REF!</v>
      </c>
      <c r="AN162" s="173" t="e">
        <f ca="1">OFFSET(#REF!,1,1)/
OFFSET(#REF!,1,0)</f>
        <v>#REF!</v>
      </c>
      <c r="AO162" s="173" t="e">
        <f ca="1">OFFSET(#REF!,1,1)/
OFFSET(#REF!,1,0)</f>
        <v>#REF!</v>
      </c>
      <c r="AP162" s="173" t="e">
        <f ca="1">OFFSET(#REF!,1,1)/
OFFSET(#REF!,1,0)</f>
        <v>#REF!</v>
      </c>
      <c r="AQ162" s="173" t="e">
        <f ca="1">OFFSET(#REF!,1,1)/
OFFSET(#REF!,1,0)</f>
        <v>#REF!</v>
      </c>
      <c r="AR162" s="173" t="e">
        <f ca="1">OFFSET(#REF!,1,1)/
OFFSET(#REF!,1,0)</f>
        <v>#REF!</v>
      </c>
      <c r="AS162" s="173" t="e">
        <f ca="1">OFFSET(#REF!,1,1)/
OFFSET(#REF!,1,0)</f>
        <v>#REF!</v>
      </c>
      <c r="AT162" s="173" t="e">
        <f ca="1">OFFSET(#REF!,1,1)/
OFFSET(#REF!,1,0)</f>
        <v>#REF!</v>
      </c>
      <c r="AU162" s="173" t="e">
        <f ca="1">OFFSET(#REF!,1,1)/
OFFSET(#REF!,1,0)</f>
        <v>#REF!</v>
      </c>
      <c r="AV162" s="173" t="e">
        <f ca="1">OFFSET(#REF!,1,1)/
OFFSET(#REF!,1,0)</f>
        <v>#REF!</v>
      </c>
      <c r="AW162" s="173" t="e">
        <f ca="1">OFFSET(#REF!,1,1)/
OFFSET(#REF!,1,0)</f>
        <v>#REF!</v>
      </c>
      <c r="AX162" s="173" t="e">
        <f ca="1">OFFSET(#REF!,1,1)/
OFFSET(#REF!,1,0)</f>
        <v>#REF!</v>
      </c>
      <c r="AY162" s="173" t="e">
        <f ca="1">OFFSET(#REF!,1,1)/
OFFSET(#REF!,1,0)</f>
        <v>#REF!</v>
      </c>
      <c r="AZ162" s="173" t="e">
        <f ca="1">OFFSET(#REF!,1,1)/
OFFSET(#REF!,1,0)</f>
        <v>#REF!</v>
      </c>
      <c r="BA162" s="173" t="e">
        <f ca="1">OFFSET(#REF!,1,1)/
OFFSET(#REF!,1,0)</f>
        <v>#REF!</v>
      </c>
      <c r="BB162" s="173" t="e">
        <f ca="1">OFFSET(#REF!,1,1)/
OFFSET(#REF!,1,0)</f>
        <v>#REF!</v>
      </c>
      <c r="BC162" s="173" t="e">
        <f ca="1">OFFSET(#REF!,1,1)/
OFFSET(#REF!,1,0)</f>
        <v>#REF!</v>
      </c>
      <c r="BD162" s="173" t="e">
        <f ca="1">OFFSET(#REF!,1,1)/
OFFSET(#REF!,1,0)</f>
        <v>#REF!</v>
      </c>
      <c r="BE162" s="173" t="e">
        <f ca="1">OFFSET(#REF!,1,1)/
OFFSET(#REF!,1,0)</f>
        <v>#REF!</v>
      </c>
      <c r="BF162" s="173" t="e">
        <f ca="1">OFFSET(#REF!,1,1)/
OFFSET(#REF!,1,0)</f>
        <v>#REF!</v>
      </c>
    </row>
    <row r="163" spans="1:58" x14ac:dyDescent="0.2">
      <c r="A163" s="18" t="s">
        <v>385</v>
      </c>
      <c r="B163" s="153" t="e">
        <f>AVERAGEIF(#REF!,B$5,#REF!)</f>
        <v>#REF!</v>
      </c>
      <c r="C163" s="153" t="e">
        <f>AVERAGEIF(#REF!,C$5,#REF!)</f>
        <v>#REF!</v>
      </c>
      <c r="D163" s="153" t="e">
        <f>AVERAGEIF(#REF!,D$5,#REF!)</f>
        <v>#REF!</v>
      </c>
      <c r="E163" s="23"/>
      <c r="F163" s="23"/>
      <c r="G163" s="23"/>
      <c r="H163" s="23"/>
      <c r="I163" s="23"/>
      <c r="J163" s="152">
        <f>AVERAGEIF('Table 2 - Previous month'!$E$4:$CS$4,J$5,'Table 2 - Previous month'!$E162:$CS162)</f>
        <v>120.03225806451613</v>
      </c>
      <c r="K163" s="152">
        <f>AVERAGEIF('Table 2 - Previous month'!$E$4:$CS$4,K$5,'Table 2 - Previous month'!$E162:$CS162)</f>
        <v>43.483870967741936</v>
      </c>
      <c r="L163" s="152">
        <f>AVERAGEIF('Table 2 - Previous month'!$E$4:$CS$4,L$5,'Table 2 - Previous month'!$E162:$CS162)</f>
        <v>76.548387096774192</v>
      </c>
      <c r="M163" s="23"/>
      <c r="N163" s="23"/>
      <c r="O163" s="23"/>
      <c r="P163" s="23"/>
      <c r="Q163" s="23"/>
      <c r="R163" s="23"/>
      <c r="S163" s="23"/>
      <c r="T163" s="23"/>
      <c r="U163" s="23"/>
      <c r="V163" s="23"/>
      <c r="W163" s="23"/>
      <c r="X163" s="23"/>
      <c r="AB163" s="172" t="e">
        <f ca="1">OFFSET(#REF!,1,1)/
OFFSET(#REF!,1,0)</f>
        <v>#REF!</v>
      </c>
      <c r="AC163" s="172" t="e">
        <f ca="1">OFFSET(#REF!,1,1)/
OFFSET(#REF!,1,0)</f>
        <v>#REF!</v>
      </c>
      <c r="AD163" s="173" t="e">
        <f ca="1">OFFSET(#REF!,1,1)/
OFFSET(#REF!,1,0)</f>
        <v>#REF!</v>
      </c>
      <c r="AE163" s="173" t="e">
        <f ca="1">OFFSET(#REF!,1,1)/
OFFSET(#REF!,1,0)</f>
        <v>#REF!</v>
      </c>
      <c r="AF163" s="173" t="e">
        <f ca="1">OFFSET(#REF!,1,1)/
OFFSET(#REF!,1,0)</f>
        <v>#REF!</v>
      </c>
      <c r="AG163" s="173" t="e">
        <f ca="1">OFFSET(#REF!,1,1)/
OFFSET(#REF!,1,0)</f>
        <v>#REF!</v>
      </c>
      <c r="AH163" s="173" t="e">
        <f ca="1">OFFSET(#REF!,1,1)/
OFFSET(#REF!,1,0)</f>
        <v>#REF!</v>
      </c>
      <c r="AI163" s="173" t="e">
        <f ca="1">OFFSET(#REF!,1,1)/
OFFSET(#REF!,1,0)</f>
        <v>#REF!</v>
      </c>
      <c r="AJ163" s="173" t="e">
        <f ca="1">OFFSET(#REF!,1,1)/
OFFSET(#REF!,1,0)</f>
        <v>#REF!</v>
      </c>
      <c r="AK163" s="173" t="e">
        <f ca="1">OFFSET(#REF!,1,1)/
OFFSET(#REF!,1,0)</f>
        <v>#REF!</v>
      </c>
      <c r="AL163" s="173" t="e">
        <f ca="1">OFFSET(#REF!,1,1)/
OFFSET(#REF!,1,0)</f>
        <v>#REF!</v>
      </c>
      <c r="AM163" s="173" t="e">
        <f ca="1">OFFSET(#REF!,1,1)/
OFFSET(#REF!,1,0)</f>
        <v>#REF!</v>
      </c>
      <c r="AN163" s="173" t="e">
        <f ca="1">OFFSET(#REF!,1,1)/
OFFSET(#REF!,1,0)</f>
        <v>#REF!</v>
      </c>
      <c r="AO163" s="173" t="e">
        <f ca="1">OFFSET(#REF!,1,1)/
OFFSET(#REF!,1,0)</f>
        <v>#REF!</v>
      </c>
      <c r="AP163" s="173" t="e">
        <f ca="1">OFFSET(#REF!,1,1)/
OFFSET(#REF!,1,0)</f>
        <v>#REF!</v>
      </c>
      <c r="AQ163" s="173" t="e">
        <f ca="1">OFFSET(#REF!,1,1)/
OFFSET(#REF!,1,0)</f>
        <v>#REF!</v>
      </c>
      <c r="AR163" s="173" t="e">
        <f ca="1">OFFSET(#REF!,1,1)/
OFFSET(#REF!,1,0)</f>
        <v>#REF!</v>
      </c>
      <c r="AS163" s="173" t="e">
        <f ca="1">OFFSET(#REF!,1,1)/
OFFSET(#REF!,1,0)</f>
        <v>#REF!</v>
      </c>
      <c r="AT163" s="173" t="e">
        <f ca="1">OFFSET(#REF!,1,1)/
OFFSET(#REF!,1,0)</f>
        <v>#REF!</v>
      </c>
      <c r="AU163" s="173" t="e">
        <f ca="1">OFFSET(#REF!,1,1)/
OFFSET(#REF!,1,0)</f>
        <v>#REF!</v>
      </c>
      <c r="AV163" s="173" t="e">
        <f ca="1">OFFSET(#REF!,1,1)/
OFFSET(#REF!,1,0)</f>
        <v>#REF!</v>
      </c>
      <c r="AW163" s="173" t="e">
        <f ca="1">OFFSET(#REF!,1,1)/
OFFSET(#REF!,1,0)</f>
        <v>#REF!</v>
      </c>
      <c r="AX163" s="173" t="e">
        <f ca="1">OFFSET(#REF!,1,1)/
OFFSET(#REF!,1,0)</f>
        <v>#REF!</v>
      </c>
      <c r="AY163" s="173" t="e">
        <f ca="1">OFFSET(#REF!,1,1)/
OFFSET(#REF!,1,0)</f>
        <v>#REF!</v>
      </c>
      <c r="AZ163" s="173" t="e">
        <f ca="1">OFFSET(#REF!,1,1)/
OFFSET(#REF!,1,0)</f>
        <v>#REF!</v>
      </c>
      <c r="BA163" s="173" t="e">
        <f ca="1">OFFSET(#REF!,1,1)/
OFFSET(#REF!,1,0)</f>
        <v>#REF!</v>
      </c>
      <c r="BB163" s="173" t="e">
        <f ca="1">OFFSET(#REF!,1,1)/
OFFSET(#REF!,1,0)</f>
        <v>#REF!</v>
      </c>
      <c r="BC163" s="173" t="e">
        <f ca="1">OFFSET(#REF!,1,1)/
OFFSET(#REF!,1,0)</f>
        <v>#REF!</v>
      </c>
      <c r="BD163" s="173" t="e">
        <f ca="1">OFFSET(#REF!,1,1)/
OFFSET(#REF!,1,0)</f>
        <v>#REF!</v>
      </c>
      <c r="BE163" s="173" t="e">
        <f ca="1">OFFSET(#REF!,1,1)/
OFFSET(#REF!,1,0)</f>
        <v>#REF!</v>
      </c>
      <c r="BF163" s="173" t="e">
        <f ca="1">OFFSET(#REF!,1,1)/
OFFSET(#REF!,1,0)</f>
        <v>#REF!</v>
      </c>
    </row>
    <row r="164" spans="1:58" x14ac:dyDescent="0.2">
      <c r="A164" s="18" t="s">
        <v>390</v>
      </c>
      <c r="B164" s="153" t="e">
        <f>AVERAGEIF(#REF!,B$5,#REF!)</f>
        <v>#REF!</v>
      </c>
      <c r="C164" s="153" t="e">
        <f>AVERAGEIF(#REF!,C$5,#REF!)</f>
        <v>#REF!</v>
      </c>
      <c r="D164" s="153" t="e">
        <f>AVERAGEIF(#REF!,D$5,#REF!)</f>
        <v>#REF!</v>
      </c>
      <c r="E164" s="23"/>
      <c r="F164" s="23"/>
      <c r="G164" s="23"/>
      <c r="H164" s="23"/>
      <c r="I164" s="23"/>
      <c r="J164" s="152">
        <f>AVERAGEIF('Table 2 - Previous month'!$E$4:$CS$4,J$5,'Table 2 - Previous month'!$E163:$CS163)</f>
        <v>538.06451612903231</v>
      </c>
      <c r="K164" s="152">
        <f>AVERAGEIF('Table 2 - Previous month'!$E$4:$CS$4,K$5,'Table 2 - Previous month'!$E163:$CS163)</f>
        <v>177.16129032258064</v>
      </c>
      <c r="L164" s="152">
        <f>AVERAGEIF('Table 2 - Previous month'!$E$4:$CS$4,L$5,'Table 2 - Previous month'!$E163:$CS163)</f>
        <v>360.90322580645159</v>
      </c>
      <c r="M164" s="23"/>
      <c r="N164" s="23"/>
      <c r="O164" s="23"/>
      <c r="P164" s="23"/>
      <c r="Q164" s="23"/>
      <c r="R164" s="23"/>
      <c r="S164" s="23"/>
      <c r="T164" s="23"/>
      <c r="U164" s="23"/>
      <c r="V164" s="23"/>
      <c r="W164" s="23"/>
      <c r="X164" s="23"/>
      <c r="AB164" s="172" t="e">
        <f ca="1">OFFSET(#REF!,1,1)/
OFFSET(#REF!,1,0)</f>
        <v>#REF!</v>
      </c>
      <c r="AC164" s="172" t="e">
        <f ca="1">OFFSET(#REF!,1,1)/
OFFSET(#REF!,1,0)</f>
        <v>#REF!</v>
      </c>
      <c r="AD164" s="173" t="e">
        <f ca="1">OFFSET(#REF!,1,1)/
OFFSET(#REF!,1,0)</f>
        <v>#REF!</v>
      </c>
      <c r="AE164" s="173" t="e">
        <f ca="1">OFFSET(#REF!,1,1)/
OFFSET(#REF!,1,0)</f>
        <v>#REF!</v>
      </c>
      <c r="AF164" s="173" t="e">
        <f ca="1">OFFSET(#REF!,1,1)/
OFFSET(#REF!,1,0)</f>
        <v>#REF!</v>
      </c>
      <c r="AG164" s="173" t="e">
        <f ca="1">OFFSET(#REF!,1,1)/
OFFSET(#REF!,1,0)</f>
        <v>#REF!</v>
      </c>
      <c r="AH164" s="173" t="e">
        <f ca="1">OFFSET(#REF!,1,1)/
OFFSET(#REF!,1,0)</f>
        <v>#REF!</v>
      </c>
      <c r="AI164" s="173" t="e">
        <f ca="1">OFFSET(#REF!,1,1)/
OFFSET(#REF!,1,0)</f>
        <v>#REF!</v>
      </c>
      <c r="AJ164" s="173" t="e">
        <f ca="1">OFFSET(#REF!,1,1)/
OFFSET(#REF!,1,0)</f>
        <v>#REF!</v>
      </c>
      <c r="AK164" s="173" t="e">
        <f ca="1">OFFSET(#REF!,1,1)/
OFFSET(#REF!,1,0)</f>
        <v>#REF!</v>
      </c>
      <c r="AL164" s="173" t="e">
        <f ca="1">OFFSET(#REF!,1,1)/
OFFSET(#REF!,1,0)</f>
        <v>#REF!</v>
      </c>
      <c r="AM164" s="173" t="e">
        <f ca="1">OFFSET(#REF!,1,1)/
OFFSET(#REF!,1,0)</f>
        <v>#REF!</v>
      </c>
      <c r="AN164" s="173" t="e">
        <f ca="1">OFFSET(#REF!,1,1)/
OFFSET(#REF!,1,0)</f>
        <v>#REF!</v>
      </c>
      <c r="AO164" s="173" t="e">
        <f ca="1">OFFSET(#REF!,1,1)/
OFFSET(#REF!,1,0)</f>
        <v>#REF!</v>
      </c>
      <c r="AP164" s="173" t="e">
        <f ca="1">OFFSET(#REF!,1,1)/
OFFSET(#REF!,1,0)</f>
        <v>#REF!</v>
      </c>
      <c r="AQ164" s="173" t="e">
        <f ca="1">OFFSET(#REF!,1,1)/
OFFSET(#REF!,1,0)</f>
        <v>#REF!</v>
      </c>
      <c r="AR164" s="173" t="e">
        <f ca="1">OFFSET(#REF!,1,1)/
OFFSET(#REF!,1,0)</f>
        <v>#REF!</v>
      </c>
      <c r="AS164" s="173" t="e">
        <f ca="1">OFFSET(#REF!,1,1)/
OFFSET(#REF!,1,0)</f>
        <v>#REF!</v>
      </c>
      <c r="AT164" s="173" t="e">
        <f ca="1">OFFSET(#REF!,1,1)/
OFFSET(#REF!,1,0)</f>
        <v>#REF!</v>
      </c>
      <c r="AU164" s="173" t="e">
        <f ca="1">OFFSET(#REF!,1,1)/
OFFSET(#REF!,1,0)</f>
        <v>#REF!</v>
      </c>
      <c r="AV164" s="173" t="e">
        <f ca="1">OFFSET(#REF!,1,1)/
OFFSET(#REF!,1,0)</f>
        <v>#REF!</v>
      </c>
      <c r="AW164" s="173" t="e">
        <f ca="1">OFFSET(#REF!,1,1)/
OFFSET(#REF!,1,0)</f>
        <v>#REF!</v>
      </c>
      <c r="AX164" s="173" t="e">
        <f ca="1">OFFSET(#REF!,1,1)/
OFFSET(#REF!,1,0)</f>
        <v>#REF!</v>
      </c>
      <c r="AY164" s="173" t="e">
        <f ca="1">OFFSET(#REF!,1,1)/
OFFSET(#REF!,1,0)</f>
        <v>#REF!</v>
      </c>
      <c r="AZ164" s="173" t="e">
        <f ca="1">OFFSET(#REF!,1,1)/
OFFSET(#REF!,1,0)</f>
        <v>#REF!</v>
      </c>
      <c r="BA164" s="173" t="e">
        <f ca="1">OFFSET(#REF!,1,1)/
OFFSET(#REF!,1,0)</f>
        <v>#REF!</v>
      </c>
      <c r="BB164" s="173" t="e">
        <f ca="1">OFFSET(#REF!,1,1)/
OFFSET(#REF!,1,0)</f>
        <v>#REF!</v>
      </c>
      <c r="BC164" s="173" t="e">
        <f ca="1">OFFSET(#REF!,1,1)/
OFFSET(#REF!,1,0)</f>
        <v>#REF!</v>
      </c>
      <c r="BD164" s="173" t="e">
        <f ca="1">OFFSET(#REF!,1,1)/
OFFSET(#REF!,1,0)</f>
        <v>#REF!</v>
      </c>
      <c r="BE164" s="173" t="e">
        <f ca="1">OFFSET(#REF!,1,1)/
OFFSET(#REF!,1,0)</f>
        <v>#REF!</v>
      </c>
      <c r="BF164" s="173" t="e">
        <f ca="1">OFFSET(#REF!,1,1)/
OFFSET(#REF!,1,0)</f>
        <v>#REF!</v>
      </c>
    </row>
    <row r="165" spans="1:58" x14ac:dyDescent="0.2">
      <c r="A165" s="18" t="s">
        <v>393</v>
      </c>
      <c r="B165" s="153" t="e">
        <f>AVERAGEIF(#REF!,B$5,#REF!)</f>
        <v>#REF!</v>
      </c>
      <c r="C165" s="153" t="e">
        <f>AVERAGEIF(#REF!,C$5,#REF!)</f>
        <v>#REF!</v>
      </c>
      <c r="D165" s="153" t="e">
        <f>AVERAGEIF(#REF!,D$5,#REF!)</f>
        <v>#REF!</v>
      </c>
      <c r="E165" s="23"/>
      <c r="F165" s="23"/>
      <c r="G165" s="23"/>
      <c r="H165" s="23"/>
      <c r="I165" s="23"/>
      <c r="J165" s="152">
        <f>AVERAGEIF('Table 2 - Previous month'!$E$4:$CS$4,J$5,'Table 2 - Previous month'!$E164:$CS164)</f>
        <v>308.03225806451616</v>
      </c>
      <c r="K165" s="152">
        <f>AVERAGEIF('Table 2 - Previous month'!$E$4:$CS$4,K$5,'Table 2 - Previous month'!$E164:$CS164)</f>
        <v>111.06451612903226</v>
      </c>
      <c r="L165" s="152">
        <f>AVERAGEIF('Table 2 - Previous month'!$E$4:$CS$4,L$5,'Table 2 - Previous month'!$E164:$CS164)</f>
        <v>196.96774193548387</v>
      </c>
      <c r="M165" s="23"/>
      <c r="N165" s="23"/>
      <c r="O165" s="23"/>
      <c r="P165" s="23"/>
      <c r="Q165" s="23"/>
      <c r="R165" s="23"/>
      <c r="S165" s="23"/>
      <c r="T165" s="23"/>
      <c r="U165" s="23"/>
      <c r="V165" s="23"/>
      <c r="W165" s="23"/>
      <c r="X165" s="23"/>
      <c r="AB165" s="172" t="e">
        <f ca="1">OFFSET(#REF!,1,1)/
OFFSET(#REF!,1,0)</f>
        <v>#REF!</v>
      </c>
      <c r="AC165" s="172" t="e">
        <f ca="1">OFFSET(#REF!,1,1)/
OFFSET(#REF!,1,0)</f>
        <v>#REF!</v>
      </c>
      <c r="AD165" s="173" t="e">
        <f ca="1">OFFSET(#REF!,1,1)/
OFFSET(#REF!,1,0)</f>
        <v>#REF!</v>
      </c>
      <c r="AE165" s="173" t="e">
        <f ca="1">OFFSET(#REF!,1,1)/
OFFSET(#REF!,1,0)</f>
        <v>#REF!</v>
      </c>
      <c r="AF165" s="173" t="e">
        <f ca="1">OFFSET(#REF!,1,1)/
OFFSET(#REF!,1,0)</f>
        <v>#REF!</v>
      </c>
      <c r="AG165" s="173" t="e">
        <f ca="1">OFFSET(#REF!,1,1)/
OFFSET(#REF!,1,0)</f>
        <v>#REF!</v>
      </c>
      <c r="AH165" s="173" t="e">
        <f ca="1">OFFSET(#REF!,1,1)/
OFFSET(#REF!,1,0)</f>
        <v>#REF!</v>
      </c>
      <c r="AI165" s="173" t="e">
        <f ca="1">OFFSET(#REF!,1,1)/
OFFSET(#REF!,1,0)</f>
        <v>#REF!</v>
      </c>
      <c r="AJ165" s="173" t="e">
        <f ca="1">OFFSET(#REF!,1,1)/
OFFSET(#REF!,1,0)</f>
        <v>#REF!</v>
      </c>
      <c r="AK165" s="173" t="e">
        <f ca="1">OFFSET(#REF!,1,1)/
OFFSET(#REF!,1,0)</f>
        <v>#REF!</v>
      </c>
      <c r="AL165" s="173" t="e">
        <f ca="1">OFFSET(#REF!,1,1)/
OFFSET(#REF!,1,0)</f>
        <v>#REF!</v>
      </c>
      <c r="AM165" s="173" t="e">
        <f ca="1">OFFSET(#REF!,1,1)/
OFFSET(#REF!,1,0)</f>
        <v>#REF!</v>
      </c>
      <c r="AN165" s="173" t="e">
        <f ca="1">OFFSET(#REF!,1,1)/
OFFSET(#REF!,1,0)</f>
        <v>#REF!</v>
      </c>
      <c r="AO165" s="173" t="e">
        <f ca="1">OFFSET(#REF!,1,1)/
OFFSET(#REF!,1,0)</f>
        <v>#REF!</v>
      </c>
      <c r="AP165" s="173" t="e">
        <f ca="1">OFFSET(#REF!,1,1)/
OFFSET(#REF!,1,0)</f>
        <v>#REF!</v>
      </c>
      <c r="AQ165" s="173" t="e">
        <f ca="1">OFFSET(#REF!,1,1)/
OFFSET(#REF!,1,0)</f>
        <v>#REF!</v>
      </c>
      <c r="AR165" s="173" t="e">
        <f ca="1">OFFSET(#REF!,1,1)/
OFFSET(#REF!,1,0)</f>
        <v>#REF!</v>
      </c>
      <c r="AS165" s="173" t="e">
        <f ca="1">OFFSET(#REF!,1,1)/
OFFSET(#REF!,1,0)</f>
        <v>#REF!</v>
      </c>
      <c r="AT165" s="173" t="e">
        <f ca="1">OFFSET(#REF!,1,1)/
OFFSET(#REF!,1,0)</f>
        <v>#REF!</v>
      </c>
      <c r="AU165" s="173" t="e">
        <f ca="1">OFFSET(#REF!,1,1)/
OFFSET(#REF!,1,0)</f>
        <v>#REF!</v>
      </c>
      <c r="AV165" s="173" t="e">
        <f ca="1">OFFSET(#REF!,1,1)/
OFFSET(#REF!,1,0)</f>
        <v>#REF!</v>
      </c>
      <c r="AW165" s="173" t="e">
        <f ca="1">OFFSET(#REF!,1,1)/
OFFSET(#REF!,1,0)</f>
        <v>#REF!</v>
      </c>
      <c r="AX165" s="173" t="e">
        <f ca="1">OFFSET(#REF!,1,1)/
OFFSET(#REF!,1,0)</f>
        <v>#REF!</v>
      </c>
      <c r="AY165" s="173" t="e">
        <f ca="1">OFFSET(#REF!,1,1)/
OFFSET(#REF!,1,0)</f>
        <v>#REF!</v>
      </c>
      <c r="AZ165" s="173" t="e">
        <f ca="1">OFFSET(#REF!,1,1)/
OFFSET(#REF!,1,0)</f>
        <v>#REF!</v>
      </c>
      <c r="BA165" s="173" t="e">
        <f ca="1">OFFSET(#REF!,1,1)/
OFFSET(#REF!,1,0)</f>
        <v>#REF!</v>
      </c>
      <c r="BB165" s="173" t="e">
        <f ca="1">OFFSET(#REF!,1,1)/
OFFSET(#REF!,1,0)</f>
        <v>#REF!</v>
      </c>
      <c r="BC165" s="173" t="e">
        <f ca="1">OFFSET(#REF!,1,1)/
OFFSET(#REF!,1,0)</f>
        <v>#REF!</v>
      </c>
      <c r="BD165" s="173" t="e">
        <f ca="1">OFFSET(#REF!,1,1)/
OFFSET(#REF!,1,0)</f>
        <v>#REF!</v>
      </c>
      <c r="BE165" s="173" t="e">
        <f ca="1">OFFSET(#REF!,1,1)/
OFFSET(#REF!,1,0)</f>
        <v>#REF!</v>
      </c>
      <c r="BF165" s="173" t="e">
        <f ca="1">OFFSET(#REF!,1,1)/
OFFSET(#REF!,1,0)</f>
        <v>#REF!</v>
      </c>
    </row>
    <row r="166" spans="1:58" x14ac:dyDescent="0.2">
      <c r="A166" s="18" t="s">
        <v>287</v>
      </c>
      <c r="B166" s="153" t="e">
        <f>AVERAGEIF(#REF!,B$5,#REF!)</f>
        <v>#REF!</v>
      </c>
      <c r="C166" s="153" t="e">
        <f>AVERAGEIF(#REF!,C$5,#REF!)</f>
        <v>#REF!</v>
      </c>
      <c r="D166" s="153" t="e">
        <f>AVERAGEIF(#REF!,D$5,#REF!)</f>
        <v>#REF!</v>
      </c>
      <c r="E166" s="23"/>
      <c r="F166" s="23"/>
      <c r="G166" s="23"/>
      <c r="H166" s="23"/>
      <c r="I166" s="23"/>
      <c r="J166" s="152">
        <f>AVERAGEIF('Table 2 - Previous month'!$E$4:$CS$4,J$5,'Table 2 - Previous month'!$E165:$CS165)</f>
        <v>78.483870967741936</v>
      </c>
      <c r="K166" s="152">
        <f>AVERAGEIF('Table 2 - Previous month'!$E$4:$CS$4,K$5,'Table 2 - Previous month'!$E165:$CS165)</f>
        <v>51.064516129032256</v>
      </c>
      <c r="L166" s="152">
        <f>AVERAGEIF('Table 2 - Previous month'!$E$4:$CS$4,L$5,'Table 2 - Previous month'!$E165:$CS165)</f>
        <v>27.419354838709676</v>
      </c>
      <c r="M166" s="23"/>
      <c r="N166" s="23"/>
      <c r="O166" s="23"/>
      <c r="P166" s="23"/>
      <c r="Q166" s="23"/>
      <c r="R166" s="23"/>
      <c r="S166" s="23"/>
      <c r="T166" s="23"/>
      <c r="U166" s="23"/>
      <c r="V166" s="23"/>
      <c r="W166" s="23"/>
      <c r="X166" s="23"/>
      <c r="AB166" s="172" t="e">
        <f ca="1">OFFSET(#REF!,1,1)/
OFFSET(#REF!,1,0)</f>
        <v>#REF!</v>
      </c>
      <c r="AC166" s="172" t="e">
        <f ca="1">OFFSET(#REF!,1,1)/
OFFSET(#REF!,1,0)</f>
        <v>#REF!</v>
      </c>
      <c r="AD166" s="173" t="e">
        <f ca="1">OFFSET(#REF!,1,1)/
OFFSET(#REF!,1,0)</f>
        <v>#REF!</v>
      </c>
      <c r="AE166" s="173" t="e">
        <f ca="1">OFFSET(#REF!,1,1)/
OFFSET(#REF!,1,0)</f>
        <v>#REF!</v>
      </c>
      <c r="AF166" s="173" t="e">
        <f ca="1">OFFSET(#REF!,1,1)/
OFFSET(#REF!,1,0)</f>
        <v>#REF!</v>
      </c>
      <c r="AG166" s="173" t="e">
        <f ca="1">OFFSET(#REF!,1,1)/
OFFSET(#REF!,1,0)</f>
        <v>#REF!</v>
      </c>
      <c r="AH166" s="173" t="e">
        <f ca="1">OFFSET(#REF!,1,1)/
OFFSET(#REF!,1,0)</f>
        <v>#REF!</v>
      </c>
      <c r="AI166" s="173" t="e">
        <f ca="1">OFFSET(#REF!,1,1)/
OFFSET(#REF!,1,0)</f>
        <v>#REF!</v>
      </c>
      <c r="AJ166" s="173" t="e">
        <f ca="1">OFFSET(#REF!,1,1)/
OFFSET(#REF!,1,0)</f>
        <v>#REF!</v>
      </c>
      <c r="AK166" s="173" t="e">
        <f ca="1">OFFSET(#REF!,1,1)/
OFFSET(#REF!,1,0)</f>
        <v>#REF!</v>
      </c>
      <c r="AL166" s="173" t="e">
        <f ca="1">OFFSET(#REF!,1,1)/
OFFSET(#REF!,1,0)</f>
        <v>#REF!</v>
      </c>
      <c r="AM166" s="173" t="e">
        <f ca="1">OFFSET(#REF!,1,1)/
OFFSET(#REF!,1,0)</f>
        <v>#REF!</v>
      </c>
      <c r="AN166" s="173" t="e">
        <f ca="1">OFFSET(#REF!,1,1)/
OFFSET(#REF!,1,0)</f>
        <v>#REF!</v>
      </c>
      <c r="AO166" s="173" t="e">
        <f ca="1">OFFSET(#REF!,1,1)/
OFFSET(#REF!,1,0)</f>
        <v>#REF!</v>
      </c>
      <c r="AP166" s="173" t="e">
        <f ca="1">OFFSET(#REF!,1,1)/
OFFSET(#REF!,1,0)</f>
        <v>#REF!</v>
      </c>
      <c r="AQ166" s="173" t="e">
        <f ca="1">OFFSET(#REF!,1,1)/
OFFSET(#REF!,1,0)</f>
        <v>#REF!</v>
      </c>
      <c r="AR166" s="173" t="e">
        <f ca="1">OFFSET(#REF!,1,1)/
OFFSET(#REF!,1,0)</f>
        <v>#REF!</v>
      </c>
      <c r="AS166" s="173" t="e">
        <f ca="1">OFFSET(#REF!,1,1)/
OFFSET(#REF!,1,0)</f>
        <v>#REF!</v>
      </c>
      <c r="AT166" s="173" t="e">
        <f ca="1">OFFSET(#REF!,1,1)/
OFFSET(#REF!,1,0)</f>
        <v>#REF!</v>
      </c>
      <c r="AU166" s="173" t="e">
        <f ca="1">OFFSET(#REF!,1,1)/
OFFSET(#REF!,1,0)</f>
        <v>#REF!</v>
      </c>
      <c r="AV166" s="173" t="e">
        <f ca="1">OFFSET(#REF!,1,1)/
OFFSET(#REF!,1,0)</f>
        <v>#REF!</v>
      </c>
      <c r="AW166" s="173" t="e">
        <f ca="1">OFFSET(#REF!,1,1)/
OFFSET(#REF!,1,0)</f>
        <v>#REF!</v>
      </c>
      <c r="AX166" s="173" t="e">
        <f ca="1">OFFSET(#REF!,1,1)/
OFFSET(#REF!,1,0)</f>
        <v>#REF!</v>
      </c>
      <c r="AY166" s="173" t="e">
        <f ca="1">OFFSET(#REF!,1,1)/
OFFSET(#REF!,1,0)</f>
        <v>#REF!</v>
      </c>
      <c r="AZ166" s="173" t="e">
        <f ca="1">OFFSET(#REF!,1,1)/
OFFSET(#REF!,1,0)</f>
        <v>#REF!</v>
      </c>
      <c r="BA166" s="173" t="e">
        <f ca="1">OFFSET(#REF!,1,1)/
OFFSET(#REF!,1,0)</f>
        <v>#REF!</v>
      </c>
      <c r="BB166" s="173" t="e">
        <f ca="1">OFFSET(#REF!,1,1)/
OFFSET(#REF!,1,0)</f>
        <v>#REF!</v>
      </c>
      <c r="BC166" s="173" t="e">
        <f ca="1">OFFSET(#REF!,1,1)/
OFFSET(#REF!,1,0)</f>
        <v>#REF!</v>
      </c>
      <c r="BD166" s="173" t="e">
        <f ca="1">OFFSET(#REF!,1,1)/
OFFSET(#REF!,1,0)</f>
        <v>#REF!</v>
      </c>
      <c r="BE166" s="173" t="e">
        <f ca="1">OFFSET(#REF!,1,1)/
OFFSET(#REF!,1,0)</f>
        <v>#REF!</v>
      </c>
      <c r="BF166" s="173" t="e">
        <f ca="1">OFFSET(#REF!,1,1)/
OFFSET(#REF!,1,0)</f>
        <v>#REF!</v>
      </c>
    </row>
    <row r="167" spans="1:58" x14ac:dyDescent="0.2">
      <c r="A167" s="18" t="s">
        <v>288</v>
      </c>
      <c r="B167" s="153" t="e">
        <f>AVERAGEIF(#REF!,B$5,#REF!)</f>
        <v>#REF!</v>
      </c>
      <c r="C167" s="153" t="e">
        <f>AVERAGEIF(#REF!,C$5,#REF!)</f>
        <v>#REF!</v>
      </c>
      <c r="D167" s="153" t="e">
        <f>AVERAGEIF(#REF!,D$5,#REF!)</f>
        <v>#REF!</v>
      </c>
      <c r="E167" s="23"/>
      <c r="F167" s="23"/>
      <c r="G167" s="23"/>
      <c r="H167" s="23"/>
      <c r="I167" s="23"/>
      <c r="J167" s="152">
        <f>AVERAGEIF('Table 2 - Previous month'!$E$4:$CS$4,J$5,'Table 2 - Previous month'!$E166:$CS166)</f>
        <v>342.41935483870969</v>
      </c>
      <c r="K167" s="152">
        <f>AVERAGEIF('Table 2 - Previous month'!$E$4:$CS$4,K$5,'Table 2 - Previous month'!$E166:$CS166)</f>
        <v>108.12903225806451</v>
      </c>
      <c r="L167" s="152">
        <f>AVERAGEIF('Table 2 - Previous month'!$E$4:$CS$4,L$5,'Table 2 - Previous month'!$E166:$CS166)</f>
        <v>234.29032258064515</v>
      </c>
      <c r="M167" s="23"/>
      <c r="N167" s="23"/>
      <c r="O167" s="23"/>
      <c r="P167" s="23"/>
      <c r="Q167" s="23"/>
      <c r="R167" s="23"/>
      <c r="S167" s="23"/>
      <c r="T167" s="23"/>
      <c r="U167" s="23"/>
      <c r="V167" s="23"/>
      <c r="W167" s="23"/>
      <c r="X167" s="23"/>
      <c r="AB167" s="172" t="e">
        <f ca="1">OFFSET(#REF!,1,1)/
OFFSET(#REF!,1,0)</f>
        <v>#REF!</v>
      </c>
      <c r="AC167" s="172" t="e">
        <f ca="1">OFFSET(#REF!,1,1)/
OFFSET(#REF!,1,0)</f>
        <v>#REF!</v>
      </c>
      <c r="AD167" s="173" t="e">
        <f ca="1">OFFSET(#REF!,1,1)/
OFFSET(#REF!,1,0)</f>
        <v>#REF!</v>
      </c>
      <c r="AE167" s="173" t="e">
        <f ca="1">OFFSET(#REF!,1,1)/
OFFSET(#REF!,1,0)</f>
        <v>#REF!</v>
      </c>
      <c r="AF167" s="173" t="e">
        <f ca="1">OFFSET(#REF!,1,1)/
OFFSET(#REF!,1,0)</f>
        <v>#REF!</v>
      </c>
      <c r="AG167" s="173" t="e">
        <f ca="1">OFFSET(#REF!,1,1)/
OFFSET(#REF!,1,0)</f>
        <v>#REF!</v>
      </c>
      <c r="AH167" s="173" t="e">
        <f ca="1">OFFSET(#REF!,1,1)/
OFFSET(#REF!,1,0)</f>
        <v>#REF!</v>
      </c>
      <c r="AI167" s="173" t="e">
        <f ca="1">OFFSET(#REF!,1,1)/
OFFSET(#REF!,1,0)</f>
        <v>#REF!</v>
      </c>
      <c r="AJ167" s="173" t="e">
        <f ca="1">OFFSET(#REF!,1,1)/
OFFSET(#REF!,1,0)</f>
        <v>#REF!</v>
      </c>
      <c r="AK167" s="173" t="e">
        <f ca="1">OFFSET(#REF!,1,1)/
OFFSET(#REF!,1,0)</f>
        <v>#REF!</v>
      </c>
      <c r="AL167" s="173" t="e">
        <f ca="1">OFFSET(#REF!,1,1)/
OFFSET(#REF!,1,0)</f>
        <v>#REF!</v>
      </c>
      <c r="AM167" s="173" t="e">
        <f ca="1">OFFSET(#REF!,1,1)/
OFFSET(#REF!,1,0)</f>
        <v>#REF!</v>
      </c>
      <c r="AN167" s="173" t="e">
        <f ca="1">OFFSET(#REF!,1,1)/
OFFSET(#REF!,1,0)</f>
        <v>#REF!</v>
      </c>
      <c r="AO167" s="173" t="e">
        <f ca="1">OFFSET(#REF!,1,1)/
OFFSET(#REF!,1,0)</f>
        <v>#REF!</v>
      </c>
      <c r="AP167" s="173" t="e">
        <f ca="1">OFFSET(#REF!,1,1)/
OFFSET(#REF!,1,0)</f>
        <v>#REF!</v>
      </c>
      <c r="AQ167" s="173" t="e">
        <f ca="1">OFFSET(#REF!,1,1)/
OFFSET(#REF!,1,0)</f>
        <v>#REF!</v>
      </c>
      <c r="AR167" s="173" t="e">
        <f ca="1">OFFSET(#REF!,1,1)/
OFFSET(#REF!,1,0)</f>
        <v>#REF!</v>
      </c>
      <c r="AS167" s="173" t="e">
        <f ca="1">OFFSET(#REF!,1,1)/
OFFSET(#REF!,1,0)</f>
        <v>#REF!</v>
      </c>
      <c r="AT167" s="173" t="e">
        <f ca="1">OFFSET(#REF!,1,1)/
OFFSET(#REF!,1,0)</f>
        <v>#REF!</v>
      </c>
      <c r="AU167" s="173" t="e">
        <f ca="1">OFFSET(#REF!,1,1)/
OFFSET(#REF!,1,0)</f>
        <v>#REF!</v>
      </c>
      <c r="AV167" s="173" t="e">
        <f ca="1">OFFSET(#REF!,1,1)/
OFFSET(#REF!,1,0)</f>
        <v>#REF!</v>
      </c>
      <c r="AW167" s="173" t="e">
        <f ca="1">OFFSET(#REF!,1,1)/
OFFSET(#REF!,1,0)</f>
        <v>#REF!</v>
      </c>
      <c r="AX167" s="173" t="e">
        <f ca="1">OFFSET(#REF!,1,1)/
OFFSET(#REF!,1,0)</f>
        <v>#REF!</v>
      </c>
      <c r="AY167" s="173" t="e">
        <f ca="1">OFFSET(#REF!,1,1)/
OFFSET(#REF!,1,0)</f>
        <v>#REF!</v>
      </c>
      <c r="AZ167" s="173" t="e">
        <f ca="1">OFFSET(#REF!,1,1)/
OFFSET(#REF!,1,0)</f>
        <v>#REF!</v>
      </c>
      <c r="BA167" s="173" t="e">
        <f ca="1">OFFSET(#REF!,1,1)/
OFFSET(#REF!,1,0)</f>
        <v>#REF!</v>
      </c>
      <c r="BB167" s="173" t="e">
        <f ca="1">OFFSET(#REF!,1,1)/
OFFSET(#REF!,1,0)</f>
        <v>#REF!</v>
      </c>
      <c r="BC167" s="173" t="e">
        <f ca="1">OFFSET(#REF!,1,1)/
OFFSET(#REF!,1,0)</f>
        <v>#REF!</v>
      </c>
      <c r="BD167" s="173" t="e">
        <f ca="1">OFFSET(#REF!,1,1)/
OFFSET(#REF!,1,0)</f>
        <v>#REF!</v>
      </c>
      <c r="BE167" s="173" t="e">
        <f ca="1">OFFSET(#REF!,1,1)/
OFFSET(#REF!,1,0)</f>
        <v>#REF!</v>
      </c>
      <c r="BF167" s="173" t="e">
        <f ca="1">OFFSET(#REF!,1,1)/
OFFSET(#REF!,1,0)</f>
        <v>#REF!</v>
      </c>
    </row>
    <row r="168" spans="1:58" x14ac:dyDescent="0.2">
      <c r="A168" s="18" t="s">
        <v>319</v>
      </c>
      <c r="B168" s="153" t="e">
        <f>AVERAGEIF(#REF!,B$5,#REF!)</f>
        <v>#REF!</v>
      </c>
      <c r="C168" s="153" t="e">
        <f>AVERAGEIF(#REF!,C$5,#REF!)</f>
        <v>#REF!</v>
      </c>
      <c r="D168" s="153" t="e">
        <f>AVERAGEIF(#REF!,D$5,#REF!)</f>
        <v>#REF!</v>
      </c>
      <c r="E168" s="23"/>
      <c r="F168" s="23"/>
      <c r="G168" s="23"/>
      <c r="H168" s="23"/>
      <c r="I168" s="23"/>
      <c r="J168" s="152">
        <f>AVERAGEIF('Table 2 - Previous month'!$E$4:$CS$4,J$5,'Table 2 - Previous month'!$E167:$CS167)</f>
        <v>101.58064516129032</v>
      </c>
      <c r="K168" s="152">
        <f>AVERAGEIF('Table 2 - Previous month'!$E$4:$CS$4,K$5,'Table 2 - Previous month'!$E167:$CS167)</f>
        <v>35.774193548387096</v>
      </c>
      <c r="L168" s="152">
        <f>AVERAGEIF('Table 2 - Previous month'!$E$4:$CS$4,L$5,'Table 2 - Previous month'!$E167:$CS167)</f>
        <v>65.806451612903231</v>
      </c>
      <c r="M168" s="23"/>
      <c r="N168" s="23"/>
      <c r="O168" s="23"/>
      <c r="P168" s="23"/>
      <c r="Q168" s="23"/>
      <c r="R168" s="23"/>
      <c r="S168" s="23"/>
      <c r="T168" s="23"/>
      <c r="U168" s="23"/>
      <c r="V168" s="23"/>
      <c r="W168" s="23"/>
      <c r="X168" s="23"/>
      <c r="AB168" s="172" t="e">
        <f ca="1">OFFSET(#REF!,1,1)/
OFFSET(#REF!,1,0)</f>
        <v>#REF!</v>
      </c>
      <c r="AC168" s="172" t="e">
        <f ca="1">OFFSET(#REF!,1,1)/
OFFSET(#REF!,1,0)</f>
        <v>#REF!</v>
      </c>
      <c r="AD168" s="173" t="e">
        <f ca="1">OFFSET(#REF!,1,1)/
OFFSET(#REF!,1,0)</f>
        <v>#REF!</v>
      </c>
      <c r="AE168" s="173" t="e">
        <f ca="1">OFFSET(#REF!,1,1)/
OFFSET(#REF!,1,0)</f>
        <v>#REF!</v>
      </c>
      <c r="AF168" s="173" t="e">
        <f ca="1">OFFSET(#REF!,1,1)/
OFFSET(#REF!,1,0)</f>
        <v>#REF!</v>
      </c>
      <c r="AG168" s="173" t="e">
        <f ca="1">OFFSET(#REF!,1,1)/
OFFSET(#REF!,1,0)</f>
        <v>#REF!</v>
      </c>
      <c r="AH168" s="173" t="e">
        <f ca="1">OFFSET(#REF!,1,1)/
OFFSET(#REF!,1,0)</f>
        <v>#REF!</v>
      </c>
      <c r="AI168" s="173" t="e">
        <f ca="1">OFFSET(#REF!,1,1)/
OFFSET(#REF!,1,0)</f>
        <v>#REF!</v>
      </c>
      <c r="AJ168" s="173" t="e">
        <f ca="1">OFFSET(#REF!,1,1)/
OFFSET(#REF!,1,0)</f>
        <v>#REF!</v>
      </c>
      <c r="AK168" s="173" t="e">
        <f ca="1">OFFSET(#REF!,1,1)/
OFFSET(#REF!,1,0)</f>
        <v>#REF!</v>
      </c>
      <c r="AL168" s="173" t="e">
        <f ca="1">OFFSET(#REF!,1,1)/
OFFSET(#REF!,1,0)</f>
        <v>#REF!</v>
      </c>
      <c r="AM168" s="173" t="e">
        <f ca="1">OFFSET(#REF!,1,1)/
OFFSET(#REF!,1,0)</f>
        <v>#REF!</v>
      </c>
      <c r="AN168" s="173" t="e">
        <f ca="1">OFFSET(#REF!,1,1)/
OFFSET(#REF!,1,0)</f>
        <v>#REF!</v>
      </c>
      <c r="AO168" s="173" t="e">
        <f ca="1">OFFSET(#REF!,1,1)/
OFFSET(#REF!,1,0)</f>
        <v>#REF!</v>
      </c>
      <c r="AP168" s="173" t="e">
        <f ca="1">OFFSET(#REF!,1,1)/
OFFSET(#REF!,1,0)</f>
        <v>#REF!</v>
      </c>
      <c r="AQ168" s="173" t="e">
        <f ca="1">OFFSET(#REF!,1,1)/
OFFSET(#REF!,1,0)</f>
        <v>#REF!</v>
      </c>
      <c r="AR168" s="173" t="e">
        <f ca="1">OFFSET(#REF!,1,1)/
OFFSET(#REF!,1,0)</f>
        <v>#REF!</v>
      </c>
      <c r="AS168" s="173" t="e">
        <f ca="1">OFFSET(#REF!,1,1)/
OFFSET(#REF!,1,0)</f>
        <v>#REF!</v>
      </c>
      <c r="AT168" s="173" t="e">
        <f ca="1">OFFSET(#REF!,1,1)/
OFFSET(#REF!,1,0)</f>
        <v>#REF!</v>
      </c>
      <c r="AU168" s="173" t="e">
        <f ca="1">OFFSET(#REF!,1,1)/
OFFSET(#REF!,1,0)</f>
        <v>#REF!</v>
      </c>
      <c r="AV168" s="173" t="e">
        <f ca="1">OFFSET(#REF!,1,1)/
OFFSET(#REF!,1,0)</f>
        <v>#REF!</v>
      </c>
      <c r="AW168" s="173" t="e">
        <f ca="1">OFFSET(#REF!,1,1)/
OFFSET(#REF!,1,0)</f>
        <v>#REF!</v>
      </c>
      <c r="AX168" s="173" t="e">
        <f ca="1">OFFSET(#REF!,1,1)/
OFFSET(#REF!,1,0)</f>
        <v>#REF!</v>
      </c>
      <c r="AY168" s="173" t="e">
        <f ca="1">OFFSET(#REF!,1,1)/
OFFSET(#REF!,1,0)</f>
        <v>#REF!</v>
      </c>
      <c r="AZ168" s="173" t="e">
        <f ca="1">OFFSET(#REF!,1,1)/
OFFSET(#REF!,1,0)</f>
        <v>#REF!</v>
      </c>
      <c r="BA168" s="173" t="e">
        <f ca="1">OFFSET(#REF!,1,1)/
OFFSET(#REF!,1,0)</f>
        <v>#REF!</v>
      </c>
      <c r="BB168" s="173" t="e">
        <f ca="1">OFFSET(#REF!,1,1)/
OFFSET(#REF!,1,0)</f>
        <v>#REF!</v>
      </c>
      <c r="BC168" s="173" t="e">
        <f ca="1">OFFSET(#REF!,1,1)/
OFFSET(#REF!,1,0)</f>
        <v>#REF!</v>
      </c>
      <c r="BD168" s="173" t="e">
        <f ca="1">OFFSET(#REF!,1,1)/
OFFSET(#REF!,1,0)</f>
        <v>#REF!</v>
      </c>
      <c r="BE168" s="173" t="e">
        <f ca="1">OFFSET(#REF!,1,1)/
OFFSET(#REF!,1,0)</f>
        <v>#REF!</v>
      </c>
      <c r="BF168" s="173" t="e">
        <f ca="1">OFFSET(#REF!,1,1)/
OFFSET(#REF!,1,0)</f>
        <v>#REF!</v>
      </c>
    </row>
    <row r="169" spans="1:58" x14ac:dyDescent="0.2">
      <c r="A169" s="18" t="s">
        <v>295</v>
      </c>
      <c r="B169" s="153" t="e">
        <f>AVERAGEIF(#REF!,B$5,#REF!)</f>
        <v>#REF!</v>
      </c>
      <c r="C169" s="153" t="e">
        <f>AVERAGEIF(#REF!,C$5,#REF!)</f>
        <v>#REF!</v>
      </c>
      <c r="D169" s="153" t="e">
        <f>AVERAGEIF(#REF!,D$5,#REF!)</f>
        <v>#REF!</v>
      </c>
      <c r="E169" s="23"/>
      <c r="F169" s="23"/>
      <c r="G169" s="23"/>
      <c r="H169" s="23"/>
      <c r="I169" s="23"/>
      <c r="J169" s="152">
        <f>AVERAGEIF('Table 2 - Previous month'!$E$4:$CS$4,J$5,'Table 2 - Previous month'!$E168:$CS168)</f>
        <v>175.45161290322579</v>
      </c>
      <c r="K169" s="152">
        <f>AVERAGEIF('Table 2 - Previous month'!$E$4:$CS$4,K$5,'Table 2 - Previous month'!$E168:$CS168)</f>
        <v>75.161290322580641</v>
      </c>
      <c r="L169" s="152">
        <f>AVERAGEIF('Table 2 - Previous month'!$E$4:$CS$4,L$5,'Table 2 - Previous month'!$E168:$CS168)</f>
        <v>100.29032258064517</v>
      </c>
      <c r="M169" s="23"/>
      <c r="N169" s="23"/>
      <c r="O169" s="23"/>
      <c r="P169" s="23"/>
      <c r="Q169" s="23"/>
      <c r="R169" s="23"/>
      <c r="S169" s="23"/>
      <c r="T169" s="23"/>
      <c r="U169" s="23"/>
      <c r="V169" s="23"/>
      <c r="W169" s="23"/>
      <c r="X169" s="23"/>
      <c r="AB169" s="172" t="e">
        <f ca="1">OFFSET(#REF!,1,1)/
OFFSET(#REF!,1,0)</f>
        <v>#REF!</v>
      </c>
      <c r="AC169" s="172" t="e">
        <f ca="1">OFFSET(#REF!,1,1)/
OFFSET(#REF!,1,0)</f>
        <v>#REF!</v>
      </c>
      <c r="AD169" s="173" t="e">
        <f ca="1">OFFSET(#REF!,1,1)/
OFFSET(#REF!,1,0)</f>
        <v>#REF!</v>
      </c>
      <c r="AE169" s="173" t="e">
        <f ca="1">OFFSET(#REF!,1,1)/
OFFSET(#REF!,1,0)</f>
        <v>#REF!</v>
      </c>
      <c r="AF169" s="173" t="e">
        <f ca="1">OFFSET(#REF!,1,1)/
OFFSET(#REF!,1,0)</f>
        <v>#REF!</v>
      </c>
      <c r="AG169" s="173" t="e">
        <f ca="1">OFFSET(#REF!,1,1)/
OFFSET(#REF!,1,0)</f>
        <v>#REF!</v>
      </c>
      <c r="AH169" s="173" t="e">
        <f ca="1">OFFSET(#REF!,1,1)/
OFFSET(#REF!,1,0)</f>
        <v>#REF!</v>
      </c>
      <c r="AI169" s="173" t="e">
        <f ca="1">OFFSET(#REF!,1,1)/
OFFSET(#REF!,1,0)</f>
        <v>#REF!</v>
      </c>
      <c r="AJ169" s="173" t="e">
        <f ca="1">OFFSET(#REF!,1,1)/
OFFSET(#REF!,1,0)</f>
        <v>#REF!</v>
      </c>
      <c r="AK169" s="173" t="e">
        <f ca="1">OFFSET(#REF!,1,1)/
OFFSET(#REF!,1,0)</f>
        <v>#REF!</v>
      </c>
      <c r="AL169" s="173" t="e">
        <f ca="1">OFFSET(#REF!,1,1)/
OFFSET(#REF!,1,0)</f>
        <v>#REF!</v>
      </c>
      <c r="AM169" s="173" t="e">
        <f ca="1">OFFSET(#REF!,1,1)/
OFFSET(#REF!,1,0)</f>
        <v>#REF!</v>
      </c>
      <c r="AN169" s="173" t="e">
        <f ca="1">OFFSET(#REF!,1,1)/
OFFSET(#REF!,1,0)</f>
        <v>#REF!</v>
      </c>
      <c r="AO169" s="173" t="e">
        <f ca="1">OFFSET(#REF!,1,1)/
OFFSET(#REF!,1,0)</f>
        <v>#REF!</v>
      </c>
      <c r="AP169" s="173" t="e">
        <f ca="1">OFFSET(#REF!,1,1)/
OFFSET(#REF!,1,0)</f>
        <v>#REF!</v>
      </c>
      <c r="AQ169" s="173" t="e">
        <f ca="1">OFFSET(#REF!,1,1)/
OFFSET(#REF!,1,0)</f>
        <v>#REF!</v>
      </c>
      <c r="AR169" s="173" t="e">
        <f ca="1">OFFSET(#REF!,1,1)/
OFFSET(#REF!,1,0)</f>
        <v>#REF!</v>
      </c>
      <c r="AS169" s="173" t="e">
        <f ca="1">OFFSET(#REF!,1,1)/
OFFSET(#REF!,1,0)</f>
        <v>#REF!</v>
      </c>
      <c r="AT169" s="173" t="e">
        <f ca="1">OFFSET(#REF!,1,1)/
OFFSET(#REF!,1,0)</f>
        <v>#REF!</v>
      </c>
      <c r="AU169" s="173" t="e">
        <f ca="1">OFFSET(#REF!,1,1)/
OFFSET(#REF!,1,0)</f>
        <v>#REF!</v>
      </c>
      <c r="AV169" s="173" t="e">
        <f ca="1">OFFSET(#REF!,1,1)/
OFFSET(#REF!,1,0)</f>
        <v>#REF!</v>
      </c>
      <c r="AW169" s="173" t="e">
        <f ca="1">OFFSET(#REF!,1,1)/
OFFSET(#REF!,1,0)</f>
        <v>#REF!</v>
      </c>
      <c r="AX169" s="173" t="e">
        <f ca="1">OFFSET(#REF!,1,1)/
OFFSET(#REF!,1,0)</f>
        <v>#REF!</v>
      </c>
      <c r="AY169" s="173" t="e">
        <f ca="1">OFFSET(#REF!,1,1)/
OFFSET(#REF!,1,0)</f>
        <v>#REF!</v>
      </c>
      <c r="AZ169" s="173" t="e">
        <f ca="1">OFFSET(#REF!,1,1)/
OFFSET(#REF!,1,0)</f>
        <v>#REF!</v>
      </c>
      <c r="BA169" s="173" t="e">
        <f ca="1">OFFSET(#REF!,1,1)/
OFFSET(#REF!,1,0)</f>
        <v>#REF!</v>
      </c>
      <c r="BB169" s="173" t="e">
        <f ca="1">OFFSET(#REF!,1,1)/
OFFSET(#REF!,1,0)</f>
        <v>#REF!</v>
      </c>
      <c r="BC169" s="173" t="e">
        <f ca="1">OFFSET(#REF!,1,1)/
OFFSET(#REF!,1,0)</f>
        <v>#REF!</v>
      </c>
      <c r="BD169" s="173" t="e">
        <f ca="1">OFFSET(#REF!,1,1)/
OFFSET(#REF!,1,0)</f>
        <v>#REF!</v>
      </c>
      <c r="BE169" s="173" t="e">
        <f ca="1">OFFSET(#REF!,1,1)/
OFFSET(#REF!,1,0)</f>
        <v>#REF!</v>
      </c>
      <c r="BF169" s="173" t="e">
        <f ca="1">OFFSET(#REF!,1,1)/
OFFSET(#REF!,1,0)</f>
        <v>#REF!</v>
      </c>
    </row>
    <row r="170" spans="1:58" x14ac:dyDescent="0.2">
      <c r="A170" s="18" t="s">
        <v>305</v>
      </c>
      <c r="B170" s="153" t="e">
        <f>AVERAGEIF(#REF!,B$5,#REF!)</f>
        <v>#REF!</v>
      </c>
      <c r="C170" s="153" t="e">
        <f>AVERAGEIF(#REF!,C$5,#REF!)</f>
        <v>#REF!</v>
      </c>
      <c r="D170" s="153" t="e">
        <f>AVERAGEIF(#REF!,D$5,#REF!)</f>
        <v>#REF!</v>
      </c>
      <c r="E170" s="23"/>
      <c r="F170" s="23"/>
      <c r="G170" s="23"/>
      <c r="H170" s="23"/>
      <c r="I170" s="23"/>
      <c r="J170" s="152">
        <f>AVERAGEIF('Table 2 - Previous month'!$E$4:$CS$4,J$5,'Table 2 - Previous month'!$E169:$CS169)</f>
        <v>317.67741935483872</v>
      </c>
      <c r="K170" s="152">
        <f>AVERAGEIF('Table 2 - Previous month'!$E$4:$CS$4,K$5,'Table 2 - Previous month'!$E169:$CS169)</f>
        <v>116.48387096774194</v>
      </c>
      <c r="L170" s="152">
        <f>AVERAGEIF('Table 2 - Previous month'!$E$4:$CS$4,L$5,'Table 2 - Previous month'!$E169:$CS169)</f>
        <v>201.19354838709677</v>
      </c>
      <c r="M170" s="23"/>
      <c r="N170" s="23"/>
      <c r="O170" s="23"/>
      <c r="P170" s="23"/>
      <c r="Q170" s="23"/>
      <c r="R170" s="23"/>
      <c r="S170" s="23"/>
      <c r="T170" s="23"/>
      <c r="U170" s="23"/>
      <c r="V170" s="23"/>
      <c r="W170" s="23"/>
      <c r="X170" s="23"/>
      <c r="AB170" s="172" t="e">
        <f ca="1">OFFSET(#REF!,1,1)/
OFFSET(#REF!,1,0)</f>
        <v>#REF!</v>
      </c>
      <c r="AC170" s="172" t="e">
        <f ca="1">OFFSET(#REF!,1,1)/
OFFSET(#REF!,1,0)</f>
        <v>#REF!</v>
      </c>
      <c r="AD170" s="173" t="e">
        <f ca="1">OFFSET(#REF!,1,1)/
OFFSET(#REF!,1,0)</f>
        <v>#REF!</v>
      </c>
      <c r="AE170" s="173" t="e">
        <f ca="1">OFFSET(#REF!,1,1)/
OFFSET(#REF!,1,0)</f>
        <v>#REF!</v>
      </c>
      <c r="AF170" s="173" t="e">
        <f ca="1">OFFSET(#REF!,1,1)/
OFFSET(#REF!,1,0)</f>
        <v>#REF!</v>
      </c>
      <c r="AG170" s="173" t="e">
        <f ca="1">OFFSET(#REF!,1,1)/
OFFSET(#REF!,1,0)</f>
        <v>#REF!</v>
      </c>
      <c r="AH170" s="173" t="e">
        <f ca="1">OFFSET(#REF!,1,1)/
OFFSET(#REF!,1,0)</f>
        <v>#REF!</v>
      </c>
      <c r="AI170" s="173" t="e">
        <f ca="1">OFFSET(#REF!,1,1)/
OFFSET(#REF!,1,0)</f>
        <v>#REF!</v>
      </c>
      <c r="AJ170" s="173" t="e">
        <f ca="1">OFFSET(#REF!,1,1)/
OFFSET(#REF!,1,0)</f>
        <v>#REF!</v>
      </c>
      <c r="AK170" s="173" t="e">
        <f ca="1">OFFSET(#REF!,1,1)/
OFFSET(#REF!,1,0)</f>
        <v>#REF!</v>
      </c>
      <c r="AL170" s="173" t="e">
        <f ca="1">OFFSET(#REF!,1,1)/
OFFSET(#REF!,1,0)</f>
        <v>#REF!</v>
      </c>
      <c r="AM170" s="173" t="e">
        <f ca="1">OFFSET(#REF!,1,1)/
OFFSET(#REF!,1,0)</f>
        <v>#REF!</v>
      </c>
      <c r="AN170" s="173" t="e">
        <f ca="1">OFFSET(#REF!,1,1)/
OFFSET(#REF!,1,0)</f>
        <v>#REF!</v>
      </c>
      <c r="AO170" s="173" t="e">
        <f ca="1">OFFSET(#REF!,1,1)/
OFFSET(#REF!,1,0)</f>
        <v>#REF!</v>
      </c>
      <c r="AP170" s="173" t="e">
        <f ca="1">OFFSET(#REF!,1,1)/
OFFSET(#REF!,1,0)</f>
        <v>#REF!</v>
      </c>
      <c r="AQ170" s="173" t="e">
        <f ca="1">OFFSET(#REF!,1,1)/
OFFSET(#REF!,1,0)</f>
        <v>#REF!</v>
      </c>
      <c r="AR170" s="173" t="e">
        <f ca="1">OFFSET(#REF!,1,1)/
OFFSET(#REF!,1,0)</f>
        <v>#REF!</v>
      </c>
      <c r="AS170" s="173" t="e">
        <f ca="1">OFFSET(#REF!,1,1)/
OFFSET(#REF!,1,0)</f>
        <v>#REF!</v>
      </c>
      <c r="AT170" s="173" t="e">
        <f ca="1">OFFSET(#REF!,1,1)/
OFFSET(#REF!,1,0)</f>
        <v>#REF!</v>
      </c>
      <c r="AU170" s="173" t="e">
        <f ca="1">OFFSET(#REF!,1,1)/
OFFSET(#REF!,1,0)</f>
        <v>#REF!</v>
      </c>
      <c r="AV170" s="173" t="e">
        <f ca="1">OFFSET(#REF!,1,1)/
OFFSET(#REF!,1,0)</f>
        <v>#REF!</v>
      </c>
      <c r="AW170" s="173" t="e">
        <f ca="1">OFFSET(#REF!,1,1)/
OFFSET(#REF!,1,0)</f>
        <v>#REF!</v>
      </c>
      <c r="AX170" s="173" t="e">
        <f ca="1">OFFSET(#REF!,1,1)/
OFFSET(#REF!,1,0)</f>
        <v>#REF!</v>
      </c>
      <c r="AY170" s="173" t="e">
        <f ca="1">OFFSET(#REF!,1,1)/
OFFSET(#REF!,1,0)</f>
        <v>#REF!</v>
      </c>
      <c r="AZ170" s="173" t="e">
        <f ca="1">OFFSET(#REF!,1,1)/
OFFSET(#REF!,1,0)</f>
        <v>#REF!</v>
      </c>
      <c r="BA170" s="173" t="e">
        <f ca="1">OFFSET(#REF!,1,1)/
OFFSET(#REF!,1,0)</f>
        <v>#REF!</v>
      </c>
      <c r="BB170" s="173" t="e">
        <f ca="1">OFFSET(#REF!,1,1)/
OFFSET(#REF!,1,0)</f>
        <v>#REF!</v>
      </c>
      <c r="BC170" s="173" t="e">
        <f ca="1">OFFSET(#REF!,1,1)/
OFFSET(#REF!,1,0)</f>
        <v>#REF!</v>
      </c>
      <c r="BD170" s="173" t="e">
        <f ca="1">OFFSET(#REF!,1,1)/
OFFSET(#REF!,1,0)</f>
        <v>#REF!</v>
      </c>
      <c r="BE170" s="173" t="e">
        <f ca="1">OFFSET(#REF!,1,1)/
OFFSET(#REF!,1,0)</f>
        <v>#REF!</v>
      </c>
      <c r="BF170" s="173" t="e">
        <f ca="1">OFFSET(#REF!,1,1)/
OFFSET(#REF!,1,0)</f>
        <v>#REF!</v>
      </c>
    </row>
    <row r="171" spans="1:58" x14ac:dyDescent="0.2">
      <c r="A171" s="18" t="s">
        <v>282</v>
      </c>
      <c r="B171" s="153" t="e">
        <f>AVERAGEIF(#REF!,B$5,#REF!)</f>
        <v>#REF!</v>
      </c>
      <c r="C171" s="153" t="e">
        <f>AVERAGEIF(#REF!,C$5,#REF!)</f>
        <v>#REF!</v>
      </c>
      <c r="D171" s="153" t="e">
        <f>AVERAGEIF(#REF!,D$5,#REF!)</f>
        <v>#REF!</v>
      </c>
      <c r="E171" s="23"/>
      <c r="F171" s="23"/>
      <c r="G171" s="23"/>
      <c r="H171" s="23"/>
      <c r="I171" s="23"/>
      <c r="J171" s="152">
        <f>AVERAGEIF('Table 2 - Previous month'!$E$4:$CS$4,J$5,'Table 2 - Previous month'!$E170:$CS170)</f>
        <v>173.09677419354838</v>
      </c>
      <c r="K171" s="152">
        <f>AVERAGEIF('Table 2 - Previous month'!$E$4:$CS$4,K$5,'Table 2 - Previous month'!$E170:$CS170)</f>
        <v>78</v>
      </c>
      <c r="L171" s="152">
        <f>AVERAGEIF('Table 2 - Previous month'!$E$4:$CS$4,L$5,'Table 2 - Previous month'!$E170:$CS170)</f>
        <v>95.096774193548384</v>
      </c>
      <c r="M171" s="23"/>
      <c r="N171" s="23"/>
      <c r="O171" s="23"/>
      <c r="P171" s="23"/>
      <c r="Q171" s="23"/>
      <c r="R171" s="23"/>
      <c r="S171" s="23"/>
      <c r="T171" s="23"/>
      <c r="U171" s="23"/>
      <c r="V171" s="23"/>
      <c r="W171" s="23"/>
      <c r="X171" s="23"/>
      <c r="AB171" s="172" t="e">
        <f ca="1">OFFSET(#REF!,1,1)/
OFFSET(#REF!,1,0)</f>
        <v>#REF!</v>
      </c>
      <c r="AC171" s="172" t="e">
        <f ca="1">OFFSET(#REF!,1,1)/
OFFSET(#REF!,1,0)</f>
        <v>#REF!</v>
      </c>
      <c r="AD171" s="173" t="e">
        <f ca="1">OFFSET(#REF!,1,1)/
OFFSET(#REF!,1,0)</f>
        <v>#REF!</v>
      </c>
      <c r="AE171" s="173" t="e">
        <f ca="1">OFFSET(#REF!,1,1)/
OFFSET(#REF!,1,0)</f>
        <v>#REF!</v>
      </c>
      <c r="AF171" s="173" t="e">
        <f ca="1">OFFSET(#REF!,1,1)/
OFFSET(#REF!,1,0)</f>
        <v>#REF!</v>
      </c>
      <c r="AG171" s="173" t="e">
        <f ca="1">OFFSET(#REF!,1,1)/
OFFSET(#REF!,1,0)</f>
        <v>#REF!</v>
      </c>
      <c r="AH171" s="173" t="e">
        <f ca="1">OFFSET(#REF!,1,1)/
OFFSET(#REF!,1,0)</f>
        <v>#REF!</v>
      </c>
      <c r="AI171" s="173" t="e">
        <f ca="1">OFFSET(#REF!,1,1)/
OFFSET(#REF!,1,0)</f>
        <v>#REF!</v>
      </c>
      <c r="AJ171" s="173" t="e">
        <f ca="1">OFFSET(#REF!,1,1)/
OFFSET(#REF!,1,0)</f>
        <v>#REF!</v>
      </c>
      <c r="AK171" s="173" t="e">
        <f ca="1">OFFSET(#REF!,1,1)/
OFFSET(#REF!,1,0)</f>
        <v>#REF!</v>
      </c>
      <c r="AL171" s="173" t="e">
        <f ca="1">OFFSET(#REF!,1,1)/
OFFSET(#REF!,1,0)</f>
        <v>#REF!</v>
      </c>
      <c r="AM171" s="173" t="e">
        <f ca="1">OFFSET(#REF!,1,1)/
OFFSET(#REF!,1,0)</f>
        <v>#REF!</v>
      </c>
      <c r="AN171" s="173" t="e">
        <f ca="1">OFFSET(#REF!,1,1)/
OFFSET(#REF!,1,0)</f>
        <v>#REF!</v>
      </c>
      <c r="AO171" s="173" t="e">
        <f ca="1">OFFSET(#REF!,1,1)/
OFFSET(#REF!,1,0)</f>
        <v>#REF!</v>
      </c>
      <c r="AP171" s="173" t="e">
        <f ca="1">OFFSET(#REF!,1,1)/
OFFSET(#REF!,1,0)</f>
        <v>#REF!</v>
      </c>
      <c r="AQ171" s="173" t="e">
        <f ca="1">OFFSET(#REF!,1,1)/
OFFSET(#REF!,1,0)</f>
        <v>#REF!</v>
      </c>
      <c r="AR171" s="173" t="e">
        <f ca="1">OFFSET(#REF!,1,1)/
OFFSET(#REF!,1,0)</f>
        <v>#REF!</v>
      </c>
      <c r="AS171" s="173" t="e">
        <f ca="1">OFFSET(#REF!,1,1)/
OFFSET(#REF!,1,0)</f>
        <v>#REF!</v>
      </c>
      <c r="AT171" s="173" t="e">
        <f ca="1">OFFSET(#REF!,1,1)/
OFFSET(#REF!,1,0)</f>
        <v>#REF!</v>
      </c>
      <c r="AU171" s="173" t="e">
        <f ca="1">OFFSET(#REF!,1,1)/
OFFSET(#REF!,1,0)</f>
        <v>#REF!</v>
      </c>
      <c r="AV171" s="173" t="e">
        <f ca="1">OFFSET(#REF!,1,1)/
OFFSET(#REF!,1,0)</f>
        <v>#REF!</v>
      </c>
      <c r="AW171" s="173" t="e">
        <f ca="1">OFFSET(#REF!,1,1)/
OFFSET(#REF!,1,0)</f>
        <v>#REF!</v>
      </c>
      <c r="AX171" s="173" t="e">
        <f ca="1">OFFSET(#REF!,1,1)/
OFFSET(#REF!,1,0)</f>
        <v>#REF!</v>
      </c>
      <c r="AY171" s="173" t="e">
        <f ca="1">OFFSET(#REF!,1,1)/
OFFSET(#REF!,1,0)</f>
        <v>#REF!</v>
      </c>
      <c r="AZ171" s="173" t="e">
        <f ca="1">OFFSET(#REF!,1,1)/
OFFSET(#REF!,1,0)</f>
        <v>#REF!</v>
      </c>
      <c r="BA171" s="173" t="e">
        <f ca="1">OFFSET(#REF!,1,1)/
OFFSET(#REF!,1,0)</f>
        <v>#REF!</v>
      </c>
      <c r="BB171" s="173" t="e">
        <f ca="1">OFFSET(#REF!,1,1)/
OFFSET(#REF!,1,0)</f>
        <v>#REF!</v>
      </c>
      <c r="BC171" s="173" t="e">
        <f ca="1">OFFSET(#REF!,1,1)/
OFFSET(#REF!,1,0)</f>
        <v>#REF!</v>
      </c>
      <c r="BD171" s="173" t="e">
        <f ca="1">OFFSET(#REF!,1,1)/
OFFSET(#REF!,1,0)</f>
        <v>#REF!</v>
      </c>
      <c r="BE171" s="173" t="e">
        <f ca="1">OFFSET(#REF!,1,1)/
OFFSET(#REF!,1,0)</f>
        <v>#REF!</v>
      </c>
      <c r="BF171" s="173" t="e">
        <f ca="1">OFFSET(#REF!,1,1)/
OFFSET(#REF!,1,0)</f>
        <v>#REF!</v>
      </c>
    </row>
    <row r="172" spans="1:58" x14ac:dyDescent="0.2">
      <c r="A172" s="18" t="s">
        <v>309</v>
      </c>
      <c r="B172" s="153" t="e">
        <f>AVERAGEIF(#REF!,B$5,#REF!)</f>
        <v>#REF!</v>
      </c>
      <c r="C172" s="153" t="e">
        <f>AVERAGEIF(#REF!,C$5,#REF!)</f>
        <v>#REF!</v>
      </c>
      <c r="D172" s="153" t="e">
        <f>AVERAGEIF(#REF!,D$5,#REF!)</f>
        <v>#REF!</v>
      </c>
      <c r="E172" s="23"/>
      <c r="F172" s="23"/>
      <c r="G172" s="23"/>
      <c r="H172" s="23"/>
      <c r="I172" s="23"/>
      <c r="J172" s="152">
        <f>AVERAGEIF('Table 2 - Previous month'!$E$4:$CS$4,J$5,'Table 2 - Previous month'!$E171:$CS171)</f>
        <v>300.67741935483872</v>
      </c>
      <c r="K172" s="152">
        <f>AVERAGEIF('Table 2 - Previous month'!$E$4:$CS$4,K$5,'Table 2 - Previous month'!$E171:$CS171)</f>
        <v>159.90322580645162</v>
      </c>
      <c r="L172" s="152">
        <f>AVERAGEIF('Table 2 - Previous month'!$E$4:$CS$4,L$5,'Table 2 - Previous month'!$E171:$CS171)</f>
        <v>140.7741935483871</v>
      </c>
      <c r="M172" s="23"/>
      <c r="N172" s="23"/>
      <c r="O172" s="23"/>
      <c r="P172" s="23"/>
      <c r="Q172" s="23"/>
      <c r="R172" s="23"/>
      <c r="S172" s="23"/>
      <c r="T172" s="23"/>
      <c r="U172" s="23"/>
      <c r="V172" s="23"/>
      <c r="W172" s="23"/>
      <c r="X172" s="23"/>
      <c r="AB172" s="172" t="e">
        <f ca="1">OFFSET(#REF!,1,1)/
OFFSET(#REF!,1,0)</f>
        <v>#REF!</v>
      </c>
      <c r="AC172" s="172" t="e">
        <f ca="1">OFFSET(#REF!,1,1)/
OFFSET(#REF!,1,0)</f>
        <v>#REF!</v>
      </c>
      <c r="AD172" s="173" t="e">
        <f ca="1">OFFSET(#REF!,1,1)/
OFFSET(#REF!,1,0)</f>
        <v>#REF!</v>
      </c>
      <c r="AE172" s="173" t="e">
        <f ca="1">OFFSET(#REF!,1,1)/
OFFSET(#REF!,1,0)</f>
        <v>#REF!</v>
      </c>
      <c r="AF172" s="173" t="e">
        <f ca="1">OFFSET(#REF!,1,1)/
OFFSET(#REF!,1,0)</f>
        <v>#REF!</v>
      </c>
      <c r="AG172" s="173" t="e">
        <f ca="1">OFFSET(#REF!,1,1)/
OFFSET(#REF!,1,0)</f>
        <v>#REF!</v>
      </c>
      <c r="AH172" s="173" t="e">
        <f ca="1">OFFSET(#REF!,1,1)/
OFFSET(#REF!,1,0)</f>
        <v>#REF!</v>
      </c>
      <c r="AI172" s="173" t="e">
        <f ca="1">OFFSET(#REF!,1,1)/
OFFSET(#REF!,1,0)</f>
        <v>#REF!</v>
      </c>
      <c r="AJ172" s="173" t="e">
        <f ca="1">OFFSET(#REF!,1,1)/
OFFSET(#REF!,1,0)</f>
        <v>#REF!</v>
      </c>
      <c r="AK172" s="173" t="e">
        <f ca="1">OFFSET(#REF!,1,1)/
OFFSET(#REF!,1,0)</f>
        <v>#REF!</v>
      </c>
      <c r="AL172" s="173" t="e">
        <f ca="1">OFFSET(#REF!,1,1)/
OFFSET(#REF!,1,0)</f>
        <v>#REF!</v>
      </c>
      <c r="AM172" s="173" t="e">
        <f ca="1">OFFSET(#REF!,1,1)/
OFFSET(#REF!,1,0)</f>
        <v>#REF!</v>
      </c>
      <c r="AN172" s="173" t="e">
        <f ca="1">OFFSET(#REF!,1,1)/
OFFSET(#REF!,1,0)</f>
        <v>#REF!</v>
      </c>
      <c r="AO172" s="173" t="e">
        <f ca="1">OFFSET(#REF!,1,1)/
OFFSET(#REF!,1,0)</f>
        <v>#REF!</v>
      </c>
      <c r="AP172" s="173" t="e">
        <f ca="1">OFFSET(#REF!,1,1)/
OFFSET(#REF!,1,0)</f>
        <v>#REF!</v>
      </c>
      <c r="AQ172" s="173" t="e">
        <f ca="1">OFFSET(#REF!,1,1)/
OFFSET(#REF!,1,0)</f>
        <v>#REF!</v>
      </c>
      <c r="AR172" s="173" t="e">
        <f ca="1">OFFSET(#REF!,1,1)/
OFFSET(#REF!,1,0)</f>
        <v>#REF!</v>
      </c>
      <c r="AS172" s="173" t="e">
        <f ca="1">OFFSET(#REF!,1,1)/
OFFSET(#REF!,1,0)</f>
        <v>#REF!</v>
      </c>
      <c r="AT172" s="173" t="e">
        <f ca="1">OFFSET(#REF!,1,1)/
OFFSET(#REF!,1,0)</f>
        <v>#REF!</v>
      </c>
      <c r="AU172" s="173" t="e">
        <f ca="1">OFFSET(#REF!,1,1)/
OFFSET(#REF!,1,0)</f>
        <v>#REF!</v>
      </c>
      <c r="AV172" s="173" t="e">
        <f ca="1">OFFSET(#REF!,1,1)/
OFFSET(#REF!,1,0)</f>
        <v>#REF!</v>
      </c>
      <c r="AW172" s="173" t="e">
        <f ca="1">OFFSET(#REF!,1,1)/
OFFSET(#REF!,1,0)</f>
        <v>#REF!</v>
      </c>
      <c r="AX172" s="173" t="e">
        <f ca="1">OFFSET(#REF!,1,1)/
OFFSET(#REF!,1,0)</f>
        <v>#REF!</v>
      </c>
      <c r="AY172" s="173" t="e">
        <f ca="1">OFFSET(#REF!,1,1)/
OFFSET(#REF!,1,0)</f>
        <v>#REF!</v>
      </c>
      <c r="AZ172" s="173" t="e">
        <f ca="1">OFFSET(#REF!,1,1)/
OFFSET(#REF!,1,0)</f>
        <v>#REF!</v>
      </c>
      <c r="BA172" s="173" t="e">
        <f ca="1">OFFSET(#REF!,1,1)/
OFFSET(#REF!,1,0)</f>
        <v>#REF!</v>
      </c>
      <c r="BB172" s="173" t="e">
        <f ca="1">OFFSET(#REF!,1,1)/
OFFSET(#REF!,1,0)</f>
        <v>#REF!</v>
      </c>
      <c r="BC172" s="173" t="e">
        <f ca="1">OFFSET(#REF!,1,1)/
OFFSET(#REF!,1,0)</f>
        <v>#REF!</v>
      </c>
      <c r="BD172" s="173" t="e">
        <f ca="1">OFFSET(#REF!,1,1)/
OFFSET(#REF!,1,0)</f>
        <v>#REF!</v>
      </c>
      <c r="BE172" s="173" t="e">
        <f ca="1">OFFSET(#REF!,1,1)/
OFFSET(#REF!,1,0)</f>
        <v>#REF!</v>
      </c>
      <c r="BF172" s="173" t="e">
        <f ca="1">OFFSET(#REF!,1,1)/
OFFSET(#REF!,1,0)</f>
        <v>#REF!</v>
      </c>
    </row>
    <row r="173" spans="1:58" x14ac:dyDescent="0.2">
      <c r="A173" s="18" t="s">
        <v>320</v>
      </c>
      <c r="B173" s="153" t="e">
        <f>AVERAGEIF(#REF!,B$5,#REF!)</f>
        <v>#REF!</v>
      </c>
      <c r="C173" s="153" t="e">
        <f>AVERAGEIF(#REF!,C$5,#REF!)</f>
        <v>#REF!</v>
      </c>
      <c r="D173" s="153" t="e">
        <f>AVERAGEIF(#REF!,D$5,#REF!)</f>
        <v>#REF!</v>
      </c>
      <c r="E173" s="23"/>
      <c r="F173" s="23"/>
      <c r="G173" s="23"/>
      <c r="H173" s="23"/>
      <c r="I173" s="23"/>
      <c r="J173" s="152">
        <f>AVERAGEIF('Table 2 - Previous month'!$E$4:$CS$4,J$5,'Table 2 - Previous month'!$E172:$CS172)</f>
        <v>242.87096774193549</v>
      </c>
      <c r="K173" s="152">
        <f>AVERAGEIF('Table 2 - Previous month'!$E$4:$CS$4,K$5,'Table 2 - Previous month'!$E172:$CS172)</f>
        <v>129.80645161290323</v>
      </c>
      <c r="L173" s="152">
        <f>AVERAGEIF('Table 2 - Previous month'!$E$4:$CS$4,L$5,'Table 2 - Previous month'!$E172:$CS172)</f>
        <v>113.06451612903226</v>
      </c>
      <c r="M173" s="23"/>
      <c r="N173" s="23"/>
      <c r="O173" s="23"/>
      <c r="P173" s="23"/>
      <c r="Q173" s="23"/>
      <c r="R173" s="23"/>
      <c r="S173" s="23"/>
      <c r="T173" s="23"/>
      <c r="U173" s="23"/>
      <c r="V173" s="23"/>
      <c r="W173" s="23"/>
      <c r="X173" s="23"/>
      <c r="AB173" s="172" t="e">
        <f ca="1">OFFSET(#REF!,1,1)/
OFFSET(#REF!,1,0)</f>
        <v>#REF!</v>
      </c>
      <c r="AC173" s="172" t="e">
        <f ca="1">OFFSET(#REF!,1,1)/
OFFSET(#REF!,1,0)</f>
        <v>#REF!</v>
      </c>
      <c r="AD173" s="173" t="e">
        <f ca="1">OFFSET(#REF!,1,1)/
OFFSET(#REF!,1,0)</f>
        <v>#REF!</v>
      </c>
      <c r="AE173" s="173" t="e">
        <f ca="1">OFFSET(#REF!,1,1)/
OFFSET(#REF!,1,0)</f>
        <v>#REF!</v>
      </c>
      <c r="AF173" s="173" t="e">
        <f ca="1">OFFSET(#REF!,1,1)/
OFFSET(#REF!,1,0)</f>
        <v>#REF!</v>
      </c>
      <c r="AG173" s="173" t="e">
        <f ca="1">OFFSET(#REF!,1,1)/
OFFSET(#REF!,1,0)</f>
        <v>#REF!</v>
      </c>
      <c r="AH173" s="173" t="e">
        <f ca="1">OFFSET(#REF!,1,1)/
OFFSET(#REF!,1,0)</f>
        <v>#REF!</v>
      </c>
      <c r="AI173" s="173" t="e">
        <f ca="1">OFFSET(#REF!,1,1)/
OFFSET(#REF!,1,0)</f>
        <v>#REF!</v>
      </c>
      <c r="AJ173" s="173" t="e">
        <f ca="1">OFFSET(#REF!,1,1)/
OFFSET(#REF!,1,0)</f>
        <v>#REF!</v>
      </c>
      <c r="AK173" s="173" t="e">
        <f ca="1">OFFSET(#REF!,1,1)/
OFFSET(#REF!,1,0)</f>
        <v>#REF!</v>
      </c>
      <c r="AL173" s="173" t="e">
        <f ca="1">OFFSET(#REF!,1,1)/
OFFSET(#REF!,1,0)</f>
        <v>#REF!</v>
      </c>
      <c r="AM173" s="173" t="e">
        <f ca="1">OFFSET(#REF!,1,1)/
OFFSET(#REF!,1,0)</f>
        <v>#REF!</v>
      </c>
      <c r="AN173" s="173" t="e">
        <f ca="1">OFFSET(#REF!,1,1)/
OFFSET(#REF!,1,0)</f>
        <v>#REF!</v>
      </c>
      <c r="AO173" s="173" t="e">
        <f ca="1">OFFSET(#REF!,1,1)/
OFFSET(#REF!,1,0)</f>
        <v>#REF!</v>
      </c>
      <c r="AP173" s="173" t="e">
        <f ca="1">OFFSET(#REF!,1,1)/
OFFSET(#REF!,1,0)</f>
        <v>#REF!</v>
      </c>
      <c r="AQ173" s="173" t="e">
        <f ca="1">OFFSET(#REF!,1,1)/
OFFSET(#REF!,1,0)</f>
        <v>#REF!</v>
      </c>
      <c r="AR173" s="173" t="e">
        <f ca="1">OFFSET(#REF!,1,1)/
OFFSET(#REF!,1,0)</f>
        <v>#REF!</v>
      </c>
      <c r="AS173" s="173" t="e">
        <f ca="1">OFFSET(#REF!,1,1)/
OFFSET(#REF!,1,0)</f>
        <v>#REF!</v>
      </c>
      <c r="AT173" s="173" t="e">
        <f ca="1">OFFSET(#REF!,1,1)/
OFFSET(#REF!,1,0)</f>
        <v>#REF!</v>
      </c>
      <c r="AU173" s="173" t="e">
        <f ca="1">OFFSET(#REF!,1,1)/
OFFSET(#REF!,1,0)</f>
        <v>#REF!</v>
      </c>
      <c r="AV173" s="173" t="e">
        <f ca="1">OFFSET(#REF!,1,1)/
OFFSET(#REF!,1,0)</f>
        <v>#REF!</v>
      </c>
      <c r="AW173" s="173" t="e">
        <f ca="1">OFFSET(#REF!,1,1)/
OFFSET(#REF!,1,0)</f>
        <v>#REF!</v>
      </c>
      <c r="AX173" s="173" t="e">
        <f ca="1">OFFSET(#REF!,1,1)/
OFFSET(#REF!,1,0)</f>
        <v>#REF!</v>
      </c>
      <c r="AY173" s="173" t="e">
        <f ca="1">OFFSET(#REF!,1,1)/
OFFSET(#REF!,1,0)</f>
        <v>#REF!</v>
      </c>
      <c r="AZ173" s="173" t="e">
        <f ca="1">OFFSET(#REF!,1,1)/
OFFSET(#REF!,1,0)</f>
        <v>#REF!</v>
      </c>
      <c r="BA173" s="173" t="e">
        <f ca="1">OFFSET(#REF!,1,1)/
OFFSET(#REF!,1,0)</f>
        <v>#REF!</v>
      </c>
      <c r="BB173" s="173" t="e">
        <f ca="1">OFFSET(#REF!,1,1)/
OFFSET(#REF!,1,0)</f>
        <v>#REF!</v>
      </c>
      <c r="BC173" s="173" t="e">
        <f ca="1">OFFSET(#REF!,1,1)/
OFFSET(#REF!,1,0)</f>
        <v>#REF!</v>
      </c>
      <c r="BD173" s="173" t="e">
        <f ca="1">OFFSET(#REF!,1,1)/
OFFSET(#REF!,1,0)</f>
        <v>#REF!</v>
      </c>
      <c r="BE173" s="173" t="e">
        <f ca="1">OFFSET(#REF!,1,1)/
OFFSET(#REF!,1,0)</f>
        <v>#REF!</v>
      </c>
      <c r="BF173" s="173" t="e">
        <f ca="1">OFFSET(#REF!,1,1)/
OFFSET(#REF!,1,0)</f>
        <v>#REF!</v>
      </c>
    </row>
    <row r="174" spans="1:58" x14ac:dyDescent="0.2">
      <c r="A174" s="18" t="s">
        <v>334</v>
      </c>
      <c r="B174" s="153" t="e">
        <f>AVERAGEIF(#REF!,B$5,#REF!)</f>
        <v>#REF!</v>
      </c>
      <c r="C174" s="153" t="e">
        <f>AVERAGEIF(#REF!,C$5,#REF!)</f>
        <v>#REF!</v>
      </c>
      <c r="D174" s="153" t="e">
        <f>AVERAGEIF(#REF!,D$5,#REF!)</f>
        <v>#REF!</v>
      </c>
      <c r="E174" s="23"/>
      <c r="F174" s="23"/>
      <c r="G174" s="23"/>
      <c r="H174" s="23"/>
      <c r="I174" s="23"/>
      <c r="J174" s="152">
        <f>AVERAGEIF('Table 2 - Previous month'!$E$4:$CS$4,J$5,'Table 2 - Previous month'!$E173:$CS173)</f>
        <v>168.19354838709677</v>
      </c>
      <c r="K174" s="152">
        <f>AVERAGEIF('Table 2 - Previous month'!$E$4:$CS$4,K$5,'Table 2 - Previous month'!$E173:$CS173)</f>
        <v>68.41935483870968</v>
      </c>
      <c r="L174" s="152">
        <f>AVERAGEIF('Table 2 - Previous month'!$E$4:$CS$4,L$5,'Table 2 - Previous month'!$E173:$CS173)</f>
        <v>99.774193548387103</v>
      </c>
      <c r="M174" s="23"/>
      <c r="N174" s="23"/>
      <c r="O174" s="23"/>
      <c r="P174" s="23"/>
      <c r="Q174" s="23"/>
      <c r="R174" s="23"/>
      <c r="S174" s="23"/>
      <c r="T174" s="23"/>
      <c r="U174" s="23"/>
      <c r="V174" s="23"/>
      <c r="W174" s="23"/>
      <c r="X174" s="23"/>
      <c r="AB174" s="172" t="e">
        <f ca="1">OFFSET(#REF!,1,1)/
OFFSET(#REF!,1,0)</f>
        <v>#REF!</v>
      </c>
      <c r="AC174" s="172" t="e">
        <f ca="1">OFFSET(#REF!,1,1)/
OFFSET(#REF!,1,0)</f>
        <v>#REF!</v>
      </c>
      <c r="AD174" s="173" t="e">
        <f ca="1">OFFSET(#REF!,1,1)/
OFFSET(#REF!,1,0)</f>
        <v>#REF!</v>
      </c>
      <c r="AE174" s="173" t="e">
        <f ca="1">OFFSET(#REF!,1,1)/
OFFSET(#REF!,1,0)</f>
        <v>#REF!</v>
      </c>
      <c r="AF174" s="173" t="e">
        <f ca="1">OFFSET(#REF!,1,1)/
OFFSET(#REF!,1,0)</f>
        <v>#REF!</v>
      </c>
      <c r="AG174" s="173" t="e">
        <f ca="1">OFFSET(#REF!,1,1)/
OFFSET(#REF!,1,0)</f>
        <v>#REF!</v>
      </c>
      <c r="AH174" s="173" t="e">
        <f ca="1">OFFSET(#REF!,1,1)/
OFFSET(#REF!,1,0)</f>
        <v>#REF!</v>
      </c>
      <c r="AI174" s="173" t="e">
        <f ca="1">OFFSET(#REF!,1,1)/
OFFSET(#REF!,1,0)</f>
        <v>#REF!</v>
      </c>
      <c r="AJ174" s="173" t="e">
        <f ca="1">OFFSET(#REF!,1,1)/
OFFSET(#REF!,1,0)</f>
        <v>#REF!</v>
      </c>
      <c r="AK174" s="173" t="e">
        <f ca="1">OFFSET(#REF!,1,1)/
OFFSET(#REF!,1,0)</f>
        <v>#REF!</v>
      </c>
      <c r="AL174" s="173" t="e">
        <f ca="1">OFFSET(#REF!,1,1)/
OFFSET(#REF!,1,0)</f>
        <v>#REF!</v>
      </c>
      <c r="AM174" s="173" t="e">
        <f ca="1">OFFSET(#REF!,1,1)/
OFFSET(#REF!,1,0)</f>
        <v>#REF!</v>
      </c>
      <c r="AN174" s="173" t="e">
        <f ca="1">OFFSET(#REF!,1,1)/
OFFSET(#REF!,1,0)</f>
        <v>#REF!</v>
      </c>
      <c r="AO174" s="173" t="e">
        <f ca="1">OFFSET(#REF!,1,1)/
OFFSET(#REF!,1,0)</f>
        <v>#REF!</v>
      </c>
      <c r="AP174" s="173" t="e">
        <f ca="1">OFFSET(#REF!,1,1)/
OFFSET(#REF!,1,0)</f>
        <v>#REF!</v>
      </c>
      <c r="AQ174" s="173" t="e">
        <f ca="1">OFFSET(#REF!,1,1)/
OFFSET(#REF!,1,0)</f>
        <v>#REF!</v>
      </c>
      <c r="AR174" s="173" t="e">
        <f ca="1">OFFSET(#REF!,1,1)/
OFFSET(#REF!,1,0)</f>
        <v>#REF!</v>
      </c>
      <c r="AS174" s="173" t="e">
        <f ca="1">OFFSET(#REF!,1,1)/
OFFSET(#REF!,1,0)</f>
        <v>#REF!</v>
      </c>
      <c r="AT174" s="173" t="e">
        <f ca="1">OFFSET(#REF!,1,1)/
OFFSET(#REF!,1,0)</f>
        <v>#REF!</v>
      </c>
      <c r="AU174" s="173" t="e">
        <f ca="1">OFFSET(#REF!,1,1)/
OFFSET(#REF!,1,0)</f>
        <v>#REF!</v>
      </c>
      <c r="AV174" s="173" t="e">
        <f ca="1">OFFSET(#REF!,1,1)/
OFFSET(#REF!,1,0)</f>
        <v>#REF!</v>
      </c>
      <c r="AW174" s="173" t="e">
        <f ca="1">OFFSET(#REF!,1,1)/
OFFSET(#REF!,1,0)</f>
        <v>#REF!</v>
      </c>
      <c r="AX174" s="173" t="e">
        <f ca="1">OFFSET(#REF!,1,1)/
OFFSET(#REF!,1,0)</f>
        <v>#REF!</v>
      </c>
      <c r="AY174" s="173" t="e">
        <f ca="1">OFFSET(#REF!,1,1)/
OFFSET(#REF!,1,0)</f>
        <v>#REF!</v>
      </c>
      <c r="AZ174" s="173" t="e">
        <f ca="1">OFFSET(#REF!,1,1)/
OFFSET(#REF!,1,0)</f>
        <v>#REF!</v>
      </c>
      <c r="BA174" s="173" t="e">
        <f ca="1">OFFSET(#REF!,1,1)/
OFFSET(#REF!,1,0)</f>
        <v>#REF!</v>
      </c>
      <c r="BB174" s="173" t="e">
        <f ca="1">OFFSET(#REF!,1,1)/
OFFSET(#REF!,1,0)</f>
        <v>#REF!</v>
      </c>
      <c r="BC174" s="173" t="e">
        <f ca="1">OFFSET(#REF!,1,1)/
OFFSET(#REF!,1,0)</f>
        <v>#REF!</v>
      </c>
      <c r="BD174" s="173" t="e">
        <f ca="1">OFFSET(#REF!,1,1)/
OFFSET(#REF!,1,0)</f>
        <v>#REF!</v>
      </c>
      <c r="BE174" s="173" t="e">
        <f ca="1">OFFSET(#REF!,1,1)/
OFFSET(#REF!,1,0)</f>
        <v>#REF!</v>
      </c>
      <c r="BF174" s="173" t="e">
        <f ca="1">OFFSET(#REF!,1,1)/
OFFSET(#REF!,1,0)</f>
        <v>#REF!</v>
      </c>
    </row>
    <row r="175" spans="1:58" x14ac:dyDescent="0.2">
      <c r="A175" s="18" t="s">
        <v>344</v>
      </c>
      <c r="B175" s="153" t="e">
        <f>AVERAGEIF(#REF!,B$5,#REF!)</f>
        <v>#REF!</v>
      </c>
      <c r="C175" s="153" t="e">
        <f>AVERAGEIF(#REF!,C$5,#REF!)</f>
        <v>#REF!</v>
      </c>
      <c r="D175" s="153" t="e">
        <f>AVERAGEIF(#REF!,D$5,#REF!)</f>
        <v>#REF!</v>
      </c>
      <c r="E175" s="23"/>
      <c r="F175" s="23"/>
      <c r="G175" s="23"/>
      <c r="H175" s="23"/>
      <c r="I175" s="23"/>
      <c r="J175" s="152">
        <f>AVERAGEIF('Table 2 - Previous month'!$E$4:$CS$4,J$5,'Table 2 - Previous month'!$E174:$CS174)</f>
        <v>136.96774193548387</v>
      </c>
      <c r="K175" s="152">
        <f>AVERAGEIF('Table 2 - Previous month'!$E$4:$CS$4,K$5,'Table 2 - Previous month'!$E174:$CS174)</f>
        <v>45.29032258064516</v>
      </c>
      <c r="L175" s="152">
        <f>AVERAGEIF('Table 2 - Previous month'!$E$4:$CS$4,L$5,'Table 2 - Previous month'!$E174:$CS174)</f>
        <v>91.677419354838705</v>
      </c>
      <c r="M175" s="23"/>
      <c r="N175" s="23"/>
      <c r="O175" s="23"/>
      <c r="P175" s="23"/>
      <c r="Q175" s="23"/>
      <c r="R175" s="23"/>
      <c r="S175" s="23"/>
      <c r="T175" s="23"/>
      <c r="U175" s="23"/>
      <c r="V175" s="23"/>
      <c r="W175" s="23"/>
      <c r="X175" s="23"/>
      <c r="AB175" s="172" t="e">
        <f ca="1">OFFSET(#REF!,1,1)/
OFFSET(#REF!,1,0)</f>
        <v>#REF!</v>
      </c>
      <c r="AC175" s="172" t="e">
        <f ca="1">OFFSET(#REF!,1,1)/
OFFSET(#REF!,1,0)</f>
        <v>#REF!</v>
      </c>
      <c r="AD175" s="173" t="e">
        <f ca="1">OFFSET(#REF!,1,1)/
OFFSET(#REF!,1,0)</f>
        <v>#REF!</v>
      </c>
      <c r="AE175" s="173" t="e">
        <f ca="1">OFFSET(#REF!,1,1)/
OFFSET(#REF!,1,0)</f>
        <v>#REF!</v>
      </c>
      <c r="AF175" s="173" t="e">
        <f ca="1">OFFSET(#REF!,1,1)/
OFFSET(#REF!,1,0)</f>
        <v>#REF!</v>
      </c>
      <c r="AG175" s="173" t="e">
        <f ca="1">OFFSET(#REF!,1,1)/
OFFSET(#REF!,1,0)</f>
        <v>#REF!</v>
      </c>
      <c r="AH175" s="173" t="e">
        <f ca="1">OFFSET(#REF!,1,1)/
OFFSET(#REF!,1,0)</f>
        <v>#REF!</v>
      </c>
      <c r="AI175" s="173" t="e">
        <f ca="1">OFFSET(#REF!,1,1)/
OFFSET(#REF!,1,0)</f>
        <v>#REF!</v>
      </c>
      <c r="AJ175" s="173" t="e">
        <f ca="1">OFFSET(#REF!,1,1)/
OFFSET(#REF!,1,0)</f>
        <v>#REF!</v>
      </c>
      <c r="AK175" s="173" t="e">
        <f ca="1">OFFSET(#REF!,1,1)/
OFFSET(#REF!,1,0)</f>
        <v>#REF!</v>
      </c>
      <c r="AL175" s="173" t="e">
        <f ca="1">OFFSET(#REF!,1,1)/
OFFSET(#REF!,1,0)</f>
        <v>#REF!</v>
      </c>
      <c r="AM175" s="173" t="e">
        <f ca="1">OFFSET(#REF!,1,1)/
OFFSET(#REF!,1,0)</f>
        <v>#REF!</v>
      </c>
      <c r="AN175" s="173" t="e">
        <f ca="1">OFFSET(#REF!,1,1)/
OFFSET(#REF!,1,0)</f>
        <v>#REF!</v>
      </c>
      <c r="AO175" s="173" t="e">
        <f ca="1">OFFSET(#REF!,1,1)/
OFFSET(#REF!,1,0)</f>
        <v>#REF!</v>
      </c>
      <c r="AP175" s="173" t="e">
        <f ca="1">OFFSET(#REF!,1,1)/
OFFSET(#REF!,1,0)</f>
        <v>#REF!</v>
      </c>
      <c r="AQ175" s="173" t="e">
        <f ca="1">OFFSET(#REF!,1,1)/
OFFSET(#REF!,1,0)</f>
        <v>#REF!</v>
      </c>
      <c r="AR175" s="173" t="e">
        <f ca="1">OFFSET(#REF!,1,1)/
OFFSET(#REF!,1,0)</f>
        <v>#REF!</v>
      </c>
      <c r="AS175" s="173" t="e">
        <f ca="1">OFFSET(#REF!,1,1)/
OFFSET(#REF!,1,0)</f>
        <v>#REF!</v>
      </c>
      <c r="AT175" s="173" t="e">
        <f ca="1">OFFSET(#REF!,1,1)/
OFFSET(#REF!,1,0)</f>
        <v>#REF!</v>
      </c>
      <c r="AU175" s="173" t="e">
        <f ca="1">OFFSET(#REF!,1,1)/
OFFSET(#REF!,1,0)</f>
        <v>#REF!</v>
      </c>
      <c r="AV175" s="173" t="e">
        <f ca="1">OFFSET(#REF!,1,1)/
OFFSET(#REF!,1,0)</f>
        <v>#REF!</v>
      </c>
      <c r="AW175" s="173" t="e">
        <f ca="1">OFFSET(#REF!,1,1)/
OFFSET(#REF!,1,0)</f>
        <v>#REF!</v>
      </c>
      <c r="AX175" s="173" t="e">
        <f ca="1">OFFSET(#REF!,1,1)/
OFFSET(#REF!,1,0)</f>
        <v>#REF!</v>
      </c>
      <c r="AY175" s="173" t="e">
        <f ca="1">OFFSET(#REF!,1,1)/
OFFSET(#REF!,1,0)</f>
        <v>#REF!</v>
      </c>
      <c r="AZ175" s="173" t="e">
        <f ca="1">OFFSET(#REF!,1,1)/
OFFSET(#REF!,1,0)</f>
        <v>#REF!</v>
      </c>
      <c r="BA175" s="173" t="e">
        <f ca="1">OFFSET(#REF!,1,1)/
OFFSET(#REF!,1,0)</f>
        <v>#REF!</v>
      </c>
      <c r="BB175" s="173" t="e">
        <f ca="1">OFFSET(#REF!,1,1)/
OFFSET(#REF!,1,0)</f>
        <v>#REF!</v>
      </c>
      <c r="BC175" s="173" t="e">
        <f ca="1">OFFSET(#REF!,1,1)/
OFFSET(#REF!,1,0)</f>
        <v>#REF!</v>
      </c>
      <c r="BD175" s="173" t="e">
        <f ca="1">OFFSET(#REF!,1,1)/
OFFSET(#REF!,1,0)</f>
        <v>#REF!</v>
      </c>
      <c r="BE175" s="173" t="e">
        <f ca="1">OFFSET(#REF!,1,1)/
OFFSET(#REF!,1,0)</f>
        <v>#REF!</v>
      </c>
      <c r="BF175" s="173" t="e">
        <f ca="1">OFFSET(#REF!,1,1)/
OFFSET(#REF!,1,0)</f>
        <v>#REF!</v>
      </c>
    </row>
    <row r="176" spans="1:58" x14ac:dyDescent="0.2">
      <c r="A176" s="18" t="s">
        <v>351</v>
      </c>
      <c r="B176" s="153" t="e">
        <f>AVERAGEIF(#REF!,B$5,#REF!)</f>
        <v>#REF!</v>
      </c>
      <c r="C176" s="153" t="e">
        <f>AVERAGEIF(#REF!,C$5,#REF!)</f>
        <v>#REF!</v>
      </c>
      <c r="D176" s="153" t="e">
        <f>AVERAGEIF(#REF!,D$5,#REF!)</f>
        <v>#REF!</v>
      </c>
      <c r="E176" s="23"/>
      <c r="F176" s="23"/>
      <c r="G176" s="23"/>
      <c r="H176" s="23"/>
      <c r="I176" s="23"/>
      <c r="J176" s="152">
        <f>AVERAGEIF('Table 2 - Previous month'!$E$4:$CS$4,J$5,'Table 2 - Previous month'!$E175:$CS175)</f>
        <v>198.35483870967741</v>
      </c>
      <c r="K176" s="152">
        <f>AVERAGEIF('Table 2 - Previous month'!$E$4:$CS$4,K$5,'Table 2 - Previous month'!$E175:$CS175)</f>
        <v>71.870967741935488</v>
      </c>
      <c r="L176" s="152">
        <f>AVERAGEIF('Table 2 - Previous month'!$E$4:$CS$4,L$5,'Table 2 - Previous month'!$E175:$CS175)</f>
        <v>126.48387096774194</v>
      </c>
      <c r="M176" s="23"/>
      <c r="N176" s="23"/>
      <c r="O176" s="23"/>
      <c r="P176" s="23"/>
      <c r="Q176" s="23"/>
      <c r="R176" s="23"/>
      <c r="S176" s="23"/>
      <c r="T176" s="23"/>
      <c r="U176" s="23"/>
      <c r="V176" s="23"/>
      <c r="W176" s="23"/>
      <c r="X176" s="23"/>
      <c r="AB176" s="172" t="e">
        <f ca="1">OFFSET(#REF!,1,1)/
OFFSET(#REF!,1,0)</f>
        <v>#REF!</v>
      </c>
      <c r="AC176" s="172" t="e">
        <f ca="1">OFFSET(#REF!,1,1)/
OFFSET(#REF!,1,0)</f>
        <v>#REF!</v>
      </c>
      <c r="AD176" s="173" t="e">
        <f ca="1">OFFSET(#REF!,1,1)/
OFFSET(#REF!,1,0)</f>
        <v>#REF!</v>
      </c>
      <c r="AE176" s="173" t="e">
        <f ca="1">OFFSET(#REF!,1,1)/
OFFSET(#REF!,1,0)</f>
        <v>#REF!</v>
      </c>
      <c r="AF176" s="173" t="e">
        <f ca="1">OFFSET(#REF!,1,1)/
OFFSET(#REF!,1,0)</f>
        <v>#REF!</v>
      </c>
      <c r="AG176" s="173" t="e">
        <f ca="1">OFFSET(#REF!,1,1)/
OFFSET(#REF!,1,0)</f>
        <v>#REF!</v>
      </c>
      <c r="AH176" s="173" t="e">
        <f ca="1">OFFSET(#REF!,1,1)/
OFFSET(#REF!,1,0)</f>
        <v>#REF!</v>
      </c>
      <c r="AI176" s="173" t="e">
        <f ca="1">OFFSET(#REF!,1,1)/
OFFSET(#REF!,1,0)</f>
        <v>#REF!</v>
      </c>
      <c r="AJ176" s="173" t="e">
        <f ca="1">OFFSET(#REF!,1,1)/
OFFSET(#REF!,1,0)</f>
        <v>#REF!</v>
      </c>
      <c r="AK176" s="173" t="e">
        <f ca="1">OFFSET(#REF!,1,1)/
OFFSET(#REF!,1,0)</f>
        <v>#REF!</v>
      </c>
      <c r="AL176" s="173" t="e">
        <f ca="1">OFFSET(#REF!,1,1)/
OFFSET(#REF!,1,0)</f>
        <v>#REF!</v>
      </c>
      <c r="AM176" s="173" t="e">
        <f ca="1">OFFSET(#REF!,1,1)/
OFFSET(#REF!,1,0)</f>
        <v>#REF!</v>
      </c>
      <c r="AN176" s="173" t="e">
        <f ca="1">OFFSET(#REF!,1,1)/
OFFSET(#REF!,1,0)</f>
        <v>#REF!</v>
      </c>
      <c r="AO176" s="173" t="e">
        <f ca="1">OFFSET(#REF!,1,1)/
OFFSET(#REF!,1,0)</f>
        <v>#REF!</v>
      </c>
      <c r="AP176" s="173" t="e">
        <f ca="1">OFFSET(#REF!,1,1)/
OFFSET(#REF!,1,0)</f>
        <v>#REF!</v>
      </c>
      <c r="AQ176" s="173" t="e">
        <f ca="1">OFFSET(#REF!,1,1)/
OFFSET(#REF!,1,0)</f>
        <v>#REF!</v>
      </c>
      <c r="AR176" s="173" t="e">
        <f ca="1">OFFSET(#REF!,1,1)/
OFFSET(#REF!,1,0)</f>
        <v>#REF!</v>
      </c>
      <c r="AS176" s="173" t="e">
        <f ca="1">OFFSET(#REF!,1,1)/
OFFSET(#REF!,1,0)</f>
        <v>#REF!</v>
      </c>
      <c r="AT176" s="173" t="e">
        <f ca="1">OFFSET(#REF!,1,1)/
OFFSET(#REF!,1,0)</f>
        <v>#REF!</v>
      </c>
      <c r="AU176" s="173" t="e">
        <f ca="1">OFFSET(#REF!,1,1)/
OFFSET(#REF!,1,0)</f>
        <v>#REF!</v>
      </c>
      <c r="AV176" s="173" t="e">
        <f ca="1">OFFSET(#REF!,1,1)/
OFFSET(#REF!,1,0)</f>
        <v>#REF!</v>
      </c>
      <c r="AW176" s="173" t="e">
        <f ca="1">OFFSET(#REF!,1,1)/
OFFSET(#REF!,1,0)</f>
        <v>#REF!</v>
      </c>
      <c r="AX176" s="173" t="e">
        <f ca="1">OFFSET(#REF!,1,1)/
OFFSET(#REF!,1,0)</f>
        <v>#REF!</v>
      </c>
      <c r="AY176" s="173" t="e">
        <f ca="1">OFFSET(#REF!,1,1)/
OFFSET(#REF!,1,0)</f>
        <v>#REF!</v>
      </c>
      <c r="AZ176" s="173" t="e">
        <f ca="1">OFFSET(#REF!,1,1)/
OFFSET(#REF!,1,0)</f>
        <v>#REF!</v>
      </c>
      <c r="BA176" s="173" t="e">
        <f ca="1">OFFSET(#REF!,1,1)/
OFFSET(#REF!,1,0)</f>
        <v>#REF!</v>
      </c>
      <c r="BB176" s="173" t="e">
        <f ca="1">OFFSET(#REF!,1,1)/
OFFSET(#REF!,1,0)</f>
        <v>#REF!</v>
      </c>
      <c r="BC176" s="173" t="e">
        <f ca="1">OFFSET(#REF!,1,1)/
OFFSET(#REF!,1,0)</f>
        <v>#REF!</v>
      </c>
      <c r="BD176" s="173" t="e">
        <f ca="1">OFFSET(#REF!,1,1)/
OFFSET(#REF!,1,0)</f>
        <v>#REF!</v>
      </c>
      <c r="BE176" s="173" t="e">
        <f ca="1">OFFSET(#REF!,1,1)/
OFFSET(#REF!,1,0)</f>
        <v>#REF!</v>
      </c>
      <c r="BF176" s="173" t="e">
        <f ca="1">OFFSET(#REF!,1,1)/
OFFSET(#REF!,1,0)</f>
        <v>#REF!</v>
      </c>
    </row>
    <row r="177" spans="1:58" x14ac:dyDescent="0.2">
      <c r="A177" s="18" t="s">
        <v>362</v>
      </c>
      <c r="B177" s="153" t="e">
        <f>AVERAGEIF(#REF!,B$5,#REF!)</f>
        <v>#REF!</v>
      </c>
      <c r="C177" s="153" t="e">
        <f>AVERAGEIF(#REF!,C$5,#REF!)</f>
        <v>#REF!</v>
      </c>
      <c r="D177" s="153" t="e">
        <f>AVERAGEIF(#REF!,D$5,#REF!)</f>
        <v>#REF!</v>
      </c>
      <c r="E177" s="23"/>
      <c r="F177" s="23"/>
      <c r="G177" s="23"/>
      <c r="H177" s="23"/>
      <c r="I177" s="23"/>
      <c r="J177" s="152">
        <f>AVERAGEIF('Table 2 - Previous month'!$E$4:$CS$4,J$5,'Table 2 - Previous month'!$E176:$CS176)</f>
        <v>310.83870967741933</v>
      </c>
      <c r="K177" s="152">
        <f>AVERAGEIF('Table 2 - Previous month'!$E$4:$CS$4,K$5,'Table 2 - Previous month'!$E176:$CS176)</f>
        <v>108.29032258064517</v>
      </c>
      <c r="L177" s="152">
        <f>AVERAGEIF('Table 2 - Previous month'!$E$4:$CS$4,L$5,'Table 2 - Previous month'!$E176:$CS176)</f>
        <v>202.54838709677421</v>
      </c>
      <c r="M177" s="23"/>
      <c r="N177" s="23"/>
      <c r="O177" s="23"/>
      <c r="P177" s="23"/>
      <c r="Q177" s="23"/>
      <c r="R177" s="23"/>
      <c r="S177" s="23"/>
      <c r="T177" s="23"/>
      <c r="U177" s="23"/>
      <c r="V177" s="23"/>
      <c r="W177" s="23"/>
      <c r="X177" s="23"/>
      <c r="AB177" s="172" t="e">
        <f ca="1">OFFSET(#REF!,1,1)/
OFFSET(#REF!,1,0)</f>
        <v>#REF!</v>
      </c>
      <c r="AC177" s="172" t="e">
        <f ca="1">OFFSET(#REF!,1,1)/
OFFSET(#REF!,1,0)</f>
        <v>#REF!</v>
      </c>
      <c r="AD177" s="173" t="e">
        <f ca="1">OFFSET(#REF!,1,1)/
OFFSET(#REF!,1,0)</f>
        <v>#REF!</v>
      </c>
      <c r="AE177" s="173" t="e">
        <f ca="1">OFFSET(#REF!,1,1)/
OFFSET(#REF!,1,0)</f>
        <v>#REF!</v>
      </c>
      <c r="AF177" s="173" t="e">
        <f ca="1">OFFSET(#REF!,1,1)/
OFFSET(#REF!,1,0)</f>
        <v>#REF!</v>
      </c>
      <c r="AG177" s="173" t="e">
        <f ca="1">OFFSET(#REF!,1,1)/
OFFSET(#REF!,1,0)</f>
        <v>#REF!</v>
      </c>
      <c r="AH177" s="173" t="e">
        <f ca="1">OFFSET(#REF!,1,1)/
OFFSET(#REF!,1,0)</f>
        <v>#REF!</v>
      </c>
      <c r="AI177" s="173" t="e">
        <f ca="1">OFFSET(#REF!,1,1)/
OFFSET(#REF!,1,0)</f>
        <v>#REF!</v>
      </c>
      <c r="AJ177" s="173" t="e">
        <f ca="1">OFFSET(#REF!,1,1)/
OFFSET(#REF!,1,0)</f>
        <v>#REF!</v>
      </c>
      <c r="AK177" s="173" t="e">
        <f ca="1">OFFSET(#REF!,1,1)/
OFFSET(#REF!,1,0)</f>
        <v>#REF!</v>
      </c>
      <c r="AL177" s="173" t="e">
        <f ca="1">OFFSET(#REF!,1,1)/
OFFSET(#REF!,1,0)</f>
        <v>#REF!</v>
      </c>
      <c r="AM177" s="173" t="e">
        <f ca="1">OFFSET(#REF!,1,1)/
OFFSET(#REF!,1,0)</f>
        <v>#REF!</v>
      </c>
      <c r="AN177" s="173" t="e">
        <f ca="1">OFFSET(#REF!,1,1)/
OFFSET(#REF!,1,0)</f>
        <v>#REF!</v>
      </c>
      <c r="AO177" s="173" t="e">
        <f ca="1">OFFSET(#REF!,1,1)/
OFFSET(#REF!,1,0)</f>
        <v>#REF!</v>
      </c>
      <c r="AP177" s="173" t="e">
        <f ca="1">OFFSET(#REF!,1,1)/
OFFSET(#REF!,1,0)</f>
        <v>#REF!</v>
      </c>
      <c r="AQ177" s="173" t="e">
        <f ca="1">OFFSET(#REF!,1,1)/
OFFSET(#REF!,1,0)</f>
        <v>#REF!</v>
      </c>
      <c r="AR177" s="173" t="e">
        <f ca="1">OFFSET(#REF!,1,1)/
OFFSET(#REF!,1,0)</f>
        <v>#REF!</v>
      </c>
      <c r="AS177" s="173" t="e">
        <f ca="1">OFFSET(#REF!,1,1)/
OFFSET(#REF!,1,0)</f>
        <v>#REF!</v>
      </c>
      <c r="AT177" s="173" t="e">
        <f ca="1">OFFSET(#REF!,1,1)/
OFFSET(#REF!,1,0)</f>
        <v>#REF!</v>
      </c>
      <c r="AU177" s="173" t="e">
        <f ca="1">OFFSET(#REF!,1,1)/
OFFSET(#REF!,1,0)</f>
        <v>#REF!</v>
      </c>
      <c r="AV177" s="173" t="e">
        <f ca="1">OFFSET(#REF!,1,1)/
OFFSET(#REF!,1,0)</f>
        <v>#REF!</v>
      </c>
      <c r="AW177" s="173" t="e">
        <f ca="1">OFFSET(#REF!,1,1)/
OFFSET(#REF!,1,0)</f>
        <v>#REF!</v>
      </c>
      <c r="AX177" s="173" t="e">
        <f ca="1">OFFSET(#REF!,1,1)/
OFFSET(#REF!,1,0)</f>
        <v>#REF!</v>
      </c>
      <c r="AY177" s="173" t="e">
        <f ca="1">OFFSET(#REF!,1,1)/
OFFSET(#REF!,1,0)</f>
        <v>#REF!</v>
      </c>
      <c r="AZ177" s="173" t="e">
        <f ca="1">OFFSET(#REF!,1,1)/
OFFSET(#REF!,1,0)</f>
        <v>#REF!</v>
      </c>
      <c r="BA177" s="173" t="e">
        <f ca="1">OFFSET(#REF!,1,1)/
OFFSET(#REF!,1,0)</f>
        <v>#REF!</v>
      </c>
      <c r="BB177" s="173" t="e">
        <f ca="1">OFFSET(#REF!,1,1)/
OFFSET(#REF!,1,0)</f>
        <v>#REF!</v>
      </c>
      <c r="BC177" s="173" t="e">
        <f ca="1">OFFSET(#REF!,1,1)/
OFFSET(#REF!,1,0)</f>
        <v>#REF!</v>
      </c>
      <c r="BD177" s="173" t="e">
        <f ca="1">OFFSET(#REF!,1,1)/
OFFSET(#REF!,1,0)</f>
        <v>#REF!</v>
      </c>
      <c r="BE177" s="173" t="e">
        <f ca="1">OFFSET(#REF!,1,1)/
OFFSET(#REF!,1,0)</f>
        <v>#REF!</v>
      </c>
      <c r="BF177" s="173" t="e">
        <f ca="1">OFFSET(#REF!,1,1)/
OFFSET(#REF!,1,0)</f>
        <v>#REF!</v>
      </c>
    </row>
    <row r="178" spans="1:58" x14ac:dyDescent="0.2">
      <c r="A178" s="18" t="s">
        <v>370</v>
      </c>
      <c r="B178" s="153" t="e">
        <f>AVERAGEIF(#REF!,B$5,#REF!)</f>
        <v>#REF!</v>
      </c>
      <c r="C178" s="153" t="e">
        <f>AVERAGEIF(#REF!,C$5,#REF!)</f>
        <v>#REF!</v>
      </c>
      <c r="D178" s="153" t="e">
        <f>AVERAGEIF(#REF!,D$5,#REF!)</f>
        <v>#REF!</v>
      </c>
      <c r="E178" s="23"/>
      <c r="F178" s="23"/>
      <c r="G178" s="23"/>
      <c r="H178" s="23"/>
      <c r="I178" s="23"/>
      <c r="J178" s="152" t="e">
        <f>AVERAGEIF('Table 2 - Previous month'!$E$4:$CS$4,J$5,'Table 2 - Previous month'!#REF!)</f>
        <v>#REF!</v>
      </c>
      <c r="K178" s="152" t="e">
        <f>AVERAGEIF('Table 2 - Previous month'!$E$4:$CS$4,K$5,'Table 2 - Previous month'!#REF!)</f>
        <v>#REF!</v>
      </c>
      <c r="L178" s="152" t="e">
        <f>AVERAGEIF('Table 2 - Previous month'!$E$4:$CS$4,L$5,'Table 2 - Previous month'!#REF!)</f>
        <v>#REF!</v>
      </c>
      <c r="M178" s="23"/>
      <c r="N178" s="23"/>
      <c r="O178" s="23"/>
      <c r="P178" s="23"/>
      <c r="Q178" s="23"/>
      <c r="R178" s="23"/>
      <c r="S178" s="23"/>
      <c r="T178" s="23"/>
      <c r="U178" s="23"/>
      <c r="V178" s="23"/>
      <c r="W178" s="23"/>
      <c r="X178" s="23"/>
      <c r="AB178" s="172" t="e">
        <f ca="1">OFFSET(#REF!,1,1)/
OFFSET(#REF!,1,0)</f>
        <v>#REF!</v>
      </c>
      <c r="AC178" s="172" t="e">
        <f ca="1">OFFSET(#REF!,1,1)/
OFFSET(#REF!,1,0)</f>
        <v>#REF!</v>
      </c>
      <c r="AD178" s="173" t="e">
        <f ca="1">OFFSET(#REF!,1,1)/
OFFSET(#REF!,1,0)</f>
        <v>#REF!</v>
      </c>
      <c r="AE178" s="173" t="e">
        <f ca="1">OFFSET(#REF!,1,1)/
OFFSET(#REF!,1,0)</f>
        <v>#REF!</v>
      </c>
      <c r="AF178" s="173" t="e">
        <f ca="1">OFFSET(#REF!,1,1)/
OFFSET(#REF!,1,0)</f>
        <v>#REF!</v>
      </c>
      <c r="AG178" s="173" t="e">
        <f ca="1">OFFSET(#REF!,1,1)/
OFFSET(#REF!,1,0)</f>
        <v>#REF!</v>
      </c>
      <c r="AH178" s="173" t="e">
        <f ca="1">OFFSET(#REF!,1,1)/
OFFSET(#REF!,1,0)</f>
        <v>#REF!</v>
      </c>
      <c r="AI178" s="173" t="e">
        <f ca="1">OFFSET(#REF!,1,1)/
OFFSET(#REF!,1,0)</f>
        <v>#REF!</v>
      </c>
      <c r="AJ178" s="173" t="e">
        <f ca="1">OFFSET(#REF!,1,1)/
OFFSET(#REF!,1,0)</f>
        <v>#REF!</v>
      </c>
      <c r="AK178" s="173" t="e">
        <f ca="1">OFFSET(#REF!,1,1)/
OFFSET(#REF!,1,0)</f>
        <v>#REF!</v>
      </c>
      <c r="AL178" s="173" t="e">
        <f ca="1">OFFSET(#REF!,1,1)/
OFFSET(#REF!,1,0)</f>
        <v>#REF!</v>
      </c>
      <c r="AM178" s="173" t="e">
        <f ca="1">OFFSET(#REF!,1,1)/
OFFSET(#REF!,1,0)</f>
        <v>#REF!</v>
      </c>
      <c r="AN178" s="173" t="e">
        <f ca="1">OFFSET(#REF!,1,1)/
OFFSET(#REF!,1,0)</f>
        <v>#REF!</v>
      </c>
      <c r="AO178" s="173" t="e">
        <f ca="1">OFFSET(#REF!,1,1)/
OFFSET(#REF!,1,0)</f>
        <v>#REF!</v>
      </c>
      <c r="AP178" s="173" t="e">
        <f ca="1">OFFSET(#REF!,1,1)/
OFFSET(#REF!,1,0)</f>
        <v>#REF!</v>
      </c>
      <c r="AQ178" s="173" t="e">
        <f ca="1">OFFSET(#REF!,1,1)/
OFFSET(#REF!,1,0)</f>
        <v>#REF!</v>
      </c>
      <c r="AR178" s="173" t="e">
        <f ca="1">OFFSET(#REF!,1,1)/
OFFSET(#REF!,1,0)</f>
        <v>#REF!</v>
      </c>
      <c r="AS178" s="173" t="e">
        <f ca="1">OFFSET(#REF!,1,1)/
OFFSET(#REF!,1,0)</f>
        <v>#REF!</v>
      </c>
      <c r="AT178" s="173" t="e">
        <f ca="1">OFFSET(#REF!,1,1)/
OFFSET(#REF!,1,0)</f>
        <v>#REF!</v>
      </c>
      <c r="AU178" s="173" t="e">
        <f ca="1">OFFSET(#REF!,1,1)/
OFFSET(#REF!,1,0)</f>
        <v>#REF!</v>
      </c>
      <c r="AV178" s="173" t="e">
        <f ca="1">OFFSET(#REF!,1,1)/
OFFSET(#REF!,1,0)</f>
        <v>#REF!</v>
      </c>
      <c r="AW178" s="173" t="e">
        <f ca="1">OFFSET(#REF!,1,1)/
OFFSET(#REF!,1,0)</f>
        <v>#REF!</v>
      </c>
      <c r="AX178" s="173" t="e">
        <f ca="1">OFFSET(#REF!,1,1)/
OFFSET(#REF!,1,0)</f>
        <v>#REF!</v>
      </c>
      <c r="AY178" s="173" t="e">
        <f ca="1">OFFSET(#REF!,1,1)/
OFFSET(#REF!,1,0)</f>
        <v>#REF!</v>
      </c>
      <c r="AZ178" s="173" t="e">
        <f ca="1">OFFSET(#REF!,1,1)/
OFFSET(#REF!,1,0)</f>
        <v>#REF!</v>
      </c>
      <c r="BA178" s="173" t="e">
        <f ca="1">OFFSET(#REF!,1,1)/
OFFSET(#REF!,1,0)</f>
        <v>#REF!</v>
      </c>
      <c r="BB178" s="173" t="e">
        <f ca="1">OFFSET(#REF!,1,1)/
OFFSET(#REF!,1,0)</f>
        <v>#REF!</v>
      </c>
      <c r="BC178" s="173" t="e">
        <f ca="1">OFFSET(#REF!,1,1)/
OFFSET(#REF!,1,0)</f>
        <v>#REF!</v>
      </c>
      <c r="BD178" s="173" t="e">
        <f ca="1">OFFSET(#REF!,1,1)/
OFFSET(#REF!,1,0)</f>
        <v>#REF!</v>
      </c>
      <c r="BE178" s="173" t="e">
        <f ca="1">OFFSET(#REF!,1,1)/
OFFSET(#REF!,1,0)</f>
        <v>#REF!</v>
      </c>
      <c r="BF178" s="173" t="e">
        <f ca="1">OFFSET(#REF!,1,1)/
OFFSET(#REF!,1,0)</f>
        <v>#REF!</v>
      </c>
    </row>
  </sheetData>
  <mergeCells count="6">
    <mergeCell ref="V4:X4"/>
    <mergeCell ref="B4:D4"/>
    <mergeCell ref="F4:H4"/>
    <mergeCell ref="J4:L4"/>
    <mergeCell ref="N4:P4"/>
    <mergeCell ref="R4:T4"/>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7AE6C-3063-494D-B40A-5472D3409E90}">
  <sheetPr codeName="Sheet15">
    <tabColor rgb="FFC00000"/>
  </sheetPr>
  <dimension ref="A1:X13"/>
  <sheetViews>
    <sheetView zoomScale="85" zoomScaleNormal="85" workbookViewId="0">
      <selection activeCell="A2" sqref="A2"/>
    </sheetView>
  </sheetViews>
  <sheetFormatPr defaultColWidth="8.796875" defaultRowHeight="14.25" x14ac:dyDescent="0.2"/>
  <cols>
    <col min="1" max="1" width="62" style="149" bestFit="1" customWidth="1"/>
    <col min="2" max="4" width="12.296875" style="8" customWidth="1"/>
    <col min="5" max="5" width="2.09765625" style="7" customWidth="1"/>
    <col min="6" max="8" width="8.69921875" style="7" bestFit="1" customWidth="1"/>
    <col min="9" max="9" width="2.09765625" style="7" customWidth="1"/>
    <col min="10" max="12" width="8.796875" style="7"/>
    <col min="13" max="13" width="2.09765625" style="7" customWidth="1"/>
    <col min="14" max="16" width="8.796875" style="7"/>
    <col min="17" max="17" width="2.09765625" style="7" customWidth="1"/>
    <col min="18" max="20" width="8.796875" style="7"/>
    <col min="21" max="21" width="2" style="7" customWidth="1"/>
    <col min="22" max="24" width="8.796875" style="7"/>
    <col min="25" max="16384" width="8.796875" style="149"/>
  </cols>
  <sheetData>
    <row r="1" spans="1:24" customFormat="1" x14ac:dyDescent="0.2">
      <c r="B1" s="151"/>
      <c r="C1" s="151"/>
      <c r="D1" s="151"/>
      <c r="E1" s="7"/>
      <c r="F1" s="7"/>
      <c r="G1" s="7"/>
      <c r="H1" s="7"/>
      <c r="I1" s="7"/>
      <c r="J1" s="7"/>
      <c r="K1" s="7"/>
      <c r="L1" s="7"/>
      <c r="M1" s="7"/>
      <c r="N1" s="7"/>
      <c r="O1" s="7"/>
      <c r="P1" s="7"/>
      <c r="Q1" s="7"/>
      <c r="R1" s="7"/>
      <c r="S1" s="7"/>
      <c r="T1" s="7"/>
      <c r="U1" s="7"/>
      <c r="V1" s="7"/>
      <c r="W1" s="7"/>
      <c r="X1" s="7"/>
    </row>
    <row r="2" spans="1:24" customFormat="1" ht="74.25" x14ac:dyDescent="0.3">
      <c r="A2" s="162" t="s">
        <v>428</v>
      </c>
      <c r="B2" s="151" t="s">
        <v>437</v>
      </c>
      <c r="C2" s="151"/>
      <c r="D2" s="151"/>
      <c r="E2" s="7"/>
      <c r="F2" s="7"/>
      <c r="G2" s="7"/>
      <c r="H2" s="7"/>
      <c r="I2" s="7"/>
      <c r="J2" s="151" t="s">
        <v>438</v>
      </c>
      <c r="K2" s="7"/>
      <c r="L2" s="7"/>
      <c r="M2" s="7"/>
      <c r="N2" s="7"/>
      <c r="O2" s="7"/>
      <c r="P2" s="7"/>
      <c r="Q2" s="7"/>
      <c r="R2" s="7"/>
      <c r="S2" s="7"/>
      <c r="T2" s="7"/>
      <c r="U2" s="7"/>
      <c r="V2" s="7"/>
      <c r="W2" s="7"/>
      <c r="X2" s="7"/>
    </row>
    <row r="3" spans="1:24" customFormat="1" x14ac:dyDescent="0.2">
      <c r="B3" s="151"/>
      <c r="C3" s="151"/>
      <c r="D3" s="151"/>
      <c r="E3" s="8"/>
      <c r="F3" s="8" t="s">
        <v>431</v>
      </c>
      <c r="G3" s="8"/>
      <c r="H3" s="8"/>
      <c r="I3" s="8"/>
      <c r="J3" s="161"/>
      <c r="K3" s="161"/>
      <c r="L3" s="161"/>
      <c r="M3" s="8"/>
      <c r="N3" s="8" t="s">
        <v>432</v>
      </c>
      <c r="O3" s="8"/>
      <c r="P3" s="8"/>
      <c r="Q3" s="8"/>
      <c r="R3" s="8" t="s">
        <v>433</v>
      </c>
      <c r="S3" s="8"/>
      <c r="T3" s="8"/>
      <c r="U3" s="8"/>
      <c r="V3" s="8" t="s">
        <v>433</v>
      </c>
      <c r="W3" s="8"/>
      <c r="X3" s="8"/>
    </row>
    <row r="4" spans="1:24" customFormat="1" x14ac:dyDescent="0.2">
      <c r="A4" s="149"/>
      <c r="B4" s="381" t="s">
        <v>435</v>
      </c>
      <c r="C4" s="382"/>
      <c r="D4" s="382"/>
      <c r="E4" s="150"/>
      <c r="F4" s="378" t="s">
        <v>435</v>
      </c>
      <c r="G4" s="379"/>
      <c r="H4" s="379"/>
      <c r="I4" s="150"/>
      <c r="J4" s="378" t="s">
        <v>435</v>
      </c>
      <c r="K4" s="379"/>
      <c r="L4" s="379"/>
      <c r="M4" s="150"/>
      <c r="N4" s="378" t="s">
        <v>435</v>
      </c>
      <c r="O4" s="379"/>
      <c r="P4" s="379"/>
      <c r="Q4" s="150"/>
      <c r="R4" s="378" t="s">
        <v>435</v>
      </c>
      <c r="S4" s="379"/>
      <c r="T4" s="379"/>
      <c r="U4" s="150"/>
      <c r="V4" s="378" t="s">
        <v>435</v>
      </c>
      <c r="W4" s="379"/>
      <c r="X4" s="379"/>
    </row>
    <row r="5" spans="1:24" customFormat="1" ht="114.75" x14ac:dyDescent="0.2">
      <c r="A5" s="149"/>
      <c r="B5" s="92" t="s">
        <v>410</v>
      </c>
      <c r="C5" s="86" t="s">
        <v>411</v>
      </c>
      <c r="D5" s="93" t="s">
        <v>412</v>
      </c>
      <c r="E5" s="148"/>
      <c r="F5" s="158" t="s">
        <v>439</v>
      </c>
      <c r="G5" s="158" t="s">
        <v>440</v>
      </c>
      <c r="H5" s="158" t="s">
        <v>441</v>
      </c>
      <c r="I5" s="148"/>
      <c r="J5" s="158" t="s">
        <v>410</v>
      </c>
      <c r="K5" s="158" t="s">
        <v>411</v>
      </c>
      <c r="L5" s="158" t="s">
        <v>412</v>
      </c>
      <c r="M5" s="148"/>
      <c r="N5" s="158" t="s">
        <v>439</v>
      </c>
      <c r="O5" s="158" t="s">
        <v>440</v>
      </c>
      <c r="P5" s="158" t="s">
        <v>441</v>
      </c>
      <c r="Q5" s="148"/>
      <c r="R5" s="158" t="s">
        <v>439</v>
      </c>
      <c r="S5" s="158" t="s">
        <v>440</v>
      </c>
      <c r="T5" s="158" t="s">
        <v>441</v>
      </c>
      <c r="U5" s="148"/>
      <c r="V5" s="158" t="s">
        <v>439</v>
      </c>
      <c r="W5" s="158" t="s">
        <v>440</v>
      </c>
      <c r="X5" s="158" t="s">
        <v>441</v>
      </c>
    </row>
    <row r="6" spans="1:24" customFormat="1" x14ac:dyDescent="0.2">
      <c r="A6" s="149" t="s">
        <v>271</v>
      </c>
      <c r="B6" s="153" t="e">
        <f>AVERAGEIF(#REF!,'Comparison - Table 3'!B$5,#REF!)</f>
        <v>#REF!</v>
      </c>
      <c r="C6" s="153" t="e">
        <f>AVERAGEIF(#REF!,'Comparison - Table 3'!C$5,#REF!)</f>
        <v>#REF!</v>
      </c>
      <c r="D6" s="153" t="e">
        <f>AVERAGEIF(#REF!,'Comparison - Table 3'!D$5,#REF!)</f>
        <v>#REF!</v>
      </c>
      <c r="E6" s="148"/>
      <c r="F6" s="156" t="e">
        <f>B6</f>
        <v>#REF!</v>
      </c>
      <c r="G6" s="156" t="e">
        <f>C6</f>
        <v>#REF!</v>
      </c>
      <c r="H6" s="156" t="e">
        <f>D6</f>
        <v>#REF!</v>
      </c>
      <c r="I6" s="148"/>
      <c r="J6" s="152">
        <f>AVERAGEIF('Table 3 - Previous month'!$E$4:$P$4,'Comparison - Table 3'!J$5,'Table 3 - Previous month'!$E5:$P5)</f>
        <v>130899.25</v>
      </c>
      <c r="K6" s="152">
        <f>AVERAGEIF('Table 3 - Previous month'!$E$4:$P$4,'Comparison - Table 3'!K$5,'Table 3 - Previous month'!$E5:$P5)</f>
        <v>120976.5</v>
      </c>
      <c r="L6" s="152">
        <f>AVERAGEIF('Table 3 - Previous month'!$E$4:$P$4,'Comparison - Table 3'!L$5,'Table 3 - Previous month'!$E5:$P5)</f>
        <v>107242</v>
      </c>
      <c r="M6" s="148"/>
      <c r="N6" s="152">
        <f>J6</f>
        <v>130899.25</v>
      </c>
      <c r="O6" s="152">
        <f>K6</f>
        <v>120976.5</v>
      </c>
      <c r="P6" s="152">
        <f>L6</f>
        <v>107242</v>
      </c>
      <c r="Q6" s="148"/>
      <c r="R6" s="155" t="e">
        <f>F6-N6</f>
        <v>#REF!</v>
      </c>
      <c r="S6" s="155" t="e">
        <f>G6-O6</f>
        <v>#REF!</v>
      </c>
      <c r="T6" s="155" t="e">
        <f>H6-P6</f>
        <v>#REF!</v>
      </c>
      <c r="U6" s="148"/>
      <c r="V6" s="163" t="e">
        <f>R6/N6</f>
        <v>#REF!</v>
      </c>
      <c r="W6" s="163" t="e">
        <f>S6/O6</f>
        <v>#REF!</v>
      </c>
      <c r="X6" s="163" t="e">
        <f>T6/P6</f>
        <v>#REF!</v>
      </c>
    </row>
    <row r="7" spans="1:24" customFormat="1" x14ac:dyDescent="0.2">
      <c r="A7" s="149" t="s">
        <v>272</v>
      </c>
      <c r="B7" s="153" t="e">
        <f>AVERAGEIF(#REF!,'Comparison - Table 3'!B$5,#REF!)</f>
        <v>#REF!</v>
      </c>
      <c r="C7" s="153" t="e">
        <f>AVERAGEIF(#REF!,'Comparison - Table 3'!C$5,#REF!)</f>
        <v>#REF!</v>
      </c>
      <c r="D7" s="153" t="e">
        <f>AVERAGEIF(#REF!,'Comparison - Table 3'!D$5,#REF!)</f>
        <v>#REF!</v>
      </c>
      <c r="E7" s="148"/>
      <c r="F7" s="148"/>
      <c r="G7" s="148"/>
      <c r="H7" s="148"/>
      <c r="I7" s="148"/>
      <c r="J7" s="152">
        <f>AVERAGEIF('Table 3 - Previous month'!$E$4:$P$4,'Comparison - Table 3'!J$5,'Table 3 - Previous month'!$E6:$P6)</f>
        <v>10017</v>
      </c>
      <c r="K7" s="152">
        <f>AVERAGEIF('Table 3 - Previous month'!$E$4:$P$4,'Comparison - Table 3'!K$5,'Table 3 - Previous month'!$E6:$P6)</f>
        <v>8569</v>
      </c>
      <c r="L7" s="152">
        <f>AVERAGEIF('Table 3 - Previous month'!$E$4:$P$4,'Comparison - Table 3'!L$5,'Table 3 - Previous month'!$E6:$P6)</f>
        <v>7097.5</v>
      </c>
      <c r="M7" s="148"/>
      <c r="N7" s="148"/>
      <c r="O7" s="148"/>
      <c r="P7" s="148"/>
      <c r="Q7" s="148"/>
      <c r="R7" s="148"/>
      <c r="S7" s="148"/>
      <c r="T7" s="148"/>
      <c r="U7" s="148"/>
      <c r="V7" s="148"/>
      <c r="W7" s="148"/>
      <c r="X7" s="148"/>
    </row>
    <row r="8" spans="1:24" customFormat="1" x14ac:dyDescent="0.2">
      <c r="A8" s="149" t="s">
        <v>273</v>
      </c>
      <c r="B8" s="153" t="e">
        <f>AVERAGEIF(#REF!,'Comparison - Table 3'!B$5,#REF!)</f>
        <v>#REF!</v>
      </c>
      <c r="C8" s="153" t="e">
        <f>AVERAGEIF(#REF!,'Comparison - Table 3'!C$5,#REF!)</f>
        <v>#REF!</v>
      </c>
      <c r="D8" s="153" t="e">
        <f>AVERAGEIF(#REF!,'Comparison - Table 3'!D$5,#REF!)</f>
        <v>#REF!</v>
      </c>
      <c r="E8" s="148"/>
      <c r="F8" s="148"/>
      <c r="G8" s="148"/>
      <c r="H8" s="148"/>
      <c r="I8" s="148"/>
      <c r="J8" s="152">
        <f>AVERAGEIF('Table 3 - Previous month'!$E$4:$P$4,'Comparison - Table 3'!J$5,'Table 3 - Previous month'!$E7:$P7)</f>
        <v>20597.25</v>
      </c>
      <c r="K8" s="152">
        <f>AVERAGEIF('Table 3 - Previous month'!$E$4:$P$4,'Comparison - Table 3'!K$5,'Table 3 - Previous month'!$E7:$P7)</f>
        <v>19757.5</v>
      </c>
      <c r="L8" s="152">
        <f>AVERAGEIF('Table 3 - Previous month'!$E$4:$P$4,'Comparison - Table 3'!L$5,'Table 3 - Previous month'!$E7:$P7)</f>
        <v>18288</v>
      </c>
      <c r="M8" s="148"/>
      <c r="N8" s="148"/>
      <c r="O8" s="148"/>
      <c r="P8" s="148"/>
      <c r="Q8" s="148"/>
      <c r="R8" s="148"/>
      <c r="S8" s="148"/>
      <c r="T8" s="148" t="e">
        <f>IF(T6&gt;0,"increased",
IF(T6&lt;0,"decreased",
"remained the same"))</f>
        <v>#REF!</v>
      </c>
      <c r="U8" s="148"/>
      <c r="V8" s="148"/>
      <c r="W8" s="148"/>
      <c r="X8" s="148"/>
    </row>
    <row r="9" spans="1:24" customFormat="1" x14ac:dyDescent="0.2">
      <c r="A9" s="149" t="s">
        <v>274</v>
      </c>
      <c r="B9" s="153" t="e">
        <f>AVERAGEIF(#REF!,'Comparison - Table 3'!B$5,#REF!)</f>
        <v>#REF!</v>
      </c>
      <c r="C9" s="153" t="e">
        <f>AVERAGEIF(#REF!,'Comparison - Table 3'!C$5,#REF!)</f>
        <v>#REF!</v>
      </c>
      <c r="D9" s="153" t="e">
        <f>AVERAGEIF(#REF!,'Comparison - Table 3'!D$5,#REF!)</f>
        <v>#REF!</v>
      </c>
      <c r="E9" s="148"/>
      <c r="F9" s="148"/>
      <c r="G9" s="148"/>
      <c r="H9" s="148"/>
      <c r="I9" s="148"/>
      <c r="J9" s="152">
        <f>AVERAGEIF('Table 3 - Previous month'!$E$4:$P$4,'Comparison - Table 3'!J$5,'Table 3 - Previous month'!$E8:$P8)</f>
        <v>13651.5</v>
      </c>
      <c r="K9" s="152">
        <f>AVERAGEIF('Table 3 - Previous month'!$E$4:$P$4,'Comparison - Table 3'!K$5,'Table 3 - Previous month'!$E8:$P8)</f>
        <v>11743.5</v>
      </c>
      <c r="L9" s="152">
        <f>AVERAGEIF('Table 3 - Previous month'!$E$4:$P$4,'Comparison - Table 3'!L$5,'Table 3 - Previous month'!$E8:$P8)</f>
        <v>9633</v>
      </c>
      <c r="M9" s="148"/>
      <c r="N9" s="148"/>
      <c r="O9" s="148"/>
      <c r="P9" s="148"/>
      <c r="Q9" s="148"/>
      <c r="R9" s="148"/>
      <c r="S9" s="148"/>
      <c r="T9" s="148"/>
      <c r="U9" s="148"/>
      <c r="V9" s="148"/>
      <c r="W9" s="148"/>
      <c r="X9" s="148"/>
    </row>
    <row r="10" spans="1:24" customFormat="1" x14ac:dyDescent="0.2">
      <c r="A10" s="149" t="s">
        <v>275</v>
      </c>
      <c r="B10" s="153" t="e">
        <f>AVERAGEIF(#REF!,'Comparison - Table 3'!B$5,#REF!)</f>
        <v>#REF!</v>
      </c>
      <c r="C10" s="153" t="e">
        <f>AVERAGEIF(#REF!,'Comparison - Table 3'!C$5,#REF!)</f>
        <v>#REF!</v>
      </c>
      <c r="D10" s="153" t="e">
        <f>AVERAGEIF(#REF!,'Comparison - Table 3'!D$5,#REF!)</f>
        <v>#REF!</v>
      </c>
      <c r="E10" s="154"/>
      <c r="F10" s="148"/>
      <c r="G10" s="148"/>
      <c r="H10" s="148"/>
      <c r="I10" s="148"/>
      <c r="J10" s="152">
        <f>AVERAGEIF('Table 3 - Previous month'!$E$4:$P$4,'Comparison - Table 3'!J$5,'Table 3 - Previous month'!$E9:$P9)</f>
        <v>16746.5</v>
      </c>
      <c r="K10" s="152">
        <f>AVERAGEIF('Table 3 - Previous month'!$E$4:$P$4,'Comparison - Table 3'!K$5,'Table 3 - Previous month'!$E9:$P9)</f>
        <v>15319.25</v>
      </c>
      <c r="L10" s="152">
        <f>AVERAGEIF('Table 3 - Previous month'!$E$4:$P$4,'Comparison - Table 3'!L$5,'Table 3 - Previous month'!$E9:$P9)</f>
        <v>13213.5</v>
      </c>
      <c r="M10" s="148"/>
      <c r="N10" s="148"/>
      <c r="O10" s="148"/>
      <c r="P10" s="148"/>
      <c r="Q10" s="148"/>
      <c r="R10" s="148"/>
      <c r="S10" s="148"/>
      <c r="T10" s="148"/>
      <c r="U10" s="148"/>
      <c r="V10" s="148"/>
      <c r="W10" s="148"/>
      <c r="X10" s="148"/>
    </row>
    <row r="11" spans="1:24" customFormat="1" x14ac:dyDescent="0.2">
      <c r="A11" s="149" t="s">
        <v>276</v>
      </c>
      <c r="B11" s="153" t="e">
        <f>AVERAGEIF(#REF!,'Comparison - Table 3'!B$5,#REF!)</f>
        <v>#REF!</v>
      </c>
      <c r="C11" s="153" t="e">
        <f>AVERAGEIF(#REF!,'Comparison - Table 3'!C$5,#REF!)</f>
        <v>#REF!</v>
      </c>
      <c r="D11" s="153" t="e">
        <f>AVERAGEIF(#REF!,'Comparison - Table 3'!D$5,#REF!)</f>
        <v>#REF!</v>
      </c>
      <c r="E11" s="148"/>
      <c r="F11" s="148"/>
      <c r="G11" s="148"/>
      <c r="H11" s="148"/>
      <c r="I11" s="148"/>
      <c r="J11" s="152">
        <f>AVERAGEIF('Table 3 - Previous month'!$E$4:$P$4,'Comparison - Table 3'!J$5,'Table 3 - Previous month'!$E10:$P10)</f>
        <v>28335.5</v>
      </c>
      <c r="K11" s="152">
        <f>AVERAGEIF('Table 3 - Previous month'!$E$4:$P$4,'Comparison - Table 3'!K$5,'Table 3 - Previous month'!$E10:$P10)</f>
        <v>26908.5</v>
      </c>
      <c r="L11" s="152">
        <f>AVERAGEIF('Table 3 - Previous month'!$E$4:$P$4,'Comparison - Table 3'!L$5,'Table 3 - Previous month'!$E10:$P10)</f>
        <v>24638.75</v>
      </c>
      <c r="M11" s="148"/>
      <c r="N11" s="148"/>
      <c r="O11" s="148"/>
      <c r="P11" s="148"/>
      <c r="Q11" s="148"/>
      <c r="R11" s="148"/>
      <c r="S11" s="148"/>
      <c r="T11" s="148"/>
      <c r="U11" s="148"/>
      <c r="V11" s="148"/>
      <c r="W11" s="148"/>
      <c r="X11" s="148"/>
    </row>
    <row r="12" spans="1:24" customFormat="1" x14ac:dyDescent="0.2">
      <c r="A12" s="149" t="s">
        <v>277</v>
      </c>
      <c r="B12" s="153" t="e">
        <f>AVERAGEIF(#REF!,'Comparison - Table 3'!B$5,#REF!)</f>
        <v>#REF!</v>
      </c>
      <c r="C12" s="153" t="e">
        <f>AVERAGEIF(#REF!,'Comparison - Table 3'!C$5,#REF!)</f>
        <v>#REF!</v>
      </c>
      <c r="D12" s="153" t="e">
        <f>AVERAGEIF(#REF!,'Comparison - Table 3'!D$5,#REF!)</f>
        <v>#REF!</v>
      </c>
      <c r="E12" s="148"/>
      <c r="F12" s="148"/>
      <c r="G12" s="148"/>
      <c r="H12" s="148"/>
      <c r="I12" s="148"/>
      <c r="J12" s="152">
        <f>AVERAGEIF('Table 3 - Previous month'!$E$4:$P$4,'Comparison - Table 3'!J$5,'Table 3 - Previous month'!$E11:$P11)</f>
        <v>25153.5</v>
      </c>
      <c r="K12" s="152">
        <f>AVERAGEIF('Table 3 - Previous month'!$E$4:$P$4,'Comparison - Table 3'!K$5,'Table 3 - Previous month'!$E11:$P11)</f>
        <v>23673.25</v>
      </c>
      <c r="L12" s="152">
        <f>AVERAGEIF('Table 3 - Previous month'!$E$4:$P$4,'Comparison - Table 3'!L$5,'Table 3 - Previous month'!$E11:$P11)</f>
        <v>21426.25</v>
      </c>
      <c r="M12" s="148"/>
      <c r="N12" s="148"/>
      <c r="O12" s="148"/>
      <c r="P12" s="148"/>
      <c r="Q12" s="148"/>
      <c r="R12" s="148"/>
      <c r="S12" s="148"/>
      <c r="T12" s="148"/>
      <c r="U12" s="148"/>
      <c r="V12" s="148"/>
      <c r="W12" s="148"/>
      <c r="X12" s="148"/>
    </row>
    <row r="13" spans="1:24" customFormat="1" x14ac:dyDescent="0.2">
      <c r="A13" s="149" t="s">
        <v>278</v>
      </c>
      <c r="B13" s="153" t="e">
        <f>AVERAGEIF(#REF!,'Comparison - Table 3'!B$5,#REF!)</f>
        <v>#REF!</v>
      </c>
      <c r="C13" s="153" t="e">
        <f>AVERAGEIF(#REF!,'Comparison - Table 3'!C$5,#REF!)</f>
        <v>#REF!</v>
      </c>
      <c r="D13" s="153" t="e">
        <f>AVERAGEIF(#REF!,'Comparison - Table 3'!D$5,#REF!)</f>
        <v>#REF!</v>
      </c>
      <c r="E13" s="148"/>
      <c r="F13" s="148"/>
      <c r="G13" s="148"/>
      <c r="H13" s="148"/>
      <c r="I13" s="148"/>
      <c r="J13" s="152">
        <f>AVERAGEIF('Table 3 - Previous month'!$E$4:$P$4,'Comparison - Table 3'!J$5,'Table 3 - Previous month'!$E12:$P12)</f>
        <v>16398</v>
      </c>
      <c r="K13" s="152">
        <f>AVERAGEIF('Table 3 - Previous month'!$E$4:$P$4,'Comparison - Table 3'!K$5,'Table 3 - Previous month'!$E12:$P12)</f>
        <v>15005.5</v>
      </c>
      <c r="L13" s="152">
        <f>AVERAGEIF('Table 3 - Previous month'!$E$4:$P$4,'Comparison - Table 3'!L$5,'Table 3 - Previous month'!$E12:$P12)</f>
        <v>12945</v>
      </c>
      <c r="M13" s="148"/>
      <c r="N13" s="148"/>
      <c r="O13" s="148"/>
      <c r="P13" s="148"/>
      <c r="Q13" s="148"/>
      <c r="R13" s="148"/>
      <c r="S13" s="148"/>
      <c r="T13" s="148"/>
      <c r="U13" s="148"/>
      <c r="V13" s="148"/>
      <c r="W13" s="148"/>
      <c r="X13" s="148"/>
    </row>
  </sheetData>
  <mergeCells count="6">
    <mergeCell ref="V4:X4"/>
    <mergeCell ref="B4:D4"/>
    <mergeCell ref="F4:H4"/>
    <mergeCell ref="J4:L4"/>
    <mergeCell ref="N4:P4"/>
    <mergeCell ref="R4:T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4C242-0370-4F3E-AB12-4C6A232F343A}">
  <sheetPr codeName="Sheet16">
    <tabColor rgb="FFC00000"/>
  </sheetPr>
  <dimension ref="A1:I13"/>
  <sheetViews>
    <sheetView zoomScale="85" zoomScaleNormal="85" workbookViewId="0">
      <selection activeCell="C8" sqref="C8:E10"/>
    </sheetView>
  </sheetViews>
  <sheetFormatPr defaultColWidth="8.796875" defaultRowHeight="14.25" x14ac:dyDescent="0.2"/>
  <cols>
    <col min="1" max="1" width="62" style="149" bestFit="1" customWidth="1"/>
    <col min="2" max="9" width="12.296875" style="8" customWidth="1"/>
    <col min="10" max="16384" width="8.796875" style="149"/>
  </cols>
  <sheetData>
    <row r="1" spans="1:9" customFormat="1" x14ac:dyDescent="0.2">
      <c r="B1" s="151"/>
      <c r="C1" s="151"/>
      <c r="D1" s="151"/>
      <c r="E1" s="151"/>
      <c r="F1" s="151"/>
      <c r="G1" s="151"/>
      <c r="H1" s="151"/>
      <c r="I1" s="151"/>
    </row>
    <row r="2" spans="1:9" customFormat="1" ht="74.25" x14ac:dyDescent="0.3">
      <c r="A2" s="162" t="s">
        <v>428</v>
      </c>
      <c r="B2" s="151" t="s">
        <v>437</v>
      </c>
      <c r="C2" s="151"/>
      <c r="D2" s="151"/>
      <c r="E2" s="151"/>
      <c r="F2" s="151"/>
      <c r="G2" s="151"/>
      <c r="H2" s="151"/>
      <c r="I2" s="151"/>
    </row>
    <row r="3" spans="1:9" customFormat="1" x14ac:dyDescent="0.2">
      <c r="B3" s="151"/>
      <c r="C3" s="151"/>
      <c r="D3" s="151"/>
      <c r="E3" s="151"/>
      <c r="F3" s="151"/>
      <c r="G3" s="151"/>
      <c r="H3" s="151"/>
      <c r="I3" s="151"/>
    </row>
    <row r="4" spans="1:9" customFormat="1" x14ac:dyDescent="0.2">
      <c r="A4" s="149"/>
      <c r="B4" s="381" t="s">
        <v>435</v>
      </c>
      <c r="C4" s="382"/>
      <c r="D4" s="382"/>
      <c r="E4" s="164"/>
      <c r="F4" s="164"/>
      <c r="G4" s="164"/>
      <c r="H4" s="164"/>
      <c r="I4" s="164"/>
    </row>
    <row r="5" spans="1:9" customFormat="1" ht="146.25" x14ac:dyDescent="0.2">
      <c r="A5" s="149"/>
      <c r="B5" s="216" t="s">
        <v>220</v>
      </c>
      <c r="C5" s="217" t="s">
        <v>222</v>
      </c>
      <c r="D5" s="216" t="s">
        <v>224</v>
      </c>
      <c r="E5" s="218" t="s">
        <v>226</v>
      </c>
      <c r="F5" s="217" t="s">
        <v>227</v>
      </c>
      <c r="G5" s="219" t="s">
        <v>228</v>
      </c>
      <c r="H5" s="220" t="s">
        <v>230</v>
      </c>
      <c r="I5" s="217" t="s">
        <v>231</v>
      </c>
    </row>
    <row r="6" spans="1:9" customFormat="1" x14ac:dyDescent="0.2">
      <c r="A6" s="149" t="s">
        <v>271</v>
      </c>
      <c r="B6" s="153" t="e">
        <f>#REF!-'Table 4 - Previous month'!E6</f>
        <v>#REF!</v>
      </c>
      <c r="C6" s="153" t="e">
        <f>#REF!-'Table 4 - Previous month'!F6</f>
        <v>#REF!</v>
      </c>
      <c r="D6" s="153" t="e">
        <f>#REF!-'Table 4 - Previous month'!G6</f>
        <v>#REF!</v>
      </c>
      <c r="E6" s="153" t="e">
        <f>#REF!-'Table 4 - Previous month'!H6</f>
        <v>#REF!</v>
      </c>
      <c r="F6" s="153" t="e">
        <f>#REF!-'Table 4 - Previous month'!I6</f>
        <v>#REF!</v>
      </c>
      <c r="G6" s="153" t="e">
        <f>#REF!-'Table 4 - Previous month'!J6</f>
        <v>#REF!</v>
      </c>
      <c r="H6" s="153" t="e">
        <f>#REF!-'Table 4 - Previous month'!K6</f>
        <v>#REF!</v>
      </c>
      <c r="I6" s="153" t="e">
        <f>#REF!-'Table 4 - Previous month'!L6</f>
        <v>#REF!</v>
      </c>
    </row>
    <row r="7" spans="1:9" customFormat="1" x14ac:dyDescent="0.2">
      <c r="A7" s="149" t="s">
        <v>272</v>
      </c>
      <c r="B7" s="153" t="e">
        <f>#REF!-'Table 4 - Previous month'!E7</f>
        <v>#REF!</v>
      </c>
      <c r="C7" s="153" t="e">
        <f>#REF!-'Table 4 - Previous month'!F7</f>
        <v>#REF!</v>
      </c>
      <c r="D7" s="153" t="e">
        <f>#REF!-'Table 4 - Previous month'!G7</f>
        <v>#REF!</v>
      </c>
      <c r="E7" s="153" t="e">
        <f>#REF!-'Table 4 - Previous month'!H7</f>
        <v>#REF!</v>
      </c>
      <c r="F7" s="153" t="e">
        <f>#REF!-'Table 4 - Previous month'!I7</f>
        <v>#REF!</v>
      </c>
      <c r="G7" s="153" t="e">
        <f>#REF!-'Table 4 - Previous month'!J7</f>
        <v>#REF!</v>
      </c>
      <c r="H7" s="153" t="e">
        <f>#REF!-'Table 4 - Previous month'!K7</f>
        <v>#REF!</v>
      </c>
      <c r="I7" s="153" t="e">
        <f>#REF!-'Table 4 - Previous month'!L7</f>
        <v>#REF!</v>
      </c>
    </row>
    <row r="8" spans="1:9" customFormat="1" x14ac:dyDescent="0.2">
      <c r="A8" s="149" t="s">
        <v>273</v>
      </c>
      <c r="B8" s="153" t="e">
        <f>#REF!-'Table 4 - Previous month'!E8</f>
        <v>#REF!</v>
      </c>
      <c r="C8" s="153" t="e">
        <f>#REF!-'Table 4 - Previous month'!F8</f>
        <v>#REF!</v>
      </c>
      <c r="D8" s="153" t="e">
        <f>#REF!-'Table 4 - Previous month'!G8</f>
        <v>#REF!</v>
      </c>
      <c r="E8" s="153" t="e">
        <f>#REF!-'Table 4 - Previous month'!H8</f>
        <v>#REF!</v>
      </c>
      <c r="F8" s="153" t="e">
        <f>#REF!-'Table 4 - Previous month'!I8</f>
        <v>#REF!</v>
      </c>
      <c r="G8" s="153" t="e">
        <f>#REF!-'Table 4 - Previous month'!J8</f>
        <v>#REF!</v>
      </c>
      <c r="H8" s="153" t="e">
        <f>#REF!-'Table 4 - Previous month'!K8</f>
        <v>#REF!</v>
      </c>
      <c r="I8" s="153" t="e">
        <f>#REF!-'Table 4 - Previous month'!L8</f>
        <v>#REF!</v>
      </c>
    </row>
    <row r="9" spans="1:9" customFormat="1" x14ac:dyDescent="0.2">
      <c r="A9" s="149" t="s">
        <v>274</v>
      </c>
      <c r="B9" s="153" t="e">
        <f>#REF!-'Table 4 - Previous month'!E9</f>
        <v>#REF!</v>
      </c>
      <c r="C9" s="153" t="e">
        <f>#REF!-'Table 4 - Previous month'!F9</f>
        <v>#REF!</v>
      </c>
      <c r="D9" s="153" t="e">
        <f>#REF!-'Table 4 - Previous month'!G9</f>
        <v>#REF!</v>
      </c>
      <c r="E9" s="153" t="e">
        <f>#REF!-'Table 4 - Previous month'!H9</f>
        <v>#REF!</v>
      </c>
      <c r="F9" s="153" t="e">
        <f>#REF!-'Table 4 - Previous month'!I9</f>
        <v>#REF!</v>
      </c>
      <c r="G9" s="153" t="e">
        <f>#REF!-'Table 4 - Previous month'!J9</f>
        <v>#REF!</v>
      </c>
      <c r="H9" s="153" t="e">
        <f>#REF!-'Table 4 - Previous month'!K9</f>
        <v>#REF!</v>
      </c>
      <c r="I9" s="153" t="e">
        <f>#REF!-'Table 4 - Previous month'!L9</f>
        <v>#REF!</v>
      </c>
    </row>
    <row r="10" spans="1:9" customFormat="1" x14ac:dyDescent="0.2">
      <c r="A10" s="149" t="s">
        <v>275</v>
      </c>
      <c r="B10" s="153" t="e">
        <f>#REF!-'Table 4 - Previous month'!E10</f>
        <v>#REF!</v>
      </c>
      <c r="C10" s="153" t="e">
        <f>#REF!-'Table 4 - Previous month'!F10</f>
        <v>#REF!</v>
      </c>
      <c r="D10" s="153" t="e">
        <f>#REF!-'Table 4 - Previous month'!G10</f>
        <v>#REF!</v>
      </c>
      <c r="E10" s="153" t="e">
        <f>#REF!-'Table 4 - Previous month'!H10</f>
        <v>#REF!</v>
      </c>
      <c r="F10" s="153" t="e">
        <f>#REF!-'Table 4 - Previous month'!I10</f>
        <v>#REF!</v>
      </c>
      <c r="G10" s="153" t="e">
        <f>#REF!-'Table 4 - Previous month'!J10</f>
        <v>#REF!</v>
      </c>
      <c r="H10" s="153" t="e">
        <f>#REF!-'Table 4 - Previous month'!K10</f>
        <v>#REF!</v>
      </c>
      <c r="I10" s="153" t="e">
        <f>#REF!-'Table 4 - Previous month'!L10</f>
        <v>#REF!</v>
      </c>
    </row>
    <row r="11" spans="1:9" customFormat="1" x14ac:dyDescent="0.2">
      <c r="A11" s="149" t="s">
        <v>276</v>
      </c>
      <c r="B11" s="153" t="e">
        <f>#REF!-'Table 4 - Previous month'!E11</f>
        <v>#REF!</v>
      </c>
      <c r="C11" s="153" t="e">
        <f>#REF!-'Table 4 - Previous month'!F11</f>
        <v>#REF!</v>
      </c>
      <c r="D11" s="153" t="e">
        <f>#REF!-'Table 4 - Previous month'!G11</f>
        <v>#REF!</v>
      </c>
      <c r="E11" s="153" t="e">
        <f>#REF!-'Table 4 - Previous month'!H11</f>
        <v>#REF!</v>
      </c>
      <c r="F11" s="153" t="e">
        <f>#REF!-'Table 4 - Previous month'!I11</f>
        <v>#REF!</v>
      </c>
      <c r="G11" s="153" t="e">
        <f>#REF!-'Table 4 - Previous month'!J11</f>
        <v>#REF!</v>
      </c>
      <c r="H11" s="153" t="e">
        <f>#REF!-'Table 4 - Previous month'!K11</f>
        <v>#REF!</v>
      </c>
      <c r="I11" s="153" t="e">
        <f>#REF!-'Table 4 - Previous month'!L11</f>
        <v>#REF!</v>
      </c>
    </row>
    <row r="12" spans="1:9" customFormat="1" x14ac:dyDescent="0.2">
      <c r="A12" s="149" t="s">
        <v>277</v>
      </c>
      <c r="B12" s="153" t="e">
        <f>#REF!-'Table 4 - Previous month'!E12</f>
        <v>#REF!</v>
      </c>
      <c r="C12" s="153" t="e">
        <f>#REF!-'Table 4 - Previous month'!F12</f>
        <v>#REF!</v>
      </c>
      <c r="D12" s="153" t="e">
        <f>#REF!-'Table 4 - Previous month'!G12</f>
        <v>#REF!</v>
      </c>
      <c r="E12" s="153" t="e">
        <f>#REF!-'Table 4 - Previous month'!H12</f>
        <v>#REF!</v>
      </c>
      <c r="F12" s="153" t="e">
        <f>#REF!-'Table 4 - Previous month'!I12</f>
        <v>#REF!</v>
      </c>
      <c r="G12" s="153" t="e">
        <f>#REF!-'Table 4 - Previous month'!J12</f>
        <v>#REF!</v>
      </c>
      <c r="H12" s="153" t="e">
        <f>#REF!-'Table 4 - Previous month'!K12</f>
        <v>#REF!</v>
      </c>
      <c r="I12" s="153" t="e">
        <f>#REF!-'Table 4 - Previous month'!L12</f>
        <v>#REF!</v>
      </c>
    </row>
    <row r="13" spans="1:9" customFormat="1" x14ac:dyDescent="0.2">
      <c r="A13" s="149" t="s">
        <v>278</v>
      </c>
      <c r="B13" s="153" t="e">
        <f>#REF!-'Table 4 - Previous month'!E13</f>
        <v>#REF!</v>
      </c>
      <c r="C13" s="153" t="e">
        <f>#REF!-'Table 4 - Previous month'!F13</f>
        <v>#REF!</v>
      </c>
      <c r="D13" s="153" t="e">
        <f>#REF!-'Table 4 - Previous month'!G13</f>
        <v>#REF!</v>
      </c>
      <c r="E13" s="153" t="e">
        <f>#REF!-'Table 4 - Previous month'!H13</f>
        <v>#REF!</v>
      </c>
      <c r="F13" s="153" t="e">
        <f>#REF!-'Table 4 - Previous month'!I13</f>
        <v>#REF!</v>
      </c>
      <c r="G13" s="153" t="e">
        <f>#REF!-'Table 4 - Previous month'!J13</f>
        <v>#REF!</v>
      </c>
      <c r="H13" s="153" t="e">
        <f>#REF!-'Table 4 - Previous month'!K13</f>
        <v>#REF!</v>
      </c>
      <c r="I13" s="153" t="e">
        <f>#REF!-'Table 4 - Previous month'!L13</f>
        <v>#REF!</v>
      </c>
    </row>
  </sheetData>
  <mergeCells count="1">
    <mergeCell ref="B4:D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7439C-0A63-493D-B3F3-05C4E890C1B3}">
  <sheetPr codeName="Sheet17">
    <tabColor rgb="FFC00000"/>
  </sheetPr>
  <dimension ref="A1:AL14"/>
  <sheetViews>
    <sheetView zoomScale="85" zoomScaleNormal="85" workbookViewId="0">
      <selection activeCell="C6" sqref="C6:E6"/>
    </sheetView>
  </sheetViews>
  <sheetFormatPr defaultRowHeight="14.25" x14ac:dyDescent="0.2"/>
  <cols>
    <col min="1" max="1" width="62" bestFit="1" customWidth="1"/>
    <col min="2" max="13" width="11.69921875" style="151" customWidth="1"/>
    <col min="14" max="19" width="11.69921875" customWidth="1"/>
  </cols>
  <sheetData>
    <row r="1" spans="1:38" x14ac:dyDescent="0.2">
      <c r="N1" s="151"/>
      <c r="O1" s="151"/>
      <c r="P1" s="151"/>
      <c r="Q1" s="151"/>
      <c r="R1" s="151"/>
      <c r="S1" s="151"/>
    </row>
    <row r="2" spans="1:38" ht="74.25" x14ac:dyDescent="0.3">
      <c r="A2" s="162" t="s">
        <v>428</v>
      </c>
      <c r="B2" s="151" t="s">
        <v>437</v>
      </c>
      <c r="N2" s="151"/>
      <c r="O2" s="151"/>
      <c r="P2" s="151"/>
      <c r="Q2" s="151"/>
      <c r="R2" s="151"/>
      <c r="S2" s="151"/>
    </row>
    <row r="3" spans="1:38" x14ac:dyDescent="0.2">
      <c r="N3" s="151"/>
      <c r="O3" s="151"/>
      <c r="P3" s="151"/>
      <c r="Q3" s="151"/>
      <c r="R3" s="151"/>
      <c r="S3" s="151"/>
    </row>
    <row r="4" spans="1:38" x14ac:dyDescent="0.2">
      <c r="A4" s="149"/>
      <c r="B4" s="381"/>
      <c r="C4" s="382"/>
      <c r="D4" s="382"/>
      <c r="E4" s="164"/>
      <c r="F4" s="164"/>
      <c r="G4" s="164"/>
      <c r="H4" s="164"/>
      <c r="I4" s="164"/>
      <c r="J4" s="164"/>
      <c r="K4" s="164"/>
      <c r="L4" s="164"/>
      <c r="M4" s="164"/>
    </row>
    <row r="5" spans="1:38" ht="146.25" x14ac:dyDescent="0.2">
      <c r="A5" s="149"/>
      <c r="B5" s="216" t="s">
        <v>233</v>
      </c>
      <c r="C5" s="216" t="s">
        <v>234</v>
      </c>
      <c r="D5" s="216" t="s">
        <v>235</v>
      </c>
      <c r="E5" s="216" t="s">
        <v>236</v>
      </c>
      <c r="F5" s="216" t="s">
        <v>237</v>
      </c>
      <c r="G5" s="216" t="s">
        <v>238</v>
      </c>
      <c r="H5" s="216" t="s">
        <v>239</v>
      </c>
      <c r="I5" s="216" t="s">
        <v>240</v>
      </c>
      <c r="J5" s="216" t="s">
        <v>241</v>
      </c>
      <c r="K5" s="216" t="s">
        <v>242</v>
      </c>
      <c r="L5" s="216" t="s">
        <v>243</v>
      </c>
      <c r="M5" s="216" t="s">
        <v>244</v>
      </c>
      <c r="N5" s="216" t="s">
        <v>245</v>
      </c>
      <c r="O5" s="216" t="s">
        <v>246</v>
      </c>
      <c r="P5" s="216" t="s">
        <v>247</v>
      </c>
      <c r="Q5" s="216" t="s">
        <v>248</v>
      </c>
      <c r="R5" s="216" t="s">
        <v>249</v>
      </c>
      <c r="S5" s="216" t="s">
        <v>250</v>
      </c>
      <c r="T5" s="216" t="s">
        <v>251</v>
      </c>
      <c r="U5" s="216" t="s">
        <v>252</v>
      </c>
      <c r="V5" s="216" t="s">
        <v>253</v>
      </c>
      <c r="W5" s="216" t="s">
        <v>254</v>
      </c>
      <c r="X5" s="216" t="s">
        <v>255</v>
      </c>
      <c r="Y5" s="216" t="s">
        <v>256</v>
      </c>
      <c r="Z5" s="216" t="s">
        <v>257</v>
      </c>
      <c r="AA5" s="216" t="s">
        <v>258</v>
      </c>
      <c r="AB5" s="216" t="s">
        <v>259</v>
      </c>
      <c r="AC5" s="216" t="s">
        <v>260</v>
      </c>
      <c r="AD5" s="216" t="s">
        <v>261</v>
      </c>
      <c r="AE5" s="216" t="s">
        <v>262</v>
      </c>
      <c r="AF5" s="216" t="s">
        <v>263</v>
      </c>
      <c r="AG5" s="216" t="s">
        <v>264</v>
      </c>
      <c r="AH5" s="216" t="s">
        <v>265</v>
      </c>
      <c r="AI5" s="216" t="s">
        <v>266</v>
      </c>
      <c r="AJ5" s="216" t="s">
        <v>267</v>
      </c>
      <c r="AK5" s="216" t="s">
        <v>268</v>
      </c>
      <c r="AL5" s="219" t="s">
        <v>269</v>
      </c>
    </row>
    <row r="6" spans="1:38" x14ac:dyDescent="0.2">
      <c r="A6" s="149" t="s">
        <v>271</v>
      </c>
      <c r="B6" s="153" t="e">
        <f>#REF!-'Table 5 - Previous month'!E7</f>
        <v>#REF!</v>
      </c>
      <c r="C6" s="153" t="e">
        <f>#REF!-'Table 5 - Previous month'!F7</f>
        <v>#REF!</v>
      </c>
      <c r="D6" s="153" t="e">
        <f>#REF!-'Table 5 - Previous month'!G7</f>
        <v>#REF!</v>
      </c>
      <c r="E6" s="153" t="e">
        <f>#REF!-'Table 5 - Previous month'!H7</f>
        <v>#REF!</v>
      </c>
      <c r="F6" s="153" t="e">
        <f>#REF!-'Table 5 - Previous month'!I7</f>
        <v>#REF!</v>
      </c>
      <c r="G6" s="153" t="e">
        <f>#REF!-'Table 5 - Previous month'!J7</f>
        <v>#REF!</v>
      </c>
      <c r="H6" s="153" t="e">
        <f>#REF!-'Table 5 - Previous month'!K7</f>
        <v>#REF!</v>
      </c>
      <c r="I6" s="153" t="e">
        <f>#REF!-'Table 5 - Previous month'!L7</f>
        <v>#REF!</v>
      </c>
      <c r="J6" s="153" t="e">
        <f>#REF!-'Table 5 - Previous month'!M7</f>
        <v>#REF!</v>
      </c>
      <c r="K6" s="153" t="e">
        <f>#REF!-'Table 5 - Previous month'!N7</f>
        <v>#REF!</v>
      </c>
      <c r="L6" s="153" t="e">
        <f>#REF!-'Table 5 - Previous month'!O7</f>
        <v>#REF!</v>
      </c>
      <c r="M6" s="153" t="e">
        <f>#REF!-'Table 5 - Previous month'!P7</f>
        <v>#REF!</v>
      </c>
      <c r="N6" s="153" t="e">
        <f>#REF!-'Table 5 - Previous month'!Q7</f>
        <v>#REF!</v>
      </c>
      <c r="O6" s="153" t="e">
        <f>#REF!-'Table 5 - Previous month'!R7</f>
        <v>#REF!</v>
      </c>
      <c r="P6" s="153" t="e">
        <f>#REF!-'Table 5 - Previous month'!S7</f>
        <v>#REF!</v>
      </c>
      <c r="Q6" s="153" t="e">
        <f>#REF!-'Table 5 - Previous month'!T7</f>
        <v>#REF!</v>
      </c>
      <c r="R6" s="153" t="e">
        <f>#REF!-'Table 5 - Previous month'!U7</f>
        <v>#REF!</v>
      </c>
      <c r="S6" s="153" t="e">
        <f>#REF!-'Table 5 - Previous month'!V7</f>
        <v>#REF!</v>
      </c>
      <c r="T6" s="153" t="e">
        <f>#REF!-'Table 5 - Previous month'!W7</f>
        <v>#REF!</v>
      </c>
      <c r="U6" s="153" t="e">
        <f>#REF!-'Table 5 - Previous month'!X7</f>
        <v>#REF!</v>
      </c>
      <c r="V6" s="153" t="e">
        <f>#REF!-'Table 5 - Previous month'!Y7</f>
        <v>#REF!</v>
      </c>
      <c r="W6" s="153" t="e">
        <f>#REF!-'Table 5 - Previous month'!Z7</f>
        <v>#REF!</v>
      </c>
      <c r="X6" s="153" t="e">
        <f>#REF!-'Table 5 - Previous month'!AA7</f>
        <v>#REF!</v>
      </c>
      <c r="Y6" s="153" t="e">
        <f>#REF!-'Table 5 - Previous month'!AB7</f>
        <v>#REF!</v>
      </c>
      <c r="Z6" s="153" t="e">
        <f>#REF!-'Table 5 - Previous month'!AC7</f>
        <v>#REF!</v>
      </c>
      <c r="AA6" s="153" t="e">
        <f>#REF!-'Table 5 - Previous month'!AD7</f>
        <v>#REF!</v>
      </c>
      <c r="AB6" s="153" t="e">
        <f>#REF!-'Table 5 - Previous month'!AE7</f>
        <v>#REF!</v>
      </c>
      <c r="AC6" s="153" t="e">
        <f>#REF!-'Table 5 - Previous month'!AF7</f>
        <v>#REF!</v>
      </c>
      <c r="AD6" s="153" t="e">
        <f>#REF!-'Table 5 - Previous month'!AG7</f>
        <v>#REF!</v>
      </c>
      <c r="AE6" s="153" t="e">
        <f>#REF!-'Table 5 - Previous month'!AH7</f>
        <v>#REF!</v>
      </c>
      <c r="AF6" s="153" t="e">
        <f>#REF!-'Table 5 - Previous month'!AI7</f>
        <v>#REF!</v>
      </c>
      <c r="AG6" s="153" t="e">
        <f>#REF!-'Table 5 - Previous month'!AJ7</f>
        <v>#REF!</v>
      </c>
      <c r="AH6" s="153" t="e">
        <f>#REF!-'Table 5 - Previous month'!AK7</f>
        <v>#REF!</v>
      </c>
      <c r="AI6" s="153" t="e">
        <f>#REF!-'Table 5 - Previous month'!AL7</f>
        <v>#REF!</v>
      </c>
      <c r="AJ6" s="153" t="e">
        <f>#REF!-'Table 5 - Previous month'!AM7</f>
        <v>#REF!</v>
      </c>
      <c r="AK6" s="153" t="e">
        <f>#REF!-'Table 5 - Previous month'!AN7</f>
        <v>#REF!</v>
      </c>
      <c r="AL6" s="153" t="e">
        <f>#REF!-'Table 5 - Previous month'!AO7</f>
        <v>#REF!</v>
      </c>
    </row>
    <row r="7" spans="1:38" x14ac:dyDescent="0.2">
      <c r="A7" s="149" t="s">
        <v>272</v>
      </c>
      <c r="B7" s="153" t="e">
        <f>#REF!-'Table 5 - Previous month'!E8</f>
        <v>#REF!</v>
      </c>
      <c r="C7" s="153" t="e">
        <f>#REF!-'Table 5 - Previous month'!F8</f>
        <v>#REF!</v>
      </c>
      <c r="D7" s="153" t="e">
        <f>#REF!-'Table 5 - Previous month'!G8</f>
        <v>#REF!</v>
      </c>
      <c r="E7" s="153" t="e">
        <f>#REF!-'Table 5 - Previous month'!H8</f>
        <v>#REF!</v>
      </c>
      <c r="F7" s="153" t="e">
        <f>#REF!-'Table 5 - Previous month'!I8</f>
        <v>#REF!</v>
      </c>
      <c r="G7" s="153" t="e">
        <f>#REF!-'Table 5 - Previous month'!J8</f>
        <v>#REF!</v>
      </c>
      <c r="H7" s="153" t="e">
        <f>#REF!-'Table 5 - Previous month'!K8</f>
        <v>#REF!</v>
      </c>
      <c r="I7" s="153" t="e">
        <f>#REF!-'Table 5 - Previous month'!L8</f>
        <v>#REF!</v>
      </c>
      <c r="J7" s="153" t="e">
        <f>#REF!-'Table 5 - Previous month'!M8</f>
        <v>#REF!</v>
      </c>
      <c r="K7" s="153" t="e">
        <f>#REF!-'Table 5 - Previous month'!N8</f>
        <v>#REF!</v>
      </c>
      <c r="L7" s="153" t="e">
        <f>#REF!-'Table 5 - Previous month'!O8</f>
        <v>#REF!</v>
      </c>
      <c r="M7" s="153" t="e">
        <f>#REF!-'Table 5 - Previous month'!P8</f>
        <v>#REF!</v>
      </c>
      <c r="N7" s="153" t="e">
        <f>#REF!-'Table 5 - Previous month'!Q8</f>
        <v>#REF!</v>
      </c>
      <c r="O7" s="153" t="e">
        <f>#REF!-'Table 5 - Previous month'!R8</f>
        <v>#REF!</v>
      </c>
      <c r="P7" s="153" t="e">
        <f>#REF!-'Table 5 - Previous month'!S8</f>
        <v>#REF!</v>
      </c>
      <c r="Q7" s="153" t="e">
        <f>#REF!-'Table 5 - Previous month'!T8</f>
        <v>#REF!</v>
      </c>
      <c r="R7" s="153" t="e">
        <f>#REF!-'Table 5 - Previous month'!U8</f>
        <v>#REF!</v>
      </c>
      <c r="S7" s="153" t="e">
        <f>#REF!-'Table 5 - Previous month'!V8</f>
        <v>#REF!</v>
      </c>
      <c r="T7" s="153" t="e">
        <f>#REF!-'Table 5 - Previous month'!W8</f>
        <v>#REF!</v>
      </c>
      <c r="U7" s="153" t="e">
        <f>#REF!-'Table 5 - Previous month'!X8</f>
        <v>#REF!</v>
      </c>
      <c r="V7" s="153" t="e">
        <f>#REF!-'Table 5 - Previous month'!Y8</f>
        <v>#REF!</v>
      </c>
      <c r="W7" s="153" t="e">
        <f>#REF!-'Table 5 - Previous month'!Z8</f>
        <v>#REF!</v>
      </c>
      <c r="X7" s="153" t="e">
        <f>#REF!-'Table 5 - Previous month'!AA8</f>
        <v>#REF!</v>
      </c>
      <c r="Y7" s="153" t="e">
        <f>#REF!-'Table 5 - Previous month'!AB8</f>
        <v>#REF!</v>
      </c>
      <c r="Z7" s="153" t="e">
        <f>#REF!-'Table 5 - Previous month'!AC8</f>
        <v>#REF!</v>
      </c>
      <c r="AA7" s="153" t="e">
        <f>#REF!-'Table 5 - Previous month'!AD8</f>
        <v>#REF!</v>
      </c>
      <c r="AB7" s="153" t="e">
        <f>#REF!-'Table 5 - Previous month'!AE8</f>
        <v>#REF!</v>
      </c>
      <c r="AC7" s="153" t="e">
        <f>#REF!-'Table 5 - Previous month'!AF8</f>
        <v>#REF!</v>
      </c>
      <c r="AD7" s="153" t="e">
        <f>#REF!-'Table 5 - Previous month'!AG8</f>
        <v>#REF!</v>
      </c>
      <c r="AE7" s="153" t="e">
        <f>#REF!-'Table 5 - Previous month'!AH8</f>
        <v>#REF!</v>
      </c>
      <c r="AF7" s="153" t="e">
        <f>#REF!-'Table 5 - Previous month'!AI8</f>
        <v>#REF!</v>
      </c>
      <c r="AG7" s="153" t="e">
        <f>#REF!-'Table 5 - Previous month'!AJ8</f>
        <v>#REF!</v>
      </c>
      <c r="AH7" s="153" t="e">
        <f>#REF!-'Table 5 - Previous month'!AK8</f>
        <v>#REF!</v>
      </c>
      <c r="AI7" s="153" t="e">
        <f>#REF!-'Table 5 - Previous month'!AL8</f>
        <v>#REF!</v>
      </c>
      <c r="AJ7" s="153" t="e">
        <f>#REF!-'Table 5 - Previous month'!AM8</f>
        <v>#REF!</v>
      </c>
      <c r="AK7" s="153" t="e">
        <f>#REF!-'Table 5 - Previous month'!AN8</f>
        <v>#REF!</v>
      </c>
      <c r="AL7" s="153" t="e">
        <f>#REF!-'Table 5 - Previous month'!AO8</f>
        <v>#REF!</v>
      </c>
    </row>
    <row r="8" spans="1:38" x14ac:dyDescent="0.2">
      <c r="A8" s="149" t="s">
        <v>273</v>
      </c>
      <c r="B8" s="153" t="e">
        <f>#REF!-'Table 5 - Previous month'!E9</f>
        <v>#REF!</v>
      </c>
      <c r="C8" s="153" t="e">
        <f>#REF!-'Table 5 - Previous month'!F9</f>
        <v>#REF!</v>
      </c>
      <c r="D8" s="153" t="e">
        <f>#REF!-'Table 5 - Previous month'!G9</f>
        <v>#REF!</v>
      </c>
      <c r="E8" s="153" t="e">
        <f>#REF!-'Table 5 - Previous month'!H9</f>
        <v>#REF!</v>
      </c>
      <c r="F8" s="153" t="e">
        <f>#REF!-'Table 5 - Previous month'!I9</f>
        <v>#REF!</v>
      </c>
      <c r="G8" s="153" t="e">
        <f>#REF!-'Table 5 - Previous month'!J9</f>
        <v>#REF!</v>
      </c>
      <c r="H8" s="153" t="e">
        <f>#REF!-'Table 5 - Previous month'!K9</f>
        <v>#REF!</v>
      </c>
      <c r="I8" s="153" t="e">
        <f>#REF!-'Table 5 - Previous month'!L9</f>
        <v>#REF!</v>
      </c>
      <c r="J8" s="153" t="e">
        <f>#REF!-'Table 5 - Previous month'!M9</f>
        <v>#REF!</v>
      </c>
      <c r="K8" s="153" t="e">
        <f>#REF!-'Table 5 - Previous month'!N9</f>
        <v>#REF!</v>
      </c>
      <c r="L8" s="153" t="e">
        <f>#REF!-'Table 5 - Previous month'!O9</f>
        <v>#REF!</v>
      </c>
      <c r="M8" s="153" t="e">
        <f>#REF!-'Table 5 - Previous month'!P9</f>
        <v>#REF!</v>
      </c>
      <c r="N8" s="153" t="e">
        <f>#REF!-'Table 5 - Previous month'!Q9</f>
        <v>#REF!</v>
      </c>
      <c r="O8" s="153" t="e">
        <f>#REF!-'Table 5 - Previous month'!R9</f>
        <v>#REF!</v>
      </c>
      <c r="P8" s="153" t="e">
        <f>#REF!-'Table 5 - Previous month'!S9</f>
        <v>#REF!</v>
      </c>
      <c r="Q8" s="153" t="e">
        <f>#REF!-'Table 5 - Previous month'!T9</f>
        <v>#REF!</v>
      </c>
      <c r="R8" s="153" t="e">
        <f>#REF!-'Table 5 - Previous month'!U9</f>
        <v>#REF!</v>
      </c>
      <c r="S8" s="153" t="e">
        <f>#REF!-'Table 5 - Previous month'!V9</f>
        <v>#REF!</v>
      </c>
      <c r="T8" s="153" t="e">
        <f>#REF!-'Table 5 - Previous month'!W9</f>
        <v>#REF!</v>
      </c>
      <c r="U8" s="153" t="e">
        <f>#REF!-'Table 5 - Previous month'!X9</f>
        <v>#REF!</v>
      </c>
      <c r="V8" s="153" t="e">
        <f>#REF!-'Table 5 - Previous month'!Y9</f>
        <v>#REF!</v>
      </c>
      <c r="W8" s="153" t="e">
        <f>#REF!-'Table 5 - Previous month'!Z9</f>
        <v>#REF!</v>
      </c>
      <c r="X8" s="153" t="e">
        <f>#REF!-'Table 5 - Previous month'!AA9</f>
        <v>#REF!</v>
      </c>
      <c r="Y8" s="153" t="e">
        <f>#REF!-'Table 5 - Previous month'!AB9</f>
        <v>#REF!</v>
      </c>
      <c r="Z8" s="153" t="e">
        <f>#REF!-'Table 5 - Previous month'!AC9</f>
        <v>#REF!</v>
      </c>
      <c r="AA8" s="153" t="e">
        <f>#REF!-'Table 5 - Previous month'!AD9</f>
        <v>#REF!</v>
      </c>
      <c r="AB8" s="153" t="e">
        <f>#REF!-'Table 5 - Previous month'!AE9</f>
        <v>#REF!</v>
      </c>
      <c r="AC8" s="153" t="e">
        <f>#REF!-'Table 5 - Previous month'!AF9</f>
        <v>#REF!</v>
      </c>
      <c r="AD8" s="153" t="e">
        <f>#REF!-'Table 5 - Previous month'!AG9</f>
        <v>#REF!</v>
      </c>
      <c r="AE8" s="153" t="e">
        <f>#REF!-'Table 5 - Previous month'!AH9</f>
        <v>#REF!</v>
      </c>
      <c r="AF8" s="153" t="e">
        <f>#REF!-'Table 5 - Previous month'!AI9</f>
        <v>#REF!</v>
      </c>
      <c r="AG8" s="153" t="e">
        <f>#REF!-'Table 5 - Previous month'!AJ9</f>
        <v>#REF!</v>
      </c>
      <c r="AH8" s="153" t="e">
        <f>#REF!-'Table 5 - Previous month'!AK9</f>
        <v>#REF!</v>
      </c>
      <c r="AI8" s="153" t="e">
        <f>#REF!-'Table 5 - Previous month'!AL9</f>
        <v>#REF!</v>
      </c>
      <c r="AJ8" s="153" t="e">
        <f>#REF!-'Table 5 - Previous month'!AM9</f>
        <v>#REF!</v>
      </c>
      <c r="AK8" s="153" t="e">
        <f>#REF!-'Table 5 - Previous month'!AN9</f>
        <v>#REF!</v>
      </c>
      <c r="AL8" s="153" t="e">
        <f>#REF!-'Table 5 - Previous month'!AO9</f>
        <v>#REF!</v>
      </c>
    </row>
    <row r="9" spans="1:38" x14ac:dyDescent="0.2">
      <c r="A9" s="149" t="s">
        <v>274</v>
      </c>
      <c r="B9" s="153" t="e">
        <f>#REF!-'Table 5 - Previous month'!E10</f>
        <v>#REF!</v>
      </c>
      <c r="C9" s="153" t="e">
        <f>#REF!-'Table 5 - Previous month'!F10</f>
        <v>#REF!</v>
      </c>
      <c r="D9" s="153" t="e">
        <f>#REF!-'Table 5 - Previous month'!G10</f>
        <v>#REF!</v>
      </c>
      <c r="E9" s="153" t="e">
        <f>#REF!-'Table 5 - Previous month'!H10</f>
        <v>#REF!</v>
      </c>
      <c r="F9" s="153" t="e">
        <f>#REF!-'Table 5 - Previous month'!I10</f>
        <v>#REF!</v>
      </c>
      <c r="G9" s="153" t="e">
        <f>#REF!-'Table 5 - Previous month'!J10</f>
        <v>#REF!</v>
      </c>
      <c r="H9" s="153" t="e">
        <f>#REF!-'Table 5 - Previous month'!K10</f>
        <v>#REF!</v>
      </c>
      <c r="I9" s="153" t="e">
        <f>#REF!-'Table 5 - Previous month'!L10</f>
        <v>#REF!</v>
      </c>
      <c r="J9" s="153" t="e">
        <f>#REF!-'Table 5 - Previous month'!M10</f>
        <v>#REF!</v>
      </c>
      <c r="K9" s="153" t="e">
        <f>#REF!-'Table 5 - Previous month'!N10</f>
        <v>#REF!</v>
      </c>
      <c r="L9" s="153" t="e">
        <f>#REF!-'Table 5 - Previous month'!O10</f>
        <v>#REF!</v>
      </c>
      <c r="M9" s="153" t="e">
        <f>#REF!-'Table 5 - Previous month'!P10</f>
        <v>#REF!</v>
      </c>
      <c r="N9" s="153" t="e">
        <f>#REF!-'Table 5 - Previous month'!Q10</f>
        <v>#REF!</v>
      </c>
      <c r="O9" s="153" t="e">
        <f>#REF!-'Table 5 - Previous month'!R10</f>
        <v>#REF!</v>
      </c>
      <c r="P9" s="153" t="e">
        <f>#REF!-'Table 5 - Previous month'!S10</f>
        <v>#REF!</v>
      </c>
      <c r="Q9" s="153" t="e">
        <f>#REF!-'Table 5 - Previous month'!T10</f>
        <v>#REF!</v>
      </c>
      <c r="R9" s="153" t="e">
        <f>#REF!-'Table 5 - Previous month'!U10</f>
        <v>#REF!</v>
      </c>
      <c r="S9" s="153" t="e">
        <f>#REF!-'Table 5 - Previous month'!V10</f>
        <v>#REF!</v>
      </c>
      <c r="T9" s="153" t="e">
        <f>#REF!-'Table 5 - Previous month'!W10</f>
        <v>#REF!</v>
      </c>
      <c r="U9" s="153" t="e">
        <f>#REF!-'Table 5 - Previous month'!X10</f>
        <v>#REF!</v>
      </c>
      <c r="V9" s="153" t="e">
        <f>#REF!-'Table 5 - Previous month'!Y10</f>
        <v>#REF!</v>
      </c>
      <c r="W9" s="153" t="e">
        <f>#REF!-'Table 5 - Previous month'!Z10</f>
        <v>#REF!</v>
      </c>
      <c r="X9" s="153" t="e">
        <f>#REF!-'Table 5 - Previous month'!AA10</f>
        <v>#REF!</v>
      </c>
      <c r="Y9" s="153" t="e">
        <f>#REF!-'Table 5 - Previous month'!AB10</f>
        <v>#REF!</v>
      </c>
      <c r="Z9" s="153" t="e">
        <f>#REF!-'Table 5 - Previous month'!AC10</f>
        <v>#REF!</v>
      </c>
      <c r="AA9" s="153" t="e">
        <f>#REF!-'Table 5 - Previous month'!AD10</f>
        <v>#REF!</v>
      </c>
      <c r="AB9" s="153" t="e">
        <f>#REF!-'Table 5 - Previous month'!AE10</f>
        <v>#REF!</v>
      </c>
      <c r="AC9" s="153" t="e">
        <f>#REF!-'Table 5 - Previous month'!AF10</f>
        <v>#REF!</v>
      </c>
      <c r="AD9" s="153" t="e">
        <f>#REF!-'Table 5 - Previous month'!AG10</f>
        <v>#REF!</v>
      </c>
      <c r="AE9" s="153" t="e">
        <f>#REF!-'Table 5 - Previous month'!AH10</f>
        <v>#REF!</v>
      </c>
      <c r="AF9" s="153" t="e">
        <f>#REF!-'Table 5 - Previous month'!AI10</f>
        <v>#REF!</v>
      </c>
      <c r="AG9" s="153" t="e">
        <f>#REF!-'Table 5 - Previous month'!AJ10</f>
        <v>#REF!</v>
      </c>
      <c r="AH9" s="153" t="e">
        <f>#REF!-'Table 5 - Previous month'!AK10</f>
        <v>#REF!</v>
      </c>
      <c r="AI9" s="153" t="e">
        <f>#REF!-'Table 5 - Previous month'!AL10</f>
        <v>#REF!</v>
      </c>
      <c r="AJ9" s="153" t="e">
        <f>#REF!-'Table 5 - Previous month'!AM10</f>
        <v>#REF!</v>
      </c>
      <c r="AK9" s="153" t="e">
        <f>#REF!-'Table 5 - Previous month'!AN10</f>
        <v>#REF!</v>
      </c>
      <c r="AL9" s="153" t="e">
        <f>#REF!-'Table 5 - Previous month'!AO10</f>
        <v>#REF!</v>
      </c>
    </row>
    <row r="10" spans="1:38" x14ac:dyDescent="0.2">
      <c r="A10" s="149" t="s">
        <v>275</v>
      </c>
      <c r="B10" s="153" t="e">
        <f>#REF!-'Table 5 - Previous month'!E11</f>
        <v>#REF!</v>
      </c>
      <c r="C10" s="153" t="e">
        <f>#REF!-'Table 5 - Previous month'!F11</f>
        <v>#REF!</v>
      </c>
      <c r="D10" s="153" t="e">
        <f>#REF!-'Table 5 - Previous month'!G11</f>
        <v>#REF!</v>
      </c>
      <c r="E10" s="153" t="e">
        <f>#REF!-'Table 5 - Previous month'!H11</f>
        <v>#REF!</v>
      </c>
      <c r="F10" s="153" t="e">
        <f>#REF!-'Table 5 - Previous month'!I11</f>
        <v>#REF!</v>
      </c>
      <c r="G10" s="153" t="e">
        <f>#REF!-'Table 5 - Previous month'!J11</f>
        <v>#REF!</v>
      </c>
      <c r="H10" s="153" t="e">
        <f>#REF!-'Table 5 - Previous month'!K11</f>
        <v>#REF!</v>
      </c>
      <c r="I10" s="153" t="e">
        <f>#REF!-'Table 5 - Previous month'!L11</f>
        <v>#REF!</v>
      </c>
      <c r="J10" s="153" t="e">
        <f>#REF!-'Table 5 - Previous month'!M11</f>
        <v>#REF!</v>
      </c>
      <c r="K10" s="153" t="e">
        <f>#REF!-'Table 5 - Previous month'!N11</f>
        <v>#REF!</v>
      </c>
      <c r="L10" s="153" t="e">
        <f>#REF!-'Table 5 - Previous month'!O11</f>
        <v>#REF!</v>
      </c>
      <c r="M10" s="153" t="e">
        <f>#REF!-'Table 5 - Previous month'!P11</f>
        <v>#REF!</v>
      </c>
      <c r="N10" s="153" t="e">
        <f>#REF!-'Table 5 - Previous month'!Q11</f>
        <v>#REF!</v>
      </c>
      <c r="O10" s="153" t="e">
        <f>#REF!-'Table 5 - Previous month'!R11</f>
        <v>#REF!</v>
      </c>
      <c r="P10" s="153" t="e">
        <f>#REF!-'Table 5 - Previous month'!S11</f>
        <v>#REF!</v>
      </c>
      <c r="Q10" s="153" t="e">
        <f>#REF!-'Table 5 - Previous month'!T11</f>
        <v>#REF!</v>
      </c>
      <c r="R10" s="153" t="e">
        <f>#REF!-'Table 5 - Previous month'!U11</f>
        <v>#REF!</v>
      </c>
      <c r="S10" s="153" t="e">
        <f>#REF!-'Table 5 - Previous month'!V11</f>
        <v>#REF!</v>
      </c>
      <c r="T10" s="153" t="e">
        <f>#REF!-'Table 5 - Previous month'!W11</f>
        <v>#REF!</v>
      </c>
      <c r="U10" s="153" t="e">
        <f>#REF!-'Table 5 - Previous month'!X11</f>
        <v>#REF!</v>
      </c>
      <c r="V10" s="153" t="e">
        <f>#REF!-'Table 5 - Previous month'!Y11</f>
        <v>#REF!</v>
      </c>
      <c r="W10" s="153" t="e">
        <f>#REF!-'Table 5 - Previous month'!Z11</f>
        <v>#REF!</v>
      </c>
      <c r="X10" s="153" t="e">
        <f>#REF!-'Table 5 - Previous month'!AA11</f>
        <v>#REF!</v>
      </c>
      <c r="Y10" s="153" t="e">
        <f>#REF!-'Table 5 - Previous month'!AB11</f>
        <v>#REF!</v>
      </c>
      <c r="Z10" s="153" t="e">
        <f>#REF!-'Table 5 - Previous month'!AC11</f>
        <v>#REF!</v>
      </c>
      <c r="AA10" s="153" t="e">
        <f>#REF!-'Table 5 - Previous month'!AD11</f>
        <v>#REF!</v>
      </c>
      <c r="AB10" s="153" t="e">
        <f>#REF!-'Table 5 - Previous month'!AE11</f>
        <v>#REF!</v>
      </c>
      <c r="AC10" s="153" t="e">
        <f>#REF!-'Table 5 - Previous month'!AF11</f>
        <v>#REF!</v>
      </c>
      <c r="AD10" s="153" t="e">
        <f>#REF!-'Table 5 - Previous month'!AG11</f>
        <v>#REF!</v>
      </c>
      <c r="AE10" s="153" t="e">
        <f>#REF!-'Table 5 - Previous month'!AH11</f>
        <v>#REF!</v>
      </c>
      <c r="AF10" s="153" t="e">
        <f>#REF!-'Table 5 - Previous month'!AI11</f>
        <v>#REF!</v>
      </c>
      <c r="AG10" s="153" t="e">
        <f>#REF!-'Table 5 - Previous month'!AJ11</f>
        <v>#REF!</v>
      </c>
      <c r="AH10" s="153" t="e">
        <f>#REF!-'Table 5 - Previous month'!AK11</f>
        <v>#REF!</v>
      </c>
      <c r="AI10" s="153" t="e">
        <f>#REF!-'Table 5 - Previous month'!AL11</f>
        <v>#REF!</v>
      </c>
      <c r="AJ10" s="153" t="e">
        <f>#REF!-'Table 5 - Previous month'!AM11</f>
        <v>#REF!</v>
      </c>
      <c r="AK10" s="153" t="e">
        <f>#REF!-'Table 5 - Previous month'!AN11</f>
        <v>#REF!</v>
      </c>
      <c r="AL10" s="153" t="e">
        <f>#REF!-'Table 5 - Previous month'!AO11</f>
        <v>#REF!</v>
      </c>
    </row>
    <row r="11" spans="1:38" x14ac:dyDescent="0.2">
      <c r="A11" s="149" t="s">
        <v>276</v>
      </c>
      <c r="B11" s="153" t="e">
        <f>#REF!-'Table 5 - Previous month'!E12</f>
        <v>#REF!</v>
      </c>
      <c r="C11" s="153" t="e">
        <f>#REF!-'Table 5 - Previous month'!F12</f>
        <v>#REF!</v>
      </c>
      <c r="D11" s="153" t="e">
        <f>#REF!-'Table 5 - Previous month'!G12</f>
        <v>#REF!</v>
      </c>
      <c r="E11" s="153" t="e">
        <f>#REF!-'Table 5 - Previous month'!H12</f>
        <v>#REF!</v>
      </c>
      <c r="F11" s="153" t="e">
        <f>#REF!-'Table 5 - Previous month'!I12</f>
        <v>#REF!</v>
      </c>
      <c r="G11" s="153" t="e">
        <f>#REF!-'Table 5 - Previous month'!J12</f>
        <v>#REF!</v>
      </c>
      <c r="H11" s="153" t="e">
        <f>#REF!-'Table 5 - Previous month'!K12</f>
        <v>#REF!</v>
      </c>
      <c r="I11" s="153" t="e">
        <f>#REF!-'Table 5 - Previous month'!L12</f>
        <v>#REF!</v>
      </c>
      <c r="J11" s="153" t="e">
        <f>#REF!-'Table 5 - Previous month'!M12</f>
        <v>#REF!</v>
      </c>
      <c r="K11" s="153" t="e">
        <f>#REF!-'Table 5 - Previous month'!N12</f>
        <v>#REF!</v>
      </c>
      <c r="L11" s="153" t="e">
        <f>#REF!-'Table 5 - Previous month'!O12</f>
        <v>#REF!</v>
      </c>
      <c r="M11" s="153" t="e">
        <f>#REF!-'Table 5 - Previous month'!P12</f>
        <v>#REF!</v>
      </c>
      <c r="N11" s="153" t="e">
        <f>#REF!-'Table 5 - Previous month'!Q12</f>
        <v>#REF!</v>
      </c>
      <c r="O11" s="153" t="e">
        <f>#REF!-'Table 5 - Previous month'!R12</f>
        <v>#REF!</v>
      </c>
      <c r="P11" s="153" t="e">
        <f>#REF!-'Table 5 - Previous month'!S12</f>
        <v>#REF!</v>
      </c>
      <c r="Q11" s="153" t="e">
        <f>#REF!-'Table 5 - Previous month'!T12</f>
        <v>#REF!</v>
      </c>
      <c r="R11" s="153" t="e">
        <f>#REF!-'Table 5 - Previous month'!U12</f>
        <v>#REF!</v>
      </c>
      <c r="S11" s="153" t="e">
        <f>#REF!-'Table 5 - Previous month'!V12</f>
        <v>#REF!</v>
      </c>
      <c r="T11" s="153" t="e">
        <f>#REF!-'Table 5 - Previous month'!W12</f>
        <v>#REF!</v>
      </c>
      <c r="U11" s="153" t="e">
        <f>#REF!-'Table 5 - Previous month'!X12</f>
        <v>#REF!</v>
      </c>
      <c r="V11" s="153" t="e">
        <f>#REF!-'Table 5 - Previous month'!Y12</f>
        <v>#REF!</v>
      </c>
      <c r="W11" s="153" t="e">
        <f>#REF!-'Table 5 - Previous month'!Z12</f>
        <v>#REF!</v>
      </c>
      <c r="X11" s="153" t="e">
        <f>#REF!-'Table 5 - Previous month'!AA12</f>
        <v>#REF!</v>
      </c>
      <c r="Y11" s="153" t="e">
        <f>#REF!-'Table 5 - Previous month'!AB12</f>
        <v>#REF!</v>
      </c>
      <c r="Z11" s="153" t="e">
        <f>#REF!-'Table 5 - Previous month'!AC12</f>
        <v>#REF!</v>
      </c>
      <c r="AA11" s="153" t="e">
        <f>#REF!-'Table 5 - Previous month'!AD12</f>
        <v>#REF!</v>
      </c>
      <c r="AB11" s="153" t="e">
        <f>#REF!-'Table 5 - Previous month'!AE12</f>
        <v>#REF!</v>
      </c>
      <c r="AC11" s="153" t="e">
        <f>#REF!-'Table 5 - Previous month'!AF12</f>
        <v>#REF!</v>
      </c>
      <c r="AD11" s="153" t="e">
        <f>#REF!-'Table 5 - Previous month'!AG12</f>
        <v>#REF!</v>
      </c>
      <c r="AE11" s="153" t="e">
        <f>#REF!-'Table 5 - Previous month'!AH12</f>
        <v>#REF!</v>
      </c>
      <c r="AF11" s="153" t="e">
        <f>#REF!-'Table 5 - Previous month'!AI12</f>
        <v>#REF!</v>
      </c>
      <c r="AG11" s="153" t="e">
        <f>#REF!-'Table 5 - Previous month'!AJ12</f>
        <v>#REF!</v>
      </c>
      <c r="AH11" s="153" t="e">
        <f>#REF!-'Table 5 - Previous month'!AK12</f>
        <v>#REF!</v>
      </c>
      <c r="AI11" s="153" t="e">
        <f>#REF!-'Table 5 - Previous month'!AL12</f>
        <v>#REF!</v>
      </c>
      <c r="AJ11" s="153" t="e">
        <f>#REF!-'Table 5 - Previous month'!AM12</f>
        <v>#REF!</v>
      </c>
      <c r="AK11" s="153" t="e">
        <f>#REF!-'Table 5 - Previous month'!AN12</f>
        <v>#REF!</v>
      </c>
      <c r="AL11" s="153" t="e">
        <f>#REF!-'Table 5 - Previous month'!AO12</f>
        <v>#REF!</v>
      </c>
    </row>
    <row r="12" spans="1:38" x14ac:dyDescent="0.2">
      <c r="A12" s="149" t="s">
        <v>277</v>
      </c>
      <c r="B12" s="153" t="e">
        <f>#REF!-'Table 5 - Previous month'!E13</f>
        <v>#REF!</v>
      </c>
      <c r="C12" s="153" t="e">
        <f>#REF!-'Table 5 - Previous month'!F13</f>
        <v>#REF!</v>
      </c>
      <c r="D12" s="153" t="e">
        <f>#REF!-'Table 5 - Previous month'!G13</f>
        <v>#REF!</v>
      </c>
      <c r="E12" s="153" t="e">
        <f>#REF!-'Table 5 - Previous month'!H13</f>
        <v>#REF!</v>
      </c>
      <c r="F12" s="153" t="e">
        <f>#REF!-'Table 5 - Previous month'!I13</f>
        <v>#REF!</v>
      </c>
      <c r="G12" s="153" t="e">
        <f>#REF!-'Table 5 - Previous month'!J13</f>
        <v>#REF!</v>
      </c>
      <c r="H12" s="153" t="e">
        <f>#REF!-'Table 5 - Previous month'!K13</f>
        <v>#REF!</v>
      </c>
      <c r="I12" s="153" t="e">
        <f>#REF!-'Table 5 - Previous month'!L13</f>
        <v>#REF!</v>
      </c>
      <c r="J12" s="153" t="e">
        <f>#REF!-'Table 5 - Previous month'!M13</f>
        <v>#REF!</v>
      </c>
      <c r="K12" s="153" t="e">
        <f>#REF!-'Table 5 - Previous month'!N13</f>
        <v>#REF!</v>
      </c>
      <c r="L12" s="153" t="e">
        <f>#REF!-'Table 5 - Previous month'!O13</f>
        <v>#REF!</v>
      </c>
      <c r="M12" s="153" t="e">
        <f>#REF!-'Table 5 - Previous month'!P13</f>
        <v>#REF!</v>
      </c>
      <c r="N12" s="153" t="e">
        <f>#REF!-'Table 5 - Previous month'!Q13</f>
        <v>#REF!</v>
      </c>
      <c r="O12" s="153" t="e">
        <f>#REF!-'Table 5 - Previous month'!R13</f>
        <v>#REF!</v>
      </c>
      <c r="P12" s="153" t="e">
        <f>#REF!-'Table 5 - Previous month'!S13</f>
        <v>#REF!</v>
      </c>
      <c r="Q12" s="153" t="e">
        <f>#REF!-'Table 5 - Previous month'!T13</f>
        <v>#REF!</v>
      </c>
      <c r="R12" s="153" t="e">
        <f>#REF!-'Table 5 - Previous month'!U13</f>
        <v>#REF!</v>
      </c>
      <c r="S12" s="153" t="e">
        <f>#REF!-'Table 5 - Previous month'!V13</f>
        <v>#REF!</v>
      </c>
      <c r="T12" s="153" t="e">
        <f>#REF!-'Table 5 - Previous month'!W13</f>
        <v>#REF!</v>
      </c>
      <c r="U12" s="153" t="e">
        <f>#REF!-'Table 5 - Previous month'!X13</f>
        <v>#REF!</v>
      </c>
      <c r="V12" s="153" t="e">
        <f>#REF!-'Table 5 - Previous month'!Y13</f>
        <v>#REF!</v>
      </c>
      <c r="W12" s="153" t="e">
        <f>#REF!-'Table 5 - Previous month'!Z13</f>
        <v>#REF!</v>
      </c>
      <c r="X12" s="153" t="e">
        <f>#REF!-'Table 5 - Previous month'!AA13</f>
        <v>#REF!</v>
      </c>
      <c r="Y12" s="153" t="e">
        <f>#REF!-'Table 5 - Previous month'!AB13</f>
        <v>#REF!</v>
      </c>
      <c r="Z12" s="153" t="e">
        <f>#REF!-'Table 5 - Previous month'!AC13</f>
        <v>#REF!</v>
      </c>
      <c r="AA12" s="153" t="e">
        <f>#REF!-'Table 5 - Previous month'!AD13</f>
        <v>#REF!</v>
      </c>
      <c r="AB12" s="153" t="e">
        <f>#REF!-'Table 5 - Previous month'!AE13</f>
        <v>#REF!</v>
      </c>
      <c r="AC12" s="153" t="e">
        <f>#REF!-'Table 5 - Previous month'!AF13</f>
        <v>#REF!</v>
      </c>
      <c r="AD12" s="153" t="e">
        <f>#REF!-'Table 5 - Previous month'!AG13</f>
        <v>#REF!</v>
      </c>
      <c r="AE12" s="153" t="e">
        <f>#REF!-'Table 5 - Previous month'!AH13</f>
        <v>#REF!</v>
      </c>
      <c r="AF12" s="153" t="e">
        <f>#REF!-'Table 5 - Previous month'!AI13</f>
        <v>#REF!</v>
      </c>
      <c r="AG12" s="153" t="e">
        <f>#REF!-'Table 5 - Previous month'!AJ13</f>
        <v>#REF!</v>
      </c>
      <c r="AH12" s="153" t="e">
        <f>#REF!-'Table 5 - Previous month'!AK13</f>
        <v>#REF!</v>
      </c>
      <c r="AI12" s="153" t="e">
        <f>#REF!-'Table 5 - Previous month'!AL13</f>
        <v>#REF!</v>
      </c>
      <c r="AJ12" s="153" t="e">
        <f>#REF!-'Table 5 - Previous month'!AM13</f>
        <v>#REF!</v>
      </c>
      <c r="AK12" s="153" t="e">
        <f>#REF!-'Table 5 - Previous month'!AN13</f>
        <v>#REF!</v>
      </c>
      <c r="AL12" s="153" t="e">
        <f>#REF!-'Table 5 - Previous month'!AO13</f>
        <v>#REF!</v>
      </c>
    </row>
    <row r="13" spans="1:38" x14ac:dyDescent="0.2">
      <c r="A13" s="149" t="s">
        <v>278</v>
      </c>
      <c r="B13" s="153" t="e">
        <f>#REF!-'Table 5 - Previous month'!E14</f>
        <v>#REF!</v>
      </c>
      <c r="C13" s="153" t="e">
        <f>#REF!-'Table 5 - Previous month'!F14</f>
        <v>#REF!</v>
      </c>
      <c r="D13" s="153" t="e">
        <f>#REF!-'Table 5 - Previous month'!G14</f>
        <v>#REF!</v>
      </c>
      <c r="E13" s="153" t="e">
        <f>#REF!-'Table 5 - Previous month'!H14</f>
        <v>#REF!</v>
      </c>
      <c r="F13" s="153" t="e">
        <f>#REF!-'Table 5 - Previous month'!I14</f>
        <v>#REF!</v>
      </c>
      <c r="G13" s="153" t="e">
        <f>#REF!-'Table 5 - Previous month'!J14</f>
        <v>#REF!</v>
      </c>
      <c r="H13" s="153" t="e">
        <f>#REF!-'Table 5 - Previous month'!K14</f>
        <v>#REF!</v>
      </c>
      <c r="I13" s="153" t="e">
        <f>#REF!-'Table 5 - Previous month'!L14</f>
        <v>#REF!</v>
      </c>
      <c r="J13" s="153" t="e">
        <f>#REF!-'Table 5 - Previous month'!M14</f>
        <v>#REF!</v>
      </c>
      <c r="K13" s="153" t="e">
        <f>#REF!-'Table 5 - Previous month'!N14</f>
        <v>#REF!</v>
      </c>
      <c r="L13" s="153" t="e">
        <f>#REF!-'Table 5 - Previous month'!O14</f>
        <v>#REF!</v>
      </c>
      <c r="M13" s="153" t="e">
        <f>#REF!-'Table 5 - Previous month'!P14</f>
        <v>#REF!</v>
      </c>
      <c r="N13" s="153" t="e">
        <f>#REF!-'Table 5 - Previous month'!Q14</f>
        <v>#REF!</v>
      </c>
      <c r="O13" s="153" t="e">
        <f>#REF!-'Table 5 - Previous month'!R14</f>
        <v>#REF!</v>
      </c>
      <c r="P13" s="153" t="e">
        <f>#REF!-'Table 5 - Previous month'!S14</f>
        <v>#REF!</v>
      </c>
      <c r="Q13" s="153" t="e">
        <f>#REF!-'Table 5 - Previous month'!T14</f>
        <v>#REF!</v>
      </c>
      <c r="R13" s="153" t="e">
        <f>#REF!-'Table 5 - Previous month'!U14</f>
        <v>#REF!</v>
      </c>
      <c r="S13" s="153" t="e">
        <f>#REF!-'Table 5 - Previous month'!V14</f>
        <v>#REF!</v>
      </c>
      <c r="T13" s="153" t="e">
        <f>#REF!-'Table 5 - Previous month'!W14</f>
        <v>#REF!</v>
      </c>
      <c r="U13" s="153" t="e">
        <f>#REF!-'Table 5 - Previous month'!X14</f>
        <v>#REF!</v>
      </c>
      <c r="V13" s="153" t="e">
        <f>#REF!-'Table 5 - Previous month'!Y14</f>
        <v>#REF!</v>
      </c>
      <c r="W13" s="153" t="e">
        <f>#REF!-'Table 5 - Previous month'!Z14</f>
        <v>#REF!</v>
      </c>
      <c r="X13" s="153" t="e">
        <f>#REF!-'Table 5 - Previous month'!AA14</f>
        <v>#REF!</v>
      </c>
      <c r="Y13" s="153" t="e">
        <f>#REF!-'Table 5 - Previous month'!AB14</f>
        <v>#REF!</v>
      </c>
      <c r="Z13" s="153" t="e">
        <f>#REF!-'Table 5 - Previous month'!AC14</f>
        <v>#REF!</v>
      </c>
      <c r="AA13" s="153" t="e">
        <f>#REF!-'Table 5 - Previous month'!AD14</f>
        <v>#REF!</v>
      </c>
      <c r="AB13" s="153" t="e">
        <f>#REF!-'Table 5 - Previous month'!AE14</f>
        <v>#REF!</v>
      </c>
      <c r="AC13" s="153" t="e">
        <f>#REF!-'Table 5 - Previous month'!AF14</f>
        <v>#REF!</v>
      </c>
      <c r="AD13" s="153" t="e">
        <f>#REF!-'Table 5 - Previous month'!AG14</f>
        <v>#REF!</v>
      </c>
      <c r="AE13" s="153" t="e">
        <f>#REF!-'Table 5 - Previous month'!AH14</f>
        <v>#REF!</v>
      </c>
      <c r="AF13" s="153" t="e">
        <f>#REF!-'Table 5 - Previous month'!AI14</f>
        <v>#REF!</v>
      </c>
      <c r="AG13" s="153" t="e">
        <f>#REF!-'Table 5 - Previous month'!AJ14</f>
        <v>#REF!</v>
      </c>
      <c r="AH13" s="153" t="e">
        <f>#REF!-'Table 5 - Previous month'!AK14</f>
        <v>#REF!</v>
      </c>
      <c r="AI13" s="153" t="e">
        <f>#REF!-'Table 5 - Previous month'!AL14</f>
        <v>#REF!</v>
      </c>
      <c r="AJ13" s="153" t="e">
        <f>#REF!-'Table 5 - Previous month'!AM14</f>
        <v>#REF!</v>
      </c>
      <c r="AK13" s="153" t="e">
        <f>#REF!-'Table 5 - Previous month'!AN14</f>
        <v>#REF!</v>
      </c>
      <c r="AL13" s="153" t="e">
        <f>#REF!-'Table 5 - Previous month'!AO14</f>
        <v>#REF!</v>
      </c>
    </row>
    <row r="14" spans="1:38" x14ac:dyDescent="0.2">
      <c r="A14" s="149"/>
    </row>
  </sheetData>
  <mergeCells count="1">
    <mergeCell ref="B4:D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C242F-912B-4331-BF84-511F784CA93C}">
  <sheetPr codeName="Sheet1">
    <pageSetUpPr autoPageBreaks="0"/>
  </sheetPr>
  <dimension ref="A1:DT11"/>
  <sheetViews>
    <sheetView tabSelected="1" zoomScale="80" zoomScaleNormal="80" workbookViewId="0"/>
  </sheetViews>
  <sheetFormatPr defaultColWidth="0" defaultRowHeight="15" zeroHeight="1" x14ac:dyDescent="0.2"/>
  <cols>
    <col min="1" max="1" width="2.5" style="5" customWidth="1"/>
    <col min="2" max="2" width="22.5" style="5" customWidth="1"/>
    <col min="3" max="3" width="22" style="5" customWidth="1"/>
    <col min="4" max="4" width="5.09765625" style="5" customWidth="1"/>
    <col min="5" max="5" width="57.5" style="5" customWidth="1"/>
    <col min="6" max="6" width="3.19921875" style="5" customWidth="1"/>
    <col min="7" max="16384" width="7.296875" style="5" hidden="1"/>
  </cols>
  <sheetData>
    <row r="1" spans="2:124" ht="18.600000000000001" customHeight="1" x14ac:dyDescent="0.2"/>
    <row r="2" spans="2:124" s="1" customFormat="1" x14ac:dyDescent="0.2">
      <c r="B2" s="11" t="s">
        <v>442</v>
      </c>
      <c r="C2" s="387" t="s">
        <v>443</v>
      </c>
      <c r="D2" s="387"/>
      <c r="E2" s="387"/>
    </row>
    <row r="3" spans="2:124" s="1" customFormat="1" ht="47.25" customHeight="1" x14ac:dyDescent="0.2">
      <c r="B3" s="12" t="s">
        <v>444</v>
      </c>
      <c r="C3" s="388" t="s">
        <v>445</v>
      </c>
      <c r="D3" s="388"/>
      <c r="E3" s="388"/>
      <c r="F3" s="2"/>
      <c r="G3" s="3" t="e">
        <v>#DIV/0!</v>
      </c>
      <c r="H3" s="4"/>
      <c r="I3" s="4"/>
      <c r="J3" s="2"/>
      <c r="K3" s="3"/>
      <c r="L3" s="4"/>
      <c r="M3" s="2"/>
      <c r="N3" s="3"/>
      <c r="O3" s="4"/>
      <c r="P3" s="4"/>
      <c r="Q3" s="2"/>
      <c r="R3" s="3"/>
      <c r="S3" s="4"/>
      <c r="T3" s="2"/>
      <c r="U3" s="3"/>
      <c r="V3" s="4"/>
      <c r="W3" s="4"/>
      <c r="X3" s="2"/>
      <c r="Y3" s="3"/>
      <c r="Z3" s="4"/>
      <c r="AA3" s="2"/>
      <c r="AB3" s="3"/>
      <c r="AC3" s="4"/>
      <c r="AD3" s="4"/>
      <c r="AE3" s="2"/>
      <c r="AF3" s="3"/>
      <c r="AG3" s="4"/>
      <c r="AH3" s="2"/>
      <c r="AI3" s="3"/>
      <c r="AJ3" s="4"/>
      <c r="AK3" s="4"/>
      <c r="AL3" s="2"/>
      <c r="AM3" s="3"/>
      <c r="AN3" s="4"/>
      <c r="AO3" s="2"/>
      <c r="AP3" s="3"/>
      <c r="AQ3" s="4"/>
      <c r="AR3" s="4"/>
      <c r="AS3" s="2"/>
      <c r="AT3" s="3"/>
      <c r="AU3" s="4"/>
      <c r="AV3" s="2"/>
      <c r="AW3" s="3"/>
      <c r="AX3" s="4"/>
      <c r="AY3" s="4"/>
      <c r="AZ3" s="2"/>
      <c r="BA3" s="3"/>
      <c r="BB3" s="4"/>
      <c r="BC3" s="2"/>
      <c r="BD3" s="3"/>
      <c r="BE3" s="4"/>
      <c r="BF3" s="4"/>
      <c r="BG3" s="2"/>
      <c r="BH3" s="3"/>
      <c r="BI3" s="4"/>
      <c r="BJ3" s="2"/>
      <c r="BK3" s="3"/>
      <c r="BL3" s="4"/>
      <c r="BM3" s="4"/>
      <c r="BN3" s="2"/>
      <c r="BO3" s="3"/>
      <c r="BP3" s="4"/>
      <c r="BQ3" s="2"/>
      <c r="BR3" s="3"/>
      <c r="BS3" s="4"/>
      <c r="BT3" s="4"/>
      <c r="BU3" s="2"/>
      <c r="BV3" s="3"/>
      <c r="BW3" s="4"/>
      <c r="BX3" s="2"/>
      <c r="BY3" s="3"/>
      <c r="BZ3" s="4"/>
      <c r="CA3" s="4"/>
      <c r="CB3" s="2"/>
      <c r="CC3" s="3"/>
      <c r="CD3" s="4"/>
      <c r="CS3" s="2"/>
      <c r="CT3" s="3"/>
      <c r="CU3" s="4"/>
      <c r="CV3" s="4"/>
      <c r="CW3" s="2"/>
      <c r="CX3" s="3"/>
      <c r="CY3" s="4"/>
      <c r="CZ3" s="2"/>
      <c r="DA3" s="3"/>
      <c r="DB3" s="4"/>
      <c r="DC3" s="4"/>
      <c r="DD3" s="2"/>
      <c r="DE3" s="3"/>
      <c r="DF3" s="4"/>
      <c r="DG3" s="2"/>
      <c r="DH3" s="3"/>
      <c r="DI3" s="4"/>
      <c r="DJ3" s="4"/>
      <c r="DK3" s="2"/>
      <c r="DL3" s="3"/>
      <c r="DM3" s="4"/>
      <c r="DN3" s="2"/>
      <c r="DO3" s="3"/>
      <c r="DP3" s="4"/>
      <c r="DQ3" s="4"/>
      <c r="DR3" s="2"/>
      <c r="DS3" s="3"/>
      <c r="DT3" s="4"/>
    </row>
    <row r="4" spans="2:124" s="1" customFormat="1" ht="27.75" customHeight="1" x14ac:dyDescent="0.2">
      <c r="B4" s="13" t="s">
        <v>446</v>
      </c>
      <c r="C4" s="14">
        <v>45748</v>
      </c>
      <c r="D4" s="15" t="s">
        <v>0</v>
      </c>
      <c r="E4" s="14">
        <v>45777</v>
      </c>
      <c r="F4" s="2"/>
      <c r="G4" s="3"/>
      <c r="H4" s="2"/>
      <c r="I4" s="2"/>
      <c r="J4" s="2"/>
      <c r="K4" s="3"/>
      <c r="L4" s="2"/>
      <c r="M4" s="2"/>
      <c r="N4" s="3"/>
      <c r="O4" s="2"/>
      <c r="P4" s="2"/>
      <c r="Q4" s="2"/>
      <c r="R4" s="3"/>
      <c r="S4" s="2"/>
      <c r="T4" s="2"/>
      <c r="U4" s="3"/>
      <c r="V4" s="2"/>
      <c r="W4" s="2"/>
      <c r="X4" s="2"/>
      <c r="Y4" s="3"/>
      <c r="Z4" s="2"/>
      <c r="AA4" s="2"/>
      <c r="AB4" s="3"/>
      <c r="AC4" s="2"/>
      <c r="AD4" s="2"/>
      <c r="AE4" s="2"/>
      <c r="AF4" s="3"/>
      <c r="AG4" s="2"/>
      <c r="AH4" s="2"/>
      <c r="AI4" s="3"/>
      <c r="AJ4" s="2"/>
      <c r="AK4" s="2"/>
      <c r="AL4" s="2"/>
      <c r="AM4" s="3"/>
      <c r="AN4" s="2"/>
      <c r="AO4" s="2"/>
      <c r="AP4" s="3"/>
      <c r="AQ4" s="2"/>
      <c r="AR4" s="2"/>
      <c r="AS4" s="2"/>
      <c r="AT4" s="3"/>
      <c r="AU4" s="2"/>
      <c r="AV4" s="2"/>
      <c r="AW4" s="3"/>
      <c r="AX4" s="2"/>
      <c r="AY4" s="2"/>
      <c r="AZ4" s="2"/>
      <c r="BA4" s="3"/>
      <c r="BB4" s="2"/>
      <c r="BC4" s="2"/>
      <c r="BD4" s="3"/>
      <c r="BE4" s="2"/>
      <c r="BF4" s="2"/>
      <c r="BG4" s="2"/>
      <c r="BH4" s="3"/>
      <c r="BI4" s="2"/>
      <c r="BJ4" s="2"/>
      <c r="BK4" s="3"/>
      <c r="BL4" s="2"/>
      <c r="BM4" s="2"/>
      <c r="BN4" s="2"/>
      <c r="BO4" s="3"/>
      <c r="BP4" s="2"/>
      <c r="BQ4" s="2"/>
      <c r="BR4" s="3"/>
      <c r="BS4" s="2"/>
      <c r="BT4" s="2"/>
      <c r="BU4" s="2"/>
      <c r="BV4" s="3"/>
      <c r="BW4" s="2"/>
      <c r="BX4" s="2"/>
      <c r="BY4" s="3"/>
      <c r="BZ4" s="2"/>
      <c r="CA4" s="2"/>
      <c r="CB4" s="2"/>
      <c r="CC4" s="3"/>
      <c r="CD4" s="2"/>
      <c r="CS4" s="2"/>
      <c r="CT4" s="3"/>
      <c r="CU4" s="2"/>
      <c r="CV4" s="2"/>
      <c r="CW4" s="2"/>
      <c r="CX4" s="3"/>
      <c r="CY4" s="2"/>
      <c r="CZ4" s="2"/>
      <c r="DA4" s="3"/>
      <c r="DB4" s="2"/>
      <c r="DC4" s="2"/>
      <c r="DD4" s="2"/>
      <c r="DE4" s="3"/>
      <c r="DF4" s="2"/>
      <c r="DG4" s="2"/>
      <c r="DH4" s="3"/>
      <c r="DI4" s="2"/>
      <c r="DJ4" s="2"/>
      <c r="DK4" s="2"/>
      <c r="DL4" s="3"/>
      <c r="DM4" s="2"/>
      <c r="DN4" s="2"/>
      <c r="DO4" s="3"/>
      <c r="DP4" s="2"/>
      <c r="DQ4" s="2"/>
      <c r="DR4" s="2"/>
      <c r="DS4" s="3"/>
      <c r="DT4" s="2"/>
    </row>
    <row r="5" spans="2:124" s="1" customFormat="1" x14ac:dyDescent="0.2">
      <c r="B5" s="13" t="s">
        <v>447</v>
      </c>
      <c r="C5" s="385" t="s">
        <v>514</v>
      </c>
      <c r="D5" s="385"/>
      <c r="E5" s="385"/>
      <c r="F5" s="2"/>
      <c r="G5" s="3"/>
      <c r="H5" s="2"/>
      <c r="I5" s="2"/>
      <c r="J5" s="2"/>
      <c r="K5" s="3"/>
      <c r="L5" s="2"/>
      <c r="M5" s="2"/>
      <c r="N5" s="3"/>
      <c r="O5" s="2"/>
      <c r="P5" s="2"/>
      <c r="Q5" s="2"/>
      <c r="R5" s="3"/>
      <c r="S5" s="2"/>
      <c r="T5" s="2"/>
      <c r="U5" s="3"/>
      <c r="V5" s="2"/>
      <c r="W5" s="2"/>
      <c r="X5" s="2"/>
      <c r="Y5" s="3"/>
      <c r="Z5" s="2"/>
      <c r="AA5" s="2"/>
      <c r="AB5" s="3"/>
      <c r="AC5" s="2"/>
      <c r="AD5" s="2"/>
      <c r="AE5" s="2"/>
      <c r="AF5" s="3"/>
      <c r="AG5" s="2"/>
      <c r="AH5" s="2"/>
      <c r="AI5" s="3"/>
      <c r="AJ5" s="2"/>
      <c r="AK5" s="2"/>
      <c r="AL5" s="2"/>
      <c r="AM5" s="3"/>
      <c r="AN5" s="2"/>
      <c r="AO5" s="2"/>
      <c r="AP5" s="3"/>
      <c r="AQ5" s="2"/>
      <c r="AR5" s="2"/>
      <c r="AS5" s="2"/>
      <c r="AT5" s="3"/>
      <c r="AU5" s="2"/>
      <c r="AV5" s="2"/>
      <c r="AW5" s="3"/>
      <c r="AX5" s="2"/>
      <c r="AY5" s="2"/>
      <c r="AZ5" s="2"/>
      <c r="BA5" s="3"/>
      <c r="BB5" s="2"/>
      <c r="BC5" s="2"/>
      <c r="BD5" s="3"/>
      <c r="BE5" s="2"/>
      <c r="BF5" s="2"/>
      <c r="BG5" s="2"/>
      <c r="BH5" s="3"/>
      <c r="BI5" s="2"/>
      <c r="BJ5" s="2"/>
      <c r="BK5" s="3"/>
      <c r="BL5" s="2"/>
      <c r="BM5" s="2"/>
      <c r="BN5" s="2"/>
      <c r="BO5" s="3"/>
      <c r="BP5" s="2"/>
      <c r="BQ5" s="2"/>
      <c r="BR5" s="3"/>
      <c r="BS5" s="2"/>
      <c r="BT5" s="2"/>
      <c r="BU5" s="2"/>
      <c r="BV5" s="3"/>
      <c r="BW5" s="2"/>
      <c r="BX5" s="2"/>
      <c r="BY5" s="3"/>
      <c r="BZ5" s="2"/>
      <c r="CA5" s="2"/>
      <c r="CB5" s="2"/>
      <c r="CC5" s="3"/>
      <c r="CD5" s="2"/>
      <c r="CS5" s="2"/>
      <c r="CT5" s="3"/>
      <c r="CU5" s="2"/>
      <c r="CV5" s="2"/>
      <c r="CW5" s="2"/>
      <c r="CX5" s="3"/>
      <c r="CY5" s="2"/>
      <c r="CZ5" s="2"/>
      <c r="DA5" s="3"/>
      <c r="DB5" s="2"/>
      <c r="DC5" s="2"/>
      <c r="DD5" s="2"/>
      <c r="DE5" s="3"/>
      <c r="DF5" s="2"/>
      <c r="DG5" s="2"/>
      <c r="DH5" s="3"/>
      <c r="DI5" s="2"/>
      <c r="DJ5" s="2"/>
      <c r="DK5" s="2"/>
      <c r="DL5" s="3"/>
      <c r="DM5" s="2"/>
      <c r="DN5" s="2"/>
      <c r="DO5" s="3"/>
      <c r="DP5" s="2"/>
      <c r="DQ5" s="2"/>
      <c r="DR5" s="2"/>
      <c r="DS5" s="3"/>
      <c r="DT5" s="2"/>
    </row>
    <row r="6" spans="2:124" s="1" customFormat="1" x14ac:dyDescent="0.2">
      <c r="B6" s="13" t="s">
        <v>448</v>
      </c>
      <c r="C6" s="385" t="s">
        <v>280</v>
      </c>
      <c r="D6" s="385"/>
      <c r="E6" s="385"/>
      <c r="F6" s="2"/>
      <c r="G6" s="3"/>
      <c r="H6" s="2"/>
      <c r="I6" s="2"/>
      <c r="J6" s="2"/>
      <c r="K6" s="3"/>
      <c r="L6" s="2"/>
      <c r="M6" s="2"/>
      <c r="N6" s="3"/>
      <c r="O6" s="2"/>
      <c r="P6" s="2"/>
      <c r="Q6" s="2"/>
      <c r="R6" s="3"/>
      <c r="S6" s="2"/>
      <c r="T6" s="2"/>
      <c r="U6" s="3"/>
      <c r="V6" s="2"/>
      <c r="W6" s="2"/>
      <c r="X6" s="2"/>
      <c r="Y6" s="3"/>
      <c r="Z6" s="2"/>
      <c r="AA6" s="2"/>
      <c r="AB6" s="3"/>
      <c r="AC6" s="2"/>
      <c r="AD6" s="2"/>
      <c r="AE6" s="2"/>
      <c r="AF6" s="3"/>
      <c r="AG6" s="2"/>
      <c r="AH6" s="2"/>
      <c r="AI6" s="3"/>
      <c r="AJ6" s="2"/>
      <c r="AK6" s="2"/>
      <c r="AL6" s="2"/>
      <c r="AM6" s="3"/>
      <c r="AN6" s="2"/>
      <c r="AO6" s="2"/>
      <c r="AP6" s="3"/>
      <c r="AQ6" s="2"/>
      <c r="AR6" s="2"/>
      <c r="AS6" s="2"/>
      <c r="AT6" s="3"/>
      <c r="AU6" s="2"/>
      <c r="AV6" s="2"/>
      <c r="AW6" s="3"/>
      <c r="AX6" s="2"/>
      <c r="AY6" s="2"/>
      <c r="AZ6" s="2"/>
      <c r="BA6" s="3"/>
      <c r="BB6" s="2"/>
      <c r="BC6" s="2"/>
      <c r="BD6" s="3"/>
      <c r="BE6" s="2"/>
      <c r="BF6" s="2"/>
      <c r="BG6" s="2"/>
      <c r="BH6" s="3"/>
      <c r="BI6" s="2"/>
      <c r="BJ6" s="2"/>
      <c r="BK6" s="3"/>
      <c r="BL6" s="2"/>
      <c r="BM6" s="2"/>
      <c r="BN6" s="2"/>
      <c r="BO6" s="3"/>
      <c r="BP6" s="2"/>
      <c r="BQ6" s="2"/>
      <c r="BR6" s="3"/>
      <c r="BS6" s="2"/>
      <c r="BT6" s="2"/>
      <c r="BU6" s="2"/>
      <c r="BV6" s="3"/>
      <c r="BW6" s="2"/>
      <c r="BX6" s="2"/>
      <c r="BY6" s="3"/>
      <c r="BZ6" s="2"/>
      <c r="CA6" s="2"/>
      <c r="CB6" s="2"/>
      <c r="CC6" s="3"/>
      <c r="CD6" s="2"/>
      <c r="CS6" s="2"/>
      <c r="CT6" s="3"/>
      <c r="CU6" s="2"/>
      <c r="CV6" s="2"/>
      <c r="CW6" s="2"/>
      <c r="CX6" s="3"/>
      <c r="CY6" s="2"/>
      <c r="CZ6" s="2"/>
      <c r="DA6" s="3"/>
      <c r="DB6" s="2"/>
      <c r="DC6" s="2"/>
      <c r="DD6" s="2"/>
      <c r="DE6" s="3"/>
      <c r="DF6" s="2"/>
      <c r="DG6" s="2"/>
      <c r="DH6" s="3"/>
      <c r="DI6" s="2"/>
      <c r="DJ6" s="2"/>
      <c r="DK6" s="2"/>
      <c r="DL6" s="3"/>
      <c r="DM6" s="2"/>
      <c r="DN6" s="2"/>
      <c r="DO6" s="3"/>
      <c r="DP6" s="2"/>
      <c r="DQ6" s="2"/>
      <c r="DR6" s="2"/>
      <c r="DS6" s="3"/>
      <c r="DT6" s="2"/>
    </row>
    <row r="7" spans="2:124" s="1" customFormat="1" x14ac:dyDescent="0.2">
      <c r="B7" s="13" t="s">
        <v>449</v>
      </c>
      <c r="C7" s="384">
        <v>45792</v>
      </c>
      <c r="D7" s="384"/>
      <c r="E7" s="384"/>
      <c r="F7" s="2"/>
      <c r="G7" s="3"/>
      <c r="H7" s="2"/>
      <c r="I7" s="2"/>
      <c r="J7" s="2"/>
      <c r="K7" s="3"/>
      <c r="L7" s="2"/>
      <c r="M7" s="2"/>
      <c r="N7" s="3"/>
      <c r="O7" s="2"/>
      <c r="P7" s="2"/>
      <c r="Q7" s="2"/>
      <c r="R7" s="3"/>
      <c r="S7" s="2"/>
      <c r="T7" s="2"/>
      <c r="U7" s="3"/>
      <c r="V7" s="2"/>
      <c r="W7" s="2"/>
      <c r="X7" s="2"/>
      <c r="Y7" s="3"/>
      <c r="Z7" s="2"/>
      <c r="AA7" s="2"/>
      <c r="AB7" s="3"/>
      <c r="AC7" s="2"/>
      <c r="AD7" s="2"/>
      <c r="AE7" s="2"/>
      <c r="AF7" s="3"/>
      <c r="AG7" s="2"/>
      <c r="AH7" s="2"/>
      <c r="AI7" s="3"/>
      <c r="AJ7" s="2"/>
      <c r="AK7" s="2"/>
      <c r="AL7" s="2"/>
      <c r="AM7" s="3"/>
      <c r="AN7" s="2"/>
      <c r="AO7" s="2"/>
      <c r="AP7" s="3"/>
      <c r="AQ7" s="2"/>
      <c r="AR7" s="2"/>
      <c r="AS7" s="2"/>
      <c r="AT7" s="3"/>
      <c r="AU7" s="2"/>
      <c r="AV7" s="2"/>
      <c r="AW7" s="3"/>
      <c r="AX7" s="2"/>
      <c r="AY7" s="2"/>
      <c r="AZ7" s="2"/>
      <c r="BA7" s="3"/>
      <c r="BB7" s="2"/>
      <c r="BC7" s="2"/>
      <c r="BD7" s="3"/>
      <c r="BE7" s="2"/>
      <c r="BF7" s="2"/>
      <c r="BG7" s="2"/>
      <c r="BH7" s="3"/>
      <c r="BI7" s="2"/>
      <c r="BJ7" s="2"/>
      <c r="BK7" s="3"/>
      <c r="BL7" s="2"/>
      <c r="BM7" s="2"/>
      <c r="BN7" s="2"/>
      <c r="BO7" s="3"/>
      <c r="BP7" s="2"/>
      <c r="BQ7" s="2"/>
      <c r="BR7" s="3"/>
      <c r="BS7" s="2"/>
      <c r="BT7" s="2"/>
      <c r="BU7" s="2"/>
      <c r="BV7" s="3"/>
      <c r="BW7" s="2"/>
      <c r="BX7" s="2"/>
      <c r="BY7" s="3"/>
      <c r="BZ7" s="2"/>
      <c r="CA7" s="2"/>
      <c r="CB7" s="2"/>
      <c r="CC7" s="3"/>
      <c r="CD7" s="2"/>
      <c r="CS7" s="2"/>
      <c r="CT7" s="3"/>
      <c r="CU7" s="2"/>
      <c r="CV7" s="2"/>
      <c r="CW7" s="2"/>
      <c r="CX7" s="3"/>
      <c r="CY7" s="2"/>
      <c r="CZ7" s="2"/>
      <c r="DA7" s="3"/>
      <c r="DB7" s="2"/>
      <c r="DC7" s="2"/>
      <c r="DD7" s="2"/>
      <c r="DE7" s="3"/>
      <c r="DF7" s="2"/>
      <c r="DG7" s="2"/>
      <c r="DH7" s="3"/>
      <c r="DI7" s="2"/>
      <c r="DJ7" s="2"/>
      <c r="DK7" s="2"/>
      <c r="DL7" s="3"/>
      <c r="DM7" s="2"/>
      <c r="DN7" s="2"/>
      <c r="DO7" s="3"/>
      <c r="DP7" s="2"/>
      <c r="DQ7" s="2"/>
      <c r="DR7" s="2"/>
      <c r="DS7" s="3"/>
      <c r="DT7" s="2"/>
    </row>
    <row r="8" spans="2:124" s="1" customFormat="1" x14ac:dyDescent="0.2">
      <c r="B8" s="13" t="s">
        <v>450</v>
      </c>
      <c r="C8" s="384" t="s">
        <v>0</v>
      </c>
      <c r="D8" s="384"/>
      <c r="E8" s="384"/>
      <c r="F8" s="2"/>
      <c r="G8" s="3"/>
      <c r="H8" s="2"/>
      <c r="I8" s="2"/>
      <c r="J8" s="2"/>
      <c r="K8" s="3"/>
      <c r="L8" s="2"/>
      <c r="M8" s="2"/>
      <c r="N8" s="3"/>
      <c r="O8" s="2"/>
      <c r="P8" s="2"/>
      <c r="Q8" s="2"/>
      <c r="R8" s="3"/>
      <c r="S8" s="2"/>
      <c r="T8" s="2"/>
      <c r="U8" s="3"/>
      <c r="V8" s="2"/>
      <c r="W8" s="2"/>
      <c r="X8" s="2"/>
      <c r="Y8" s="3"/>
      <c r="Z8" s="2"/>
      <c r="AA8" s="2"/>
      <c r="AB8" s="3"/>
      <c r="AC8" s="2"/>
      <c r="AD8" s="2"/>
      <c r="AE8" s="2"/>
      <c r="AF8" s="3"/>
      <c r="AG8" s="2"/>
      <c r="AH8" s="2"/>
      <c r="AI8" s="3"/>
      <c r="AJ8" s="2"/>
      <c r="AK8" s="2"/>
      <c r="AL8" s="2"/>
      <c r="AM8" s="3"/>
      <c r="AN8" s="2"/>
      <c r="AO8" s="2"/>
      <c r="AP8" s="3"/>
      <c r="AQ8" s="2"/>
      <c r="AR8" s="2"/>
      <c r="AS8" s="2"/>
      <c r="AT8" s="3"/>
      <c r="AU8" s="2"/>
      <c r="AV8" s="2"/>
      <c r="AW8" s="3"/>
      <c r="AX8" s="2"/>
      <c r="AY8" s="2"/>
      <c r="AZ8" s="2"/>
      <c r="BA8" s="3"/>
      <c r="BB8" s="2"/>
      <c r="BC8" s="2"/>
      <c r="BD8" s="3"/>
      <c r="BE8" s="2"/>
      <c r="BF8" s="2"/>
      <c r="BG8" s="2"/>
      <c r="BH8" s="3"/>
      <c r="BI8" s="2"/>
      <c r="BJ8" s="2"/>
      <c r="BK8" s="3"/>
      <c r="BL8" s="2"/>
      <c r="BM8" s="2"/>
      <c r="BN8" s="2"/>
      <c r="BO8" s="3"/>
      <c r="BP8" s="2"/>
      <c r="BQ8" s="2"/>
      <c r="BR8" s="3"/>
      <c r="BS8" s="2"/>
      <c r="BT8" s="2"/>
      <c r="BU8" s="2"/>
      <c r="BV8" s="3"/>
      <c r="BW8" s="2"/>
      <c r="BX8" s="2"/>
      <c r="BY8" s="3"/>
      <c r="BZ8" s="2"/>
      <c r="CA8" s="2"/>
      <c r="CB8" s="2"/>
      <c r="CC8" s="3"/>
      <c r="CD8" s="2"/>
      <c r="CS8" s="2"/>
      <c r="CT8" s="3"/>
      <c r="CU8" s="2"/>
      <c r="CV8" s="2"/>
      <c r="CW8" s="2"/>
      <c r="CX8" s="3"/>
      <c r="CY8" s="2"/>
      <c r="CZ8" s="2"/>
      <c r="DA8" s="3"/>
      <c r="DB8" s="2"/>
      <c r="DC8" s="2"/>
      <c r="DD8" s="2"/>
      <c r="DE8" s="3"/>
      <c r="DF8" s="2"/>
      <c r="DG8" s="2"/>
      <c r="DH8" s="3"/>
      <c r="DI8" s="2"/>
      <c r="DJ8" s="2"/>
      <c r="DK8" s="2"/>
      <c r="DL8" s="3"/>
      <c r="DM8" s="2"/>
      <c r="DN8" s="2"/>
      <c r="DO8" s="3"/>
      <c r="DP8" s="2"/>
      <c r="DQ8" s="2"/>
      <c r="DR8" s="2"/>
      <c r="DS8" s="3"/>
      <c r="DT8" s="2"/>
    </row>
    <row r="9" spans="2:124" s="1" customFormat="1" x14ac:dyDescent="0.2">
      <c r="B9" s="13" t="s">
        <v>451</v>
      </c>
      <c r="C9" s="385" t="s">
        <v>452</v>
      </c>
      <c r="D9" s="385"/>
      <c r="E9" s="385"/>
      <c r="F9" s="2"/>
      <c r="G9" s="3"/>
      <c r="H9" s="2"/>
      <c r="I9" s="2"/>
      <c r="J9" s="2"/>
      <c r="K9" s="3"/>
      <c r="L9" s="2"/>
      <c r="M9" s="2"/>
      <c r="N9" s="3"/>
      <c r="O9" s="2"/>
      <c r="P9" s="2"/>
      <c r="Q9" s="2"/>
      <c r="R9" s="3"/>
      <c r="S9" s="2"/>
      <c r="T9" s="2"/>
      <c r="U9" s="3"/>
      <c r="V9" s="2"/>
      <c r="W9" s="2"/>
      <c r="X9" s="2"/>
      <c r="Y9" s="3"/>
      <c r="Z9" s="2"/>
      <c r="AA9" s="2"/>
      <c r="AB9" s="3"/>
      <c r="AC9" s="2"/>
      <c r="AD9" s="2"/>
      <c r="AE9" s="2"/>
      <c r="AF9" s="3"/>
      <c r="AG9" s="2"/>
      <c r="AH9" s="2"/>
      <c r="AI9" s="3"/>
      <c r="AJ9" s="2"/>
      <c r="AK9" s="2"/>
      <c r="AL9" s="2"/>
      <c r="AM9" s="3"/>
      <c r="AN9" s="2"/>
      <c r="AO9" s="2"/>
      <c r="AP9" s="3"/>
      <c r="AQ9" s="2"/>
      <c r="AR9" s="2"/>
      <c r="AS9" s="2"/>
      <c r="AT9" s="3"/>
      <c r="AU9" s="2"/>
      <c r="AV9" s="2"/>
      <c r="AW9" s="3"/>
      <c r="AX9" s="2"/>
      <c r="AY9" s="2"/>
      <c r="AZ9" s="2"/>
      <c r="BA9" s="3"/>
      <c r="BB9" s="2"/>
      <c r="BC9" s="2"/>
      <c r="BD9" s="3"/>
      <c r="BE9" s="2"/>
      <c r="BF9" s="2"/>
      <c r="BG9" s="2"/>
      <c r="BH9" s="3"/>
      <c r="BI9" s="2"/>
      <c r="BJ9" s="2"/>
      <c r="BK9" s="3"/>
      <c r="BL9" s="2"/>
      <c r="BM9" s="2"/>
      <c r="BN9" s="2"/>
      <c r="BO9" s="3"/>
      <c r="BP9" s="2"/>
      <c r="BQ9" s="2"/>
      <c r="BR9" s="3"/>
      <c r="BS9" s="2"/>
      <c r="BT9" s="2"/>
      <c r="BU9" s="2"/>
      <c r="BV9" s="3"/>
      <c r="BW9" s="2"/>
      <c r="BX9" s="2"/>
      <c r="BY9" s="3"/>
      <c r="BZ9" s="2"/>
      <c r="CA9" s="2"/>
      <c r="CB9" s="2"/>
      <c r="CC9" s="3"/>
      <c r="CD9" s="2"/>
      <c r="CS9" s="2"/>
      <c r="CT9" s="3"/>
      <c r="CU9" s="2"/>
      <c r="CV9" s="2"/>
      <c r="CW9" s="2"/>
      <c r="CX9" s="3"/>
      <c r="CY9" s="2"/>
      <c r="CZ9" s="2"/>
      <c r="DA9" s="3"/>
      <c r="DB9" s="2"/>
      <c r="DC9" s="2"/>
      <c r="DD9" s="2"/>
      <c r="DE9" s="3"/>
      <c r="DF9" s="2"/>
      <c r="DG9" s="2"/>
      <c r="DH9" s="3"/>
      <c r="DI9" s="2"/>
      <c r="DJ9" s="2"/>
      <c r="DK9" s="2"/>
      <c r="DL9" s="3"/>
      <c r="DM9" s="2"/>
      <c r="DN9" s="2"/>
      <c r="DO9" s="3"/>
      <c r="DP9" s="2"/>
      <c r="DQ9" s="2"/>
      <c r="DR9" s="2"/>
      <c r="DS9" s="3"/>
      <c r="DT9" s="2"/>
    </row>
    <row r="10" spans="2:124" s="1" customFormat="1" x14ac:dyDescent="0.2">
      <c r="B10" s="13" t="s">
        <v>453</v>
      </c>
      <c r="C10" s="386" t="s">
        <v>454</v>
      </c>
      <c r="D10" s="386"/>
      <c r="E10" s="386"/>
      <c r="F10" s="2"/>
      <c r="G10" s="3"/>
      <c r="H10" s="2"/>
      <c r="I10" s="2"/>
      <c r="J10" s="2"/>
      <c r="K10" s="3"/>
      <c r="L10" s="2"/>
      <c r="M10" s="2"/>
      <c r="N10" s="3"/>
      <c r="O10" s="2"/>
      <c r="P10" s="2"/>
      <c r="Q10" s="2"/>
      <c r="R10" s="3"/>
      <c r="S10" s="2"/>
      <c r="T10" s="2"/>
      <c r="U10" s="3"/>
      <c r="V10" s="2"/>
      <c r="W10" s="2"/>
      <c r="X10" s="2"/>
      <c r="Y10" s="3"/>
      <c r="Z10" s="2"/>
      <c r="AA10" s="2"/>
      <c r="AB10" s="3"/>
      <c r="AC10" s="2"/>
      <c r="AD10" s="2"/>
      <c r="AE10" s="2"/>
      <c r="AF10" s="3"/>
      <c r="AG10" s="2"/>
      <c r="AH10" s="2"/>
      <c r="AI10" s="3"/>
      <c r="AJ10" s="2"/>
      <c r="AK10" s="2"/>
      <c r="AL10" s="2"/>
      <c r="AM10" s="3"/>
      <c r="AN10" s="2"/>
      <c r="AO10" s="2"/>
      <c r="AP10" s="3"/>
      <c r="AQ10" s="2"/>
      <c r="AR10" s="2"/>
      <c r="AS10" s="2"/>
      <c r="AT10" s="3"/>
      <c r="AU10" s="2"/>
      <c r="AV10" s="2"/>
      <c r="AW10" s="3"/>
      <c r="AX10" s="2"/>
      <c r="AY10" s="2"/>
      <c r="AZ10" s="2"/>
      <c r="BA10" s="3"/>
      <c r="BB10" s="2"/>
      <c r="BC10" s="2"/>
      <c r="BD10" s="3"/>
      <c r="BE10" s="2"/>
      <c r="BF10" s="2"/>
      <c r="BG10" s="2"/>
      <c r="BH10" s="3"/>
      <c r="BI10" s="2"/>
      <c r="BJ10" s="2"/>
      <c r="BK10" s="3"/>
      <c r="BL10" s="2"/>
      <c r="BM10" s="2"/>
      <c r="BN10" s="2"/>
      <c r="BO10" s="3"/>
      <c r="BP10" s="2"/>
      <c r="BQ10" s="2"/>
      <c r="BR10" s="3"/>
      <c r="BS10" s="2"/>
      <c r="BT10" s="2"/>
      <c r="BU10" s="2"/>
      <c r="BV10" s="3"/>
      <c r="BW10" s="2"/>
      <c r="BX10" s="2"/>
      <c r="BY10" s="3"/>
      <c r="BZ10" s="2"/>
      <c r="CA10" s="2"/>
      <c r="CB10" s="2"/>
      <c r="CC10" s="3"/>
      <c r="CD10" s="2"/>
      <c r="CS10" s="2"/>
      <c r="CT10" s="3"/>
      <c r="CU10" s="2"/>
      <c r="CV10" s="2"/>
      <c r="CW10" s="2"/>
      <c r="CX10" s="3"/>
      <c r="CY10" s="2"/>
      <c r="CZ10" s="2"/>
      <c r="DA10" s="3"/>
      <c r="DB10" s="2"/>
      <c r="DC10" s="2"/>
      <c r="DD10" s="2"/>
      <c r="DE10" s="3"/>
      <c r="DF10" s="2"/>
      <c r="DG10" s="2"/>
      <c r="DH10" s="3"/>
      <c r="DI10" s="2"/>
      <c r="DJ10" s="2"/>
      <c r="DK10" s="2"/>
      <c r="DL10" s="3"/>
      <c r="DM10" s="2"/>
      <c r="DN10" s="2"/>
      <c r="DO10" s="3"/>
      <c r="DP10" s="2"/>
      <c r="DQ10" s="2"/>
      <c r="DR10" s="2"/>
      <c r="DS10" s="3"/>
      <c r="DT10" s="2"/>
    </row>
    <row r="11" spans="2:124" x14ac:dyDescent="0.2">
      <c r="B11" s="7"/>
      <c r="C11" s="7"/>
      <c r="D11" s="7"/>
      <c r="E11" s="7"/>
    </row>
  </sheetData>
  <mergeCells count="8">
    <mergeCell ref="C8:E8"/>
    <mergeCell ref="C9:E9"/>
    <mergeCell ref="C10:E10"/>
    <mergeCell ref="C2:E2"/>
    <mergeCell ref="C3:E3"/>
    <mergeCell ref="C5:E5"/>
    <mergeCell ref="C6:E6"/>
    <mergeCell ref="C7:E7"/>
  </mergeCells>
  <dataValidations count="1">
    <dataValidation type="date" allowBlank="1" showInputMessage="1" showErrorMessage="1" sqref="C4" xr:uid="{9AAF1B7F-AD6E-4ABB-83A2-5219825DAF98}">
      <formula1>43831</formula1>
      <formula2>47484</formula2>
    </dataValidation>
  </dataValidations>
  <hyperlinks>
    <hyperlink ref="C10" r:id="rId1" display="england.communityhealthservicesdata@nhs.net" xr:uid="{FBEC68CB-FA6B-40A8-A8F6-34B8391098AE}"/>
    <hyperlink ref="C10:E10" r:id="rId2" display="england.nhsdata@nhs.net" xr:uid="{266C0189-0DB3-4AC1-A245-83BF3D5F22BF}"/>
  </hyperlinks>
  <pageMargins left="0.7" right="0.7" top="0.75" bottom="0.75" header="0.3" footer="0.3"/>
  <pageSetup paperSize="9" orientation="portrait" horizontalDpi="90" verticalDpi="9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3F529-962F-4865-82A6-E245A755EDFF}">
  <sheetPr codeName="Sheet2">
    <pageSetUpPr autoPageBreaks="0"/>
  </sheetPr>
  <dimension ref="A1:D10"/>
  <sheetViews>
    <sheetView showGridLines="0" zoomScale="80" zoomScaleNormal="80" workbookViewId="0"/>
  </sheetViews>
  <sheetFormatPr defaultColWidth="0" defaultRowHeight="15" zeroHeight="1" x14ac:dyDescent="0.2"/>
  <cols>
    <col min="1" max="1" width="3" style="33" customWidth="1"/>
    <col min="2" max="2" width="11.8984375" style="34" customWidth="1"/>
    <col min="3" max="3" width="102.19921875" style="34" customWidth="1"/>
    <col min="4" max="4" width="8.5" style="33" customWidth="1"/>
    <col min="5" max="16384" width="8.796875" style="33" hidden="1"/>
  </cols>
  <sheetData>
    <row r="1" spans="1:4" x14ac:dyDescent="0.2">
      <c r="A1" s="33">
        <v>2</v>
      </c>
    </row>
    <row r="2" spans="1:4" s="37" customFormat="1" ht="15.75" x14ac:dyDescent="0.2">
      <c r="A2" s="33"/>
      <c r="B2" s="35" t="s">
        <v>403</v>
      </c>
      <c r="C2" s="36"/>
    </row>
    <row r="3" spans="1:4" s="37" customFormat="1" ht="15.75" x14ac:dyDescent="0.2">
      <c r="A3" s="33"/>
      <c r="B3" s="35"/>
      <c r="C3" s="36"/>
    </row>
    <row r="4" spans="1:4" ht="43.5" customHeight="1" x14ac:dyDescent="0.2">
      <c r="B4" s="38" t="s">
        <v>455</v>
      </c>
      <c r="C4" s="39" t="s">
        <v>456</v>
      </c>
      <c r="D4" s="40"/>
    </row>
    <row r="5" spans="1:4" ht="43.5" customHeight="1" x14ac:dyDescent="0.2">
      <c r="B5" s="38" t="s">
        <v>457</v>
      </c>
      <c r="C5" s="39" t="s">
        <v>458</v>
      </c>
      <c r="D5" s="40"/>
    </row>
    <row r="6" spans="1:4" x14ac:dyDescent="0.2"/>
    <row r="7" spans="1:4" x14ac:dyDescent="0.2"/>
    <row r="8" spans="1:4" x14ac:dyDescent="0.2"/>
    <row r="9" spans="1:4" x14ac:dyDescent="0.2"/>
    <row r="10" spans="1:4" x14ac:dyDescent="0.2"/>
  </sheetData>
  <hyperlinks>
    <hyperlink ref="B4" location="'Daily Series'!A1" display="Table 4" xr:uid="{6238B706-6A71-4CC6-B8B5-4C582E2091F5}"/>
    <hyperlink ref="B5" location="'Weekly Series'!A1" display="Weekly Series" xr:uid="{BC92ABF8-AD45-4524-9816-96DF1FA11394}"/>
  </hyperlink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C8D7C-E2F0-44B2-89FA-E5F8703466BD}">
  <sheetPr codeName="Sheet20"/>
  <dimension ref="A1:S1496"/>
  <sheetViews>
    <sheetView showGridLines="0" zoomScale="85" zoomScaleNormal="85" workbookViewId="0">
      <pane ySplit="5" topLeftCell="A1480" activePane="bottomLeft" state="frozen"/>
      <selection activeCell="B1470" sqref="B1470"/>
      <selection pane="bottomLeft"/>
    </sheetView>
  </sheetViews>
  <sheetFormatPr defaultColWidth="8.5" defaultRowHeight="16.5" customHeight="1" x14ac:dyDescent="0.2"/>
  <cols>
    <col min="1" max="1" width="3" style="8" customWidth="1"/>
    <col min="2" max="2" width="13.296875" style="8" customWidth="1"/>
    <col min="3" max="3" width="12.296875" style="8" customWidth="1"/>
    <col min="4" max="5" width="12.296875" style="29" customWidth="1"/>
    <col min="6" max="13" width="16.3984375" style="8" customWidth="1"/>
    <col min="14" max="14" width="1.59765625" style="8" customWidth="1"/>
    <col min="15" max="18" width="7.3984375" style="8" customWidth="1"/>
    <col min="20" max="16384" width="8.5" style="8"/>
  </cols>
  <sheetData>
    <row r="1" spans="1:18" ht="33.75" customHeight="1" x14ac:dyDescent="0.2">
      <c r="B1" s="31" t="s">
        <v>459</v>
      </c>
      <c r="D1" s="8"/>
    </row>
    <row r="2" spans="1:18" ht="80.25" customHeight="1" x14ac:dyDescent="0.2">
      <c r="B2" s="368" t="s">
        <v>460</v>
      </c>
      <c r="C2" s="368"/>
      <c r="D2" s="368"/>
      <c r="E2" s="368"/>
    </row>
    <row r="3" spans="1:18" s="17" customFormat="1" ht="21.6" customHeight="1" x14ac:dyDescent="0.2">
      <c r="A3" s="8"/>
      <c r="B3" s="26" t="s">
        <v>403</v>
      </c>
      <c r="C3" s="32"/>
      <c r="D3" s="32"/>
      <c r="E3" s="32"/>
    </row>
    <row r="4" spans="1:18" s="17" customFormat="1" ht="30.6" customHeight="1" x14ac:dyDescent="0.2">
      <c r="A4" s="8"/>
      <c r="B4" s="27"/>
      <c r="C4" s="32"/>
      <c r="D4" s="32"/>
      <c r="E4" s="32"/>
      <c r="F4" s="389" t="s">
        <v>461</v>
      </c>
      <c r="G4" s="390"/>
      <c r="H4" s="390"/>
      <c r="I4" s="390"/>
      <c r="J4" s="390"/>
      <c r="K4" s="390"/>
      <c r="L4" s="390"/>
      <c r="M4" s="391"/>
      <c r="N4" s="210"/>
      <c r="O4" s="389" t="s">
        <v>462</v>
      </c>
      <c r="P4" s="390"/>
      <c r="Q4" s="390"/>
      <c r="R4" s="391"/>
    </row>
    <row r="5" spans="1:18" s="23" customFormat="1" ht="120" customHeight="1" x14ac:dyDescent="0.2">
      <c r="B5" s="64" t="s">
        <v>270</v>
      </c>
      <c r="C5" s="239" t="s">
        <v>232</v>
      </c>
      <c r="D5" s="240" t="s">
        <v>405</v>
      </c>
      <c r="E5" s="241" t="s">
        <v>406</v>
      </c>
      <c r="F5" s="218" t="s">
        <v>220</v>
      </c>
      <c r="G5" s="218" t="s">
        <v>222</v>
      </c>
      <c r="H5" s="218" t="s">
        <v>224</v>
      </c>
      <c r="I5" s="218" t="s">
        <v>226</v>
      </c>
      <c r="J5" s="226" t="s">
        <v>227</v>
      </c>
      <c r="K5" s="219" t="s">
        <v>228</v>
      </c>
      <c r="L5" s="220" t="s">
        <v>230</v>
      </c>
      <c r="M5" s="217" t="s">
        <v>231</v>
      </c>
      <c r="N5" s="211"/>
      <c r="O5" s="242" t="s">
        <v>415</v>
      </c>
      <c r="P5" s="242" t="s">
        <v>416</v>
      </c>
      <c r="Q5" s="242" t="s">
        <v>417</v>
      </c>
      <c r="R5" s="243" t="s">
        <v>418</v>
      </c>
    </row>
    <row r="6" spans="1:18" s="23" customFormat="1" ht="17.25" customHeight="1" x14ac:dyDescent="0.2">
      <c r="B6" s="69">
        <v>44287</v>
      </c>
      <c r="C6" s="70">
        <v>17663</v>
      </c>
      <c r="D6" s="71">
        <v>9279</v>
      </c>
      <c r="E6" s="72">
        <v>8384</v>
      </c>
      <c r="F6" s="297" t="s">
        <v>0</v>
      </c>
      <c r="G6" s="72" t="s">
        <v>0</v>
      </c>
      <c r="H6" s="70" t="s">
        <v>0</v>
      </c>
      <c r="I6" s="71" t="s">
        <v>0</v>
      </c>
      <c r="J6" s="74" t="s">
        <v>0</v>
      </c>
      <c r="K6" s="230" t="s">
        <v>0</v>
      </c>
      <c r="L6" s="73" t="s">
        <v>0</v>
      </c>
      <c r="M6" s="72" t="s">
        <v>0</v>
      </c>
      <c r="N6" s="77"/>
      <c r="O6" s="230">
        <v>0</v>
      </c>
      <c r="P6" s="230">
        <v>0</v>
      </c>
      <c r="Q6" s="230">
        <v>0</v>
      </c>
      <c r="R6" s="208">
        <v>0</v>
      </c>
    </row>
    <row r="7" spans="1:18" s="23" customFormat="1" ht="17.25" customHeight="1" x14ac:dyDescent="0.2">
      <c r="B7" s="67">
        <v>44288</v>
      </c>
      <c r="C7" s="50">
        <v>14470</v>
      </c>
      <c r="D7" s="45">
        <v>7342</v>
      </c>
      <c r="E7" s="51">
        <v>7128</v>
      </c>
      <c r="F7" s="238" t="s">
        <v>0</v>
      </c>
      <c r="G7" s="49" t="s">
        <v>0</v>
      </c>
      <c r="H7" s="48" t="s">
        <v>0</v>
      </c>
      <c r="I7" s="46" t="s">
        <v>0</v>
      </c>
      <c r="J7" s="107" t="s">
        <v>0</v>
      </c>
      <c r="K7" s="227" t="s">
        <v>0</v>
      </c>
      <c r="L7" s="198" t="s">
        <v>0</v>
      </c>
      <c r="M7" s="49" t="s">
        <v>0</v>
      </c>
      <c r="N7" s="77"/>
      <c r="O7" s="228">
        <v>0</v>
      </c>
      <c r="P7" s="228">
        <v>0</v>
      </c>
      <c r="Q7" s="228">
        <v>0</v>
      </c>
      <c r="R7" s="207">
        <v>0</v>
      </c>
    </row>
    <row r="8" spans="1:18" s="23" customFormat="1" ht="17.25" customHeight="1" x14ac:dyDescent="0.2">
      <c r="B8" s="67">
        <v>44289</v>
      </c>
      <c r="C8" s="50">
        <v>12180</v>
      </c>
      <c r="D8" s="45">
        <v>5175</v>
      </c>
      <c r="E8" s="51">
        <v>7005</v>
      </c>
      <c r="F8" s="238" t="s">
        <v>0</v>
      </c>
      <c r="G8" s="49" t="s">
        <v>0</v>
      </c>
      <c r="H8" s="48" t="s">
        <v>0</v>
      </c>
      <c r="I8" s="46" t="s">
        <v>0</v>
      </c>
      <c r="J8" s="107" t="s">
        <v>0</v>
      </c>
      <c r="K8" s="227" t="s">
        <v>0</v>
      </c>
      <c r="L8" s="198" t="s">
        <v>0</v>
      </c>
      <c r="M8" s="49" t="s">
        <v>0</v>
      </c>
      <c r="N8" s="77"/>
      <c r="O8" s="228">
        <v>0</v>
      </c>
      <c r="P8" s="228">
        <v>0</v>
      </c>
      <c r="Q8" s="228">
        <v>0</v>
      </c>
      <c r="R8" s="207">
        <v>0</v>
      </c>
    </row>
    <row r="9" spans="1:18" s="23" customFormat="1" ht="17.25" customHeight="1" x14ac:dyDescent="0.2">
      <c r="B9" s="67">
        <v>44290</v>
      </c>
      <c r="C9" s="50">
        <v>11043</v>
      </c>
      <c r="D9" s="45">
        <v>4394</v>
      </c>
      <c r="E9" s="51">
        <v>6649</v>
      </c>
      <c r="F9" s="238" t="s">
        <v>0</v>
      </c>
      <c r="G9" s="49" t="s">
        <v>0</v>
      </c>
      <c r="H9" s="48" t="s">
        <v>0</v>
      </c>
      <c r="I9" s="46" t="s">
        <v>0</v>
      </c>
      <c r="J9" s="107" t="s">
        <v>0</v>
      </c>
      <c r="K9" s="227" t="s">
        <v>0</v>
      </c>
      <c r="L9" s="198" t="s">
        <v>0</v>
      </c>
      <c r="M9" s="49" t="s">
        <v>0</v>
      </c>
      <c r="N9" s="77"/>
      <c r="O9" s="228">
        <v>0</v>
      </c>
      <c r="P9" s="228">
        <v>0</v>
      </c>
      <c r="Q9" s="228">
        <v>0</v>
      </c>
      <c r="R9" s="207">
        <v>0</v>
      </c>
    </row>
    <row r="10" spans="1:18" s="23" customFormat="1" ht="17.25" customHeight="1" x14ac:dyDescent="0.2">
      <c r="B10" s="67">
        <v>44291</v>
      </c>
      <c r="C10" s="50">
        <v>11253</v>
      </c>
      <c r="D10" s="45">
        <v>4577</v>
      </c>
      <c r="E10" s="51">
        <v>6676</v>
      </c>
      <c r="F10" s="238" t="s">
        <v>0</v>
      </c>
      <c r="G10" s="49" t="s">
        <v>0</v>
      </c>
      <c r="H10" s="48" t="s">
        <v>0</v>
      </c>
      <c r="I10" s="46" t="s">
        <v>0</v>
      </c>
      <c r="J10" s="107" t="s">
        <v>0</v>
      </c>
      <c r="K10" s="227" t="s">
        <v>0</v>
      </c>
      <c r="L10" s="198" t="s">
        <v>0</v>
      </c>
      <c r="M10" s="49" t="s">
        <v>0</v>
      </c>
      <c r="N10" s="77"/>
      <c r="O10" s="228">
        <v>0</v>
      </c>
      <c r="P10" s="228">
        <v>0</v>
      </c>
      <c r="Q10" s="228">
        <v>0</v>
      </c>
      <c r="R10" s="207">
        <v>0</v>
      </c>
    </row>
    <row r="11" spans="1:18" s="23" customFormat="1" ht="17.25" customHeight="1" x14ac:dyDescent="0.2">
      <c r="B11" s="67">
        <v>44292</v>
      </c>
      <c r="C11" s="50">
        <v>14575</v>
      </c>
      <c r="D11" s="45">
        <v>6698</v>
      </c>
      <c r="E11" s="51">
        <v>7877</v>
      </c>
      <c r="F11" s="238" t="s">
        <v>0</v>
      </c>
      <c r="G11" s="49" t="s">
        <v>0</v>
      </c>
      <c r="H11" s="48" t="s">
        <v>0</v>
      </c>
      <c r="I11" s="46" t="s">
        <v>0</v>
      </c>
      <c r="J11" s="107" t="s">
        <v>0</v>
      </c>
      <c r="K11" s="227" t="s">
        <v>0</v>
      </c>
      <c r="L11" s="198" t="s">
        <v>0</v>
      </c>
      <c r="M11" s="49" t="s">
        <v>0</v>
      </c>
      <c r="N11" s="77"/>
      <c r="O11" s="228">
        <v>0</v>
      </c>
      <c r="P11" s="228">
        <v>0</v>
      </c>
      <c r="Q11" s="228">
        <v>0</v>
      </c>
      <c r="R11" s="207">
        <v>0</v>
      </c>
    </row>
    <row r="12" spans="1:18" s="23" customFormat="1" ht="17.25" customHeight="1" x14ac:dyDescent="0.2">
      <c r="B12" s="67">
        <v>44293</v>
      </c>
      <c r="C12" s="50">
        <v>16916</v>
      </c>
      <c r="D12" s="45">
        <v>8521</v>
      </c>
      <c r="E12" s="51">
        <v>8395</v>
      </c>
      <c r="F12" s="238" t="s">
        <v>0</v>
      </c>
      <c r="G12" s="49" t="s">
        <v>0</v>
      </c>
      <c r="H12" s="48" t="s">
        <v>0</v>
      </c>
      <c r="I12" s="46" t="s">
        <v>0</v>
      </c>
      <c r="J12" s="107" t="s">
        <v>0</v>
      </c>
      <c r="K12" s="227" t="s">
        <v>0</v>
      </c>
      <c r="L12" s="198" t="s">
        <v>0</v>
      </c>
      <c r="M12" s="49" t="s">
        <v>0</v>
      </c>
      <c r="N12" s="77"/>
      <c r="O12" s="228">
        <v>0</v>
      </c>
      <c r="P12" s="228">
        <v>0</v>
      </c>
      <c r="Q12" s="228">
        <v>0</v>
      </c>
      <c r="R12" s="207">
        <v>0</v>
      </c>
    </row>
    <row r="13" spans="1:18" s="23" customFormat="1" ht="17.25" customHeight="1" x14ac:dyDescent="0.2">
      <c r="B13" s="67">
        <v>44294</v>
      </c>
      <c r="C13" s="50">
        <v>17461</v>
      </c>
      <c r="D13" s="45">
        <v>8987</v>
      </c>
      <c r="E13" s="51">
        <v>8474</v>
      </c>
      <c r="F13" s="238" t="s">
        <v>0</v>
      </c>
      <c r="G13" s="49" t="s">
        <v>0</v>
      </c>
      <c r="H13" s="48" t="s">
        <v>0</v>
      </c>
      <c r="I13" s="46" t="s">
        <v>0</v>
      </c>
      <c r="J13" s="107" t="s">
        <v>0</v>
      </c>
      <c r="K13" s="227" t="s">
        <v>0</v>
      </c>
      <c r="L13" s="198" t="s">
        <v>0</v>
      </c>
      <c r="M13" s="49" t="s">
        <v>0</v>
      </c>
      <c r="N13" s="77"/>
      <c r="O13" s="228">
        <v>0</v>
      </c>
      <c r="P13" s="228">
        <v>0</v>
      </c>
      <c r="Q13" s="228">
        <v>0</v>
      </c>
      <c r="R13" s="207">
        <v>0</v>
      </c>
    </row>
    <row r="14" spans="1:18" s="23" customFormat="1" ht="17.25" customHeight="1" x14ac:dyDescent="0.2">
      <c r="B14" s="67">
        <v>44295</v>
      </c>
      <c r="C14" s="50">
        <v>17514</v>
      </c>
      <c r="D14" s="45">
        <v>9443</v>
      </c>
      <c r="E14" s="51">
        <v>8071</v>
      </c>
      <c r="F14" s="238" t="s">
        <v>0</v>
      </c>
      <c r="G14" s="49" t="s">
        <v>0</v>
      </c>
      <c r="H14" s="48" t="s">
        <v>0</v>
      </c>
      <c r="I14" s="46" t="s">
        <v>0</v>
      </c>
      <c r="J14" s="107" t="s">
        <v>0</v>
      </c>
      <c r="K14" s="227" t="s">
        <v>0</v>
      </c>
      <c r="L14" s="198" t="s">
        <v>0</v>
      </c>
      <c r="M14" s="49" t="s">
        <v>0</v>
      </c>
      <c r="N14" s="77"/>
      <c r="O14" s="228">
        <v>0</v>
      </c>
      <c r="P14" s="228">
        <v>0</v>
      </c>
      <c r="Q14" s="228">
        <v>0</v>
      </c>
      <c r="R14" s="207">
        <v>0</v>
      </c>
    </row>
    <row r="15" spans="1:18" s="23" customFormat="1" ht="17.25" customHeight="1" x14ac:dyDescent="0.2">
      <c r="B15" s="67">
        <v>44296</v>
      </c>
      <c r="C15" s="50">
        <v>13653</v>
      </c>
      <c r="D15" s="45">
        <v>6342</v>
      </c>
      <c r="E15" s="51">
        <v>7311</v>
      </c>
      <c r="F15" s="238" t="s">
        <v>0</v>
      </c>
      <c r="G15" s="49" t="s">
        <v>0</v>
      </c>
      <c r="H15" s="48" t="s">
        <v>0</v>
      </c>
      <c r="I15" s="46" t="s">
        <v>0</v>
      </c>
      <c r="J15" s="107" t="s">
        <v>0</v>
      </c>
      <c r="K15" s="227" t="s">
        <v>0</v>
      </c>
      <c r="L15" s="198" t="s">
        <v>0</v>
      </c>
      <c r="M15" s="49" t="s">
        <v>0</v>
      </c>
      <c r="N15" s="77"/>
      <c r="O15" s="228">
        <v>0</v>
      </c>
      <c r="P15" s="228">
        <v>0</v>
      </c>
      <c r="Q15" s="228">
        <v>0</v>
      </c>
      <c r="R15" s="207">
        <v>0</v>
      </c>
    </row>
    <row r="16" spans="1:18" s="23" customFormat="1" ht="17.25" customHeight="1" x14ac:dyDescent="0.2">
      <c r="B16" s="67">
        <v>44297</v>
      </c>
      <c r="C16" s="50">
        <v>11596</v>
      </c>
      <c r="D16" s="45">
        <v>4540</v>
      </c>
      <c r="E16" s="51">
        <v>7056</v>
      </c>
      <c r="F16" s="238" t="s">
        <v>0</v>
      </c>
      <c r="G16" s="49" t="s">
        <v>0</v>
      </c>
      <c r="H16" s="48" t="s">
        <v>0</v>
      </c>
      <c r="I16" s="46" t="s">
        <v>0</v>
      </c>
      <c r="J16" s="107" t="s">
        <v>0</v>
      </c>
      <c r="K16" s="227" t="s">
        <v>0</v>
      </c>
      <c r="L16" s="198" t="s">
        <v>0</v>
      </c>
      <c r="M16" s="49" t="s">
        <v>0</v>
      </c>
      <c r="N16" s="77"/>
      <c r="O16" s="228">
        <v>0</v>
      </c>
      <c r="P16" s="228">
        <v>0</v>
      </c>
      <c r="Q16" s="228">
        <v>0</v>
      </c>
      <c r="R16" s="207">
        <v>0</v>
      </c>
    </row>
    <row r="17" spans="2:18" s="23" customFormat="1" ht="17.25" customHeight="1" x14ac:dyDescent="0.2">
      <c r="B17" s="67">
        <v>44298</v>
      </c>
      <c r="C17" s="50">
        <v>15350</v>
      </c>
      <c r="D17" s="45">
        <v>6904</v>
      </c>
      <c r="E17" s="51">
        <v>8446</v>
      </c>
      <c r="F17" s="238" t="s">
        <v>0</v>
      </c>
      <c r="G17" s="49" t="s">
        <v>0</v>
      </c>
      <c r="H17" s="48" t="s">
        <v>0</v>
      </c>
      <c r="I17" s="46" t="s">
        <v>0</v>
      </c>
      <c r="J17" s="107" t="s">
        <v>0</v>
      </c>
      <c r="K17" s="227" t="s">
        <v>0</v>
      </c>
      <c r="L17" s="198" t="s">
        <v>0</v>
      </c>
      <c r="M17" s="49" t="s">
        <v>0</v>
      </c>
      <c r="N17" s="77"/>
      <c r="O17" s="228">
        <v>0</v>
      </c>
      <c r="P17" s="228">
        <v>0</v>
      </c>
      <c r="Q17" s="228">
        <v>0</v>
      </c>
      <c r="R17" s="207">
        <v>0</v>
      </c>
    </row>
    <row r="18" spans="2:18" s="23" customFormat="1" ht="17.25" customHeight="1" x14ac:dyDescent="0.2">
      <c r="B18" s="67">
        <v>44299</v>
      </c>
      <c r="C18" s="50">
        <v>17628</v>
      </c>
      <c r="D18" s="45">
        <v>8856</v>
      </c>
      <c r="E18" s="51">
        <v>8772</v>
      </c>
      <c r="F18" s="238" t="s">
        <v>0</v>
      </c>
      <c r="G18" s="49" t="s">
        <v>0</v>
      </c>
      <c r="H18" s="48" t="s">
        <v>0</v>
      </c>
      <c r="I18" s="46" t="s">
        <v>0</v>
      </c>
      <c r="J18" s="107" t="s">
        <v>0</v>
      </c>
      <c r="K18" s="227" t="s">
        <v>0</v>
      </c>
      <c r="L18" s="198" t="s">
        <v>0</v>
      </c>
      <c r="M18" s="49" t="s">
        <v>0</v>
      </c>
      <c r="N18" s="77"/>
      <c r="O18" s="228">
        <v>0</v>
      </c>
      <c r="P18" s="228">
        <v>0</v>
      </c>
      <c r="Q18" s="228">
        <v>0</v>
      </c>
      <c r="R18" s="207">
        <v>0</v>
      </c>
    </row>
    <row r="19" spans="2:18" s="23" customFormat="1" ht="17.25" customHeight="1" x14ac:dyDescent="0.2">
      <c r="B19" s="67">
        <v>44300</v>
      </c>
      <c r="C19" s="50">
        <v>17826</v>
      </c>
      <c r="D19" s="45">
        <v>9370</v>
      </c>
      <c r="E19" s="51">
        <v>8456</v>
      </c>
      <c r="F19" s="238" t="s">
        <v>0</v>
      </c>
      <c r="G19" s="49" t="s">
        <v>0</v>
      </c>
      <c r="H19" s="48" t="s">
        <v>0</v>
      </c>
      <c r="I19" s="46" t="s">
        <v>0</v>
      </c>
      <c r="J19" s="107" t="s">
        <v>0</v>
      </c>
      <c r="K19" s="227" t="s">
        <v>0</v>
      </c>
      <c r="L19" s="198" t="s">
        <v>0</v>
      </c>
      <c r="M19" s="49" t="s">
        <v>0</v>
      </c>
      <c r="N19" s="77"/>
      <c r="O19" s="228">
        <v>0</v>
      </c>
      <c r="P19" s="228">
        <v>0</v>
      </c>
      <c r="Q19" s="228">
        <v>0</v>
      </c>
      <c r="R19" s="207">
        <v>0</v>
      </c>
    </row>
    <row r="20" spans="2:18" s="23" customFormat="1" ht="17.25" customHeight="1" x14ac:dyDescent="0.2">
      <c r="B20" s="67">
        <v>44301</v>
      </c>
      <c r="C20" s="50">
        <v>19043</v>
      </c>
      <c r="D20" s="45">
        <v>9427</v>
      </c>
      <c r="E20" s="51">
        <v>9616</v>
      </c>
      <c r="F20" s="238" t="s">
        <v>0</v>
      </c>
      <c r="G20" s="49" t="s">
        <v>0</v>
      </c>
      <c r="H20" s="48" t="s">
        <v>0</v>
      </c>
      <c r="I20" s="46" t="s">
        <v>0</v>
      </c>
      <c r="J20" s="107" t="s">
        <v>0</v>
      </c>
      <c r="K20" s="227" t="s">
        <v>0</v>
      </c>
      <c r="L20" s="198" t="s">
        <v>0</v>
      </c>
      <c r="M20" s="49" t="s">
        <v>0</v>
      </c>
      <c r="N20" s="77"/>
      <c r="O20" s="228">
        <v>0</v>
      </c>
      <c r="P20" s="228">
        <v>0</v>
      </c>
      <c r="Q20" s="228">
        <v>0</v>
      </c>
      <c r="R20" s="207">
        <v>0</v>
      </c>
    </row>
    <row r="21" spans="2:18" s="23" customFormat="1" ht="17.25" customHeight="1" x14ac:dyDescent="0.2">
      <c r="B21" s="67">
        <v>44302</v>
      </c>
      <c r="C21" s="50">
        <v>18090</v>
      </c>
      <c r="D21" s="45">
        <v>9769</v>
      </c>
      <c r="E21" s="51">
        <v>8321</v>
      </c>
      <c r="F21" s="238" t="s">
        <v>0</v>
      </c>
      <c r="G21" s="49" t="s">
        <v>0</v>
      </c>
      <c r="H21" s="48" t="s">
        <v>0</v>
      </c>
      <c r="I21" s="46" t="s">
        <v>0</v>
      </c>
      <c r="J21" s="107" t="s">
        <v>0</v>
      </c>
      <c r="K21" s="227" t="s">
        <v>0</v>
      </c>
      <c r="L21" s="198" t="s">
        <v>0</v>
      </c>
      <c r="M21" s="49" t="s">
        <v>0</v>
      </c>
      <c r="N21" s="77"/>
      <c r="O21" s="228">
        <v>0</v>
      </c>
      <c r="P21" s="228">
        <v>0</v>
      </c>
      <c r="Q21" s="228">
        <v>0</v>
      </c>
      <c r="R21" s="207">
        <v>0</v>
      </c>
    </row>
    <row r="22" spans="2:18" s="23" customFormat="1" ht="17.25" customHeight="1" x14ac:dyDescent="0.2">
      <c r="B22" s="67">
        <v>44303</v>
      </c>
      <c r="C22" s="50">
        <v>13663</v>
      </c>
      <c r="D22" s="45">
        <v>6144</v>
      </c>
      <c r="E22" s="51">
        <v>7519</v>
      </c>
      <c r="F22" s="238" t="s">
        <v>0</v>
      </c>
      <c r="G22" s="49" t="s">
        <v>0</v>
      </c>
      <c r="H22" s="48" t="s">
        <v>0</v>
      </c>
      <c r="I22" s="46" t="s">
        <v>0</v>
      </c>
      <c r="J22" s="107" t="s">
        <v>0</v>
      </c>
      <c r="K22" s="227" t="s">
        <v>0</v>
      </c>
      <c r="L22" s="198" t="s">
        <v>0</v>
      </c>
      <c r="M22" s="49" t="s">
        <v>0</v>
      </c>
      <c r="N22" s="77"/>
      <c r="O22" s="228">
        <v>0</v>
      </c>
      <c r="P22" s="228">
        <v>0</v>
      </c>
      <c r="Q22" s="228">
        <v>0</v>
      </c>
      <c r="R22" s="207">
        <v>0</v>
      </c>
    </row>
    <row r="23" spans="2:18" s="23" customFormat="1" ht="17.25" customHeight="1" x14ac:dyDescent="0.2">
      <c r="B23" s="67">
        <v>44304</v>
      </c>
      <c r="C23" s="50">
        <v>11724</v>
      </c>
      <c r="D23" s="45">
        <v>4589</v>
      </c>
      <c r="E23" s="51">
        <v>7135</v>
      </c>
      <c r="F23" s="238" t="s">
        <v>0</v>
      </c>
      <c r="G23" s="49" t="s">
        <v>0</v>
      </c>
      <c r="H23" s="48" t="s">
        <v>0</v>
      </c>
      <c r="I23" s="46" t="s">
        <v>0</v>
      </c>
      <c r="J23" s="107" t="s">
        <v>0</v>
      </c>
      <c r="K23" s="227" t="s">
        <v>0</v>
      </c>
      <c r="L23" s="198" t="s">
        <v>0</v>
      </c>
      <c r="M23" s="49" t="s">
        <v>0</v>
      </c>
      <c r="N23" s="77"/>
      <c r="O23" s="228">
        <v>0</v>
      </c>
      <c r="P23" s="228">
        <v>0</v>
      </c>
      <c r="Q23" s="228">
        <v>0</v>
      </c>
      <c r="R23" s="207">
        <v>0</v>
      </c>
    </row>
    <row r="24" spans="2:18" s="23" customFormat="1" ht="17.25" customHeight="1" x14ac:dyDescent="0.2">
      <c r="B24" s="67">
        <v>44305</v>
      </c>
      <c r="C24" s="50">
        <v>15641</v>
      </c>
      <c r="D24" s="45">
        <v>7200</v>
      </c>
      <c r="E24" s="51">
        <v>8441</v>
      </c>
      <c r="F24" s="238" t="s">
        <v>0</v>
      </c>
      <c r="G24" s="49" t="s">
        <v>0</v>
      </c>
      <c r="H24" s="48" t="s">
        <v>0</v>
      </c>
      <c r="I24" s="46" t="s">
        <v>0</v>
      </c>
      <c r="J24" s="107" t="s">
        <v>0</v>
      </c>
      <c r="K24" s="227" t="s">
        <v>0</v>
      </c>
      <c r="L24" s="198" t="s">
        <v>0</v>
      </c>
      <c r="M24" s="49" t="s">
        <v>0</v>
      </c>
      <c r="N24" s="77"/>
      <c r="O24" s="228">
        <v>0</v>
      </c>
      <c r="P24" s="228">
        <v>0</v>
      </c>
      <c r="Q24" s="228">
        <v>0</v>
      </c>
      <c r="R24" s="207">
        <v>0</v>
      </c>
    </row>
    <row r="25" spans="2:18" s="23" customFormat="1" ht="17.25" customHeight="1" x14ac:dyDescent="0.2">
      <c r="B25" s="67">
        <v>44306</v>
      </c>
      <c r="C25" s="50">
        <v>17521</v>
      </c>
      <c r="D25" s="45">
        <v>9088</v>
      </c>
      <c r="E25" s="51">
        <v>8433</v>
      </c>
      <c r="F25" s="238" t="s">
        <v>0</v>
      </c>
      <c r="G25" s="49" t="s">
        <v>0</v>
      </c>
      <c r="H25" s="48" t="s">
        <v>0</v>
      </c>
      <c r="I25" s="46" t="s">
        <v>0</v>
      </c>
      <c r="J25" s="107" t="s">
        <v>0</v>
      </c>
      <c r="K25" s="227" t="s">
        <v>0</v>
      </c>
      <c r="L25" s="198" t="s">
        <v>0</v>
      </c>
      <c r="M25" s="49" t="s">
        <v>0</v>
      </c>
      <c r="N25" s="77"/>
      <c r="O25" s="228">
        <v>0</v>
      </c>
      <c r="P25" s="228">
        <v>0</v>
      </c>
      <c r="Q25" s="228">
        <v>0</v>
      </c>
      <c r="R25" s="207">
        <v>0</v>
      </c>
    </row>
    <row r="26" spans="2:18" s="23" customFormat="1" ht="17.25" customHeight="1" x14ac:dyDescent="0.2">
      <c r="B26" s="67">
        <v>44307</v>
      </c>
      <c r="C26" s="50">
        <v>17769</v>
      </c>
      <c r="D26" s="45">
        <v>9142</v>
      </c>
      <c r="E26" s="51">
        <v>8627</v>
      </c>
      <c r="F26" s="238" t="s">
        <v>0</v>
      </c>
      <c r="G26" s="49" t="s">
        <v>0</v>
      </c>
      <c r="H26" s="48" t="s">
        <v>0</v>
      </c>
      <c r="I26" s="46" t="s">
        <v>0</v>
      </c>
      <c r="J26" s="107" t="s">
        <v>0</v>
      </c>
      <c r="K26" s="227" t="s">
        <v>0</v>
      </c>
      <c r="L26" s="198" t="s">
        <v>0</v>
      </c>
      <c r="M26" s="49" t="s">
        <v>0</v>
      </c>
      <c r="N26" s="77"/>
      <c r="O26" s="228">
        <v>0</v>
      </c>
      <c r="P26" s="228">
        <v>0</v>
      </c>
      <c r="Q26" s="228">
        <v>0</v>
      </c>
      <c r="R26" s="207">
        <v>0</v>
      </c>
    </row>
    <row r="27" spans="2:18" s="23" customFormat="1" ht="17.25" customHeight="1" x14ac:dyDescent="0.2">
      <c r="B27" s="67">
        <v>44308</v>
      </c>
      <c r="C27" s="50">
        <v>18015</v>
      </c>
      <c r="D27" s="45">
        <v>9520</v>
      </c>
      <c r="E27" s="51">
        <v>8495</v>
      </c>
      <c r="F27" s="238" t="s">
        <v>0</v>
      </c>
      <c r="G27" s="49" t="s">
        <v>0</v>
      </c>
      <c r="H27" s="48" t="s">
        <v>0</v>
      </c>
      <c r="I27" s="46" t="s">
        <v>0</v>
      </c>
      <c r="J27" s="107" t="s">
        <v>0</v>
      </c>
      <c r="K27" s="227" t="s">
        <v>0</v>
      </c>
      <c r="L27" s="198" t="s">
        <v>0</v>
      </c>
      <c r="M27" s="49" t="s">
        <v>0</v>
      </c>
      <c r="N27" s="77"/>
      <c r="O27" s="228">
        <v>0</v>
      </c>
      <c r="P27" s="228">
        <v>0</v>
      </c>
      <c r="Q27" s="228">
        <v>0</v>
      </c>
      <c r="R27" s="207">
        <v>0</v>
      </c>
    </row>
    <row r="28" spans="2:18" s="23" customFormat="1" ht="17.25" customHeight="1" x14ac:dyDescent="0.2">
      <c r="B28" s="67">
        <v>44309</v>
      </c>
      <c r="C28" s="50">
        <v>17992</v>
      </c>
      <c r="D28" s="45">
        <v>9479</v>
      </c>
      <c r="E28" s="51">
        <v>8513</v>
      </c>
      <c r="F28" s="238" t="s">
        <v>0</v>
      </c>
      <c r="G28" s="49" t="s">
        <v>0</v>
      </c>
      <c r="H28" s="48" t="s">
        <v>0</v>
      </c>
      <c r="I28" s="46" t="s">
        <v>0</v>
      </c>
      <c r="J28" s="107" t="s">
        <v>0</v>
      </c>
      <c r="K28" s="227" t="s">
        <v>0</v>
      </c>
      <c r="L28" s="198" t="s">
        <v>0</v>
      </c>
      <c r="M28" s="49" t="s">
        <v>0</v>
      </c>
      <c r="N28" s="77"/>
      <c r="O28" s="228">
        <v>0</v>
      </c>
      <c r="P28" s="228">
        <v>0</v>
      </c>
      <c r="Q28" s="228">
        <v>0</v>
      </c>
      <c r="R28" s="207">
        <v>0</v>
      </c>
    </row>
    <row r="29" spans="2:18" s="23" customFormat="1" ht="17.25" customHeight="1" x14ac:dyDescent="0.2">
      <c r="B29" s="67">
        <v>44310</v>
      </c>
      <c r="C29" s="50">
        <v>13652</v>
      </c>
      <c r="D29" s="45">
        <v>6220</v>
      </c>
      <c r="E29" s="51">
        <v>7432</v>
      </c>
      <c r="F29" s="238" t="s">
        <v>0</v>
      </c>
      <c r="G29" s="49" t="s">
        <v>0</v>
      </c>
      <c r="H29" s="48" t="s">
        <v>0</v>
      </c>
      <c r="I29" s="46" t="s">
        <v>0</v>
      </c>
      <c r="J29" s="107" t="s">
        <v>0</v>
      </c>
      <c r="K29" s="227" t="s">
        <v>0</v>
      </c>
      <c r="L29" s="198" t="s">
        <v>0</v>
      </c>
      <c r="M29" s="49" t="s">
        <v>0</v>
      </c>
      <c r="N29" s="77"/>
      <c r="O29" s="228">
        <v>0</v>
      </c>
      <c r="P29" s="228">
        <v>0</v>
      </c>
      <c r="Q29" s="228">
        <v>0</v>
      </c>
      <c r="R29" s="207">
        <v>0</v>
      </c>
    </row>
    <row r="30" spans="2:18" s="23" customFormat="1" ht="17.25" customHeight="1" x14ac:dyDescent="0.2">
      <c r="B30" s="67">
        <v>44311</v>
      </c>
      <c r="C30" s="50">
        <v>12066</v>
      </c>
      <c r="D30" s="45">
        <v>4574</v>
      </c>
      <c r="E30" s="51">
        <v>7492</v>
      </c>
      <c r="F30" s="238" t="s">
        <v>0</v>
      </c>
      <c r="G30" s="49" t="s">
        <v>0</v>
      </c>
      <c r="H30" s="48" t="s">
        <v>0</v>
      </c>
      <c r="I30" s="46" t="s">
        <v>0</v>
      </c>
      <c r="J30" s="107" t="s">
        <v>0</v>
      </c>
      <c r="K30" s="227" t="s">
        <v>0</v>
      </c>
      <c r="L30" s="198" t="s">
        <v>0</v>
      </c>
      <c r="M30" s="49" t="s">
        <v>0</v>
      </c>
      <c r="N30" s="77"/>
      <c r="O30" s="228">
        <v>0</v>
      </c>
      <c r="P30" s="228">
        <v>0</v>
      </c>
      <c r="Q30" s="228">
        <v>0</v>
      </c>
      <c r="R30" s="207">
        <v>0</v>
      </c>
    </row>
    <row r="31" spans="2:18" s="23" customFormat="1" ht="17.25" customHeight="1" x14ac:dyDescent="0.2">
      <c r="B31" s="67">
        <v>44312</v>
      </c>
      <c r="C31" s="50">
        <v>15708</v>
      </c>
      <c r="D31" s="45">
        <v>7250</v>
      </c>
      <c r="E31" s="51">
        <v>8458</v>
      </c>
      <c r="F31" s="238" t="s">
        <v>0</v>
      </c>
      <c r="G31" s="49" t="s">
        <v>0</v>
      </c>
      <c r="H31" s="48" t="s">
        <v>0</v>
      </c>
      <c r="I31" s="46" t="s">
        <v>0</v>
      </c>
      <c r="J31" s="107" t="s">
        <v>0</v>
      </c>
      <c r="K31" s="227" t="s">
        <v>0</v>
      </c>
      <c r="L31" s="198" t="s">
        <v>0</v>
      </c>
      <c r="M31" s="49" t="s">
        <v>0</v>
      </c>
      <c r="N31" s="77"/>
      <c r="O31" s="228">
        <v>0</v>
      </c>
      <c r="P31" s="228">
        <v>0</v>
      </c>
      <c r="Q31" s="228">
        <v>0</v>
      </c>
      <c r="R31" s="207">
        <v>0</v>
      </c>
    </row>
    <row r="32" spans="2:18" s="23" customFormat="1" ht="17.25" customHeight="1" x14ac:dyDescent="0.2">
      <c r="B32" s="67">
        <v>44313</v>
      </c>
      <c r="C32" s="50">
        <v>17597</v>
      </c>
      <c r="D32" s="45">
        <v>9124</v>
      </c>
      <c r="E32" s="51">
        <v>8473</v>
      </c>
      <c r="F32" s="238" t="s">
        <v>0</v>
      </c>
      <c r="G32" s="49" t="s">
        <v>0</v>
      </c>
      <c r="H32" s="48" t="s">
        <v>0</v>
      </c>
      <c r="I32" s="46" t="s">
        <v>0</v>
      </c>
      <c r="J32" s="107" t="s">
        <v>0</v>
      </c>
      <c r="K32" s="227" t="s">
        <v>0</v>
      </c>
      <c r="L32" s="198" t="s">
        <v>0</v>
      </c>
      <c r="M32" s="49" t="s">
        <v>0</v>
      </c>
      <c r="N32" s="77"/>
      <c r="O32" s="228">
        <v>0</v>
      </c>
      <c r="P32" s="228">
        <v>0</v>
      </c>
      <c r="Q32" s="228">
        <v>0</v>
      </c>
      <c r="R32" s="207">
        <v>0</v>
      </c>
    </row>
    <row r="33" spans="2:18" s="23" customFormat="1" ht="17.25" customHeight="1" x14ac:dyDescent="0.2">
      <c r="B33" s="67">
        <v>44314</v>
      </c>
      <c r="C33" s="50">
        <v>17986</v>
      </c>
      <c r="D33" s="45">
        <v>9269</v>
      </c>
      <c r="E33" s="51">
        <v>8717</v>
      </c>
      <c r="F33" s="238" t="s">
        <v>0</v>
      </c>
      <c r="G33" s="49" t="s">
        <v>0</v>
      </c>
      <c r="H33" s="48" t="s">
        <v>0</v>
      </c>
      <c r="I33" s="46" t="s">
        <v>0</v>
      </c>
      <c r="J33" s="107" t="s">
        <v>0</v>
      </c>
      <c r="K33" s="227" t="s">
        <v>0</v>
      </c>
      <c r="L33" s="198" t="s">
        <v>0</v>
      </c>
      <c r="M33" s="49" t="s">
        <v>0</v>
      </c>
      <c r="N33" s="77"/>
      <c r="O33" s="228">
        <v>0</v>
      </c>
      <c r="P33" s="228">
        <v>0</v>
      </c>
      <c r="Q33" s="228">
        <v>0</v>
      </c>
      <c r="R33" s="207">
        <v>0</v>
      </c>
    </row>
    <row r="34" spans="2:18" s="23" customFormat="1" ht="17.25" customHeight="1" x14ac:dyDescent="0.2">
      <c r="B34" s="67">
        <v>44315</v>
      </c>
      <c r="C34" s="50">
        <v>17627</v>
      </c>
      <c r="D34" s="45">
        <v>9287</v>
      </c>
      <c r="E34" s="51">
        <v>8340</v>
      </c>
      <c r="F34" s="238" t="s">
        <v>0</v>
      </c>
      <c r="G34" s="49" t="s">
        <v>0</v>
      </c>
      <c r="H34" s="48" t="s">
        <v>0</v>
      </c>
      <c r="I34" s="46" t="s">
        <v>0</v>
      </c>
      <c r="J34" s="107" t="s">
        <v>0</v>
      </c>
      <c r="K34" s="227" t="s">
        <v>0</v>
      </c>
      <c r="L34" s="198" t="s">
        <v>0</v>
      </c>
      <c r="M34" s="49" t="s">
        <v>0</v>
      </c>
      <c r="N34" s="77"/>
      <c r="O34" s="228">
        <v>0</v>
      </c>
      <c r="P34" s="228">
        <v>0</v>
      </c>
      <c r="Q34" s="228">
        <v>0</v>
      </c>
      <c r="R34" s="207">
        <v>0</v>
      </c>
    </row>
    <row r="35" spans="2:18" s="23" customFormat="1" ht="17.25" customHeight="1" x14ac:dyDescent="0.2">
      <c r="B35" s="68">
        <v>44316</v>
      </c>
      <c r="C35" s="52">
        <v>17814</v>
      </c>
      <c r="D35" s="53">
        <v>9353</v>
      </c>
      <c r="E35" s="54">
        <v>8461</v>
      </c>
      <c r="F35" s="351" t="s">
        <v>0</v>
      </c>
      <c r="G35" s="346" t="s">
        <v>0</v>
      </c>
      <c r="H35" s="345" t="s">
        <v>0</v>
      </c>
      <c r="I35" s="347" t="s">
        <v>0</v>
      </c>
      <c r="J35" s="348" t="s">
        <v>0</v>
      </c>
      <c r="K35" s="349" t="s">
        <v>0</v>
      </c>
      <c r="L35" s="350" t="s">
        <v>0</v>
      </c>
      <c r="M35" s="346" t="s">
        <v>0</v>
      </c>
      <c r="N35" s="77"/>
      <c r="O35" s="231">
        <v>0</v>
      </c>
      <c r="P35" s="231">
        <v>0</v>
      </c>
      <c r="Q35" s="231">
        <v>0</v>
      </c>
      <c r="R35" s="209">
        <v>0</v>
      </c>
    </row>
    <row r="36" spans="2:18" s="23" customFormat="1" ht="17.25" customHeight="1" x14ac:dyDescent="0.2">
      <c r="B36" s="182">
        <v>44317</v>
      </c>
      <c r="C36" s="48">
        <v>13997</v>
      </c>
      <c r="D36" s="46">
        <v>6433</v>
      </c>
      <c r="E36" s="49">
        <v>7564</v>
      </c>
      <c r="F36" s="238" t="s">
        <v>0</v>
      </c>
      <c r="G36" s="49" t="s">
        <v>0</v>
      </c>
      <c r="H36" s="48" t="s">
        <v>0</v>
      </c>
      <c r="I36" s="46" t="s">
        <v>0</v>
      </c>
      <c r="J36" s="107" t="s">
        <v>0</v>
      </c>
      <c r="K36" s="227" t="s">
        <v>0</v>
      </c>
      <c r="L36" s="198" t="s">
        <v>0</v>
      </c>
      <c r="M36" s="49" t="s">
        <v>0</v>
      </c>
      <c r="N36" s="77"/>
      <c r="O36" s="227">
        <v>0</v>
      </c>
      <c r="P36" s="227">
        <v>0</v>
      </c>
      <c r="Q36" s="227">
        <v>0</v>
      </c>
      <c r="R36" s="352">
        <v>0</v>
      </c>
    </row>
    <row r="37" spans="2:18" s="23" customFormat="1" ht="17.25" customHeight="1" x14ac:dyDescent="0.2">
      <c r="B37" s="67">
        <v>44318</v>
      </c>
      <c r="C37" s="50">
        <v>12186</v>
      </c>
      <c r="D37" s="45">
        <v>4810</v>
      </c>
      <c r="E37" s="51">
        <v>7376</v>
      </c>
      <c r="F37" s="238" t="s">
        <v>0</v>
      </c>
      <c r="G37" s="49" t="s">
        <v>0</v>
      </c>
      <c r="H37" s="48" t="s">
        <v>0</v>
      </c>
      <c r="I37" s="46" t="s">
        <v>0</v>
      </c>
      <c r="J37" s="107" t="s">
        <v>0</v>
      </c>
      <c r="K37" s="227" t="s">
        <v>0</v>
      </c>
      <c r="L37" s="198" t="s">
        <v>0</v>
      </c>
      <c r="M37" s="49" t="s">
        <v>0</v>
      </c>
      <c r="N37" s="77"/>
      <c r="O37" s="228">
        <v>0</v>
      </c>
      <c r="P37" s="228">
        <v>0</v>
      </c>
      <c r="Q37" s="228">
        <v>0</v>
      </c>
      <c r="R37" s="207">
        <v>0</v>
      </c>
    </row>
    <row r="38" spans="2:18" s="23" customFormat="1" ht="17.25" customHeight="1" x14ac:dyDescent="0.2">
      <c r="B38" s="67">
        <v>44319</v>
      </c>
      <c r="C38" s="50">
        <v>11605</v>
      </c>
      <c r="D38" s="45">
        <v>4463</v>
      </c>
      <c r="E38" s="51">
        <v>7142</v>
      </c>
      <c r="F38" s="238" t="s">
        <v>0</v>
      </c>
      <c r="G38" s="49" t="s">
        <v>0</v>
      </c>
      <c r="H38" s="48" t="s">
        <v>0</v>
      </c>
      <c r="I38" s="46" t="s">
        <v>0</v>
      </c>
      <c r="J38" s="107" t="s">
        <v>0</v>
      </c>
      <c r="K38" s="227" t="s">
        <v>0</v>
      </c>
      <c r="L38" s="198" t="s">
        <v>0</v>
      </c>
      <c r="M38" s="49" t="s">
        <v>0</v>
      </c>
      <c r="N38" s="77"/>
      <c r="O38" s="228">
        <v>0</v>
      </c>
      <c r="P38" s="228">
        <v>0</v>
      </c>
      <c r="Q38" s="228">
        <v>0</v>
      </c>
      <c r="R38" s="207">
        <v>0</v>
      </c>
    </row>
    <row r="39" spans="2:18" s="23" customFormat="1" ht="17.25" customHeight="1" x14ac:dyDescent="0.2">
      <c r="B39" s="67">
        <v>44320</v>
      </c>
      <c r="C39" s="50">
        <v>15315</v>
      </c>
      <c r="D39" s="45">
        <v>6958</v>
      </c>
      <c r="E39" s="51">
        <v>8357</v>
      </c>
      <c r="F39" s="238" t="s">
        <v>0</v>
      </c>
      <c r="G39" s="49" t="s">
        <v>0</v>
      </c>
      <c r="H39" s="48" t="s">
        <v>0</v>
      </c>
      <c r="I39" s="46" t="s">
        <v>0</v>
      </c>
      <c r="J39" s="107" t="s">
        <v>0</v>
      </c>
      <c r="K39" s="227" t="s">
        <v>0</v>
      </c>
      <c r="L39" s="198" t="s">
        <v>0</v>
      </c>
      <c r="M39" s="49" t="s">
        <v>0</v>
      </c>
      <c r="N39" s="77"/>
      <c r="O39" s="228">
        <v>0</v>
      </c>
      <c r="P39" s="228">
        <v>0</v>
      </c>
      <c r="Q39" s="228">
        <v>0</v>
      </c>
      <c r="R39" s="207">
        <v>0</v>
      </c>
    </row>
    <row r="40" spans="2:18" s="23" customFormat="1" ht="17.25" customHeight="1" x14ac:dyDescent="0.2">
      <c r="B40" s="67">
        <v>44321</v>
      </c>
      <c r="C40" s="50">
        <v>17255</v>
      </c>
      <c r="D40" s="45">
        <v>8790</v>
      </c>
      <c r="E40" s="51">
        <v>8465</v>
      </c>
      <c r="F40" s="238" t="s">
        <v>0</v>
      </c>
      <c r="G40" s="49" t="s">
        <v>0</v>
      </c>
      <c r="H40" s="48" t="s">
        <v>0</v>
      </c>
      <c r="I40" s="46" t="s">
        <v>0</v>
      </c>
      <c r="J40" s="107" t="s">
        <v>0</v>
      </c>
      <c r="K40" s="227" t="s">
        <v>0</v>
      </c>
      <c r="L40" s="198" t="s">
        <v>0</v>
      </c>
      <c r="M40" s="49" t="s">
        <v>0</v>
      </c>
      <c r="N40" s="77"/>
      <c r="O40" s="228">
        <v>0</v>
      </c>
      <c r="P40" s="228">
        <v>0</v>
      </c>
      <c r="Q40" s="228">
        <v>0</v>
      </c>
      <c r="R40" s="207">
        <v>0</v>
      </c>
    </row>
    <row r="41" spans="2:18" s="23" customFormat="1" ht="17.25" customHeight="1" x14ac:dyDescent="0.2">
      <c r="B41" s="67">
        <v>44322</v>
      </c>
      <c r="C41" s="50">
        <v>17375</v>
      </c>
      <c r="D41" s="45">
        <v>9026</v>
      </c>
      <c r="E41" s="51">
        <v>8349</v>
      </c>
      <c r="F41" s="238" t="s">
        <v>0</v>
      </c>
      <c r="G41" s="49" t="s">
        <v>0</v>
      </c>
      <c r="H41" s="48" t="s">
        <v>0</v>
      </c>
      <c r="I41" s="46" t="s">
        <v>0</v>
      </c>
      <c r="J41" s="107" t="s">
        <v>0</v>
      </c>
      <c r="K41" s="227" t="s">
        <v>0</v>
      </c>
      <c r="L41" s="198" t="s">
        <v>0</v>
      </c>
      <c r="M41" s="49" t="s">
        <v>0</v>
      </c>
      <c r="N41" s="77"/>
      <c r="O41" s="228">
        <v>0</v>
      </c>
      <c r="P41" s="228">
        <v>0</v>
      </c>
      <c r="Q41" s="228">
        <v>0</v>
      </c>
      <c r="R41" s="207">
        <v>0</v>
      </c>
    </row>
    <row r="42" spans="2:18" s="23" customFormat="1" ht="17.25" customHeight="1" x14ac:dyDescent="0.2">
      <c r="B42" s="67">
        <v>44323</v>
      </c>
      <c r="C42" s="50">
        <v>18108</v>
      </c>
      <c r="D42" s="45">
        <v>9313</v>
      </c>
      <c r="E42" s="51">
        <v>8795</v>
      </c>
      <c r="F42" s="238" t="s">
        <v>0</v>
      </c>
      <c r="G42" s="49" t="s">
        <v>0</v>
      </c>
      <c r="H42" s="48" t="s">
        <v>0</v>
      </c>
      <c r="I42" s="46" t="s">
        <v>0</v>
      </c>
      <c r="J42" s="107" t="s">
        <v>0</v>
      </c>
      <c r="K42" s="227" t="s">
        <v>0</v>
      </c>
      <c r="L42" s="198" t="s">
        <v>0</v>
      </c>
      <c r="M42" s="49" t="s">
        <v>0</v>
      </c>
      <c r="N42" s="77"/>
      <c r="O42" s="228">
        <v>0</v>
      </c>
      <c r="P42" s="228">
        <v>0</v>
      </c>
      <c r="Q42" s="228">
        <v>0</v>
      </c>
      <c r="R42" s="207">
        <v>0</v>
      </c>
    </row>
    <row r="43" spans="2:18" s="23" customFormat="1" ht="17.25" customHeight="1" x14ac:dyDescent="0.2">
      <c r="B43" s="67">
        <v>44324</v>
      </c>
      <c r="C43" s="50">
        <v>13687</v>
      </c>
      <c r="D43" s="45">
        <v>6215</v>
      </c>
      <c r="E43" s="51">
        <v>7472</v>
      </c>
      <c r="F43" s="238" t="s">
        <v>0</v>
      </c>
      <c r="G43" s="49" t="s">
        <v>0</v>
      </c>
      <c r="H43" s="48" t="s">
        <v>0</v>
      </c>
      <c r="I43" s="46" t="s">
        <v>0</v>
      </c>
      <c r="J43" s="107" t="s">
        <v>0</v>
      </c>
      <c r="K43" s="227" t="s">
        <v>0</v>
      </c>
      <c r="L43" s="198" t="s">
        <v>0</v>
      </c>
      <c r="M43" s="49" t="s">
        <v>0</v>
      </c>
      <c r="N43" s="77"/>
      <c r="O43" s="228">
        <v>0</v>
      </c>
      <c r="P43" s="228">
        <v>0</v>
      </c>
      <c r="Q43" s="228">
        <v>0</v>
      </c>
      <c r="R43" s="207">
        <v>0</v>
      </c>
    </row>
    <row r="44" spans="2:18" s="23" customFormat="1" ht="17.25" customHeight="1" x14ac:dyDescent="0.2">
      <c r="B44" s="67">
        <v>44325</v>
      </c>
      <c r="C44" s="50">
        <v>11865</v>
      </c>
      <c r="D44" s="45">
        <v>4666</v>
      </c>
      <c r="E44" s="51">
        <v>7199</v>
      </c>
      <c r="F44" s="238" t="s">
        <v>0</v>
      </c>
      <c r="G44" s="49" t="s">
        <v>0</v>
      </c>
      <c r="H44" s="48" t="s">
        <v>0</v>
      </c>
      <c r="I44" s="46" t="s">
        <v>0</v>
      </c>
      <c r="J44" s="107" t="s">
        <v>0</v>
      </c>
      <c r="K44" s="227" t="s">
        <v>0</v>
      </c>
      <c r="L44" s="198" t="s">
        <v>0</v>
      </c>
      <c r="M44" s="49" t="s">
        <v>0</v>
      </c>
      <c r="N44" s="77"/>
      <c r="O44" s="228">
        <v>0</v>
      </c>
      <c r="P44" s="228">
        <v>0</v>
      </c>
      <c r="Q44" s="228">
        <v>0</v>
      </c>
      <c r="R44" s="207">
        <v>0</v>
      </c>
    </row>
    <row r="45" spans="2:18" s="23" customFormat="1" ht="17.25" customHeight="1" x14ac:dyDescent="0.2">
      <c r="B45" s="67">
        <v>44326</v>
      </c>
      <c r="C45" s="50">
        <v>15310</v>
      </c>
      <c r="D45" s="45">
        <v>7124</v>
      </c>
      <c r="E45" s="51">
        <v>8186</v>
      </c>
      <c r="F45" s="238" t="s">
        <v>0</v>
      </c>
      <c r="G45" s="49" t="s">
        <v>0</v>
      </c>
      <c r="H45" s="48" t="s">
        <v>0</v>
      </c>
      <c r="I45" s="46" t="s">
        <v>0</v>
      </c>
      <c r="J45" s="107" t="s">
        <v>0</v>
      </c>
      <c r="K45" s="227" t="s">
        <v>0</v>
      </c>
      <c r="L45" s="198" t="s">
        <v>0</v>
      </c>
      <c r="M45" s="49" t="s">
        <v>0</v>
      </c>
      <c r="N45" s="77"/>
      <c r="O45" s="228">
        <v>0</v>
      </c>
      <c r="P45" s="228">
        <v>0</v>
      </c>
      <c r="Q45" s="228">
        <v>0</v>
      </c>
      <c r="R45" s="207">
        <v>0</v>
      </c>
    </row>
    <row r="46" spans="2:18" s="23" customFormat="1" ht="17.25" customHeight="1" x14ac:dyDescent="0.2">
      <c r="B46" s="67">
        <v>44327</v>
      </c>
      <c r="C46" s="50">
        <v>17446</v>
      </c>
      <c r="D46" s="45">
        <v>9461</v>
      </c>
      <c r="E46" s="51">
        <v>7985</v>
      </c>
      <c r="F46" s="50" t="s">
        <v>0</v>
      </c>
      <c r="G46" s="51" t="s">
        <v>0</v>
      </c>
      <c r="H46" s="50" t="s">
        <v>0</v>
      </c>
      <c r="I46" s="45" t="s">
        <v>0</v>
      </c>
      <c r="J46" s="75" t="s">
        <v>0</v>
      </c>
      <c r="K46" s="228" t="s">
        <v>0</v>
      </c>
      <c r="L46" s="47" t="s">
        <v>0</v>
      </c>
      <c r="M46" s="51" t="s">
        <v>0</v>
      </c>
      <c r="N46" s="77"/>
      <c r="O46" s="228">
        <v>8019</v>
      </c>
      <c r="P46" s="228">
        <v>807</v>
      </c>
      <c r="Q46" s="228">
        <v>376</v>
      </c>
      <c r="R46" s="207">
        <v>259</v>
      </c>
    </row>
    <row r="47" spans="2:18" s="23" customFormat="1" ht="17.25" customHeight="1" x14ac:dyDescent="0.2">
      <c r="B47" s="67">
        <v>44328</v>
      </c>
      <c r="C47" s="50">
        <v>18232</v>
      </c>
      <c r="D47" s="45">
        <v>9667</v>
      </c>
      <c r="E47" s="51">
        <v>8565</v>
      </c>
      <c r="F47" s="50" t="s">
        <v>0</v>
      </c>
      <c r="G47" s="51" t="s">
        <v>0</v>
      </c>
      <c r="H47" s="50" t="s">
        <v>0</v>
      </c>
      <c r="I47" s="45" t="s">
        <v>0</v>
      </c>
      <c r="J47" s="75" t="s">
        <v>0</v>
      </c>
      <c r="K47" s="228" t="s">
        <v>0</v>
      </c>
      <c r="L47" s="47" t="s">
        <v>0</v>
      </c>
      <c r="M47" s="51" t="s">
        <v>0</v>
      </c>
      <c r="N47" s="77"/>
      <c r="O47" s="228">
        <v>8065</v>
      </c>
      <c r="P47" s="228">
        <v>915</v>
      </c>
      <c r="Q47" s="228">
        <v>360</v>
      </c>
      <c r="R47" s="207">
        <v>327</v>
      </c>
    </row>
    <row r="48" spans="2:18" s="23" customFormat="1" ht="17.25" customHeight="1" x14ac:dyDescent="0.2">
      <c r="B48" s="67">
        <v>44329</v>
      </c>
      <c r="C48" s="50">
        <v>18917</v>
      </c>
      <c r="D48" s="45">
        <v>10090</v>
      </c>
      <c r="E48" s="51">
        <v>8827</v>
      </c>
      <c r="F48" s="50" t="s">
        <v>0</v>
      </c>
      <c r="G48" s="51" t="s">
        <v>0</v>
      </c>
      <c r="H48" s="50" t="s">
        <v>0</v>
      </c>
      <c r="I48" s="45" t="s">
        <v>0</v>
      </c>
      <c r="J48" s="75" t="s">
        <v>0</v>
      </c>
      <c r="K48" s="228" t="s">
        <v>0</v>
      </c>
      <c r="L48" s="47" t="s">
        <v>0</v>
      </c>
      <c r="M48" s="51" t="s">
        <v>0</v>
      </c>
      <c r="N48" s="77"/>
      <c r="O48" s="228">
        <v>8469</v>
      </c>
      <c r="P48" s="228">
        <v>866</v>
      </c>
      <c r="Q48" s="228">
        <v>403</v>
      </c>
      <c r="R48" s="207">
        <v>352</v>
      </c>
    </row>
    <row r="49" spans="2:18" s="23" customFormat="1" ht="17.25" customHeight="1" x14ac:dyDescent="0.2">
      <c r="B49" s="67">
        <v>44330</v>
      </c>
      <c r="C49" s="50">
        <v>18265</v>
      </c>
      <c r="D49" s="45">
        <v>9953</v>
      </c>
      <c r="E49" s="51">
        <v>8312</v>
      </c>
      <c r="F49" s="50" t="s">
        <v>0</v>
      </c>
      <c r="G49" s="51" t="s">
        <v>0</v>
      </c>
      <c r="H49" s="50" t="s">
        <v>0</v>
      </c>
      <c r="I49" s="45" t="s">
        <v>0</v>
      </c>
      <c r="J49" s="75" t="s">
        <v>0</v>
      </c>
      <c r="K49" s="228" t="s">
        <v>0</v>
      </c>
      <c r="L49" s="47" t="s">
        <v>0</v>
      </c>
      <c r="M49" s="51" t="s">
        <v>0</v>
      </c>
      <c r="N49" s="77"/>
      <c r="O49" s="228">
        <v>8457</v>
      </c>
      <c r="P49" s="228">
        <v>830</v>
      </c>
      <c r="Q49" s="228">
        <v>373</v>
      </c>
      <c r="R49" s="207">
        <v>293</v>
      </c>
    </row>
    <row r="50" spans="2:18" s="23" customFormat="1" ht="17.25" customHeight="1" x14ac:dyDescent="0.2">
      <c r="B50" s="67">
        <v>44331</v>
      </c>
      <c r="C50" s="50">
        <v>13682</v>
      </c>
      <c r="D50" s="45">
        <v>6024</v>
      </c>
      <c r="E50" s="51">
        <v>7658</v>
      </c>
      <c r="F50" s="50" t="s">
        <v>0</v>
      </c>
      <c r="G50" s="51" t="s">
        <v>0</v>
      </c>
      <c r="H50" s="50" t="s">
        <v>0</v>
      </c>
      <c r="I50" s="45" t="s">
        <v>0</v>
      </c>
      <c r="J50" s="75" t="s">
        <v>0</v>
      </c>
      <c r="K50" s="228" t="s">
        <v>0</v>
      </c>
      <c r="L50" s="47" t="s">
        <v>0</v>
      </c>
      <c r="M50" s="51" t="s">
        <v>0</v>
      </c>
      <c r="N50" s="77"/>
      <c r="O50" s="228">
        <v>5218</v>
      </c>
      <c r="P50" s="228">
        <v>453</v>
      </c>
      <c r="Q50" s="228">
        <v>219</v>
      </c>
      <c r="R50" s="207">
        <v>134</v>
      </c>
    </row>
    <row r="51" spans="2:18" s="23" customFormat="1" ht="17.25" customHeight="1" x14ac:dyDescent="0.2">
      <c r="B51" s="67">
        <v>44332</v>
      </c>
      <c r="C51" s="50">
        <v>11950</v>
      </c>
      <c r="D51" s="45">
        <v>4661</v>
      </c>
      <c r="E51" s="51">
        <v>7289</v>
      </c>
      <c r="F51" s="50" t="s">
        <v>0</v>
      </c>
      <c r="G51" s="51" t="s">
        <v>0</v>
      </c>
      <c r="H51" s="50" t="s">
        <v>0</v>
      </c>
      <c r="I51" s="45" t="s">
        <v>0</v>
      </c>
      <c r="J51" s="75" t="s">
        <v>0</v>
      </c>
      <c r="K51" s="228" t="s">
        <v>0</v>
      </c>
      <c r="L51" s="47" t="s">
        <v>0</v>
      </c>
      <c r="M51" s="51" t="s">
        <v>0</v>
      </c>
      <c r="N51" s="77"/>
      <c r="O51" s="228">
        <v>4140</v>
      </c>
      <c r="P51" s="228">
        <v>291</v>
      </c>
      <c r="Q51" s="228">
        <v>128</v>
      </c>
      <c r="R51" s="207">
        <v>102</v>
      </c>
    </row>
    <row r="52" spans="2:18" s="23" customFormat="1" ht="17.25" customHeight="1" x14ac:dyDescent="0.2">
      <c r="B52" s="67">
        <v>44333</v>
      </c>
      <c r="C52" s="50">
        <v>15521</v>
      </c>
      <c r="D52" s="45">
        <v>8038</v>
      </c>
      <c r="E52" s="51">
        <v>7483</v>
      </c>
      <c r="F52" s="50" t="s">
        <v>0</v>
      </c>
      <c r="G52" s="51" t="s">
        <v>0</v>
      </c>
      <c r="H52" s="50" t="s">
        <v>0</v>
      </c>
      <c r="I52" s="45" t="s">
        <v>0</v>
      </c>
      <c r="J52" s="75" t="s">
        <v>0</v>
      </c>
      <c r="K52" s="228" t="s">
        <v>0</v>
      </c>
      <c r="L52" s="47" t="s">
        <v>0</v>
      </c>
      <c r="M52" s="51" t="s">
        <v>0</v>
      </c>
      <c r="N52" s="77"/>
      <c r="O52" s="228">
        <v>6824</v>
      </c>
      <c r="P52" s="228">
        <v>713</v>
      </c>
      <c r="Q52" s="228">
        <v>246</v>
      </c>
      <c r="R52" s="207">
        <v>255</v>
      </c>
    </row>
    <row r="53" spans="2:18" s="23" customFormat="1" ht="17.25" customHeight="1" x14ac:dyDescent="0.2">
      <c r="B53" s="67">
        <v>44334</v>
      </c>
      <c r="C53" s="50">
        <v>18070</v>
      </c>
      <c r="D53" s="45">
        <v>9616</v>
      </c>
      <c r="E53" s="51">
        <v>8454</v>
      </c>
      <c r="F53" s="50" t="s">
        <v>0</v>
      </c>
      <c r="G53" s="51" t="s">
        <v>0</v>
      </c>
      <c r="H53" s="50" t="s">
        <v>0</v>
      </c>
      <c r="I53" s="45" t="s">
        <v>0</v>
      </c>
      <c r="J53" s="75" t="s">
        <v>0</v>
      </c>
      <c r="K53" s="228" t="s">
        <v>0</v>
      </c>
      <c r="L53" s="47" t="s">
        <v>0</v>
      </c>
      <c r="M53" s="51" t="s">
        <v>0</v>
      </c>
      <c r="N53" s="77"/>
      <c r="O53" s="228">
        <v>8133</v>
      </c>
      <c r="P53" s="228">
        <v>865</v>
      </c>
      <c r="Q53" s="228">
        <v>303</v>
      </c>
      <c r="R53" s="207">
        <v>315</v>
      </c>
    </row>
    <row r="54" spans="2:18" s="23" customFormat="1" ht="17.25" customHeight="1" x14ac:dyDescent="0.2">
      <c r="B54" s="67">
        <v>44335</v>
      </c>
      <c r="C54" s="50">
        <v>18145</v>
      </c>
      <c r="D54" s="45">
        <v>9761</v>
      </c>
      <c r="E54" s="51">
        <v>8384</v>
      </c>
      <c r="F54" s="50" t="s">
        <v>0</v>
      </c>
      <c r="G54" s="51" t="s">
        <v>0</v>
      </c>
      <c r="H54" s="50" t="s">
        <v>0</v>
      </c>
      <c r="I54" s="45" t="s">
        <v>0</v>
      </c>
      <c r="J54" s="75" t="s">
        <v>0</v>
      </c>
      <c r="K54" s="228" t="s">
        <v>0</v>
      </c>
      <c r="L54" s="47" t="s">
        <v>0</v>
      </c>
      <c r="M54" s="51" t="s">
        <v>0</v>
      </c>
      <c r="N54" s="77"/>
      <c r="O54" s="228">
        <v>8178</v>
      </c>
      <c r="P54" s="228">
        <v>883</v>
      </c>
      <c r="Q54" s="228">
        <v>403</v>
      </c>
      <c r="R54" s="207">
        <v>297</v>
      </c>
    </row>
    <row r="55" spans="2:18" s="23" customFormat="1" ht="17.25" customHeight="1" x14ac:dyDescent="0.2">
      <c r="B55" s="67">
        <v>44336</v>
      </c>
      <c r="C55" s="50">
        <v>18024</v>
      </c>
      <c r="D55" s="45">
        <v>9432</v>
      </c>
      <c r="E55" s="51">
        <v>8592</v>
      </c>
      <c r="F55" s="50" t="s">
        <v>0</v>
      </c>
      <c r="G55" s="51" t="s">
        <v>0</v>
      </c>
      <c r="H55" s="50" t="s">
        <v>0</v>
      </c>
      <c r="I55" s="45" t="s">
        <v>0</v>
      </c>
      <c r="J55" s="75" t="s">
        <v>0</v>
      </c>
      <c r="K55" s="228" t="s">
        <v>0</v>
      </c>
      <c r="L55" s="47" t="s">
        <v>0</v>
      </c>
      <c r="M55" s="51" t="s">
        <v>0</v>
      </c>
      <c r="N55" s="77"/>
      <c r="O55" s="228">
        <v>7885</v>
      </c>
      <c r="P55" s="228">
        <v>866</v>
      </c>
      <c r="Q55" s="228">
        <v>386</v>
      </c>
      <c r="R55" s="207">
        <v>295</v>
      </c>
    </row>
    <row r="56" spans="2:18" s="23" customFormat="1" ht="17.25" customHeight="1" x14ac:dyDescent="0.2">
      <c r="B56" s="67">
        <v>44337</v>
      </c>
      <c r="C56" s="50">
        <v>18692</v>
      </c>
      <c r="D56" s="45">
        <v>10410</v>
      </c>
      <c r="E56" s="51">
        <v>8282</v>
      </c>
      <c r="F56" s="50" t="s">
        <v>0</v>
      </c>
      <c r="G56" s="51" t="s">
        <v>0</v>
      </c>
      <c r="H56" s="50" t="s">
        <v>0</v>
      </c>
      <c r="I56" s="45" t="s">
        <v>0</v>
      </c>
      <c r="J56" s="75" t="s">
        <v>0</v>
      </c>
      <c r="K56" s="228" t="s">
        <v>0</v>
      </c>
      <c r="L56" s="47" t="s">
        <v>0</v>
      </c>
      <c r="M56" s="51" t="s">
        <v>0</v>
      </c>
      <c r="N56" s="77"/>
      <c r="O56" s="228">
        <v>8817</v>
      </c>
      <c r="P56" s="228">
        <v>897</v>
      </c>
      <c r="Q56" s="228">
        <v>395</v>
      </c>
      <c r="R56" s="207">
        <v>301</v>
      </c>
    </row>
    <row r="57" spans="2:18" s="23" customFormat="1" ht="17.25" customHeight="1" x14ac:dyDescent="0.2">
      <c r="B57" s="67">
        <v>44338</v>
      </c>
      <c r="C57" s="50">
        <v>14098</v>
      </c>
      <c r="D57" s="45">
        <v>6011</v>
      </c>
      <c r="E57" s="51">
        <v>8087</v>
      </c>
      <c r="F57" s="50" t="s">
        <v>0</v>
      </c>
      <c r="G57" s="51" t="s">
        <v>0</v>
      </c>
      <c r="H57" s="50" t="s">
        <v>0</v>
      </c>
      <c r="I57" s="45" t="s">
        <v>0</v>
      </c>
      <c r="J57" s="75" t="s">
        <v>0</v>
      </c>
      <c r="K57" s="228" t="s">
        <v>0</v>
      </c>
      <c r="L57" s="47" t="s">
        <v>0</v>
      </c>
      <c r="M57" s="51" t="s">
        <v>0</v>
      </c>
      <c r="N57" s="77"/>
      <c r="O57" s="228">
        <v>5204</v>
      </c>
      <c r="P57" s="228">
        <v>407</v>
      </c>
      <c r="Q57" s="228">
        <v>227</v>
      </c>
      <c r="R57" s="207">
        <v>173</v>
      </c>
    </row>
    <row r="58" spans="2:18" s="23" customFormat="1" ht="17.25" customHeight="1" x14ac:dyDescent="0.2">
      <c r="B58" s="67">
        <v>44339</v>
      </c>
      <c r="C58" s="50">
        <v>12049</v>
      </c>
      <c r="D58" s="45">
        <v>4452</v>
      </c>
      <c r="E58" s="51">
        <v>7597</v>
      </c>
      <c r="F58" s="50" t="s">
        <v>0</v>
      </c>
      <c r="G58" s="51" t="s">
        <v>0</v>
      </c>
      <c r="H58" s="50" t="s">
        <v>0</v>
      </c>
      <c r="I58" s="45" t="s">
        <v>0</v>
      </c>
      <c r="J58" s="75" t="s">
        <v>0</v>
      </c>
      <c r="K58" s="228" t="s">
        <v>0</v>
      </c>
      <c r="L58" s="47" t="s">
        <v>0</v>
      </c>
      <c r="M58" s="51" t="s">
        <v>0</v>
      </c>
      <c r="N58" s="77"/>
      <c r="O58" s="228">
        <v>3949</v>
      </c>
      <c r="P58" s="228">
        <v>273</v>
      </c>
      <c r="Q58" s="228">
        <v>129</v>
      </c>
      <c r="R58" s="207">
        <v>101</v>
      </c>
    </row>
    <row r="59" spans="2:18" s="23" customFormat="1" ht="17.25" customHeight="1" x14ac:dyDescent="0.2">
      <c r="B59" s="67">
        <v>44340</v>
      </c>
      <c r="C59" s="50">
        <v>15983</v>
      </c>
      <c r="D59" s="45">
        <v>8409</v>
      </c>
      <c r="E59" s="51">
        <v>7574</v>
      </c>
      <c r="F59" s="50" t="s">
        <v>0</v>
      </c>
      <c r="G59" s="51" t="s">
        <v>0</v>
      </c>
      <c r="H59" s="50" t="s">
        <v>0</v>
      </c>
      <c r="I59" s="45" t="s">
        <v>0</v>
      </c>
      <c r="J59" s="75" t="s">
        <v>0</v>
      </c>
      <c r="K59" s="228" t="s">
        <v>0</v>
      </c>
      <c r="L59" s="47" t="s">
        <v>0</v>
      </c>
      <c r="M59" s="51" t="s">
        <v>0</v>
      </c>
      <c r="N59" s="77"/>
      <c r="O59" s="228">
        <v>7184</v>
      </c>
      <c r="P59" s="228">
        <v>672</v>
      </c>
      <c r="Q59" s="228">
        <v>311</v>
      </c>
      <c r="R59" s="207">
        <v>242</v>
      </c>
    </row>
    <row r="60" spans="2:18" s="23" customFormat="1" ht="17.25" customHeight="1" x14ac:dyDescent="0.2">
      <c r="B60" s="67">
        <v>44341</v>
      </c>
      <c r="C60" s="50">
        <v>18051</v>
      </c>
      <c r="D60" s="45">
        <v>9827</v>
      </c>
      <c r="E60" s="51">
        <v>8224</v>
      </c>
      <c r="F60" s="50" t="s">
        <v>0</v>
      </c>
      <c r="G60" s="51" t="s">
        <v>0</v>
      </c>
      <c r="H60" s="50" t="s">
        <v>0</v>
      </c>
      <c r="I60" s="45" t="s">
        <v>0</v>
      </c>
      <c r="J60" s="75" t="s">
        <v>0</v>
      </c>
      <c r="K60" s="228" t="s">
        <v>0</v>
      </c>
      <c r="L60" s="47" t="s">
        <v>0</v>
      </c>
      <c r="M60" s="51" t="s">
        <v>0</v>
      </c>
      <c r="N60" s="77"/>
      <c r="O60" s="228">
        <v>8315</v>
      </c>
      <c r="P60" s="228">
        <v>829</v>
      </c>
      <c r="Q60" s="228">
        <v>357</v>
      </c>
      <c r="R60" s="207">
        <v>326</v>
      </c>
    </row>
    <row r="61" spans="2:18" s="23" customFormat="1" ht="17.25" customHeight="1" x14ac:dyDescent="0.2">
      <c r="B61" s="67">
        <v>44342</v>
      </c>
      <c r="C61" s="50">
        <v>18136</v>
      </c>
      <c r="D61" s="45">
        <v>9800</v>
      </c>
      <c r="E61" s="51">
        <v>8336</v>
      </c>
      <c r="F61" s="50" t="s">
        <v>0</v>
      </c>
      <c r="G61" s="51" t="s">
        <v>0</v>
      </c>
      <c r="H61" s="50" t="s">
        <v>0</v>
      </c>
      <c r="I61" s="45" t="s">
        <v>0</v>
      </c>
      <c r="J61" s="75" t="s">
        <v>0</v>
      </c>
      <c r="K61" s="228" t="s">
        <v>0</v>
      </c>
      <c r="L61" s="47" t="s">
        <v>0</v>
      </c>
      <c r="M61" s="51" t="s">
        <v>0</v>
      </c>
      <c r="N61" s="77"/>
      <c r="O61" s="228">
        <v>8261</v>
      </c>
      <c r="P61" s="228">
        <v>846</v>
      </c>
      <c r="Q61" s="228">
        <v>385</v>
      </c>
      <c r="R61" s="207">
        <v>308</v>
      </c>
    </row>
    <row r="62" spans="2:18" s="23" customFormat="1" ht="17.25" customHeight="1" x14ac:dyDescent="0.2">
      <c r="B62" s="67">
        <v>44343</v>
      </c>
      <c r="C62" s="50">
        <v>18396</v>
      </c>
      <c r="D62" s="45">
        <v>9947</v>
      </c>
      <c r="E62" s="51">
        <v>8449</v>
      </c>
      <c r="F62" s="50" t="s">
        <v>0</v>
      </c>
      <c r="G62" s="51" t="s">
        <v>0</v>
      </c>
      <c r="H62" s="50" t="s">
        <v>0</v>
      </c>
      <c r="I62" s="45" t="s">
        <v>0</v>
      </c>
      <c r="J62" s="75" t="s">
        <v>0</v>
      </c>
      <c r="K62" s="228" t="s">
        <v>0</v>
      </c>
      <c r="L62" s="47" t="s">
        <v>0</v>
      </c>
      <c r="M62" s="51" t="s">
        <v>0</v>
      </c>
      <c r="N62" s="77"/>
      <c r="O62" s="228">
        <v>8389</v>
      </c>
      <c r="P62" s="228">
        <v>851</v>
      </c>
      <c r="Q62" s="228">
        <v>392</v>
      </c>
      <c r="R62" s="207">
        <v>315</v>
      </c>
    </row>
    <row r="63" spans="2:18" s="23" customFormat="1" ht="17.25" customHeight="1" x14ac:dyDescent="0.2">
      <c r="B63" s="67">
        <v>44344</v>
      </c>
      <c r="C63" s="50">
        <v>18960</v>
      </c>
      <c r="D63" s="45">
        <v>10688</v>
      </c>
      <c r="E63" s="51">
        <v>8272</v>
      </c>
      <c r="F63" s="50" t="s">
        <v>0</v>
      </c>
      <c r="G63" s="51" t="s">
        <v>0</v>
      </c>
      <c r="H63" s="50" t="s">
        <v>0</v>
      </c>
      <c r="I63" s="45" t="s">
        <v>0</v>
      </c>
      <c r="J63" s="75" t="s">
        <v>0</v>
      </c>
      <c r="K63" s="228" t="s">
        <v>0</v>
      </c>
      <c r="L63" s="47" t="s">
        <v>0</v>
      </c>
      <c r="M63" s="51" t="s">
        <v>0</v>
      </c>
      <c r="N63" s="77"/>
      <c r="O63" s="228">
        <v>9105</v>
      </c>
      <c r="P63" s="228">
        <v>868</v>
      </c>
      <c r="Q63" s="228">
        <v>375</v>
      </c>
      <c r="R63" s="207">
        <v>340</v>
      </c>
    </row>
    <row r="64" spans="2:18" s="23" customFormat="1" ht="17.25" customHeight="1" x14ac:dyDescent="0.2">
      <c r="B64" s="67">
        <v>44345</v>
      </c>
      <c r="C64" s="50">
        <v>14445</v>
      </c>
      <c r="D64" s="45">
        <v>6586</v>
      </c>
      <c r="E64" s="51">
        <v>7859</v>
      </c>
      <c r="F64" s="50" t="s">
        <v>0</v>
      </c>
      <c r="G64" s="51" t="s">
        <v>0</v>
      </c>
      <c r="H64" s="50" t="s">
        <v>0</v>
      </c>
      <c r="I64" s="45" t="s">
        <v>0</v>
      </c>
      <c r="J64" s="75" t="s">
        <v>0</v>
      </c>
      <c r="K64" s="228" t="s">
        <v>0</v>
      </c>
      <c r="L64" s="47" t="s">
        <v>0</v>
      </c>
      <c r="M64" s="51" t="s">
        <v>0</v>
      </c>
      <c r="N64" s="77"/>
      <c r="O64" s="228">
        <v>5710</v>
      </c>
      <c r="P64" s="228">
        <v>485</v>
      </c>
      <c r="Q64" s="228">
        <v>238</v>
      </c>
      <c r="R64" s="207">
        <v>153</v>
      </c>
    </row>
    <row r="65" spans="2:18" s="23" customFormat="1" ht="17.25" customHeight="1" x14ac:dyDescent="0.2">
      <c r="B65" s="67">
        <v>44346</v>
      </c>
      <c r="C65" s="50">
        <v>12504</v>
      </c>
      <c r="D65" s="45">
        <v>4907</v>
      </c>
      <c r="E65" s="51">
        <v>7597</v>
      </c>
      <c r="F65" s="50" t="s">
        <v>0</v>
      </c>
      <c r="G65" s="51" t="s">
        <v>0</v>
      </c>
      <c r="H65" s="50" t="s">
        <v>0</v>
      </c>
      <c r="I65" s="45" t="s">
        <v>0</v>
      </c>
      <c r="J65" s="75" t="s">
        <v>0</v>
      </c>
      <c r="K65" s="228" t="s">
        <v>0</v>
      </c>
      <c r="L65" s="47" t="s">
        <v>0</v>
      </c>
      <c r="M65" s="51" t="s">
        <v>0</v>
      </c>
      <c r="N65" s="77"/>
      <c r="O65" s="228">
        <v>4389</v>
      </c>
      <c r="P65" s="228">
        <v>271</v>
      </c>
      <c r="Q65" s="228">
        <v>158</v>
      </c>
      <c r="R65" s="207">
        <v>89</v>
      </c>
    </row>
    <row r="66" spans="2:18" s="23" customFormat="1" ht="17.25" customHeight="1" x14ac:dyDescent="0.2">
      <c r="B66" s="68">
        <v>44347</v>
      </c>
      <c r="C66" s="52">
        <v>12280</v>
      </c>
      <c r="D66" s="53">
        <v>4786</v>
      </c>
      <c r="E66" s="54">
        <v>7494</v>
      </c>
      <c r="F66" s="52" t="s">
        <v>0</v>
      </c>
      <c r="G66" s="54" t="s">
        <v>0</v>
      </c>
      <c r="H66" s="52" t="s">
        <v>0</v>
      </c>
      <c r="I66" s="53" t="s">
        <v>0</v>
      </c>
      <c r="J66" s="76" t="s">
        <v>0</v>
      </c>
      <c r="K66" s="231" t="s">
        <v>0</v>
      </c>
      <c r="L66" s="55" t="s">
        <v>0</v>
      </c>
      <c r="M66" s="54" t="s">
        <v>0</v>
      </c>
      <c r="N66" s="77"/>
      <c r="O66" s="231">
        <v>4189</v>
      </c>
      <c r="P66" s="231">
        <v>327</v>
      </c>
      <c r="Q66" s="231">
        <v>154</v>
      </c>
      <c r="R66" s="209">
        <v>116</v>
      </c>
    </row>
    <row r="67" spans="2:18" s="23" customFormat="1" ht="17.25" customHeight="1" x14ac:dyDescent="0.2">
      <c r="B67" s="69">
        <v>44348</v>
      </c>
      <c r="C67" s="70">
        <v>15570</v>
      </c>
      <c r="D67" s="71">
        <v>7742</v>
      </c>
      <c r="E67" s="72">
        <v>7828</v>
      </c>
      <c r="F67" s="70" t="s">
        <v>0</v>
      </c>
      <c r="G67" s="72" t="s">
        <v>0</v>
      </c>
      <c r="H67" s="70" t="s">
        <v>0</v>
      </c>
      <c r="I67" s="71" t="s">
        <v>0</v>
      </c>
      <c r="J67" s="74" t="s">
        <v>0</v>
      </c>
      <c r="K67" s="230" t="s">
        <v>0</v>
      </c>
      <c r="L67" s="73" t="s">
        <v>0</v>
      </c>
      <c r="M67" s="72" t="s">
        <v>0</v>
      </c>
      <c r="N67" s="77"/>
      <c r="O67" s="230">
        <v>6691</v>
      </c>
      <c r="P67" s="230">
        <v>572</v>
      </c>
      <c r="Q67" s="230">
        <v>246</v>
      </c>
      <c r="R67" s="208">
        <v>233</v>
      </c>
    </row>
    <row r="68" spans="2:18" s="23" customFormat="1" ht="17.25" customHeight="1" x14ac:dyDescent="0.2">
      <c r="B68" s="67">
        <v>44349</v>
      </c>
      <c r="C68" s="50">
        <v>18134</v>
      </c>
      <c r="D68" s="45">
        <v>9601</v>
      </c>
      <c r="E68" s="51">
        <v>8533</v>
      </c>
      <c r="F68" s="50" t="s">
        <v>0</v>
      </c>
      <c r="G68" s="51" t="s">
        <v>0</v>
      </c>
      <c r="H68" s="50" t="s">
        <v>0</v>
      </c>
      <c r="I68" s="45" t="s">
        <v>0</v>
      </c>
      <c r="J68" s="75" t="s">
        <v>0</v>
      </c>
      <c r="K68" s="228" t="s">
        <v>0</v>
      </c>
      <c r="L68" s="47" t="s">
        <v>0</v>
      </c>
      <c r="M68" s="51" t="s">
        <v>0</v>
      </c>
      <c r="N68" s="77"/>
      <c r="O68" s="228">
        <v>8233</v>
      </c>
      <c r="P68" s="228">
        <v>771</v>
      </c>
      <c r="Q68" s="228">
        <v>303</v>
      </c>
      <c r="R68" s="207">
        <v>294</v>
      </c>
    </row>
    <row r="69" spans="2:18" s="23" customFormat="1" ht="17.25" customHeight="1" x14ac:dyDescent="0.2">
      <c r="B69" s="67">
        <v>44350</v>
      </c>
      <c r="C69" s="50">
        <v>18307</v>
      </c>
      <c r="D69" s="45">
        <v>9845</v>
      </c>
      <c r="E69" s="51">
        <v>8462</v>
      </c>
      <c r="F69" s="50" t="s">
        <v>0</v>
      </c>
      <c r="G69" s="51" t="s">
        <v>0</v>
      </c>
      <c r="H69" s="50" t="s">
        <v>0</v>
      </c>
      <c r="I69" s="45" t="s">
        <v>0</v>
      </c>
      <c r="J69" s="75" t="s">
        <v>0</v>
      </c>
      <c r="K69" s="228" t="s">
        <v>0</v>
      </c>
      <c r="L69" s="47" t="s">
        <v>0</v>
      </c>
      <c r="M69" s="51" t="s">
        <v>0</v>
      </c>
      <c r="N69" s="77"/>
      <c r="O69" s="228">
        <v>8310</v>
      </c>
      <c r="P69" s="228">
        <v>878</v>
      </c>
      <c r="Q69" s="228">
        <v>320</v>
      </c>
      <c r="R69" s="207">
        <v>337</v>
      </c>
    </row>
    <row r="70" spans="2:18" s="23" customFormat="1" ht="17.25" customHeight="1" x14ac:dyDescent="0.2">
      <c r="B70" s="67">
        <v>44351</v>
      </c>
      <c r="C70" s="50">
        <v>18899</v>
      </c>
      <c r="D70" s="45">
        <v>10242</v>
      </c>
      <c r="E70" s="51">
        <v>8657</v>
      </c>
      <c r="F70" s="50" t="s">
        <v>0</v>
      </c>
      <c r="G70" s="51" t="s">
        <v>0</v>
      </c>
      <c r="H70" s="50" t="s">
        <v>0</v>
      </c>
      <c r="I70" s="45" t="s">
        <v>0</v>
      </c>
      <c r="J70" s="75" t="s">
        <v>0</v>
      </c>
      <c r="K70" s="228" t="s">
        <v>0</v>
      </c>
      <c r="L70" s="47" t="s">
        <v>0</v>
      </c>
      <c r="M70" s="51" t="s">
        <v>0</v>
      </c>
      <c r="N70" s="77"/>
      <c r="O70" s="228">
        <v>8716</v>
      </c>
      <c r="P70" s="228">
        <v>873</v>
      </c>
      <c r="Q70" s="228">
        <v>350</v>
      </c>
      <c r="R70" s="207">
        <v>303</v>
      </c>
    </row>
    <row r="71" spans="2:18" s="23" customFormat="1" ht="17.25" customHeight="1" x14ac:dyDescent="0.2">
      <c r="B71" s="67">
        <v>44352</v>
      </c>
      <c r="C71" s="50">
        <v>14326</v>
      </c>
      <c r="D71" s="45">
        <v>6067</v>
      </c>
      <c r="E71" s="51">
        <v>8259</v>
      </c>
      <c r="F71" s="50" t="s">
        <v>0</v>
      </c>
      <c r="G71" s="51" t="s">
        <v>0</v>
      </c>
      <c r="H71" s="50" t="s">
        <v>0</v>
      </c>
      <c r="I71" s="45" t="s">
        <v>0</v>
      </c>
      <c r="J71" s="75" t="s">
        <v>0</v>
      </c>
      <c r="K71" s="228" t="s">
        <v>0</v>
      </c>
      <c r="L71" s="47" t="s">
        <v>0</v>
      </c>
      <c r="M71" s="51" t="s">
        <v>0</v>
      </c>
      <c r="N71" s="77"/>
      <c r="O71" s="228">
        <v>5283</v>
      </c>
      <c r="P71" s="228">
        <v>362</v>
      </c>
      <c r="Q71" s="228">
        <v>210</v>
      </c>
      <c r="R71" s="207">
        <v>212</v>
      </c>
    </row>
    <row r="72" spans="2:18" s="23" customFormat="1" ht="17.25" customHeight="1" x14ac:dyDescent="0.2">
      <c r="B72" s="67">
        <v>44353</v>
      </c>
      <c r="C72" s="50">
        <v>12541</v>
      </c>
      <c r="D72" s="45">
        <v>4590</v>
      </c>
      <c r="E72" s="51">
        <v>7951</v>
      </c>
      <c r="F72" s="50" t="s">
        <v>0</v>
      </c>
      <c r="G72" s="51" t="s">
        <v>0</v>
      </c>
      <c r="H72" s="50" t="s">
        <v>0</v>
      </c>
      <c r="I72" s="45" t="s">
        <v>0</v>
      </c>
      <c r="J72" s="75" t="s">
        <v>0</v>
      </c>
      <c r="K72" s="228" t="s">
        <v>0</v>
      </c>
      <c r="L72" s="47" t="s">
        <v>0</v>
      </c>
      <c r="M72" s="51" t="s">
        <v>0</v>
      </c>
      <c r="N72" s="77"/>
      <c r="O72" s="228">
        <v>4076</v>
      </c>
      <c r="P72" s="228">
        <v>294</v>
      </c>
      <c r="Q72" s="228">
        <v>129</v>
      </c>
      <c r="R72" s="207">
        <v>91</v>
      </c>
    </row>
    <row r="73" spans="2:18" s="23" customFormat="1" ht="17.25" customHeight="1" x14ac:dyDescent="0.2">
      <c r="B73" s="67">
        <v>44354</v>
      </c>
      <c r="C73" s="50">
        <v>16538</v>
      </c>
      <c r="D73" s="45">
        <v>8180</v>
      </c>
      <c r="E73" s="51">
        <v>8358</v>
      </c>
      <c r="F73" s="50" t="s">
        <v>0</v>
      </c>
      <c r="G73" s="51" t="s">
        <v>0</v>
      </c>
      <c r="H73" s="50" t="s">
        <v>0</v>
      </c>
      <c r="I73" s="45" t="s">
        <v>0</v>
      </c>
      <c r="J73" s="75" t="s">
        <v>0</v>
      </c>
      <c r="K73" s="228" t="s">
        <v>0</v>
      </c>
      <c r="L73" s="47" t="s">
        <v>0</v>
      </c>
      <c r="M73" s="51" t="s">
        <v>0</v>
      </c>
      <c r="N73" s="77"/>
      <c r="O73" s="228">
        <v>7029</v>
      </c>
      <c r="P73" s="228">
        <v>639</v>
      </c>
      <c r="Q73" s="228">
        <v>245</v>
      </c>
      <c r="R73" s="207">
        <v>267</v>
      </c>
    </row>
    <row r="74" spans="2:18" s="23" customFormat="1" ht="17.25" customHeight="1" x14ac:dyDescent="0.2">
      <c r="B74" s="67">
        <v>44355</v>
      </c>
      <c r="C74" s="50">
        <v>18453</v>
      </c>
      <c r="D74" s="45">
        <v>9598</v>
      </c>
      <c r="E74" s="51">
        <v>8855</v>
      </c>
      <c r="F74" s="50" t="s">
        <v>0</v>
      </c>
      <c r="G74" s="51" t="s">
        <v>0</v>
      </c>
      <c r="H74" s="50" t="s">
        <v>0</v>
      </c>
      <c r="I74" s="45" t="s">
        <v>0</v>
      </c>
      <c r="J74" s="75" t="s">
        <v>0</v>
      </c>
      <c r="K74" s="228" t="s">
        <v>0</v>
      </c>
      <c r="L74" s="47" t="s">
        <v>0</v>
      </c>
      <c r="M74" s="51" t="s">
        <v>0</v>
      </c>
      <c r="N74" s="77"/>
      <c r="O74" s="228">
        <v>8098</v>
      </c>
      <c r="P74" s="228">
        <v>834</v>
      </c>
      <c r="Q74" s="228">
        <v>346</v>
      </c>
      <c r="R74" s="207">
        <v>320</v>
      </c>
    </row>
    <row r="75" spans="2:18" s="23" customFormat="1" ht="17.25" customHeight="1" x14ac:dyDescent="0.2">
      <c r="B75" s="67">
        <v>44356</v>
      </c>
      <c r="C75" s="50">
        <v>18814</v>
      </c>
      <c r="D75" s="45">
        <v>9914</v>
      </c>
      <c r="E75" s="51">
        <v>8900</v>
      </c>
      <c r="F75" s="50" t="s">
        <v>0</v>
      </c>
      <c r="G75" s="51" t="s">
        <v>0</v>
      </c>
      <c r="H75" s="50" t="s">
        <v>0</v>
      </c>
      <c r="I75" s="45" t="s">
        <v>0</v>
      </c>
      <c r="J75" s="75" t="s">
        <v>0</v>
      </c>
      <c r="K75" s="228" t="s">
        <v>0</v>
      </c>
      <c r="L75" s="47" t="s">
        <v>0</v>
      </c>
      <c r="M75" s="51" t="s">
        <v>0</v>
      </c>
      <c r="N75" s="77"/>
      <c r="O75" s="228">
        <v>8342</v>
      </c>
      <c r="P75" s="228">
        <v>877</v>
      </c>
      <c r="Q75" s="228">
        <v>329</v>
      </c>
      <c r="R75" s="207">
        <v>366</v>
      </c>
    </row>
    <row r="76" spans="2:18" s="23" customFormat="1" ht="17.25" customHeight="1" x14ac:dyDescent="0.2">
      <c r="B76" s="67">
        <v>44357</v>
      </c>
      <c r="C76" s="50">
        <v>18882</v>
      </c>
      <c r="D76" s="45">
        <v>10010</v>
      </c>
      <c r="E76" s="51">
        <v>8872</v>
      </c>
      <c r="F76" s="50" t="s">
        <v>0</v>
      </c>
      <c r="G76" s="51" t="s">
        <v>0</v>
      </c>
      <c r="H76" s="50" t="s">
        <v>0</v>
      </c>
      <c r="I76" s="45" t="s">
        <v>0</v>
      </c>
      <c r="J76" s="75" t="s">
        <v>0</v>
      </c>
      <c r="K76" s="228" t="s">
        <v>0</v>
      </c>
      <c r="L76" s="47" t="s">
        <v>0</v>
      </c>
      <c r="M76" s="51" t="s">
        <v>0</v>
      </c>
      <c r="N76" s="77"/>
      <c r="O76" s="228">
        <v>8454</v>
      </c>
      <c r="P76" s="228">
        <v>846</v>
      </c>
      <c r="Q76" s="228">
        <v>406</v>
      </c>
      <c r="R76" s="207">
        <v>304</v>
      </c>
    </row>
    <row r="77" spans="2:18" s="23" customFormat="1" ht="17.25" customHeight="1" x14ac:dyDescent="0.2">
      <c r="B77" s="67">
        <v>44358</v>
      </c>
      <c r="C77" s="50">
        <v>19134</v>
      </c>
      <c r="D77" s="45">
        <v>10329</v>
      </c>
      <c r="E77" s="51">
        <v>8805</v>
      </c>
      <c r="F77" s="50" t="s">
        <v>0</v>
      </c>
      <c r="G77" s="51" t="s">
        <v>0</v>
      </c>
      <c r="H77" s="50" t="s">
        <v>0</v>
      </c>
      <c r="I77" s="45" t="s">
        <v>0</v>
      </c>
      <c r="J77" s="75" t="s">
        <v>0</v>
      </c>
      <c r="K77" s="228" t="s">
        <v>0</v>
      </c>
      <c r="L77" s="47" t="s">
        <v>0</v>
      </c>
      <c r="M77" s="51" t="s">
        <v>0</v>
      </c>
      <c r="N77" s="77"/>
      <c r="O77" s="228">
        <v>8855</v>
      </c>
      <c r="P77" s="228">
        <v>810</v>
      </c>
      <c r="Q77" s="228">
        <v>370</v>
      </c>
      <c r="R77" s="207">
        <v>294</v>
      </c>
    </row>
    <row r="78" spans="2:18" s="23" customFormat="1" ht="17.25" customHeight="1" x14ac:dyDescent="0.2">
      <c r="B78" s="67">
        <v>44359</v>
      </c>
      <c r="C78" s="50">
        <v>14655</v>
      </c>
      <c r="D78" s="45">
        <v>6243</v>
      </c>
      <c r="E78" s="51">
        <v>8412</v>
      </c>
      <c r="F78" s="50" t="s">
        <v>0</v>
      </c>
      <c r="G78" s="51" t="s">
        <v>0</v>
      </c>
      <c r="H78" s="50" t="s">
        <v>0</v>
      </c>
      <c r="I78" s="45" t="s">
        <v>0</v>
      </c>
      <c r="J78" s="75" t="s">
        <v>0</v>
      </c>
      <c r="K78" s="228" t="s">
        <v>0</v>
      </c>
      <c r="L78" s="47" t="s">
        <v>0</v>
      </c>
      <c r="M78" s="51" t="s">
        <v>0</v>
      </c>
      <c r="N78" s="77"/>
      <c r="O78" s="228">
        <v>5466</v>
      </c>
      <c r="P78" s="228">
        <v>427</v>
      </c>
      <c r="Q78" s="228">
        <v>189</v>
      </c>
      <c r="R78" s="207">
        <v>161</v>
      </c>
    </row>
    <row r="79" spans="2:18" s="23" customFormat="1" ht="17.25" customHeight="1" x14ac:dyDescent="0.2">
      <c r="B79" s="67">
        <v>44360</v>
      </c>
      <c r="C79" s="50">
        <v>12509</v>
      </c>
      <c r="D79" s="45">
        <v>4481</v>
      </c>
      <c r="E79" s="51">
        <v>8028</v>
      </c>
      <c r="F79" s="50" t="s">
        <v>0</v>
      </c>
      <c r="G79" s="51" t="s">
        <v>0</v>
      </c>
      <c r="H79" s="50" t="s">
        <v>0</v>
      </c>
      <c r="I79" s="45" t="s">
        <v>0</v>
      </c>
      <c r="J79" s="75" t="s">
        <v>0</v>
      </c>
      <c r="K79" s="228" t="s">
        <v>0</v>
      </c>
      <c r="L79" s="47" t="s">
        <v>0</v>
      </c>
      <c r="M79" s="51" t="s">
        <v>0</v>
      </c>
      <c r="N79" s="77"/>
      <c r="O79" s="228">
        <v>4054</v>
      </c>
      <c r="P79" s="228">
        <v>235</v>
      </c>
      <c r="Q79" s="228">
        <v>119</v>
      </c>
      <c r="R79" s="207">
        <v>73</v>
      </c>
    </row>
    <row r="80" spans="2:18" s="23" customFormat="1" ht="17.25" customHeight="1" x14ac:dyDescent="0.2">
      <c r="B80" s="67">
        <v>44361</v>
      </c>
      <c r="C80" s="50">
        <v>16831</v>
      </c>
      <c r="D80" s="45">
        <v>8341</v>
      </c>
      <c r="E80" s="51">
        <v>8490</v>
      </c>
      <c r="F80" s="50" t="s">
        <v>0</v>
      </c>
      <c r="G80" s="51" t="s">
        <v>0</v>
      </c>
      <c r="H80" s="50" t="s">
        <v>0</v>
      </c>
      <c r="I80" s="45" t="s">
        <v>0</v>
      </c>
      <c r="J80" s="75" t="s">
        <v>0</v>
      </c>
      <c r="K80" s="228" t="s">
        <v>0</v>
      </c>
      <c r="L80" s="47" t="s">
        <v>0</v>
      </c>
      <c r="M80" s="51" t="s">
        <v>0</v>
      </c>
      <c r="N80" s="77"/>
      <c r="O80" s="228">
        <v>7144</v>
      </c>
      <c r="P80" s="228">
        <v>678</v>
      </c>
      <c r="Q80" s="228">
        <v>277</v>
      </c>
      <c r="R80" s="207">
        <v>242</v>
      </c>
    </row>
    <row r="81" spans="2:18" s="23" customFormat="1" ht="17.25" customHeight="1" x14ac:dyDescent="0.2">
      <c r="B81" s="67">
        <v>44362</v>
      </c>
      <c r="C81" s="50">
        <v>18752</v>
      </c>
      <c r="D81" s="45">
        <v>10128</v>
      </c>
      <c r="E81" s="51">
        <v>8624</v>
      </c>
      <c r="F81" s="50" t="s">
        <v>0</v>
      </c>
      <c r="G81" s="51" t="s">
        <v>0</v>
      </c>
      <c r="H81" s="50" t="s">
        <v>0</v>
      </c>
      <c r="I81" s="45" t="s">
        <v>0</v>
      </c>
      <c r="J81" s="75" t="s">
        <v>0</v>
      </c>
      <c r="K81" s="228" t="s">
        <v>0</v>
      </c>
      <c r="L81" s="47" t="s">
        <v>0</v>
      </c>
      <c r="M81" s="51" t="s">
        <v>0</v>
      </c>
      <c r="N81" s="77"/>
      <c r="O81" s="228">
        <v>8607</v>
      </c>
      <c r="P81" s="228">
        <v>851</v>
      </c>
      <c r="Q81" s="228">
        <v>354</v>
      </c>
      <c r="R81" s="207">
        <v>316</v>
      </c>
    </row>
    <row r="82" spans="2:18" s="23" customFormat="1" ht="17.25" customHeight="1" x14ac:dyDescent="0.2">
      <c r="B82" s="67">
        <v>44363</v>
      </c>
      <c r="C82" s="50">
        <v>18773</v>
      </c>
      <c r="D82" s="45">
        <v>9835</v>
      </c>
      <c r="E82" s="51">
        <v>8938</v>
      </c>
      <c r="F82" s="50" t="s">
        <v>0</v>
      </c>
      <c r="G82" s="51" t="s">
        <v>0</v>
      </c>
      <c r="H82" s="50" t="s">
        <v>0</v>
      </c>
      <c r="I82" s="45" t="s">
        <v>0</v>
      </c>
      <c r="J82" s="75" t="s">
        <v>0</v>
      </c>
      <c r="K82" s="228" t="s">
        <v>0</v>
      </c>
      <c r="L82" s="47" t="s">
        <v>0</v>
      </c>
      <c r="M82" s="51" t="s">
        <v>0</v>
      </c>
      <c r="N82" s="77"/>
      <c r="O82" s="228">
        <v>8373</v>
      </c>
      <c r="P82" s="228">
        <v>821</v>
      </c>
      <c r="Q82" s="228">
        <v>313</v>
      </c>
      <c r="R82" s="207">
        <v>328</v>
      </c>
    </row>
    <row r="83" spans="2:18" s="23" customFormat="1" ht="17.25" customHeight="1" x14ac:dyDescent="0.2">
      <c r="B83" s="67">
        <v>44364</v>
      </c>
      <c r="C83" s="50">
        <v>17575</v>
      </c>
      <c r="D83" s="45">
        <v>9261</v>
      </c>
      <c r="E83" s="51">
        <v>8314</v>
      </c>
      <c r="F83" s="50" t="s">
        <v>0</v>
      </c>
      <c r="G83" s="51" t="s">
        <v>0</v>
      </c>
      <c r="H83" s="50" t="s">
        <v>0</v>
      </c>
      <c r="I83" s="45" t="s">
        <v>0</v>
      </c>
      <c r="J83" s="75" t="s">
        <v>0</v>
      </c>
      <c r="K83" s="228" t="s">
        <v>0</v>
      </c>
      <c r="L83" s="47" t="s">
        <v>0</v>
      </c>
      <c r="M83" s="51" t="s">
        <v>0</v>
      </c>
      <c r="N83" s="77"/>
      <c r="O83" s="228">
        <v>7766</v>
      </c>
      <c r="P83" s="228">
        <v>781</v>
      </c>
      <c r="Q83" s="228">
        <v>381</v>
      </c>
      <c r="R83" s="207">
        <v>333</v>
      </c>
    </row>
    <row r="84" spans="2:18" s="23" customFormat="1" ht="17.25" customHeight="1" x14ac:dyDescent="0.2">
      <c r="B84" s="67">
        <v>44365</v>
      </c>
      <c r="C84" s="50">
        <v>19607</v>
      </c>
      <c r="D84" s="45">
        <v>11004</v>
      </c>
      <c r="E84" s="51">
        <v>8603</v>
      </c>
      <c r="F84" s="50" t="s">
        <v>0</v>
      </c>
      <c r="G84" s="51" t="s">
        <v>0</v>
      </c>
      <c r="H84" s="50" t="s">
        <v>0</v>
      </c>
      <c r="I84" s="45" t="s">
        <v>0</v>
      </c>
      <c r="J84" s="75" t="s">
        <v>0</v>
      </c>
      <c r="K84" s="228" t="s">
        <v>0</v>
      </c>
      <c r="L84" s="47" t="s">
        <v>0</v>
      </c>
      <c r="M84" s="51" t="s">
        <v>0</v>
      </c>
      <c r="N84" s="77"/>
      <c r="O84" s="228">
        <v>9385</v>
      </c>
      <c r="P84" s="228">
        <v>929</v>
      </c>
      <c r="Q84" s="228">
        <v>358</v>
      </c>
      <c r="R84" s="207">
        <v>332</v>
      </c>
    </row>
    <row r="85" spans="2:18" s="23" customFormat="1" ht="17.25" customHeight="1" x14ac:dyDescent="0.2">
      <c r="B85" s="67">
        <v>44366</v>
      </c>
      <c r="C85" s="50">
        <v>14863</v>
      </c>
      <c r="D85" s="45">
        <v>6365</v>
      </c>
      <c r="E85" s="51">
        <v>8498</v>
      </c>
      <c r="F85" s="50" t="s">
        <v>0</v>
      </c>
      <c r="G85" s="51" t="s">
        <v>0</v>
      </c>
      <c r="H85" s="50" t="s">
        <v>0</v>
      </c>
      <c r="I85" s="45" t="s">
        <v>0</v>
      </c>
      <c r="J85" s="75" t="s">
        <v>0</v>
      </c>
      <c r="K85" s="228" t="s">
        <v>0</v>
      </c>
      <c r="L85" s="47" t="s">
        <v>0</v>
      </c>
      <c r="M85" s="51" t="s">
        <v>0</v>
      </c>
      <c r="N85" s="77"/>
      <c r="O85" s="228">
        <v>5628</v>
      </c>
      <c r="P85" s="228">
        <v>399</v>
      </c>
      <c r="Q85" s="228">
        <v>197</v>
      </c>
      <c r="R85" s="207">
        <v>141</v>
      </c>
    </row>
    <row r="86" spans="2:18" s="23" customFormat="1" ht="17.25" customHeight="1" x14ac:dyDescent="0.2">
      <c r="B86" s="67">
        <v>44367</v>
      </c>
      <c r="C86" s="50">
        <v>12797</v>
      </c>
      <c r="D86" s="45">
        <v>4715</v>
      </c>
      <c r="E86" s="51">
        <v>8082</v>
      </c>
      <c r="F86" s="50" t="s">
        <v>0</v>
      </c>
      <c r="G86" s="51" t="s">
        <v>0</v>
      </c>
      <c r="H86" s="50" t="s">
        <v>0</v>
      </c>
      <c r="I86" s="45" t="s">
        <v>0</v>
      </c>
      <c r="J86" s="75" t="s">
        <v>0</v>
      </c>
      <c r="K86" s="228" t="s">
        <v>0</v>
      </c>
      <c r="L86" s="47" t="s">
        <v>0</v>
      </c>
      <c r="M86" s="51" t="s">
        <v>0</v>
      </c>
      <c r="N86" s="77"/>
      <c r="O86" s="228">
        <v>4282</v>
      </c>
      <c r="P86" s="228">
        <v>237</v>
      </c>
      <c r="Q86" s="228">
        <v>106</v>
      </c>
      <c r="R86" s="207">
        <v>90</v>
      </c>
    </row>
    <row r="87" spans="2:18" s="23" customFormat="1" ht="17.25" customHeight="1" x14ac:dyDescent="0.2">
      <c r="B87" s="67">
        <v>44368</v>
      </c>
      <c r="C87" s="50">
        <v>16996</v>
      </c>
      <c r="D87" s="45">
        <v>8630</v>
      </c>
      <c r="E87" s="51">
        <v>8366</v>
      </c>
      <c r="F87" s="50" t="s">
        <v>0</v>
      </c>
      <c r="G87" s="51" t="s">
        <v>0</v>
      </c>
      <c r="H87" s="50" t="s">
        <v>0</v>
      </c>
      <c r="I87" s="45" t="s">
        <v>0</v>
      </c>
      <c r="J87" s="75" t="s">
        <v>0</v>
      </c>
      <c r="K87" s="228" t="s">
        <v>0</v>
      </c>
      <c r="L87" s="47" t="s">
        <v>0</v>
      </c>
      <c r="M87" s="51" t="s">
        <v>0</v>
      </c>
      <c r="N87" s="77"/>
      <c r="O87" s="228">
        <v>7486</v>
      </c>
      <c r="P87" s="228">
        <v>642</v>
      </c>
      <c r="Q87" s="228">
        <v>250</v>
      </c>
      <c r="R87" s="207">
        <v>252</v>
      </c>
    </row>
    <row r="88" spans="2:18" s="23" customFormat="1" ht="17.25" customHeight="1" x14ac:dyDescent="0.2">
      <c r="B88" s="67">
        <v>44369</v>
      </c>
      <c r="C88" s="50">
        <v>19338</v>
      </c>
      <c r="D88" s="45">
        <v>10474</v>
      </c>
      <c r="E88" s="51">
        <v>8864</v>
      </c>
      <c r="F88" s="50" t="s">
        <v>0</v>
      </c>
      <c r="G88" s="51" t="s">
        <v>0</v>
      </c>
      <c r="H88" s="50" t="s">
        <v>0</v>
      </c>
      <c r="I88" s="45" t="s">
        <v>0</v>
      </c>
      <c r="J88" s="75" t="s">
        <v>0</v>
      </c>
      <c r="K88" s="228" t="s">
        <v>0</v>
      </c>
      <c r="L88" s="47" t="s">
        <v>0</v>
      </c>
      <c r="M88" s="51" t="s">
        <v>0</v>
      </c>
      <c r="N88" s="77"/>
      <c r="O88" s="228">
        <v>8926</v>
      </c>
      <c r="P88" s="228">
        <v>874</v>
      </c>
      <c r="Q88" s="228">
        <v>361</v>
      </c>
      <c r="R88" s="207">
        <v>313</v>
      </c>
    </row>
    <row r="89" spans="2:18" s="23" customFormat="1" ht="17.25" customHeight="1" x14ac:dyDescent="0.2">
      <c r="B89" s="67">
        <v>44370</v>
      </c>
      <c r="C89" s="50">
        <v>18791</v>
      </c>
      <c r="D89" s="45">
        <v>10073</v>
      </c>
      <c r="E89" s="51">
        <v>8718</v>
      </c>
      <c r="F89" s="50" t="s">
        <v>0</v>
      </c>
      <c r="G89" s="51" t="s">
        <v>0</v>
      </c>
      <c r="H89" s="50" t="s">
        <v>0</v>
      </c>
      <c r="I89" s="45" t="s">
        <v>0</v>
      </c>
      <c r="J89" s="75" t="s">
        <v>0</v>
      </c>
      <c r="K89" s="228" t="s">
        <v>0</v>
      </c>
      <c r="L89" s="47" t="s">
        <v>0</v>
      </c>
      <c r="M89" s="51" t="s">
        <v>0</v>
      </c>
      <c r="N89" s="77"/>
      <c r="O89" s="228">
        <v>8527</v>
      </c>
      <c r="P89" s="228">
        <v>846</v>
      </c>
      <c r="Q89" s="228">
        <v>377</v>
      </c>
      <c r="R89" s="207">
        <v>323</v>
      </c>
    </row>
    <row r="90" spans="2:18" s="23" customFormat="1" ht="17.25" customHeight="1" x14ac:dyDescent="0.2">
      <c r="B90" s="67">
        <v>44371</v>
      </c>
      <c r="C90" s="50">
        <v>18743</v>
      </c>
      <c r="D90" s="45">
        <v>10119</v>
      </c>
      <c r="E90" s="51">
        <v>8624</v>
      </c>
      <c r="F90" s="50" t="s">
        <v>0</v>
      </c>
      <c r="G90" s="51" t="s">
        <v>0</v>
      </c>
      <c r="H90" s="50" t="s">
        <v>0</v>
      </c>
      <c r="I90" s="45" t="s">
        <v>0</v>
      </c>
      <c r="J90" s="75" t="s">
        <v>0</v>
      </c>
      <c r="K90" s="228" t="s">
        <v>0</v>
      </c>
      <c r="L90" s="47" t="s">
        <v>0</v>
      </c>
      <c r="M90" s="51" t="s">
        <v>0</v>
      </c>
      <c r="N90" s="77"/>
      <c r="O90" s="228">
        <v>8606</v>
      </c>
      <c r="P90" s="228">
        <v>831</v>
      </c>
      <c r="Q90" s="228">
        <v>355</v>
      </c>
      <c r="R90" s="207">
        <v>327</v>
      </c>
    </row>
    <row r="91" spans="2:18" s="23" customFormat="1" ht="17.25" customHeight="1" x14ac:dyDescent="0.2">
      <c r="B91" s="67">
        <v>44372</v>
      </c>
      <c r="C91" s="50">
        <v>19900</v>
      </c>
      <c r="D91" s="45">
        <v>10869</v>
      </c>
      <c r="E91" s="51">
        <v>9031</v>
      </c>
      <c r="F91" s="50" t="s">
        <v>0</v>
      </c>
      <c r="G91" s="51" t="s">
        <v>0</v>
      </c>
      <c r="H91" s="50" t="s">
        <v>0</v>
      </c>
      <c r="I91" s="45" t="s">
        <v>0</v>
      </c>
      <c r="J91" s="75" t="s">
        <v>0</v>
      </c>
      <c r="K91" s="228" t="s">
        <v>0</v>
      </c>
      <c r="L91" s="47" t="s">
        <v>0</v>
      </c>
      <c r="M91" s="51" t="s">
        <v>0</v>
      </c>
      <c r="N91" s="77"/>
      <c r="O91" s="228">
        <v>9398</v>
      </c>
      <c r="P91" s="228">
        <v>853</v>
      </c>
      <c r="Q91" s="228">
        <v>329</v>
      </c>
      <c r="R91" s="207">
        <v>289</v>
      </c>
    </row>
    <row r="92" spans="2:18" s="23" customFormat="1" ht="17.25" customHeight="1" x14ac:dyDescent="0.2">
      <c r="B92" s="67">
        <v>44373</v>
      </c>
      <c r="C92" s="50">
        <v>14666</v>
      </c>
      <c r="D92" s="45">
        <v>6227</v>
      </c>
      <c r="E92" s="51">
        <v>8439</v>
      </c>
      <c r="F92" s="50" t="s">
        <v>0</v>
      </c>
      <c r="G92" s="51" t="s">
        <v>0</v>
      </c>
      <c r="H92" s="50" t="s">
        <v>0</v>
      </c>
      <c r="I92" s="45" t="s">
        <v>0</v>
      </c>
      <c r="J92" s="75" t="s">
        <v>0</v>
      </c>
      <c r="K92" s="228" t="s">
        <v>0</v>
      </c>
      <c r="L92" s="47" t="s">
        <v>0</v>
      </c>
      <c r="M92" s="51" t="s">
        <v>0</v>
      </c>
      <c r="N92" s="77"/>
      <c r="O92" s="228">
        <v>5509</v>
      </c>
      <c r="P92" s="228">
        <v>381</v>
      </c>
      <c r="Q92" s="228">
        <v>194</v>
      </c>
      <c r="R92" s="207">
        <v>143</v>
      </c>
    </row>
    <row r="93" spans="2:18" s="23" customFormat="1" ht="17.25" customHeight="1" x14ac:dyDescent="0.2">
      <c r="B93" s="67">
        <v>44374</v>
      </c>
      <c r="C93" s="50">
        <v>12865</v>
      </c>
      <c r="D93" s="45">
        <v>4780</v>
      </c>
      <c r="E93" s="51">
        <v>8085</v>
      </c>
      <c r="F93" s="50" t="s">
        <v>0</v>
      </c>
      <c r="G93" s="51" t="s">
        <v>0</v>
      </c>
      <c r="H93" s="50" t="s">
        <v>0</v>
      </c>
      <c r="I93" s="45" t="s">
        <v>0</v>
      </c>
      <c r="J93" s="75" t="s">
        <v>0</v>
      </c>
      <c r="K93" s="228" t="s">
        <v>0</v>
      </c>
      <c r="L93" s="47" t="s">
        <v>0</v>
      </c>
      <c r="M93" s="51" t="s">
        <v>0</v>
      </c>
      <c r="N93" s="77"/>
      <c r="O93" s="228">
        <v>4315</v>
      </c>
      <c r="P93" s="228">
        <v>262</v>
      </c>
      <c r="Q93" s="228">
        <v>122</v>
      </c>
      <c r="R93" s="207">
        <v>81</v>
      </c>
    </row>
    <row r="94" spans="2:18" s="23" customFormat="1" ht="17.25" customHeight="1" x14ac:dyDescent="0.2">
      <c r="B94" s="67">
        <v>44375</v>
      </c>
      <c r="C94" s="50">
        <v>16881</v>
      </c>
      <c r="D94" s="45">
        <v>8199</v>
      </c>
      <c r="E94" s="51">
        <v>8682</v>
      </c>
      <c r="F94" s="50" t="s">
        <v>0</v>
      </c>
      <c r="G94" s="51" t="s">
        <v>0</v>
      </c>
      <c r="H94" s="50" t="s">
        <v>0</v>
      </c>
      <c r="I94" s="45" t="s">
        <v>0</v>
      </c>
      <c r="J94" s="75" t="s">
        <v>0</v>
      </c>
      <c r="K94" s="228" t="s">
        <v>0</v>
      </c>
      <c r="L94" s="47" t="s">
        <v>0</v>
      </c>
      <c r="M94" s="51" t="s">
        <v>0</v>
      </c>
      <c r="N94" s="77"/>
      <c r="O94" s="228">
        <v>7001</v>
      </c>
      <c r="P94" s="228">
        <v>725</v>
      </c>
      <c r="Q94" s="228">
        <v>251</v>
      </c>
      <c r="R94" s="207">
        <v>222</v>
      </c>
    </row>
    <row r="95" spans="2:18" s="23" customFormat="1" ht="17.25" customHeight="1" x14ac:dyDescent="0.2">
      <c r="B95" s="67">
        <v>44376</v>
      </c>
      <c r="C95" s="50">
        <v>18996</v>
      </c>
      <c r="D95" s="45">
        <v>9845</v>
      </c>
      <c r="E95" s="51">
        <v>9151</v>
      </c>
      <c r="F95" s="50" t="s">
        <v>0</v>
      </c>
      <c r="G95" s="51" t="s">
        <v>0</v>
      </c>
      <c r="H95" s="50" t="s">
        <v>0</v>
      </c>
      <c r="I95" s="45" t="s">
        <v>0</v>
      </c>
      <c r="J95" s="75" t="s">
        <v>0</v>
      </c>
      <c r="K95" s="228" t="s">
        <v>0</v>
      </c>
      <c r="L95" s="47" t="s">
        <v>0</v>
      </c>
      <c r="M95" s="51" t="s">
        <v>0</v>
      </c>
      <c r="N95" s="77"/>
      <c r="O95" s="228">
        <v>8388</v>
      </c>
      <c r="P95" s="228">
        <v>821</v>
      </c>
      <c r="Q95" s="228">
        <v>339</v>
      </c>
      <c r="R95" s="207">
        <v>297</v>
      </c>
    </row>
    <row r="96" spans="2:18" s="23" customFormat="1" ht="17.25" customHeight="1" x14ac:dyDescent="0.2">
      <c r="B96" s="68">
        <v>44377</v>
      </c>
      <c r="C96" s="52">
        <v>19226</v>
      </c>
      <c r="D96" s="53">
        <v>10313</v>
      </c>
      <c r="E96" s="54">
        <v>8913</v>
      </c>
      <c r="F96" s="52" t="s">
        <v>0</v>
      </c>
      <c r="G96" s="54" t="s">
        <v>0</v>
      </c>
      <c r="H96" s="52" t="s">
        <v>0</v>
      </c>
      <c r="I96" s="53" t="s">
        <v>0</v>
      </c>
      <c r="J96" s="76" t="s">
        <v>0</v>
      </c>
      <c r="K96" s="231" t="s">
        <v>0</v>
      </c>
      <c r="L96" s="55" t="s">
        <v>0</v>
      </c>
      <c r="M96" s="54" t="s">
        <v>0</v>
      </c>
      <c r="N96" s="77"/>
      <c r="O96" s="231">
        <v>8767</v>
      </c>
      <c r="P96" s="231">
        <v>852</v>
      </c>
      <c r="Q96" s="231">
        <v>364</v>
      </c>
      <c r="R96" s="209">
        <v>330</v>
      </c>
    </row>
    <row r="97" spans="2:18" s="23" customFormat="1" ht="17.25" customHeight="1" x14ac:dyDescent="0.2">
      <c r="B97" s="69">
        <v>44378</v>
      </c>
      <c r="C97" s="70">
        <v>19252</v>
      </c>
      <c r="D97" s="71">
        <v>10163</v>
      </c>
      <c r="E97" s="72">
        <v>9089</v>
      </c>
      <c r="F97" s="70" t="s">
        <v>0</v>
      </c>
      <c r="G97" s="72" t="s">
        <v>0</v>
      </c>
      <c r="H97" s="70" t="s">
        <v>0</v>
      </c>
      <c r="I97" s="71" t="s">
        <v>0</v>
      </c>
      <c r="J97" s="74" t="s">
        <v>0</v>
      </c>
      <c r="K97" s="230" t="s">
        <v>0</v>
      </c>
      <c r="L97" s="73" t="s">
        <v>0</v>
      </c>
      <c r="M97" s="72" t="s">
        <v>0</v>
      </c>
      <c r="N97" s="77"/>
      <c r="O97" s="230">
        <v>8689</v>
      </c>
      <c r="P97" s="230">
        <v>777</v>
      </c>
      <c r="Q97" s="230">
        <v>382</v>
      </c>
      <c r="R97" s="208">
        <v>315</v>
      </c>
    </row>
    <row r="98" spans="2:18" s="23" customFormat="1" ht="17.25" customHeight="1" x14ac:dyDescent="0.2">
      <c r="B98" s="67">
        <v>44379</v>
      </c>
      <c r="C98" s="50">
        <v>20015</v>
      </c>
      <c r="D98" s="45">
        <v>10984</v>
      </c>
      <c r="E98" s="51">
        <v>9031</v>
      </c>
      <c r="F98" s="50" t="s">
        <v>0</v>
      </c>
      <c r="G98" s="51" t="s">
        <v>0</v>
      </c>
      <c r="H98" s="50" t="s">
        <v>0</v>
      </c>
      <c r="I98" s="45" t="s">
        <v>0</v>
      </c>
      <c r="J98" s="75" t="s">
        <v>0</v>
      </c>
      <c r="K98" s="228" t="s">
        <v>0</v>
      </c>
      <c r="L98" s="47" t="s">
        <v>0</v>
      </c>
      <c r="M98" s="51" t="s">
        <v>0</v>
      </c>
      <c r="N98" s="77"/>
      <c r="O98" s="228">
        <v>9466</v>
      </c>
      <c r="P98" s="228">
        <v>838</v>
      </c>
      <c r="Q98" s="228">
        <v>386</v>
      </c>
      <c r="R98" s="207">
        <v>294</v>
      </c>
    </row>
    <row r="99" spans="2:18" s="23" customFormat="1" ht="17.25" customHeight="1" x14ac:dyDescent="0.2">
      <c r="B99" s="67">
        <v>44380</v>
      </c>
      <c r="C99" s="50">
        <v>14902</v>
      </c>
      <c r="D99" s="45">
        <v>6436</v>
      </c>
      <c r="E99" s="51">
        <v>8466</v>
      </c>
      <c r="F99" s="50" t="s">
        <v>0</v>
      </c>
      <c r="G99" s="51" t="s">
        <v>0</v>
      </c>
      <c r="H99" s="50" t="s">
        <v>0</v>
      </c>
      <c r="I99" s="45" t="s">
        <v>0</v>
      </c>
      <c r="J99" s="75" t="s">
        <v>0</v>
      </c>
      <c r="K99" s="228" t="s">
        <v>0</v>
      </c>
      <c r="L99" s="47" t="s">
        <v>0</v>
      </c>
      <c r="M99" s="51" t="s">
        <v>0</v>
      </c>
      <c r="N99" s="77"/>
      <c r="O99" s="228">
        <v>5697</v>
      </c>
      <c r="P99" s="228">
        <v>407</v>
      </c>
      <c r="Q99" s="228">
        <v>181</v>
      </c>
      <c r="R99" s="207">
        <v>151</v>
      </c>
    </row>
    <row r="100" spans="2:18" s="23" customFormat="1" ht="17.25" customHeight="1" x14ac:dyDescent="0.2">
      <c r="B100" s="67">
        <v>44381</v>
      </c>
      <c r="C100" s="50">
        <v>13109</v>
      </c>
      <c r="D100" s="45">
        <v>4927</v>
      </c>
      <c r="E100" s="51">
        <v>8182</v>
      </c>
      <c r="F100" s="50" t="s">
        <v>0</v>
      </c>
      <c r="G100" s="51" t="s">
        <v>0</v>
      </c>
      <c r="H100" s="50" t="s">
        <v>0</v>
      </c>
      <c r="I100" s="45" t="s">
        <v>0</v>
      </c>
      <c r="J100" s="75" t="s">
        <v>0</v>
      </c>
      <c r="K100" s="228" t="s">
        <v>0</v>
      </c>
      <c r="L100" s="47" t="s">
        <v>0</v>
      </c>
      <c r="M100" s="51" t="s">
        <v>0</v>
      </c>
      <c r="N100" s="77"/>
      <c r="O100" s="228">
        <v>4479</v>
      </c>
      <c r="P100" s="228">
        <v>242</v>
      </c>
      <c r="Q100" s="228">
        <v>116</v>
      </c>
      <c r="R100" s="207">
        <v>90</v>
      </c>
    </row>
    <row r="101" spans="2:18" s="23" customFormat="1" ht="17.25" customHeight="1" x14ac:dyDescent="0.2">
      <c r="B101" s="67">
        <v>44382</v>
      </c>
      <c r="C101" s="50">
        <v>17210</v>
      </c>
      <c r="D101" s="45">
        <v>8786</v>
      </c>
      <c r="E101" s="51">
        <v>8424</v>
      </c>
      <c r="F101" s="50" t="s">
        <v>0</v>
      </c>
      <c r="G101" s="51" t="s">
        <v>0</v>
      </c>
      <c r="H101" s="50" t="s">
        <v>0</v>
      </c>
      <c r="I101" s="45" t="s">
        <v>0</v>
      </c>
      <c r="J101" s="75" t="s">
        <v>0</v>
      </c>
      <c r="K101" s="228" t="s">
        <v>0</v>
      </c>
      <c r="L101" s="47" t="s">
        <v>0</v>
      </c>
      <c r="M101" s="51" t="s">
        <v>0</v>
      </c>
      <c r="N101" s="77"/>
      <c r="O101" s="228">
        <v>7545</v>
      </c>
      <c r="P101" s="228">
        <v>659</v>
      </c>
      <c r="Q101" s="228">
        <v>256</v>
      </c>
      <c r="R101" s="207">
        <v>248</v>
      </c>
    </row>
    <row r="102" spans="2:18" s="23" customFormat="1" ht="17.25" customHeight="1" x14ac:dyDescent="0.2">
      <c r="B102" s="67">
        <v>44383</v>
      </c>
      <c r="C102" s="50">
        <v>19111</v>
      </c>
      <c r="D102" s="45">
        <v>10356</v>
      </c>
      <c r="E102" s="51">
        <v>8755</v>
      </c>
      <c r="F102" s="50" t="s">
        <v>0</v>
      </c>
      <c r="G102" s="51" t="s">
        <v>0</v>
      </c>
      <c r="H102" s="50" t="s">
        <v>0</v>
      </c>
      <c r="I102" s="45" t="s">
        <v>0</v>
      </c>
      <c r="J102" s="75" t="s">
        <v>0</v>
      </c>
      <c r="K102" s="228" t="s">
        <v>0</v>
      </c>
      <c r="L102" s="47" t="s">
        <v>0</v>
      </c>
      <c r="M102" s="51" t="s">
        <v>0</v>
      </c>
      <c r="N102" s="77"/>
      <c r="O102" s="228">
        <v>8823</v>
      </c>
      <c r="P102" s="228">
        <v>829</v>
      </c>
      <c r="Q102" s="228">
        <v>307</v>
      </c>
      <c r="R102" s="207">
        <v>304</v>
      </c>
    </row>
    <row r="103" spans="2:18" s="23" customFormat="1" ht="17.25" customHeight="1" x14ac:dyDescent="0.2">
      <c r="B103" s="67">
        <v>44384</v>
      </c>
      <c r="C103" s="50">
        <v>18900</v>
      </c>
      <c r="D103" s="45">
        <v>10164</v>
      </c>
      <c r="E103" s="51">
        <v>8736</v>
      </c>
      <c r="F103" s="50" t="s">
        <v>0</v>
      </c>
      <c r="G103" s="51" t="s">
        <v>0</v>
      </c>
      <c r="H103" s="50" t="s">
        <v>0</v>
      </c>
      <c r="I103" s="45" t="s">
        <v>0</v>
      </c>
      <c r="J103" s="75" t="s">
        <v>0</v>
      </c>
      <c r="K103" s="228" t="s">
        <v>0</v>
      </c>
      <c r="L103" s="47" t="s">
        <v>0</v>
      </c>
      <c r="M103" s="51" t="s">
        <v>0</v>
      </c>
      <c r="N103" s="77"/>
      <c r="O103" s="228">
        <v>8551</v>
      </c>
      <c r="P103" s="228">
        <v>836</v>
      </c>
      <c r="Q103" s="228">
        <v>331</v>
      </c>
      <c r="R103" s="207">
        <v>351</v>
      </c>
    </row>
    <row r="104" spans="2:18" s="23" customFormat="1" ht="17.25" customHeight="1" x14ac:dyDescent="0.2">
      <c r="B104" s="67">
        <v>44385</v>
      </c>
      <c r="C104" s="50">
        <v>18686</v>
      </c>
      <c r="D104" s="45">
        <v>10084</v>
      </c>
      <c r="E104" s="51">
        <v>8602</v>
      </c>
      <c r="F104" s="50" t="s">
        <v>0</v>
      </c>
      <c r="G104" s="51" t="s">
        <v>0</v>
      </c>
      <c r="H104" s="50" t="s">
        <v>0</v>
      </c>
      <c r="I104" s="45" t="s">
        <v>0</v>
      </c>
      <c r="J104" s="75" t="s">
        <v>0</v>
      </c>
      <c r="K104" s="228" t="s">
        <v>0</v>
      </c>
      <c r="L104" s="47" t="s">
        <v>0</v>
      </c>
      <c r="M104" s="51" t="s">
        <v>0</v>
      </c>
      <c r="N104" s="77"/>
      <c r="O104" s="228">
        <v>8601</v>
      </c>
      <c r="P104" s="228">
        <v>778</v>
      </c>
      <c r="Q104" s="228">
        <v>358</v>
      </c>
      <c r="R104" s="207">
        <v>347</v>
      </c>
    </row>
    <row r="105" spans="2:18" s="23" customFormat="1" ht="17.25" customHeight="1" x14ac:dyDescent="0.2">
      <c r="B105" s="67">
        <v>44386</v>
      </c>
      <c r="C105" s="50">
        <v>19443</v>
      </c>
      <c r="D105" s="45">
        <v>10867</v>
      </c>
      <c r="E105" s="51">
        <v>8576</v>
      </c>
      <c r="F105" s="50" t="s">
        <v>0</v>
      </c>
      <c r="G105" s="51" t="s">
        <v>0</v>
      </c>
      <c r="H105" s="50" t="s">
        <v>0</v>
      </c>
      <c r="I105" s="45" t="s">
        <v>0</v>
      </c>
      <c r="J105" s="75" t="s">
        <v>0</v>
      </c>
      <c r="K105" s="228" t="s">
        <v>0</v>
      </c>
      <c r="L105" s="47" t="s">
        <v>0</v>
      </c>
      <c r="M105" s="51" t="s">
        <v>0</v>
      </c>
      <c r="N105" s="77"/>
      <c r="O105" s="228">
        <v>9308</v>
      </c>
      <c r="P105" s="228">
        <v>820</v>
      </c>
      <c r="Q105" s="228">
        <v>366</v>
      </c>
      <c r="R105" s="207">
        <v>298</v>
      </c>
    </row>
    <row r="106" spans="2:18" s="23" customFormat="1" ht="17.25" customHeight="1" x14ac:dyDescent="0.2">
      <c r="B106" s="67">
        <v>44387</v>
      </c>
      <c r="C106" s="50">
        <v>14221</v>
      </c>
      <c r="D106" s="45">
        <v>6249</v>
      </c>
      <c r="E106" s="51">
        <v>7972</v>
      </c>
      <c r="F106" s="50" t="s">
        <v>0</v>
      </c>
      <c r="G106" s="51" t="s">
        <v>0</v>
      </c>
      <c r="H106" s="50" t="s">
        <v>0</v>
      </c>
      <c r="I106" s="45" t="s">
        <v>0</v>
      </c>
      <c r="J106" s="75" t="s">
        <v>0</v>
      </c>
      <c r="K106" s="228" t="s">
        <v>0</v>
      </c>
      <c r="L106" s="47" t="s">
        <v>0</v>
      </c>
      <c r="M106" s="51" t="s">
        <v>0</v>
      </c>
      <c r="N106" s="77"/>
      <c r="O106" s="228">
        <v>5477</v>
      </c>
      <c r="P106" s="228">
        <v>398</v>
      </c>
      <c r="Q106" s="228">
        <v>195</v>
      </c>
      <c r="R106" s="207">
        <v>139</v>
      </c>
    </row>
    <row r="107" spans="2:18" s="23" customFormat="1" ht="17.25" customHeight="1" x14ac:dyDescent="0.2">
      <c r="B107" s="67">
        <v>44388</v>
      </c>
      <c r="C107" s="50">
        <v>12878</v>
      </c>
      <c r="D107" s="45">
        <v>4839</v>
      </c>
      <c r="E107" s="51">
        <v>8039</v>
      </c>
      <c r="F107" s="50" t="s">
        <v>0</v>
      </c>
      <c r="G107" s="51" t="s">
        <v>0</v>
      </c>
      <c r="H107" s="50" t="s">
        <v>0</v>
      </c>
      <c r="I107" s="45" t="s">
        <v>0</v>
      </c>
      <c r="J107" s="75" t="s">
        <v>0</v>
      </c>
      <c r="K107" s="228" t="s">
        <v>0</v>
      </c>
      <c r="L107" s="47" t="s">
        <v>0</v>
      </c>
      <c r="M107" s="51" t="s">
        <v>0</v>
      </c>
      <c r="N107" s="77"/>
      <c r="O107" s="228">
        <v>4343</v>
      </c>
      <c r="P107" s="228">
        <v>268</v>
      </c>
      <c r="Q107" s="228">
        <v>106</v>
      </c>
      <c r="R107" s="207">
        <v>86</v>
      </c>
    </row>
    <row r="108" spans="2:18" s="23" customFormat="1" ht="17.25" customHeight="1" x14ac:dyDescent="0.2">
      <c r="B108" s="67">
        <v>44389</v>
      </c>
      <c r="C108" s="50">
        <v>15808</v>
      </c>
      <c r="D108" s="45">
        <v>7519</v>
      </c>
      <c r="E108" s="51">
        <v>8289</v>
      </c>
      <c r="F108" s="50" t="s">
        <v>0</v>
      </c>
      <c r="G108" s="51" t="s">
        <v>0</v>
      </c>
      <c r="H108" s="50" t="s">
        <v>0</v>
      </c>
      <c r="I108" s="45" t="s">
        <v>0</v>
      </c>
      <c r="J108" s="75" t="s">
        <v>0</v>
      </c>
      <c r="K108" s="228" t="s">
        <v>0</v>
      </c>
      <c r="L108" s="47" t="s">
        <v>0</v>
      </c>
      <c r="M108" s="51" t="s">
        <v>0</v>
      </c>
      <c r="N108" s="77"/>
      <c r="O108" s="228">
        <v>6353</v>
      </c>
      <c r="P108" s="228">
        <v>638</v>
      </c>
      <c r="Q108" s="228">
        <v>226</v>
      </c>
      <c r="R108" s="207">
        <v>223</v>
      </c>
    </row>
    <row r="109" spans="2:18" s="23" customFormat="1" ht="17.25" customHeight="1" x14ac:dyDescent="0.2">
      <c r="B109" s="67">
        <v>44390</v>
      </c>
      <c r="C109" s="50">
        <v>18674</v>
      </c>
      <c r="D109" s="45">
        <v>10018</v>
      </c>
      <c r="E109" s="51">
        <v>8656</v>
      </c>
      <c r="F109" s="50" t="s">
        <v>0</v>
      </c>
      <c r="G109" s="51" t="s">
        <v>0</v>
      </c>
      <c r="H109" s="50" t="s">
        <v>0</v>
      </c>
      <c r="I109" s="45" t="s">
        <v>0</v>
      </c>
      <c r="J109" s="75" t="s">
        <v>0</v>
      </c>
      <c r="K109" s="228" t="s">
        <v>0</v>
      </c>
      <c r="L109" s="47" t="s">
        <v>0</v>
      </c>
      <c r="M109" s="51" t="s">
        <v>0</v>
      </c>
      <c r="N109" s="77"/>
      <c r="O109" s="228">
        <v>8331</v>
      </c>
      <c r="P109" s="228">
        <v>914</v>
      </c>
      <c r="Q109" s="228">
        <v>345</v>
      </c>
      <c r="R109" s="207">
        <v>327</v>
      </c>
    </row>
    <row r="110" spans="2:18" s="23" customFormat="1" ht="17.25" customHeight="1" x14ac:dyDescent="0.2">
      <c r="B110" s="67">
        <v>44391</v>
      </c>
      <c r="C110" s="50">
        <v>18277</v>
      </c>
      <c r="D110" s="45">
        <v>9814</v>
      </c>
      <c r="E110" s="51">
        <v>8463</v>
      </c>
      <c r="F110" s="50" t="s">
        <v>0</v>
      </c>
      <c r="G110" s="51" t="s">
        <v>0</v>
      </c>
      <c r="H110" s="50" t="s">
        <v>0</v>
      </c>
      <c r="I110" s="45" t="s">
        <v>0</v>
      </c>
      <c r="J110" s="75" t="s">
        <v>0</v>
      </c>
      <c r="K110" s="228" t="s">
        <v>0</v>
      </c>
      <c r="L110" s="47" t="s">
        <v>0</v>
      </c>
      <c r="M110" s="51" t="s">
        <v>0</v>
      </c>
      <c r="N110" s="77"/>
      <c r="O110" s="228">
        <v>8229</v>
      </c>
      <c r="P110" s="228">
        <v>807</v>
      </c>
      <c r="Q110" s="228">
        <v>365</v>
      </c>
      <c r="R110" s="207">
        <v>316</v>
      </c>
    </row>
    <row r="111" spans="2:18" s="23" customFormat="1" ht="17.25" customHeight="1" x14ac:dyDescent="0.2">
      <c r="B111" s="67">
        <v>44392</v>
      </c>
      <c r="C111" s="50">
        <v>18729</v>
      </c>
      <c r="D111" s="45">
        <v>9961</v>
      </c>
      <c r="E111" s="51">
        <v>8768</v>
      </c>
      <c r="F111" s="50" t="s">
        <v>0</v>
      </c>
      <c r="G111" s="51" t="s">
        <v>0</v>
      </c>
      <c r="H111" s="50" t="s">
        <v>0</v>
      </c>
      <c r="I111" s="45" t="s">
        <v>0</v>
      </c>
      <c r="J111" s="75" t="s">
        <v>0</v>
      </c>
      <c r="K111" s="228" t="s">
        <v>0</v>
      </c>
      <c r="L111" s="47" t="s">
        <v>0</v>
      </c>
      <c r="M111" s="51" t="s">
        <v>0</v>
      </c>
      <c r="N111" s="77"/>
      <c r="O111" s="228">
        <v>8397</v>
      </c>
      <c r="P111" s="228">
        <v>810</v>
      </c>
      <c r="Q111" s="228">
        <v>352</v>
      </c>
      <c r="R111" s="207">
        <v>304</v>
      </c>
    </row>
    <row r="112" spans="2:18" s="23" customFormat="1" ht="17.25" customHeight="1" x14ac:dyDescent="0.2">
      <c r="B112" s="67">
        <v>44393</v>
      </c>
      <c r="C112" s="50">
        <v>20059</v>
      </c>
      <c r="D112" s="45">
        <v>10519</v>
      </c>
      <c r="E112" s="51">
        <v>9540</v>
      </c>
      <c r="F112" s="50" t="s">
        <v>0</v>
      </c>
      <c r="G112" s="51" t="s">
        <v>0</v>
      </c>
      <c r="H112" s="50" t="s">
        <v>0</v>
      </c>
      <c r="I112" s="45" t="s">
        <v>0</v>
      </c>
      <c r="J112" s="75" t="s">
        <v>0</v>
      </c>
      <c r="K112" s="228" t="s">
        <v>0</v>
      </c>
      <c r="L112" s="47" t="s">
        <v>0</v>
      </c>
      <c r="M112" s="51" t="s">
        <v>0</v>
      </c>
      <c r="N112" s="77"/>
      <c r="O112" s="228">
        <v>8963</v>
      </c>
      <c r="P112" s="228">
        <v>846</v>
      </c>
      <c r="Q112" s="228">
        <v>336</v>
      </c>
      <c r="R112" s="207">
        <v>294</v>
      </c>
    </row>
    <row r="113" spans="2:18" s="23" customFormat="1" ht="17.25" customHeight="1" x14ac:dyDescent="0.2">
      <c r="B113" s="67">
        <v>44394</v>
      </c>
      <c r="C113" s="50">
        <v>21784</v>
      </c>
      <c r="D113" s="45">
        <v>6016</v>
      </c>
      <c r="E113" s="51">
        <v>15768</v>
      </c>
      <c r="F113" s="50" t="s">
        <v>0</v>
      </c>
      <c r="G113" s="51" t="s">
        <v>0</v>
      </c>
      <c r="H113" s="50" t="s">
        <v>0</v>
      </c>
      <c r="I113" s="45" t="s">
        <v>0</v>
      </c>
      <c r="J113" s="75" t="s">
        <v>0</v>
      </c>
      <c r="K113" s="228" t="s">
        <v>0</v>
      </c>
      <c r="L113" s="47" t="s">
        <v>0</v>
      </c>
      <c r="M113" s="51" t="s">
        <v>0</v>
      </c>
      <c r="N113" s="77"/>
      <c r="O113" s="228">
        <v>5298</v>
      </c>
      <c r="P113" s="228">
        <v>410</v>
      </c>
      <c r="Q113" s="228">
        <v>173</v>
      </c>
      <c r="R113" s="207">
        <v>110</v>
      </c>
    </row>
    <row r="114" spans="2:18" s="23" customFormat="1" ht="17.25" customHeight="1" x14ac:dyDescent="0.2">
      <c r="B114" s="67">
        <v>44395</v>
      </c>
      <c r="C114" s="50">
        <v>12962</v>
      </c>
      <c r="D114" s="45">
        <v>4657</v>
      </c>
      <c r="E114" s="51">
        <v>8305</v>
      </c>
      <c r="F114" s="50" t="s">
        <v>0</v>
      </c>
      <c r="G114" s="51" t="s">
        <v>0</v>
      </c>
      <c r="H114" s="50" t="s">
        <v>0</v>
      </c>
      <c r="I114" s="45" t="s">
        <v>0</v>
      </c>
      <c r="J114" s="75" t="s">
        <v>0</v>
      </c>
      <c r="K114" s="228" t="s">
        <v>0</v>
      </c>
      <c r="L114" s="47" t="s">
        <v>0</v>
      </c>
      <c r="M114" s="51" t="s">
        <v>0</v>
      </c>
      <c r="N114" s="77"/>
      <c r="O114" s="228">
        <v>4235</v>
      </c>
      <c r="P114" s="228">
        <v>221</v>
      </c>
      <c r="Q114" s="228">
        <v>106</v>
      </c>
      <c r="R114" s="207">
        <v>70</v>
      </c>
    </row>
    <row r="115" spans="2:18" s="23" customFormat="1" ht="17.25" customHeight="1" x14ac:dyDescent="0.2">
      <c r="B115" s="67">
        <v>44396</v>
      </c>
      <c r="C115" s="50">
        <v>16596</v>
      </c>
      <c r="D115" s="45">
        <v>8271</v>
      </c>
      <c r="E115" s="51">
        <v>8325</v>
      </c>
      <c r="F115" s="50" t="s">
        <v>0</v>
      </c>
      <c r="G115" s="51" t="s">
        <v>0</v>
      </c>
      <c r="H115" s="50" t="s">
        <v>0</v>
      </c>
      <c r="I115" s="45" t="s">
        <v>0</v>
      </c>
      <c r="J115" s="75" t="s">
        <v>0</v>
      </c>
      <c r="K115" s="228" t="s">
        <v>0</v>
      </c>
      <c r="L115" s="47" t="s">
        <v>0</v>
      </c>
      <c r="M115" s="51" t="s">
        <v>0</v>
      </c>
      <c r="N115" s="77"/>
      <c r="O115" s="228">
        <v>7099</v>
      </c>
      <c r="P115" s="228">
        <v>657</v>
      </c>
      <c r="Q115" s="228">
        <v>220</v>
      </c>
      <c r="R115" s="207">
        <v>213</v>
      </c>
    </row>
    <row r="116" spans="2:18" s="23" customFormat="1" ht="17.25" customHeight="1" x14ac:dyDescent="0.2">
      <c r="B116" s="67">
        <v>44397</v>
      </c>
      <c r="C116" s="50">
        <v>18232</v>
      </c>
      <c r="D116" s="45">
        <v>9300</v>
      </c>
      <c r="E116" s="51">
        <v>8932</v>
      </c>
      <c r="F116" s="50" t="s">
        <v>0</v>
      </c>
      <c r="G116" s="51" t="s">
        <v>0</v>
      </c>
      <c r="H116" s="50" t="s">
        <v>0</v>
      </c>
      <c r="I116" s="45" t="s">
        <v>0</v>
      </c>
      <c r="J116" s="75" t="s">
        <v>0</v>
      </c>
      <c r="K116" s="228" t="s">
        <v>0</v>
      </c>
      <c r="L116" s="47" t="s">
        <v>0</v>
      </c>
      <c r="M116" s="51" t="s">
        <v>0</v>
      </c>
      <c r="N116" s="77"/>
      <c r="O116" s="228">
        <v>7809</v>
      </c>
      <c r="P116" s="228">
        <v>750</v>
      </c>
      <c r="Q116" s="228">
        <v>377</v>
      </c>
      <c r="R116" s="207">
        <v>278</v>
      </c>
    </row>
    <row r="117" spans="2:18" s="23" customFormat="1" ht="17.25" customHeight="1" x14ac:dyDescent="0.2">
      <c r="B117" s="67">
        <v>44398</v>
      </c>
      <c r="C117" s="50">
        <v>18336</v>
      </c>
      <c r="D117" s="45">
        <v>9475</v>
      </c>
      <c r="E117" s="51">
        <v>8861</v>
      </c>
      <c r="F117" s="50" t="s">
        <v>0</v>
      </c>
      <c r="G117" s="51" t="s">
        <v>0</v>
      </c>
      <c r="H117" s="50" t="s">
        <v>0</v>
      </c>
      <c r="I117" s="45" t="s">
        <v>0</v>
      </c>
      <c r="J117" s="75" t="s">
        <v>0</v>
      </c>
      <c r="K117" s="228" t="s">
        <v>0</v>
      </c>
      <c r="L117" s="47" t="s">
        <v>0</v>
      </c>
      <c r="M117" s="51" t="s">
        <v>0</v>
      </c>
      <c r="N117" s="77"/>
      <c r="O117" s="228">
        <v>7999</v>
      </c>
      <c r="P117" s="228">
        <v>798</v>
      </c>
      <c r="Q117" s="228">
        <v>330</v>
      </c>
      <c r="R117" s="207">
        <v>271</v>
      </c>
    </row>
    <row r="118" spans="2:18" s="23" customFormat="1" ht="17.25" customHeight="1" x14ac:dyDescent="0.2">
      <c r="B118" s="67">
        <v>44399</v>
      </c>
      <c r="C118" s="50">
        <v>18331</v>
      </c>
      <c r="D118" s="45">
        <v>9420</v>
      </c>
      <c r="E118" s="51">
        <v>8911</v>
      </c>
      <c r="F118" s="50" t="s">
        <v>0</v>
      </c>
      <c r="G118" s="51" t="s">
        <v>0</v>
      </c>
      <c r="H118" s="50" t="s">
        <v>0</v>
      </c>
      <c r="I118" s="45" t="s">
        <v>0</v>
      </c>
      <c r="J118" s="75" t="s">
        <v>0</v>
      </c>
      <c r="K118" s="228" t="s">
        <v>0</v>
      </c>
      <c r="L118" s="47" t="s">
        <v>0</v>
      </c>
      <c r="M118" s="51" t="s">
        <v>0</v>
      </c>
      <c r="N118" s="77"/>
      <c r="O118" s="228">
        <v>7903</v>
      </c>
      <c r="P118" s="228">
        <v>785</v>
      </c>
      <c r="Q118" s="228">
        <v>325</v>
      </c>
      <c r="R118" s="207">
        <v>314</v>
      </c>
    </row>
    <row r="119" spans="2:18" s="23" customFormat="1" ht="17.25" customHeight="1" x14ac:dyDescent="0.2">
      <c r="B119" s="67">
        <v>44400</v>
      </c>
      <c r="C119" s="50">
        <v>18079</v>
      </c>
      <c r="D119" s="45">
        <v>9608</v>
      </c>
      <c r="E119" s="51">
        <v>8471</v>
      </c>
      <c r="F119" s="50" t="s">
        <v>0</v>
      </c>
      <c r="G119" s="51" t="s">
        <v>0</v>
      </c>
      <c r="H119" s="50" t="s">
        <v>0</v>
      </c>
      <c r="I119" s="45" t="s">
        <v>0</v>
      </c>
      <c r="J119" s="75" t="s">
        <v>0</v>
      </c>
      <c r="K119" s="228" t="s">
        <v>0</v>
      </c>
      <c r="L119" s="47" t="s">
        <v>0</v>
      </c>
      <c r="M119" s="51" t="s">
        <v>0</v>
      </c>
      <c r="N119" s="77"/>
      <c r="O119" s="228">
        <v>8171</v>
      </c>
      <c r="P119" s="228">
        <v>763</v>
      </c>
      <c r="Q119" s="228">
        <v>311</v>
      </c>
      <c r="R119" s="207">
        <v>291</v>
      </c>
    </row>
    <row r="120" spans="2:18" s="23" customFormat="1" ht="17.25" customHeight="1" x14ac:dyDescent="0.2">
      <c r="B120" s="67">
        <v>44401</v>
      </c>
      <c r="C120" s="50">
        <v>13783</v>
      </c>
      <c r="D120" s="45">
        <v>5750</v>
      </c>
      <c r="E120" s="51">
        <v>8033</v>
      </c>
      <c r="F120" s="50" t="s">
        <v>0</v>
      </c>
      <c r="G120" s="51" t="s">
        <v>0</v>
      </c>
      <c r="H120" s="50" t="s">
        <v>0</v>
      </c>
      <c r="I120" s="45" t="s">
        <v>0</v>
      </c>
      <c r="J120" s="75" t="s">
        <v>0</v>
      </c>
      <c r="K120" s="228" t="s">
        <v>0</v>
      </c>
      <c r="L120" s="47" t="s">
        <v>0</v>
      </c>
      <c r="M120" s="51" t="s">
        <v>0</v>
      </c>
      <c r="N120" s="77"/>
      <c r="O120" s="228">
        <v>5037</v>
      </c>
      <c r="P120" s="228">
        <v>360</v>
      </c>
      <c r="Q120" s="228">
        <v>177</v>
      </c>
      <c r="R120" s="207">
        <v>146</v>
      </c>
    </row>
    <row r="121" spans="2:18" s="23" customFormat="1" ht="17.25" customHeight="1" x14ac:dyDescent="0.2">
      <c r="B121" s="67">
        <v>44402</v>
      </c>
      <c r="C121" s="50">
        <v>12553</v>
      </c>
      <c r="D121" s="45">
        <v>4528</v>
      </c>
      <c r="E121" s="51">
        <v>8025</v>
      </c>
      <c r="F121" s="50" t="s">
        <v>0</v>
      </c>
      <c r="G121" s="51" t="s">
        <v>0</v>
      </c>
      <c r="H121" s="50" t="s">
        <v>0</v>
      </c>
      <c r="I121" s="45" t="s">
        <v>0</v>
      </c>
      <c r="J121" s="75" t="s">
        <v>0</v>
      </c>
      <c r="K121" s="228" t="s">
        <v>0</v>
      </c>
      <c r="L121" s="47" t="s">
        <v>0</v>
      </c>
      <c r="M121" s="51" t="s">
        <v>0</v>
      </c>
      <c r="N121" s="77"/>
      <c r="O121" s="228">
        <v>4064</v>
      </c>
      <c r="P121" s="228">
        <v>256</v>
      </c>
      <c r="Q121" s="228">
        <v>100</v>
      </c>
      <c r="R121" s="207">
        <v>82</v>
      </c>
    </row>
    <row r="122" spans="2:18" s="23" customFormat="1" ht="17.25" customHeight="1" x14ac:dyDescent="0.2">
      <c r="B122" s="67">
        <v>44403</v>
      </c>
      <c r="C122" s="50">
        <v>16732</v>
      </c>
      <c r="D122" s="45">
        <v>8080</v>
      </c>
      <c r="E122" s="51">
        <v>8652</v>
      </c>
      <c r="F122" s="50" t="s">
        <v>0</v>
      </c>
      <c r="G122" s="51" t="s">
        <v>0</v>
      </c>
      <c r="H122" s="50" t="s">
        <v>0</v>
      </c>
      <c r="I122" s="45" t="s">
        <v>0</v>
      </c>
      <c r="J122" s="75" t="s">
        <v>0</v>
      </c>
      <c r="K122" s="228" t="s">
        <v>0</v>
      </c>
      <c r="L122" s="47" t="s">
        <v>0</v>
      </c>
      <c r="M122" s="51" t="s">
        <v>0</v>
      </c>
      <c r="N122" s="77"/>
      <c r="O122" s="228">
        <v>6828</v>
      </c>
      <c r="P122" s="228">
        <v>672</v>
      </c>
      <c r="Q122" s="228">
        <v>254</v>
      </c>
      <c r="R122" s="207">
        <v>245</v>
      </c>
    </row>
    <row r="123" spans="2:18" s="23" customFormat="1" ht="17.25" customHeight="1" x14ac:dyDescent="0.2">
      <c r="B123" s="67">
        <v>44404</v>
      </c>
      <c r="C123" s="50">
        <v>19147</v>
      </c>
      <c r="D123" s="45">
        <v>9654</v>
      </c>
      <c r="E123" s="51">
        <v>9493</v>
      </c>
      <c r="F123" s="50" t="s">
        <v>0</v>
      </c>
      <c r="G123" s="51" t="s">
        <v>0</v>
      </c>
      <c r="H123" s="50" t="s">
        <v>0</v>
      </c>
      <c r="I123" s="45" t="s">
        <v>0</v>
      </c>
      <c r="J123" s="75" t="s">
        <v>0</v>
      </c>
      <c r="K123" s="228" t="s">
        <v>0</v>
      </c>
      <c r="L123" s="47" t="s">
        <v>0</v>
      </c>
      <c r="M123" s="51" t="s">
        <v>0</v>
      </c>
      <c r="N123" s="77"/>
      <c r="O123" s="228">
        <v>8123</v>
      </c>
      <c r="P123" s="228">
        <v>793</v>
      </c>
      <c r="Q123" s="228">
        <v>336</v>
      </c>
      <c r="R123" s="207">
        <v>317</v>
      </c>
    </row>
    <row r="124" spans="2:18" s="23" customFormat="1" ht="17.25" customHeight="1" x14ac:dyDescent="0.2">
      <c r="B124" s="67">
        <v>44405</v>
      </c>
      <c r="C124" s="50">
        <v>19099</v>
      </c>
      <c r="D124" s="45">
        <v>9949</v>
      </c>
      <c r="E124" s="51">
        <v>9150</v>
      </c>
      <c r="F124" s="50" t="s">
        <v>0</v>
      </c>
      <c r="G124" s="51" t="s">
        <v>0</v>
      </c>
      <c r="H124" s="50" t="s">
        <v>0</v>
      </c>
      <c r="I124" s="45" t="s">
        <v>0</v>
      </c>
      <c r="J124" s="75" t="s">
        <v>0</v>
      </c>
      <c r="K124" s="228" t="s">
        <v>0</v>
      </c>
      <c r="L124" s="47" t="s">
        <v>0</v>
      </c>
      <c r="M124" s="51" t="s">
        <v>0</v>
      </c>
      <c r="N124" s="77"/>
      <c r="O124" s="228">
        <v>7999</v>
      </c>
      <c r="P124" s="228">
        <v>862</v>
      </c>
      <c r="Q124" s="228">
        <v>365</v>
      </c>
      <c r="R124" s="207">
        <v>335</v>
      </c>
    </row>
    <row r="125" spans="2:18" s="23" customFormat="1" ht="17.25" customHeight="1" x14ac:dyDescent="0.2">
      <c r="B125" s="67">
        <v>44406</v>
      </c>
      <c r="C125" s="50">
        <v>19041</v>
      </c>
      <c r="D125" s="45">
        <v>9910</v>
      </c>
      <c r="E125" s="51">
        <v>9131</v>
      </c>
      <c r="F125" s="50" t="s">
        <v>0</v>
      </c>
      <c r="G125" s="51" t="s">
        <v>0</v>
      </c>
      <c r="H125" s="50" t="s">
        <v>0</v>
      </c>
      <c r="I125" s="45" t="s">
        <v>0</v>
      </c>
      <c r="J125" s="75" t="s">
        <v>0</v>
      </c>
      <c r="K125" s="228" t="s">
        <v>0</v>
      </c>
      <c r="L125" s="47" t="s">
        <v>0</v>
      </c>
      <c r="M125" s="51" t="s">
        <v>0</v>
      </c>
      <c r="N125" s="77"/>
      <c r="O125" s="228">
        <v>8105</v>
      </c>
      <c r="P125" s="228">
        <v>804</v>
      </c>
      <c r="Q125" s="228">
        <v>318</v>
      </c>
      <c r="R125" s="207">
        <v>321</v>
      </c>
    </row>
    <row r="126" spans="2:18" s="23" customFormat="1" ht="17.25" customHeight="1" x14ac:dyDescent="0.2">
      <c r="B126" s="67">
        <v>44407</v>
      </c>
      <c r="C126" s="50">
        <v>19029</v>
      </c>
      <c r="D126" s="45">
        <v>10240</v>
      </c>
      <c r="E126" s="51">
        <v>8789</v>
      </c>
      <c r="F126" s="50" t="s">
        <v>0</v>
      </c>
      <c r="G126" s="51" t="s">
        <v>0</v>
      </c>
      <c r="H126" s="50" t="s">
        <v>0</v>
      </c>
      <c r="I126" s="45" t="s">
        <v>0</v>
      </c>
      <c r="J126" s="75" t="s">
        <v>0</v>
      </c>
      <c r="K126" s="228" t="s">
        <v>0</v>
      </c>
      <c r="L126" s="47" t="s">
        <v>0</v>
      </c>
      <c r="M126" s="51" t="s">
        <v>0</v>
      </c>
      <c r="N126" s="77"/>
      <c r="O126" s="228">
        <v>8462</v>
      </c>
      <c r="P126" s="228">
        <v>732</v>
      </c>
      <c r="Q126" s="228">
        <v>310</v>
      </c>
      <c r="R126" s="207">
        <v>284</v>
      </c>
    </row>
    <row r="127" spans="2:18" s="23" customFormat="1" ht="17.25" customHeight="1" x14ac:dyDescent="0.2">
      <c r="B127" s="68">
        <v>44408</v>
      </c>
      <c r="C127" s="52">
        <v>14402</v>
      </c>
      <c r="D127" s="53">
        <v>6020</v>
      </c>
      <c r="E127" s="54">
        <v>8382</v>
      </c>
      <c r="F127" s="52" t="s">
        <v>0</v>
      </c>
      <c r="G127" s="54" t="s">
        <v>0</v>
      </c>
      <c r="H127" s="52" t="s">
        <v>0</v>
      </c>
      <c r="I127" s="53" t="s">
        <v>0</v>
      </c>
      <c r="J127" s="76" t="s">
        <v>0</v>
      </c>
      <c r="K127" s="231" t="s">
        <v>0</v>
      </c>
      <c r="L127" s="55" t="s">
        <v>0</v>
      </c>
      <c r="M127" s="54" t="s">
        <v>0</v>
      </c>
      <c r="N127" s="77"/>
      <c r="O127" s="231">
        <v>5132</v>
      </c>
      <c r="P127" s="231">
        <v>333</v>
      </c>
      <c r="Q127" s="231">
        <v>179</v>
      </c>
      <c r="R127" s="209">
        <v>121</v>
      </c>
    </row>
    <row r="128" spans="2:18" s="23" customFormat="1" ht="17.25" customHeight="1" x14ac:dyDescent="0.2">
      <c r="B128" s="69">
        <v>44409</v>
      </c>
      <c r="C128" s="70">
        <v>13294</v>
      </c>
      <c r="D128" s="71">
        <v>4666</v>
      </c>
      <c r="E128" s="72">
        <v>8628</v>
      </c>
      <c r="F128" s="70" t="s">
        <v>0</v>
      </c>
      <c r="G128" s="72" t="s">
        <v>0</v>
      </c>
      <c r="H128" s="70" t="s">
        <v>0</v>
      </c>
      <c r="I128" s="71" t="s">
        <v>0</v>
      </c>
      <c r="J128" s="74" t="s">
        <v>0</v>
      </c>
      <c r="K128" s="230" t="s">
        <v>0</v>
      </c>
      <c r="L128" s="73" t="s">
        <v>0</v>
      </c>
      <c r="M128" s="72" t="s">
        <v>0</v>
      </c>
      <c r="N128" s="77"/>
      <c r="O128" s="230">
        <v>4079</v>
      </c>
      <c r="P128" s="230">
        <v>212</v>
      </c>
      <c r="Q128" s="230">
        <v>100</v>
      </c>
      <c r="R128" s="208">
        <v>92</v>
      </c>
    </row>
    <row r="129" spans="2:18" s="23" customFormat="1" ht="17.25" customHeight="1" x14ac:dyDescent="0.2">
      <c r="B129" s="67">
        <v>44410</v>
      </c>
      <c r="C129" s="50">
        <v>17369</v>
      </c>
      <c r="D129" s="45">
        <v>8482</v>
      </c>
      <c r="E129" s="51">
        <v>8887</v>
      </c>
      <c r="F129" s="50" t="s">
        <v>0</v>
      </c>
      <c r="G129" s="51" t="s">
        <v>0</v>
      </c>
      <c r="H129" s="50" t="s">
        <v>0</v>
      </c>
      <c r="I129" s="45" t="s">
        <v>0</v>
      </c>
      <c r="J129" s="75" t="s">
        <v>0</v>
      </c>
      <c r="K129" s="228" t="s">
        <v>0</v>
      </c>
      <c r="L129" s="47" t="s">
        <v>0</v>
      </c>
      <c r="M129" s="51" t="s">
        <v>0</v>
      </c>
      <c r="N129" s="77"/>
      <c r="O129" s="228">
        <v>7041</v>
      </c>
      <c r="P129" s="228">
        <v>644</v>
      </c>
      <c r="Q129" s="228">
        <v>226</v>
      </c>
      <c r="R129" s="207">
        <v>230</v>
      </c>
    </row>
    <row r="130" spans="2:18" s="23" customFormat="1" ht="17.25" customHeight="1" x14ac:dyDescent="0.2">
      <c r="B130" s="67">
        <v>44411</v>
      </c>
      <c r="C130" s="50">
        <v>19293</v>
      </c>
      <c r="D130" s="45">
        <v>9937</v>
      </c>
      <c r="E130" s="51">
        <v>9356</v>
      </c>
      <c r="F130" s="50" t="s">
        <v>0</v>
      </c>
      <c r="G130" s="51" t="s">
        <v>0</v>
      </c>
      <c r="H130" s="50" t="s">
        <v>0</v>
      </c>
      <c r="I130" s="45" t="s">
        <v>0</v>
      </c>
      <c r="J130" s="75" t="s">
        <v>0</v>
      </c>
      <c r="K130" s="228" t="s">
        <v>0</v>
      </c>
      <c r="L130" s="47" t="s">
        <v>0</v>
      </c>
      <c r="M130" s="51" t="s">
        <v>0</v>
      </c>
      <c r="N130" s="77"/>
      <c r="O130" s="228">
        <v>8168</v>
      </c>
      <c r="P130" s="228">
        <v>749</v>
      </c>
      <c r="Q130" s="228">
        <v>327</v>
      </c>
      <c r="R130" s="207">
        <v>310</v>
      </c>
    </row>
    <row r="131" spans="2:18" s="23" customFormat="1" ht="17.25" customHeight="1" x14ac:dyDescent="0.2">
      <c r="B131" s="67">
        <v>44412</v>
      </c>
      <c r="C131" s="50">
        <v>18522</v>
      </c>
      <c r="D131" s="45">
        <v>9410</v>
      </c>
      <c r="E131" s="51">
        <v>9112</v>
      </c>
      <c r="F131" s="50" t="s">
        <v>0</v>
      </c>
      <c r="G131" s="51" t="s">
        <v>0</v>
      </c>
      <c r="H131" s="50" t="s">
        <v>0</v>
      </c>
      <c r="I131" s="45" t="s">
        <v>0</v>
      </c>
      <c r="J131" s="75" t="s">
        <v>0</v>
      </c>
      <c r="K131" s="228" t="s">
        <v>0</v>
      </c>
      <c r="L131" s="47" t="s">
        <v>0</v>
      </c>
      <c r="M131" s="51" t="s">
        <v>0</v>
      </c>
      <c r="N131" s="77"/>
      <c r="O131" s="228">
        <v>7669</v>
      </c>
      <c r="P131" s="228">
        <v>742</v>
      </c>
      <c r="Q131" s="228">
        <v>334</v>
      </c>
      <c r="R131" s="207">
        <v>304</v>
      </c>
    </row>
    <row r="132" spans="2:18" s="23" customFormat="1" ht="17.25" customHeight="1" x14ac:dyDescent="0.2">
      <c r="B132" s="67">
        <v>44413</v>
      </c>
      <c r="C132" s="50">
        <v>19104</v>
      </c>
      <c r="D132" s="45">
        <v>9741</v>
      </c>
      <c r="E132" s="51">
        <v>9363</v>
      </c>
      <c r="F132" s="50" t="s">
        <v>0</v>
      </c>
      <c r="G132" s="51" t="s">
        <v>0</v>
      </c>
      <c r="H132" s="50" t="s">
        <v>0</v>
      </c>
      <c r="I132" s="45" t="s">
        <v>0</v>
      </c>
      <c r="J132" s="75" t="s">
        <v>0</v>
      </c>
      <c r="K132" s="228" t="s">
        <v>0</v>
      </c>
      <c r="L132" s="47" t="s">
        <v>0</v>
      </c>
      <c r="M132" s="51" t="s">
        <v>0</v>
      </c>
      <c r="N132" s="77"/>
      <c r="O132" s="228">
        <v>7909</v>
      </c>
      <c r="P132" s="228">
        <v>817</v>
      </c>
      <c r="Q132" s="228">
        <v>344</v>
      </c>
      <c r="R132" s="207">
        <v>286</v>
      </c>
    </row>
    <row r="133" spans="2:18" s="23" customFormat="1" ht="17.25" customHeight="1" x14ac:dyDescent="0.2">
      <c r="B133" s="67">
        <v>44414</v>
      </c>
      <c r="C133" s="50">
        <v>19510</v>
      </c>
      <c r="D133" s="45">
        <v>10369</v>
      </c>
      <c r="E133" s="51">
        <v>9141</v>
      </c>
      <c r="F133" s="50" t="s">
        <v>0</v>
      </c>
      <c r="G133" s="51" t="s">
        <v>0</v>
      </c>
      <c r="H133" s="50" t="s">
        <v>0</v>
      </c>
      <c r="I133" s="45" t="s">
        <v>0</v>
      </c>
      <c r="J133" s="75" t="s">
        <v>0</v>
      </c>
      <c r="K133" s="228" t="s">
        <v>0</v>
      </c>
      <c r="L133" s="47" t="s">
        <v>0</v>
      </c>
      <c r="M133" s="51" t="s">
        <v>0</v>
      </c>
      <c r="N133" s="77"/>
      <c r="O133" s="228">
        <v>8616</v>
      </c>
      <c r="P133" s="228">
        <v>723</v>
      </c>
      <c r="Q133" s="228">
        <v>328</v>
      </c>
      <c r="R133" s="207">
        <v>287</v>
      </c>
    </row>
    <row r="134" spans="2:18" s="23" customFormat="1" ht="17.25" customHeight="1" x14ac:dyDescent="0.2">
      <c r="B134" s="67">
        <v>44415</v>
      </c>
      <c r="C134" s="50">
        <v>14639</v>
      </c>
      <c r="D134" s="45">
        <v>5975</v>
      </c>
      <c r="E134" s="51">
        <v>8664</v>
      </c>
      <c r="F134" s="50" t="s">
        <v>0</v>
      </c>
      <c r="G134" s="51" t="s">
        <v>0</v>
      </c>
      <c r="H134" s="50" t="s">
        <v>0</v>
      </c>
      <c r="I134" s="45" t="s">
        <v>0</v>
      </c>
      <c r="J134" s="75" t="s">
        <v>0</v>
      </c>
      <c r="K134" s="228" t="s">
        <v>0</v>
      </c>
      <c r="L134" s="47" t="s">
        <v>0</v>
      </c>
      <c r="M134" s="51" t="s">
        <v>0</v>
      </c>
      <c r="N134" s="77"/>
      <c r="O134" s="228">
        <v>5055</v>
      </c>
      <c r="P134" s="228">
        <v>438</v>
      </c>
      <c r="Q134" s="228">
        <v>162</v>
      </c>
      <c r="R134" s="207">
        <v>115</v>
      </c>
    </row>
    <row r="135" spans="2:18" s="23" customFormat="1" ht="17.25" customHeight="1" x14ac:dyDescent="0.2">
      <c r="B135" s="67">
        <v>44416</v>
      </c>
      <c r="C135" s="50">
        <v>13670</v>
      </c>
      <c r="D135" s="45">
        <v>4712</v>
      </c>
      <c r="E135" s="51">
        <v>8958</v>
      </c>
      <c r="F135" s="50" t="s">
        <v>0</v>
      </c>
      <c r="G135" s="51" t="s">
        <v>0</v>
      </c>
      <c r="H135" s="50" t="s">
        <v>0</v>
      </c>
      <c r="I135" s="45" t="s">
        <v>0</v>
      </c>
      <c r="J135" s="75" t="s">
        <v>0</v>
      </c>
      <c r="K135" s="228" t="s">
        <v>0</v>
      </c>
      <c r="L135" s="47" t="s">
        <v>0</v>
      </c>
      <c r="M135" s="51" t="s">
        <v>0</v>
      </c>
      <c r="N135" s="77"/>
      <c r="O135" s="228">
        <v>4166</v>
      </c>
      <c r="P135" s="228">
        <v>226</v>
      </c>
      <c r="Q135" s="228">
        <v>90</v>
      </c>
      <c r="R135" s="207">
        <v>62</v>
      </c>
    </row>
    <row r="136" spans="2:18" s="23" customFormat="1" ht="17.25" customHeight="1" x14ac:dyDescent="0.2">
      <c r="B136" s="67">
        <v>44417</v>
      </c>
      <c r="C136" s="50">
        <v>17292</v>
      </c>
      <c r="D136" s="45">
        <v>8402</v>
      </c>
      <c r="E136" s="51">
        <v>8890</v>
      </c>
      <c r="F136" s="50" t="s">
        <v>0</v>
      </c>
      <c r="G136" s="51" t="s">
        <v>0</v>
      </c>
      <c r="H136" s="50" t="s">
        <v>0</v>
      </c>
      <c r="I136" s="45" t="s">
        <v>0</v>
      </c>
      <c r="J136" s="75" t="s">
        <v>0</v>
      </c>
      <c r="K136" s="228" t="s">
        <v>0</v>
      </c>
      <c r="L136" s="47" t="s">
        <v>0</v>
      </c>
      <c r="M136" s="51" t="s">
        <v>0</v>
      </c>
      <c r="N136" s="77"/>
      <c r="O136" s="228">
        <v>6964</v>
      </c>
      <c r="P136" s="228">
        <v>602</v>
      </c>
      <c r="Q136" s="228">
        <v>246</v>
      </c>
      <c r="R136" s="207">
        <v>259</v>
      </c>
    </row>
    <row r="137" spans="2:18" s="23" customFormat="1" ht="17.25" customHeight="1" x14ac:dyDescent="0.2">
      <c r="B137" s="67">
        <v>44418</v>
      </c>
      <c r="C137" s="50">
        <v>19094</v>
      </c>
      <c r="D137" s="45">
        <v>9790</v>
      </c>
      <c r="E137" s="51">
        <v>9304</v>
      </c>
      <c r="F137" s="50" t="s">
        <v>0</v>
      </c>
      <c r="G137" s="51" t="s">
        <v>0</v>
      </c>
      <c r="H137" s="50" t="s">
        <v>0</v>
      </c>
      <c r="I137" s="45" t="s">
        <v>0</v>
      </c>
      <c r="J137" s="75" t="s">
        <v>0</v>
      </c>
      <c r="K137" s="228" t="s">
        <v>0</v>
      </c>
      <c r="L137" s="47" t="s">
        <v>0</v>
      </c>
      <c r="M137" s="51" t="s">
        <v>0</v>
      </c>
      <c r="N137" s="77"/>
      <c r="O137" s="228">
        <v>8156</v>
      </c>
      <c r="P137" s="228">
        <v>706</v>
      </c>
      <c r="Q137" s="228">
        <v>300</v>
      </c>
      <c r="R137" s="207">
        <v>287</v>
      </c>
    </row>
    <row r="138" spans="2:18" s="23" customFormat="1" ht="17.25" customHeight="1" x14ac:dyDescent="0.2">
      <c r="B138" s="67">
        <v>44419</v>
      </c>
      <c r="C138" s="50">
        <v>19587</v>
      </c>
      <c r="D138" s="45">
        <v>10120</v>
      </c>
      <c r="E138" s="51">
        <v>9467</v>
      </c>
      <c r="F138" s="50" t="s">
        <v>0</v>
      </c>
      <c r="G138" s="51" t="s">
        <v>0</v>
      </c>
      <c r="H138" s="50" t="s">
        <v>0</v>
      </c>
      <c r="I138" s="45" t="s">
        <v>0</v>
      </c>
      <c r="J138" s="75" t="s">
        <v>0</v>
      </c>
      <c r="K138" s="228" t="s">
        <v>0</v>
      </c>
      <c r="L138" s="47" t="s">
        <v>0</v>
      </c>
      <c r="M138" s="51" t="s">
        <v>0</v>
      </c>
      <c r="N138" s="77"/>
      <c r="O138" s="228">
        <v>8275</v>
      </c>
      <c r="P138" s="228">
        <v>786</v>
      </c>
      <c r="Q138" s="228">
        <v>353</v>
      </c>
      <c r="R138" s="207">
        <v>322</v>
      </c>
    </row>
    <row r="139" spans="2:18" s="23" customFormat="1" ht="17.25" customHeight="1" x14ac:dyDescent="0.2">
      <c r="B139" s="67">
        <v>44420</v>
      </c>
      <c r="C139" s="50">
        <v>19045</v>
      </c>
      <c r="D139" s="45">
        <v>9967</v>
      </c>
      <c r="E139" s="51">
        <v>9078</v>
      </c>
      <c r="F139" s="50" t="s">
        <v>0</v>
      </c>
      <c r="G139" s="51" t="s">
        <v>0</v>
      </c>
      <c r="H139" s="50" t="s">
        <v>0</v>
      </c>
      <c r="I139" s="45" t="s">
        <v>0</v>
      </c>
      <c r="J139" s="75" t="s">
        <v>0</v>
      </c>
      <c r="K139" s="228" t="s">
        <v>0</v>
      </c>
      <c r="L139" s="47" t="s">
        <v>0</v>
      </c>
      <c r="M139" s="51" t="s">
        <v>0</v>
      </c>
      <c r="N139" s="77"/>
      <c r="O139" s="228">
        <v>8177</v>
      </c>
      <c r="P139" s="228">
        <v>769</v>
      </c>
      <c r="Q139" s="228">
        <v>332</v>
      </c>
      <c r="R139" s="207">
        <v>315</v>
      </c>
    </row>
    <row r="140" spans="2:18" s="23" customFormat="1" ht="17.25" customHeight="1" x14ac:dyDescent="0.2">
      <c r="B140" s="67">
        <v>44421</v>
      </c>
      <c r="C140" s="50">
        <v>19312</v>
      </c>
      <c r="D140" s="45">
        <v>10277</v>
      </c>
      <c r="E140" s="51">
        <v>9035</v>
      </c>
      <c r="F140" s="50" t="s">
        <v>0</v>
      </c>
      <c r="G140" s="51" t="s">
        <v>0</v>
      </c>
      <c r="H140" s="50" t="s">
        <v>0</v>
      </c>
      <c r="I140" s="45" t="s">
        <v>0</v>
      </c>
      <c r="J140" s="75" t="s">
        <v>0</v>
      </c>
      <c r="K140" s="228" t="s">
        <v>0</v>
      </c>
      <c r="L140" s="47" t="s">
        <v>0</v>
      </c>
      <c r="M140" s="51" t="s">
        <v>0</v>
      </c>
      <c r="N140" s="77"/>
      <c r="O140" s="228">
        <v>8485</v>
      </c>
      <c r="P140" s="228">
        <v>764</v>
      </c>
      <c r="Q140" s="228">
        <v>310</v>
      </c>
      <c r="R140" s="207">
        <v>300</v>
      </c>
    </row>
    <row r="141" spans="2:18" s="23" customFormat="1" ht="17.25" customHeight="1" x14ac:dyDescent="0.2">
      <c r="B141" s="67">
        <v>44422</v>
      </c>
      <c r="C141" s="50">
        <v>14974</v>
      </c>
      <c r="D141" s="45">
        <v>6331</v>
      </c>
      <c r="E141" s="51">
        <v>8643</v>
      </c>
      <c r="F141" s="50" t="s">
        <v>0</v>
      </c>
      <c r="G141" s="51" t="s">
        <v>0</v>
      </c>
      <c r="H141" s="50" t="s">
        <v>0</v>
      </c>
      <c r="I141" s="45" t="s">
        <v>0</v>
      </c>
      <c r="J141" s="75" t="s">
        <v>0</v>
      </c>
      <c r="K141" s="228" t="s">
        <v>0</v>
      </c>
      <c r="L141" s="47" t="s">
        <v>0</v>
      </c>
      <c r="M141" s="51" t="s">
        <v>0</v>
      </c>
      <c r="N141" s="77"/>
      <c r="O141" s="228">
        <v>5488</v>
      </c>
      <c r="P141" s="228">
        <v>338</v>
      </c>
      <c r="Q141" s="228">
        <v>158</v>
      </c>
      <c r="R141" s="207">
        <v>119</v>
      </c>
    </row>
    <row r="142" spans="2:18" s="23" customFormat="1" ht="17.25" customHeight="1" x14ac:dyDescent="0.2">
      <c r="B142" s="67">
        <v>44423</v>
      </c>
      <c r="C142" s="50">
        <v>13115</v>
      </c>
      <c r="D142" s="45">
        <v>4468</v>
      </c>
      <c r="E142" s="51">
        <v>8647</v>
      </c>
      <c r="F142" s="50" t="s">
        <v>0</v>
      </c>
      <c r="G142" s="51" t="s">
        <v>0</v>
      </c>
      <c r="H142" s="50" t="s">
        <v>0</v>
      </c>
      <c r="I142" s="45" t="s">
        <v>0</v>
      </c>
      <c r="J142" s="75" t="s">
        <v>0</v>
      </c>
      <c r="K142" s="228" t="s">
        <v>0</v>
      </c>
      <c r="L142" s="47" t="s">
        <v>0</v>
      </c>
      <c r="M142" s="51" t="s">
        <v>0</v>
      </c>
      <c r="N142" s="77"/>
      <c r="O142" s="228">
        <v>3864</v>
      </c>
      <c r="P142" s="228">
        <v>230</v>
      </c>
      <c r="Q142" s="228">
        <v>116</v>
      </c>
      <c r="R142" s="207">
        <v>80</v>
      </c>
    </row>
    <row r="143" spans="2:18" s="23" customFormat="1" ht="17.25" customHeight="1" x14ac:dyDescent="0.2">
      <c r="B143" s="67">
        <v>44424</v>
      </c>
      <c r="C143" s="50">
        <v>17068</v>
      </c>
      <c r="D143" s="45">
        <v>8115</v>
      </c>
      <c r="E143" s="51">
        <v>8953</v>
      </c>
      <c r="F143" s="50" t="s">
        <v>0</v>
      </c>
      <c r="G143" s="51" t="s">
        <v>0</v>
      </c>
      <c r="H143" s="50" t="s">
        <v>0</v>
      </c>
      <c r="I143" s="45" t="s">
        <v>0</v>
      </c>
      <c r="J143" s="75" t="s">
        <v>0</v>
      </c>
      <c r="K143" s="228" t="s">
        <v>0</v>
      </c>
      <c r="L143" s="47" t="s">
        <v>0</v>
      </c>
      <c r="M143" s="51" t="s">
        <v>0</v>
      </c>
      <c r="N143" s="77"/>
      <c r="O143" s="228">
        <v>6721</v>
      </c>
      <c r="P143" s="228">
        <v>628</v>
      </c>
      <c r="Q143" s="228">
        <v>230</v>
      </c>
      <c r="R143" s="207">
        <v>208</v>
      </c>
    </row>
    <row r="144" spans="2:18" s="23" customFormat="1" ht="17.25" customHeight="1" x14ac:dyDescent="0.2">
      <c r="B144" s="67">
        <v>44425</v>
      </c>
      <c r="C144" s="50">
        <v>18671</v>
      </c>
      <c r="D144" s="45">
        <v>9569</v>
      </c>
      <c r="E144" s="51">
        <v>9102</v>
      </c>
      <c r="F144" s="50" t="s">
        <v>0</v>
      </c>
      <c r="G144" s="51" t="s">
        <v>0</v>
      </c>
      <c r="H144" s="50" t="s">
        <v>0</v>
      </c>
      <c r="I144" s="45" t="s">
        <v>0</v>
      </c>
      <c r="J144" s="75" t="s">
        <v>0</v>
      </c>
      <c r="K144" s="228" t="s">
        <v>0</v>
      </c>
      <c r="L144" s="47" t="s">
        <v>0</v>
      </c>
      <c r="M144" s="51" t="s">
        <v>0</v>
      </c>
      <c r="N144" s="77"/>
      <c r="O144" s="228">
        <v>7919</v>
      </c>
      <c r="P144" s="228">
        <v>679</v>
      </c>
      <c r="Q144" s="228">
        <v>309</v>
      </c>
      <c r="R144" s="207">
        <v>278</v>
      </c>
    </row>
    <row r="145" spans="2:18" s="23" customFormat="1" ht="17.25" customHeight="1" x14ac:dyDescent="0.2">
      <c r="B145" s="67">
        <v>44426</v>
      </c>
      <c r="C145" s="50">
        <v>18550</v>
      </c>
      <c r="D145" s="45">
        <v>9462</v>
      </c>
      <c r="E145" s="51">
        <v>9088</v>
      </c>
      <c r="F145" s="50" t="s">
        <v>0</v>
      </c>
      <c r="G145" s="51" t="s">
        <v>0</v>
      </c>
      <c r="H145" s="50" t="s">
        <v>0</v>
      </c>
      <c r="I145" s="45" t="s">
        <v>0</v>
      </c>
      <c r="J145" s="75" t="s">
        <v>0</v>
      </c>
      <c r="K145" s="228" t="s">
        <v>0</v>
      </c>
      <c r="L145" s="47" t="s">
        <v>0</v>
      </c>
      <c r="M145" s="51" t="s">
        <v>0</v>
      </c>
      <c r="N145" s="77"/>
      <c r="O145" s="228">
        <v>7720</v>
      </c>
      <c r="P145" s="228">
        <v>737</v>
      </c>
      <c r="Q145" s="228">
        <v>358</v>
      </c>
      <c r="R145" s="207">
        <v>260</v>
      </c>
    </row>
    <row r="146" spans="2:18" s="23" customFormat="1" ht="17.25" customHeight="1" x14ac:dyDescent="0.2">
      <c r="B146" s="67">
        <v>44427</v>
      </c>
      <c r="C146" s="50">
        <v>18812</v>
      </c>
      <c r="D146" s="45">
        <v>9657</v>
      </c>
      <c r="E146" s="51">
        <v>9155</v>
      </c>
      <c r="F146" s="50" t="s">
        <v>0</v>
      </c>
      <c r="G146" s="51" t="s">
        <v>0</v>
      </c>
      <c r="H146" s="50" t="s">
        <v>0</v>
      </c>
      <c r="I146" s="45" t="s">
        <v>0</v>
      </c>
      <c r="J146" s="75" t="s">
        <v>0</v>
      </c>
      <c r="K146" s="228" t="s">
        <v>0</v>
      </c>
      <c r="L146" s="47" t="s">
        <v>0</v>
      </c>
      <c r="M146" s="51" t="s">
        <v>0</v>
      </c>
      <c r="N146" s="77"/>
      <c r="O146" s="228">
        <v>7976</v>
      </c>
      <c r="P146" s="228">
        <v>699</v>
      </c>
      <c r="Q146" s="228">
        <v>352</v>
      </c>
      <c r="R146" s="207">
        <v>263</v>
      </c>
    </row>
    <row r="147" spans="2:18" s="23" customFormat="1" ht="17.25" customHeight="1" x14ac:dyDescent="0.2">
      <c r="B147" s="67">
        <v>44428</v>
      </c>
      <c r="C147" s="50">
        <v>19205</v>
      </c>
      <c r="D147" s="45">
        <v>10251</v>
      </c>
      <c r="E147" s="51">
        <v>8954</v>
      </c>
      <c r="F147" s="50" t="s">
        <v>0</v>
      </c>
      <c r="G147" s="51" t="s">
        <v>0</v>
      </c>
      <c r="H147" s="50" t="s">
        <v>0</v>
      </c>
      <c r="I147" s="45" t="s">
        <v>0</v>
      </c>
      <c r="J147" s="75" t="s">
        <v>0</v>
      </c>
      <c r="K147" s="228" t="s">
        <v>0</v>
      </c>
      <c r="L147" s="47" t="s">
        <v>0</v>
      </c>
      <c r="M147" s="51" t="s">
        <v>0</v>
      </c>
      <c r="N147" s="77"/>
      <c r="O147" s="228">
        <v>8466</v>
      </c>
      <c r="P147" s="228">
        <v>761</v>
      </c>
      <c r="Q147" s="228">
        <v>330</v>
      </c>
      <c r="R147" s="207">
        <v>276</v>
      </c>
    </row>
    <row r="148" spans="2:18" s="23" customFormat="1" ht="17.25" customHeight="1" x14ac:dyDescent="0.2">
      <c r="B148" s="67">
        <v>44429</v>
      </c>
      <c r="C148" s="50">
        <v>15213</v>
      </c>
      <c r="D148" s="45">
        <v>6164</v>
      </c>
      <c r="E148" s="51">
        <v>9049</v>
      </c>
      <c r="F148" s="50" t="s">
        <v>0</v>
      </c>
      <c r="G148" s="51" t="s">
        <v>0</v>
      </c>
      <c r="H148" s="50" t="s">
        <v>0</v>
      </c>
      <c r="I148" s="45" t="s">
        <v>0</v>
      </c>
      <c r="J148" s="75" t="s">
        <v>0</v>
      </c>
      <c r="K148" s="228" t="s">
        <v>0</v>
      </c>
      <c r="L148" s="47" t="s">
        <v>0</v>
      </c>
      <c r="M148" s="51" t="s">
        <v>0</v>
      </c>
      <c r="N148" s="77"/>
      <c r="O148" s="228">
        <v>5273</v>
      </c>
      <c r="P148" s="228">
        <v>384</v>
      </c>
      <c r="Q148" s="228">
        <v>158</v>
      </c>
      <c r="R148" s="207">
        <v>151</v>
      </c>
    </row>
    <row r="149" spans="2:18" s="23" customFormat="1" ht="17.25" customHeight="1" x14ac:dyDescent="0.2">
      <c r="B149" s="67">
        <v>44430</v>
      </c>
      <c r="C149" s="50">
        <v>13602</v>
      </c>
      <c r="D149" s="45">
        <v>4645</v>
      </c>
      <c r="E149" s="51">
        <v>8957</v>
      </c>
      <c r="F149" s="50" t="s">
        <v>0</v>
      </c>
      <c r="G149" s="51" t="s">
        <v>0</v>
      </c>
      <c r="H149" s="50" t="s">
        <v>0</v>
      </c>
      <c r="I149" s="45" t="s">
        <v>0</v>
      </c>
      <c r="J149" s="75" t="s">
        <v>0</v>
      </c>
      <c r="K149" s="228" t="s">
        <v>0</v>
      </c>
      <c r="L149" s="47" t="s">
        <v>0</v>
      </c>
      <c r="M149" s="51" t="s">
        <v>0</v>
      </c>
      <c r="N149" s="77"/>
      <c r="O149" s="228">
        <v>4083</v>
      </c>
      <c r="P149" s="228">
        <v>241</v>
      </c>
      <c r="Q149" s="228">
        <v>102</v>
      </c>
      <c r="R149" s="207">
        <v>62</v>
      </c>
    </row>
    <row r="150" spans="2:18" s="23" customFormat="1" ht="17.25" customHeight="1" x14ac:dyDescent="0.2">
      <c r="B150" s="67">
        <v>44431</v>
      </c>
      <c r="C150" s="50">
        <v>18335</v>
      </c>
      <c r="D150" s="45">
        <v>8238</v>
      </c>
      <c r="E150" s="51">
        <v>10097</v>
      </c>
      <c r="F150" s="50" t="s">
        <v>0</v>
      </c>
      <c r="G150" s="51" t="s">
        <v>0</v>
      </c>
      <c r="H150" s="50" t="s">
        <v>0</v>
      </c>
      <c r="I150" s="45" t="s">
        <v>0</v>
      </c>
      <c r="J150" s="75" t="s">
        <v>0</v>
      </c>
      <c r="K150" s="228" t="s">
        <v>0</v>
      </c>
      <c r="L150" s="47" t="s">
        <v>0</v>
      </c>
      <c r="M150" s="51" t="s">
        <v>0</v>
      </c>
      <c r="N150" s="77"/>
      <c r="O150" s="228">
        <v>6943</v>
      </c>
      <c r="P150" s="228">
        <v>625</v>
      </c>
      <c r="Q150" s="228">
        <v>227</v>
      </c>
      <c r="R150" s="207">
        <v>231</v>
      </c>
    </row>
    <row r="151" spans="2:18" s="23" customFormat="1" ht="17.25" customHeight="1" x14ac:dyDescent="0.2">
      <c r="B151" s="67">
        <v>44432</v>
      </c>
      <c r="C151" s="50">
        <v>18707</v>
      </c>
      <c r="D151" s="45">
        <v>9508</v>
      </c>
      <c r="E151" s="51">
        <v>9199</v>
      </c>
      <c r="F151" s="50" t="s">
        <v>0</v>
      </c>
      <c r="G151" s="51" t="s">
        <v>0</v>
      </c>
      <c r="H151" s="50" t="s">
        <v>0</v>
      </c>
      <c r="I151" s="45" t="s">
        <v>0</v>
      </c>
      <c r="J151" s="75" t="s">
        <v>0</v>
      </c>
      <c r="K151" s="228" t="s">
        <v>0</v>
      </c>
      <c r="L151" s="47" t="s">
        <v>0</v>
      </c>
      <c r="M151" s="51" t="s">
        <v>0</v>
      </c>
      <c r="N151" s="77"/>
      <c r="O151" s="228">
        <v>7670</v>
      </c>
      <c r="P151" s="228">
        <v>775</v>
      </c>
      <c r="Q151" s="228">
        <v>317</v>
      </c>
      <c r="R151" s="207">
        <v>340</v>
      </c>
    </row>
    <row r="152" spans="2:18" s="23" customFormat="1" ht="17.25" customHeight="1" x14ac:dyDescent="0.2">
      <c r="B152" s="67">
        <v>44433</v>
      </c>
      <c r="C152" s="50">
        <v>18825</v>
      </c>
      <c r="D152" s="45">
        <v>9795</v>
      </c>
      <c r="E152" s="51">
        <v>9030</v>
      </c>
      <c r="F152" s="50" t="s">
        <v>0</v>
      </c>
      <c r="G152" s="51" t="s">
        <v>0</v>
      </c>
      <c r="H152" s="50" t="s">
        <v>0</v>
      </c>
      <c r="I152" s="45" t="s">
        <v>0</v>
      </c>
      <c r="J152" s="75" t="s">
        <v>0</v>
      </c>
      <c r="K152" s="228" t="s">
        <v>0</v>
      </c>
      <c r="L152" s="47" t="s">
        <v>0</v>
      </c>
      <c r="M152" s="51" t="s">
        <v>0</v>
      </c>
      <c r="N152" s="77"/>
      <c r="O152" s="228">
        <v>7982</v>
      </c>
      <c r="P152" s="228">
        <v>810</v>
      </c>
      <c r="Q152" s="228">
        <v>327</v>
      </c>
      <c r="R152" s="207">
        <v>285</v>
      </c>
    </row>
    <row r="153" spans="2:18" s="23" customFormat="1" ht="17.25" customHeight="1" x14ac:dyDescent="0.2">
      <c r="B153" s="67">
        <v>44434</v>
      </c>
      <c r="C153" s="50">
        <v>18823</v>
      </c>
      <c r="D153" s="45">
        <v>9706</v>
      </c>
      <c r="E153" s="51">
        <v>9117</v>
      </c>
      <c r="F153" s="50" t="s">
        <v>0</v>
      </c>
      <c r="G153" s="51" t="s">
        <v>0</v>
      </c>
      <c r="H153" s="50" t="s">
        <v>0</v>
      </c>
      <c r="I153" s="45" t="s">
        <v>0</v>
      </c>
      <c r="J153" s="75" t="s">
        <v>0</v>
      </c>
      <c r="K153" s="228" t="s">
        <v>0</v>
      </c>
      <c r="L153" s="47" t="s">
        <v>0</v>
      </c>
      <c r="M153" s="51" t="s">
        <v>0</v>
      </c>
      <c r="N153" s="77"/>
      <c r="O153" s="228">
        <v>7838</v>
      </c>
      <c r="P153" s="228">
        <v>805</v>
      </c>
      <c r="Q153" s="228">
        <v>379</v>
      </c>
      <c r="R153" s="207">
        <v>306</v>
      </c>
    </row>
    <row r="154" spans="2:18" s="23" customFormat="1" ht="17.25" customHeight="1" x14ac:dyDescent="0.2">
      <c r="B154" s="67">
        <v>44435</v>
      </c>
      <c r="C154" s="50">
        <v>20475</v>
      </c>
      <c r="D154" s="45">
        <v>10835</v>
      </c>
      <c r="E154" s="51">
        <v>9640</v>
      </c>
      <c r="F154" s="50" t="s">
        <v>0</v>
      </c>
      <c r="G154" s="51" t="s">
        <v>0</v>
      </c>
      <c r="H154" s="50" t="s">
        <v>0</v>
      </c>
      <c r="I154" s="45" t="s">
        <v>0</v>
      </c>
      <c r="J154" s="75" t="s">
        <v>0</v>
      </c>
      <c r="K154" s="228" t="s">
        <v>0</v>
      </c>
      <c r="L154" s="47" t="s">
        <v>0</v>
      </c>
      <c r="M154" s="51" t="s">
        <v>0</v>
      </c>
      <c r="N154" s="77"/>
      <c r="O154" s="228">
        <v>8992</v>
      </c>
      <c r="P154" s="228">
        <v>792</v>
      </c>
      <c r="Q154" s="228">
        <v>344</v>
      </c>
      <c r="R154" s="207">
        <v>284</v>
      </c>
    </row>
    <row r="155" spans="2:18" s="23" customFormat="1" ht="17.25" customHeight="1" x14ac:dyDescent="0.2">
      <c r="B155" s="67">
        <v>44436</v>
      </c>
      <c r="C155" s="50">
        <v>15635</v>
      </c>
      <c r="D155" s="45">
        <v>6456</v>
      </c>
      <c r="E155" s="51">
        <v>9179</v>
      </c>
      <c r="F155" s="50" t="s">
        <v>0</v>
      </c>
      <c r="G155" s="51" t="s">
        <v>0</v>
      </c>
      <c r="H155" s="50" t="s">
        <v>0</v>
      </c>
      <c r="I155" s="45" t="s">
        <v>0</v>
      </c>
      <c r="J155" s="75" t="s">
        <v>0</v>
      </c>
      <c r="K155" s="228" t="s">
        <v>0</v>
      </c>
      <c r="L155" s="47" t="s">
        <v>0</v>
      </c>
      <c r="M155" s="51" t="s">
        <v>0</v>
      </c>
      <c r="N155" s="77"/>
      <c r="O155" s="228">
        <v>5454</v>
      </c>
      <c r="P155" s="228">
        <v>367</v>
      </c>
      <c r="Q155" s="228">
        <v>196</v>
      </c>
      <c r="R155" s="207">
        <v>148</v>
      </c>
    </row>
    <row r="156" spans="2:18" s="23" customFormat="1" ht="17.25" customHeight="1" x14ac:dyDescent="0.2">
      <c r="B156" s="67">
        <v>44437</v>
      </c>
      <c r="C156" s="50">
        <v>14257</v>
      </c>
      <c r="D156" s="45">
        <v>5201</v>
      </c>
      <c r="E156" s="51">
        <v>9056</v>
      </c>
      <c r="F156" s="50" t="s">
        <v>0</v>
      </c>
      <c r="G156" s="51" t="s">
        <v>0</v>
      </c>
      <c r="H156" s="50" t="s">
        <v>0</v>
      </c>
      <c r="I156" s="45" t="s">
        <v>0</v>
      </c>
      <c r="J156" s="75" t="s">
        <v>0</v>
      </c>
      <c r="K156" s="228" t="s">
        <v>0</v>
      </c>
      <c r="L156" s="47" t="s">
        <v>0</v>
      </c>
      <c r="M156" s="51" t="s">
        <v>0</v>
      </c>
      <c r="N156" s="77"/>
      <c r="O156" s="228">
        <v>4552</v>
      </c>
      <c r="P156" s="228">
        <v>240</v>
      </c>
      <c r="Q156" s="228">
        <v>96</v>
      </c>
      <c r="R156" s="207">
        <v>106</v>
      </c>
    </row>
    <row r="157" spans="2:18" s="23" customFormat="1" ht="17.25" customHeight="1" x14ac:dyDescent="0.2">
      <c r="B157" s="67">
        <v>44438</v>
      </c>
      <c r="C157" s="50">
        <v>13820</v>
      </c>
      <c r="D157" s="45">
        <v>5170</v>
      </c>
      <c r="E157" s="51">
        <v>8650</v>
      </c>
      <c r="F157" s="50" t="s">
        <v>0</v>
      </c>
      <c r="G157" s="51" t="s">
        <v>0</v>
      </c>
      <c r="H157" s="50" t="s">
        <v>0</v>
      </c>
      <c r="I157" s="45" t="s">
        <v>0</v>
      </c>
      <c r="J157" s="75" t="s">
        <v>0</v>
      </c>
      <c r="K157" s="228" t="s">
        <v>0</v>
      </c>
      <c r="L157" s="47" t="s">
        <v>0</v>
      </c>
      <c r="M157" s="51" t="s">
        <v>0</v>
      </c>
      <c r="N157" s="77"/>
      <c r="O157" s="228">
        <v>4450</v>
      </c>
      <c r="P157" s="228">
        <v>302</v>
      </c>
      <c r="Q157" s="228">
        <v>123</v>
      </c>
      <c r="R157" s="207">
        <v>115</v>
      </c>
    </row>
    <row r="158" spans="2:18" s="23" customFormat="1" ht="17.25" customHeight="1" x14ac:dyDescent="0.2">
      <c r="B158" s="68">
        <v>44439</v>
      </c>
      <c r="C158" s="52">
        <v>17087</v>
      </c>
      <c r="D158" s="53">
        <v>8035</v>
      </c>
      <c r="E158" s="54">
        <v>9052</v>
      </c>
      <c r="F158" s="52" t="s">
        <v>0</v>
      </c>
      <c r="G158" s="54" t="s">
        <v>0</v>
      </c>
      <c r="H158" s="52" t="s">
        <v>0</v>
      </c>
      <c r="I158" s="53" t="s">
        <v>0</v>
      </c>
      <c r="J158" s="76" t="s">
        <v>0</v>
      </c>
      <c r="K158" s="231" t="s">
        <v>0</v>
      </c>
      <c r="L158" s="55" t="s">
        <v>0</v>
      </c>
      <c r="M158" s="54" t="s">
        <v>0</v>
      </c>
      <c r="N158" s="77"/>
      <c r="O158" s="231">
        <v>6645</v>
      </c>
      <c r="P158" s="231">
        <v>596</v>
      </c>
      <c r="Q158" s="231">
        <v>238</v>
      </c>
      <c r="R158" s="209">
        <v>214</v>
      </c>
    </row>
    <row r="159" spans="2:18" s="23" customFormat="1" ht="17.25" customHeight="1" x14ac:dyDescent="0.2">
      <c r="B159" s="69">
        <v>44440</v>
      </c>
      <c r="C159" s="70">
        <v>18988</v>
      </c>
      <c r="D159" s="71">
        <v>9734</v>
      </c>
      <c r="E159" s="72">
        <v>9254</v>
      </c>
      <c r="F159" s="70" t="s">
        <v>0</v>
      </c>
      <c r="G159" s="72" t="s">
        <v>0</v>
      </c>
      <c r="H159" s="70" t="s">
        <v>0</v>
      </c>
      <c r="I159" s="71" t="s">
        <v>0</v>
      </c>
      <c r="J159" s="74" t="s">
        <v>0</v>
      </c>
      <c r="K159" s="230" t="s">
        <v>0</v>
      </c>
      <c r="L159" s="73" t="s">
        <v>0</v>
      </c>
      <c r="M159" s="72" t="s">
        <v>0</v>
      </c>
      <c r="N159" s="77"/>
      <c r="O159" s="230">
        <v>7984</v>
      </c>
      <c r="P159" s="230">
        <v>718</v>
      </c>
      <c r="Q159" s="230">
        <v>317</v>
      </c>
      <c r="R159" s="208">
        <v>316</v>
      </c>
    </row>
    <row r="160" spans="2:18" s="23" customFormat="1" ht="17.25" customHeight="1" x14ac:dyDescent="0.2">
      <c r="B160" s="67">
        <v>44441</v>
      </c>
      <c r="C160" s="50">
        <v>19363</v>
      </c>
      <c r="D160" s="45">
        <v>9920</v>
      </c>
      <c r="E160" s="51">
        <v>9443</v>
      </c>
      <c r="F160" s="50" t="s">
        <v>0</v>
      </c>
      <c r="G160" s="51" t="s">
        <v>0</v>
      </c>
      <c r="H160" s="50" t="s">
        <v>0</v>
      </c>
      <c r="I160" s="45" t="s">
        <v>0</v>
      </c>
      <c r="J160" s="75" t="s">
        <v>0</v>
      </c>
      <c r="K160" s="228" t="s">
        <v>0</v>
      </c>
      <c r="L160" s="47" t="s">
        <v>0</v>
      </c>
      <c r="M160" s="51" t="s">
        <v>0</v>
      </c>
      <c r="N160" s="77"/>
      <c r="O160" s="228">
        <v>8169</v>
      </c>
      <c r="P160" s="228">
        <v>771</v>
      </c>
      <c r="Q160" s="228">
        <v>304</v>
      </c>
      <c r="R160" s="207">
        <v>308</v>
      </c>
    </row>
    <row r="161" spans="2:18" s="23" customFormat="1" ht="17.25" customHeight="1" x14ac:dyDescent="0.2">
      <c r="B161" s="67">
        <v>44442</v>
      </c>
      <c r="C161" s="50">
        <v>19524</v>
      </c>
      <c r="D161" s="45">
        <v>10052</v>
      </c>
      <c r="E161" s="51">
        <v>9472</v>
      </c>
      <c r="F161" s="50" t="s">
        <v>0</v>
      </c>
      <c r="G161" s="51" t="s">
        <v>0</v>
      </c>
      <c r="H161" s="50" t="s">
        <v>0</v>
      </c>
      <c r="I161" s="45" t="s">
        <v>0</v>
      </c>
      <c r="J161" s="75" t="s">
        <v>0</v>
      </c>
      <c r="K161" s="228" t="s">
        <v>0</v>
      </c>
      <c r="L161" s="47" t="s">
        <v>0</v>
      </c>
      <c r="M161" s="51" t="s">
        <v>0</v>
      </c>
      <c r="N161" s="77"/>
      <c r="O161" s="228">
        <v>8242</v>
      </c>
      <c r="P161" s="228">
        <v>742</v>
      </c>
      <c r="Q161" s="228">
        <v>315</v>
      </c>
      <c r="R161" s="207">
        <v>326</v>
      </c>
    </row>
    <row r="162" spans="2:18" s="23" customFormat="1" ht="17.25" customHeight="1" x14ac:dyDescent="0.2">
      <c r="B162" s="67">
        <v>44443</v>
      </c>
      <c r="C162" s="50">
        <v>15704</v>
      </c>
      <c r="D162" s="45">
        <v>6067</v>
      </c>
      <c r="E162" s="51">
        <v>9637</v>
      </c>
      <c r="F162" s="50" t="s">
        <v>0</v>
      </c>
      <c r="G162" s="51" t="s">
        <v>0</v>
      </c>
      <c r="H162" s="50" t="s">
        <v>0</v>
      </c>
      <c r="I162" s="45" t="s">
        <v>0</v>
      </c>
      <c r="J162" s="75" t="s">
        <v>0</v>
      </c>
      <c r="K162" s="228" t="s">
        <v>0</v>
      </c>
      <c r="L162" s="47" t="s">
        <v>0</v>
      </c>
      <c r="M162" s="51" t="s">
        <v>0</v>
      </c>
      <c r="N162" s="77"/>
      <c r="O162" s="228">
        <v>5161</v>
      </c>
      <c r="P162" s="228">
        <v>324</v>
      </c>
      <c r="Q162" s="228">
        <v>149</v>
      </c>
      <c r="R162" s="207">
        <v>148</v>
      </c>
    </row>
    <row r="163" spans="2:18" s="23" customFormat="1" ht="17.25" customHeight="1" x14ac:dyDescent="0.2">
      <c r="B163" s="67">
        <v>44444</v>
      </c>
      <c r="C163" s="50">
        <v>14091</v>
      </c>
      <c r="D163" s="45">
        <v>4744</v>
      </c>
      <c r="E163" s="51">
        <v>9347</v>
      </c>
      <c r="F163" s="50" t="s">
        <v>0</v>
      </c>
      <c r="G163" s="51" t="s">
        <v>0</v>
      </c>
      <c r="H163" s="50" t="s">
        <v>0</v>
      </c>
      <c r="I163" s="45" t="s">
        <v>0</v>
      </c>
      <c r="J163" s="75" t="s">
        <v>0</v>
      </c>
      <c r="K163" s="228" t="s">
        <v>0</v>
      </c>
      <c r="L163" s="47" t="s">
        <v>0</v>
      </c>
      <c r="M163" s="51" t="s">
        <v>0</v>
      </c>
      <c r="N163" s="77"/>
      <c r="O163" s="228">
        <v>4098</v>
      </c>
      <c r="P163" s="228">
        <v>246</v>
      </c>
      <c r="Q163" s="228">
        <v>117</v>
      </c>
      <c r="R163" s="207">
        <v>102</v>
      </c>
    </row>
    <row r="164" spans="2:18" s="23" customFormat="1" ht="17.25" customHeight="1" x14ac:dyDescent="0.2">
      <c r="B164" s="67">
        <v>44445</v>
      </c>
      <c r="C164" s="50">
        <v>17655</v>
      </c>
      <c r="D164" s="45">
        <v>8068</v>
      </c>
      <c r="E164" s="51">
        <v>9587</v>
      </c>
      <c r="F164" s="50" t="s">
        <v>0</v>
      </c>
      <c r="G164" s="51" t="s">
        <v>0</v>
      </c>
      <c r="H164" s="50" t="s">
        <v>0</v>
      </c>
      <c r="I164" s="45" t="s">
        <v>0</v>
      </c>
      <c r="J164" s="75" t="s">
        <v>0</v>
      </c>
      <c r="K164" s="228" t="s">
        <v>0</v>
      </c>
      <c r="L164" s="47" t="s">
        <v>0</v>
      </c>
      <c r="M164" s="51" t="s">
        <v>0</v>
      </c>
      <c r="N164" s="77"/>
      <c r="O164" s="228">
        <v>6633</v>
      </c>
      <c r="P164" s="228">
        <v>637</v>
      </c>
      <c r="Q164" s="228">
        <v>276</v>
      </c>
      <c r="R164" s="207">
        <v>230</v>
      </c>
    </row>
    <row r="165" spans="2:18" s="23" customFormat="1" ht="17.25" customHeight="1" x14ac:dyDescent="0.2">
      <c r="B165" s="67">
        <v>44446</v>
      </c>
      <c r="C165" s="50">
        <v>18791</v>
      </c>
      <c r="D165" s="45">
        <v>9402</v>
      </c>
      <c r="E165" s="51">
        <v>9389</v>
      </c>
      <c r="F165" s="50" t="s">
        <v>0</v>
      </c>
      <c r="G165" s="51" t="s">
        <v>0</v>
      </c>
      <c r="H165" s="50" t="s">
        <v>0</v>
      </c>
      <c r="I165" s="45" t="s">
        <v>0</v>
      </c>
      <c r="J165" s="75" t="s">
        <v>0</v>
      </c>
      <c r="K165" s="228" t="s">
        <v>0</v>
      </c>
      <c r="L165" s="47" t="s">
        <v>0</v>
      </c>
      <c r="M165" s="51" t="s">
        <v>0</v>
      </c>
      <c r="N165" s="77"/>
      <c r="O165" s="228">
        <v>7652</v>
      </c>
      <c r="P165" s="228">
        <v>780</v>
      </c>
      <c r="Q165" s="228">
        <v>309</v>
      </c>
      <c r="R165" s="207">
        <v>295</v>
      </c>
    </row>
    <row r="166" spans="2:18" s="23" customFormat="1" ht="17.25" customHeight="1" x14ac:dyDescent="0.2">
      <c r="B166" s="67">
        <v>44447</v>
      </c>
      <c r="C166" s="50">
        <v>19105</v>
      </c>
      <c r="D166" s="45">
        <v>9721</v>
      </c>
      <c r="E166" s="51">
        <v>9384</v>
      </c>
      <c r="F166" s="50" t="s">
        <v>0</v>
      </c>
      <c r="G166" s="51" t="s">
        <v>0</v>
      </c>
      <c r="H166" s="50" t="s">
        <v>0</v>
      </c>
      <c r="I166" s="45" t="s">
        <v>0</v>
      </c>
      <c r="J166" s="75" t="s">
        <v>0</v>
      </c>
      <c r="K166" s="228" t="s">
        <v>0</v>
      </c>
      <c r="L166" s="47" t="s">
        <v>0</v>
      </c>
      <c r="M166" s="51" t="s">
        <v>0</v>
      </c>
      <c r="N166" s="77"/>
      <c r="O166" s="228">
        <v>7925</v>
      </c>
      <c r="P166" s="228">
        <v>792</v>
      </c>
      <c r="Q166" s="228">
        <v>337</v>
      </c>
      <c r="R166" s="207">
        <v>286</v>
      </c>
    </row>
    <row r="167" spans="2:18" s="23" customFormat="1" ht="17.25" customHeight="1" x14ac:dyDescent="0.2">
      <c r="B167" s="67">
        <v>44448</v>
      </c>
      <c r="C167" s="50">
        <v>18998</v>
      </c>
      <c r="D167" s="45">
        <v>9481</v>
      </c>
      <c r="E167" s="51">
        <v>9517</v>
      </c>
      <c r="F167" s="50" t="s">
        <v>0</v>
      </c>
      <c r="G167" s="51" t="s">
        <v>0</v>
      </c>
      <c r="H167" s="50" t="s">
        <v>0</v>
      </c>
      <c r="I167" s="45" t="s">
        <v>0</v>
      </c>
      <c r="J167" s="75" t="s">
        <v>0</v>
      </c>
      <c r="K167" s="228" t="s">
        <v>0</v>
      </c>
      <c r="L167" s="47" t="s">
        <v>0</v>
      </c>
      <c r="M167" s="51" t="s">
        <v>0</v>
      </c>
      <c r="N167" s="77"/>
      <c r="O167" s="228">
        <v>7678</v>
      </c>
      <c r="P167" s="228">
        <v>730</v>
      </c>
      <c r="Q167" s="228">
        <v>360</v>
      </c>
      <c r="R167" s="207">
        <v>365</v>
      </c>
    </row>
    <row r="168" spans="2:18" s="23" customFormat="1" ht="17.25" customHeight="1" x14ac:dyDescent="0.2">
      <c r="B168" s="67">
        <v>44449</v>
      </c>
      <c r="C168" s="50">
        <v>19773</v>
      </c>
      <c r="D168" s="45">
        <v>10221</v>
      </c>
      <c r="E168" s="51">
        <v>9552</v>
      </c>
      <c r="F168" s="50" t="s">
        <v>0</v>
      </c>
      <c r="G168" s="51" t="s">
        <v>0</v>
      </c>
      <c r="H168" s="50" t="s">
        <v>0</v>
      </c>
      <c r="I168" s="45" t="s">
        <v>0</v>
      </c>
      <c r="J168" s="75" t="s">
        <v>0</v>
      </c>
      <c r="K168" s="228" t="s">
        <v>0</v>
      </c>
      <c r="L168" s="47" t="s">
        <v>0</v>
      </c>
      <c r="M168" s="51" t="s">
        <v>0</v>
      </c>
      <c r="N168" s="77"/>
      <c r="O168" s="228">
        <v>8430</v>
      </c>
      <c r="P168" s="228">
        <v>741</v>
      </c>
      <c r="Q168" s="228">
        <v>327</v>
      </c>
      <c r="R168" s="207">
        <v>319</v>
      </c>
    </row>
    <row r="169" spans="2:18" s="23" customFormat="1" ht="17.25" customHeight="1" x14ac:dyDescent="0.2">
      <c r="B169" s="67">
        <v>44450</v>
      </c>
      <c r="C169" s="50">
        <v>14910</v>
      </c>
      <c r="D169" s="45">
        <v>6267</v>
      </c>
      <c r="E169" s="51">
        <v>8643</v>
      </c>
      <c r="F169" s="50" t="s">
        <v>0</v>
      </c>
      <c r="G169" s="51" t="s">
        <v>0</v>
      </c>
      <c r="H169" s="50" t="s">
        <v>0</v>
      </c>
      <c r="I169" s="45" t="s">
        <v>0</v>
      </c>
      <c r="J169" s="75" t="s">
        <v>0</v>
      </c>
      <c r="K169" s="228" t="s">
        <v>0</v>
      </c>
      <c r="L169" s="47" t="s">
        <v>0</v>
      </c>
      <c r="M169" s="51" t="s">
        <v>0</v>
      </c>
      <c r="N169" s="77"/>
      <c r="O169" s="228">
        <v>5432</v>
      </c>
      <c r="P169" s="228">
        <v>327</v>
      </c>
      <c r="Q169" s="228">
        <v>149</v>
      </c>
      <c r="R169" s="207">
        <v>129</v>
      </c>
    </row>
    <row r="170" spans="2:18" s="23" customFormat="1" ht="17.25" customHeight="1" x14ac:dyDescent="0.2">
      <c r="B170" s="67">
        <v>44451</v>
      </c>
      <c r="C170" s="50">
        <v>14053</v>
      </c>
      <c r="D170" s="45">
        <v>5010</v>
      </c>
      <c r="E170" s="51">
        <v>9043</v>
      </c>
      <c r="F170" s="50" t="s">
        <v>0</v>
      </c>
      <c r="G170" s="51" t="s">
        <v>0</v>
      </c>
      <c r="H170" s="50" t="s">
        <v>0</v>
      </c>
      <c r="I170" s="45" t="s">
        <v>0</v>
      </c>
      <c r="J170" s="75" t="s">
        <v>0</v>
      </c>
      <c r="K170" s="228" t="s">
        <v>0</v>
      </c>
      <c r="L170" s="47" t="s">
        <v>0</v>
      </c>
      <c r="M170" s="51" t="s">
        <v>0</v>
      </c>
      <c r="N170" s="77"/>
      <c r="O170" s="228">
        <v>4412</v>
      </c>
      <c r="P170" s="228">
        <v>222</v>
      </c>
      <c r="Q170" s="228">
        <v>122</v>
      </c>
      <c r="R170" s="207">
        <v>84</v>
      </c>
    </row>
    <row r="171" spans="2:18" s="23" customFormat="1" ht="17.25" customHeight="1" x14ac:dyDescent="0.2">
      <c r="B171" s="67">
        <v>44452</v>
      </c>
      <c r="C171" s="50">
        <v>17558</v>
      </c>
      <c r="D171" s="45">
        <v>8482</v>
      </c>
      <c r="E171" s="51">
        <v>9076</v>
      </c>
      <c r="F171" s="50" t="s">
        <v>0</v>
      </c>
      <c r="G171" s="51" t="s">
        <v>0</v>
      </c>
      <c r="H171" s="50" t="s">
        <v>0</v>
      </c>
      <c r="I171" s="45" t="s">
        <v>0</v>
      </c>
      <c r="J171" s="75" t="s">
        <v>0</v>
      </c>
      <c r="K171" s="228" t="s">
        <v>0</v>
      </c>
      <c r="L171" s="47" t="s">
        <v>0</v>
      </c>
      <c r="M171" s="51" t="s">
        <v>0</v>
      </c>
      <c r="N171" s="77"/>
      <c r="O171" s="228">
        <v>7172</v>
      </c>
      <c r="P171" s="228">
        <v>552</v>
      </c>
      <c r="Q171" s="228">
        <v>258</v>
      </c>
      <c r="R171" s="207">
        <v>210</v>
      </c>
    </row>
    <row r="172" spans="2:18" s="23" customFormat="1" ht="17.25" customHeight="1" x14ac:dyDescent="0.2">
      <c r="B172" s="67">
        <v>44453</v>
      </c>
      <c r="C172" s="50">
        <v>19452</v>
      </c>
      <c r="D172" s="45">
        <v>10244</v>
      </c>
      <c r="E172" s="51">
        <v>9208</v>
      </c>
      <c r="F172" s="50" t="s">
        <v>0</v>
      </c>
      <c r="G172" s="51" t="s">
        <v>0</v>
      </c>
      <c r="H172" s="50" t="s">
        <v>0</v>
      </c>
      <c r="I172" s="45" t="s">
        <v>0</v>
      </c>
      <c r="J172" s="75" t="s">
        <v>0</v>
      </c>
      <c r="K172" s="228" t="s">
        <v>0</v>
      </c>
      <c r="L172" s="47" t="s">
        <v>0</v>
      </c>
      <c r="M172" s="51" t="s">
        <v>0</v>
      </c>
      <c r="N172" s="77"/>
      <c r="O172" s="228">
        <v>8543</v>
      </c>
      <c r="P172" s="228">
        <v>684</v>
      </c>
      <c r="Q172" s="228">
        <v>325</v>
      </c>
      <c r="R172" s="207">
        <v>330</v>
      </c>
    </row>
    <row r="173" spans="2:18" s="23" customFormat="1" ht="17.25" customHeight="1" x14ac:dyDescent="0.2">
      <c r="B173" s="67">
        <v>44454</v>
      </c>
      <c r="C173" s="50">
        <v>20554</v>
      </c>
      <c r="D173" s="45">
        <v>10809</v>
      </c>
      <c r="E173" s="51">
        <v>9745</v>
      </c>
      <c r="F173" s="50" t="s">
        <v>0</v>
      </c>
      <c r="G173" s="51" t="s">
        <v>0</v>
      </c>
      <c r="H173" s="50" t="s">
        <v>0</v>
      </c>
      <c r="I173" s="45" t="s">
        <v>0</v>
      </c>
      <c r="J173" s="75" t="s">
        <v>0</v>
      </c>
      <c r="K173" s="228" t="s">
        <v>0</v>
      </c>
      <c r="L173" s="47" t="s">
        <v>0</v>
      </c>
      <c r="M173" s="51" t="s">
        <v>0</v>
      </c>
      <c r="N173" s="77"/>
      <c r="O173" s="228">
        <v>8995</v>
      </c>
      <c r="P173" s="228">
        <v>768</v>
      </c>
      <c r="Q173" s="228">
        <v>337</v>
      </c>
      <c r="R173" s="207">
        <v>327</v>
      </c>
    </row>
    <row r="174" spans="2:18" s="23" customFormat="1" ht="17.25" customHeight="1" x14ac:dyDescent="0.2">
      <c r="B174" s="67">
        <v>44455</v>
      </c>
      <c r="C174" s="50">
        <v>20398</v>
      </c>
      <c r="D174" s="45">
        <v>10553</v>
      </c>
      <c r="E174" s="51">
        <v>9845</v>
      </c>
      <c r="F174" s="50" t="s">
        <v>0</v>
      </c>
      <c r="G174" s="51" t="s">
        <v>0</v>
      </c>
      <c r="H174" s="50" t="s">
        <v>0</v>
      </c>
      <c r="I174" s="45" t="s">
        <v>0</v>
      </c>
      <c r="J174" s="75" t="s">
        <v>0</v>
      </c>
      <c r="K174" s="228" t="s">
        <v>0</v>
      </c>
      <c r="L174" s="47" t="s">
        <v>0</v>
      </c>
      <c r="M174" s="51" t="s">
        <v>0</v>
      </c>
      <c r="N174" s="77"/>
      <c r="O174" s="228">
        <v>8722</v>
      </c>
      <c r="P174" s="228">
        <v>776</v>
      </c>
      <c r="Q174" s="228">
        <v>367</v>
      </c>
      <c r="R174" s="207">
        <v>306</v>
      </c>
    </row>
    <row r="175" spans="2:18" s="23" customFormat="1" ht="17.25" customHeight="1" x14ac:dyDescent="0.2">
      <c r="B175" s="67">
        <v>44456</v>
      </c>
      <c r="C175" s="50">
        <v>20909</v>
      </c>
      <c r="D175" s="45">
        <v>10964</v>
      </c>
      <c r="E175" s="51">
        <v>9945</v>
      </c>
      <c r="F175" s="50" t="s">
        <v>0</v>
      </c>
      <c r="G175" s="51" t="s">
        <v>0</v>
      </c>
      <c r="H175" s="50" t="s">
        <v>0</v>
      </c>
      <c r="I175" s="45" t="s">
        <v>0</v>
      </c>
      <c r="J175" s="75" t="s">
        <v>0</v>
      </c>
      <c r="K175" s="228" t="s">
        <v>0</v>
      </c>
      <c r="L175" s="47" t="s">
        <v>0</v>
      </c>
      <c r="M175" s="51" t="s">
        <v>0</v>
      </c>
      <c r="N175" s="77"/>
      <c r="O175" s="228">
        <v>9181</v>
      </c>
      <c r="P175" s="228">
        <v>698</v>
      </c>
      <c r="Q175" s="228">
        <v>339</v>
      </c>
      <c r="R175" s="207">
        <v>317</v>
      </c>
    </row>
    <row r="176" spans="2:18" s="23" customFormat="1" ht="17.25" customHeight="1" x14ac:dyDescent="0.2">
      <c r="B176" s="67">
        <v>44457</v>
      </c>
      <c r="C176" s="50">
        <v>16905</v>
      </c>
      <c r="D176" s="45">
        <v>6669</v>
      </c>
      <c r="E176" s="51">
        <v>10236</v>
      </c>
      <c r="F176" s="50" t="s">
        <v>0</v>
      </c>
      <c r="G176" s="51" t="s">
        <v>0</v>
      </c>
      <c r="H176" s="50" t="s">
        <v>0</v>
      </c>
      <c r="I176" s="45" t="s">
        <v>0</v>
      </c>
      <c r="J176" s="75" t="s">
        <v>0</v>
      </c>
      <c r="K176" s="228" t="s">
        <v>0</v>
      </c>
      <c r="L176" s="47" t="s">
        <v>0</v>
      </c>
      <c r="M176" s="51" t="s">
        <v>0</v>
      </c>
      <c r="N176" s="77"/>
      <c r="O176" s="228">
        <v>5763</v>
      </c>
      <c r="P176" s="228">
        <v>353</v>
      </c>
      <c r="Q176" s="228">
        <v>193</v>
      </c>
      <c r="R176" s="207">
        <v>122</v>
      </c>
    </row>
    <row r="177" spans="2:18" s="23" customFormat="1" ht="17.25" customHeight="1" x14ac:dyDescent="0.2">
      <c r="B177" s="67">
        <v>44458</v>
      </c>
      <c r="C177" s="50">
        <v>14985</v>
      </c>
      <c r="D177" s="45">
        <v>4895</v>
      </c>
      <c r="E177" s="51">
        <v>10090</v>
      </c>
      <c r="F177" s="50" t="s">
        <v>0</v>
      </c>
      <c r="G177" s="51" t="s">
        <v>0</v>
      </c>
      <c r="H177" s="50" t="s">
        <v>0</v>
      </c>
      <c r="I177" s="45" t="s">
        <v>0</v>
      </c>
      <c r="J177" s="75" t="s">
        <v>0</v>
      </c>
      <c r="K177" s="228" t="s">
        <v>0</v>
      </c>
      <c r="L177" s="47" t="s">
        <v>0</v>
      </c>
      <c r="M177" s="51" t="s">
        <v>0</v>
      </c>
      <c r="N177" s="77"/>
      <c r="O177" s="228">
        <v>4284</v>
      </c>
      <c r="P177" s="228">
        <v>232</v>
      </c>
      <c r="Q177" s="228">
        <v>119</v>
      </c>
      <c r="R177" s="207">
        <v>78</v>
      </c>
    </row>
    <row r="178" spans="2:18" s="23" customFormat="1" ht="17.25" customHeight="1" x14ac:dyDescent="0.2">
      <c r="B178" s="67">
        <v>44459</v>
      </c>
      <c r="C178" s="50">
        <v>18270</v>
      </c>
      <c r="D178" s="45">
        <v>8516</v>
      </c>
      <c r="E178" s="51">
        <v>9754</v>
      </c>
      <c r="F178" s="50" t="s">
        <v>0</v>
      </c>
      <c r="G178" s="51" t="s">
        <v>0</v>
      </c>
      <c r="H178" s="50" t="s">
        <v>0</v>
      </c>
      <c r="I178" s="45" t="s">
        <v>0</v>
      </c>
      <c r="J178" s="75" t="s">
        <v>0</v>
      </c>
      <c r="K178" s="228" t="s">
        <v>0</v>
      </c>
      <c r="L178" s="47" t="s">
        <v>0</v>
      </c>
      <c r="M178" s="51" t="s">
        <v>0</v>
      </c>
      <c r="N178" s="77"/>
      <c r="O178" s="228">
        <v>7065</v>
      </c>
      <c r="P178" s="228">
        <v>655</v>
      </c>
      <c r="Q178" s="228">
        <v>265</v>
      </c>
      <c r="R178" s="207">
        <v>233</v>
      </c>
    </row>
    <row r="179" spans="2:18" s="23" customFormat="1" ht="17.25" customHeight="1" x14ac:dyDescent="0.2">
      <c r="B179" s="67">
        <v>44460</v>
      </c>
      <c r="C179" s="50">
        <v>19846</v>
      </c>
      <c r="D179" s="45">
        <v>9768</v>
      </c>
      <c r="E179" s="51">
        <v>10078</v>
      </c>
      <c r="F179" s="50" t="s">
        <v>0</v>
      </c>
      <c r="G179" s="51" t="s">
        <v>0</v>
      </c>
      <c r="H179" s="50" t="s">
        <v>0</v>
      </c>
      <c r="I179" s="45" t="s">
        <v>0</v>
      </c>
      <c r="J179" s="75" t="s">
        <v>0</v>
      </c>
      <c r="K179" s="228" t="s">
        <v>0</v>
      </c>
      <c r="L179" s="47" t="s">
        <v>0</v>
      </c>
      <c r="M179" s="51" t="s">
        <v>0</v>
      </c>
      <c r="N179" s="77"/>
      <c r="O179" s="228">
        <v>7966</v>
      </c>
      <c r="P179" s="228">
        <v>790</v>
      </c>
      <c r="Q179" s="228">
        <v>336</v>
      </c>
      <c r="R179" s="207">
        <v>313</v>
      </c>
    </row>
    <row r="180" spans="2:18" s="23" customFormat="1" ht="17.25" customHeight="1" x14ac:dyDescent="0.2">
      <c r="B180" s="67">
        <v>44461</v>
      </c>
      <c r="C180" s="50">
        <v>18787</v>
      </c>
      <c r="D180" s="45">
        <v>9115</v>
      </c>
      <c r="E180" s="51">
        <v>9672</v>
      </c>
      <c r="F180" s="50" t="s">
        <v>0</v>
      </c>
      <c r="G180" s="51" t="s">
        <v>0</v>
      </c>
      <c r="H180" s="50" t="s">
        <v>0</v>
      </c>
      <c r="I180" s="45" t="s">
        <v>0</v>
      </c>
      <c r="J180" s="75" t="s">
        <v>0</v>
      </c>
      <c r="K180" s="228" t="s">
        <v>0</v>
      </c>
      <c r="L180" s="47" t="s">
        <v>0</v>
      </c>
      <c r="M180" s="51" t="s">
        <v>0</v>
      </c>
      <c r="N180" s="77"/>
      <c r="O180" s="228">
        <v>7295</v>
      </c>
      <c r="P180" s="228">
        <v>770</v>
      </c>
      <c r="Q180" s="228">
        <v>320</v>
      </c>
      <c r="R180" s="207">
        <v>336</v>
      </c>
    </row>
    <row r="181" spans="2:18" s="23" customFormat="1" ht="17.25" customHeight="1" x14ac:dyDescent="0.2">
      <c r="B181" s="67">
        <v>44462</v>
      </c>
      <c r="C181" s="50">
        <v>19687</v>
      </c>
      <c r="D181" s="45">
        <v>9785</v>
      </c>
      <c r="E181" s="51">
        <v>9902</v>
      </c>
      <c r="F181" s="50" t="s">
        <v>0</v>
      </c>
      <c r="G181" s="51" t="s">
        <v>0</v>
      </c>
      <c r="H181" s="50" t="s">
        <v>0</v>
      </c>
      <c r="I181" s="45" t="s">
        <v>0</v>
      </c>
      <c r="J181" s="75" t="s">
        <v>0</v>
      </c>
      <c r="K181" s="228" t="s">
        <v>0</v>
      </c>
      <c r="L181" s="47" t="s">
        <v>0</v>
      </c>
      <c r="M181" s="51" t="s">
        <v>0</v>
      </c>
      <c r="N181" s="77"/>
      <c r="O181" s="228">
        <v>7950</v>
      </c>
      <c r="P181" s="228">
        <v>784</v>
      </c>
      <c r="Q181" s="228">
        <v>356</v>
      </c>
      <c r="R181" s="207">
        <v>333</v>
      </c>
    </row>
    <row r="182" spans="2:18" s="23" customFormat="1" ht="17.25" customHeight="1" x14ac:dyDescent="0.2">
      <c r="B182" s="67">
        <v>44463</v>
      </c>
      <c r="C182" s="50">
        <v>19985</v>
      </c>
      <c r="D182" s="45">
        <v>10648</v>
      </c>
      <c r="E182" s="51">
        <v>9337</v>
      </c>
      <c r="F182" s="50" t="s">
        <v>0</v>
      </c>
      <c r="G182" s="51" t="s">
        <v>0</v>
      </c>
      <c r="H182" s="50" t="s">
        <v>0</v>
      </c>
      <c r="I182" s="45" t="s">
        <v>0</v>
      </c>
      <c r="J182" s="75" t="s">
        <v>0</v>
      </c>
      <c r="K182" s="228" t="s">
        <v>0</v>
      </c>
      <c r="L182" s="47" t="s">
        <v>0</v>
      </c>
      <c r="M182" s="51" t="s">
        <v>0</v>
      </c>
      <c r="N182" s="77"/>
      <c r="O182" s="228">
        <v>8821</v>
      </c>
      <c r="P182" s="228">
        <v>785</v>
      </c>
      <c r="Q182" s="228">
        <v>346</v>
      </c>
      <c r="R182" s="207">
        <v>288</v>
      </c>
    </row>
    <row r="183" spans="2:18" s="23" customFormat="1" ht="17.25" customHeight="1" x14ac:dyDescent="0.2">
      <c r="B183" s="67">
        <v>44464</v>
      </c>
      <c r="C183" s="50">
        <v>15232</v>
      </c>
      <c r="D183" s="45">
        <v>6098</v>
      </c>
      <c r="E183" s="51">
        <v>9134</v>
      </c>
      <c r="F183" s="50" t="s">
        <v>0</v>
      </c>
      <c r="G183" s="51" t="s">
        <v>0</v>
      </c>
      <c r="H183" s="50" t="s">
        <v>0</v>
      </c>
      <c r="I183" s="45" t="s">
        <v>0</v>
      </c>
      <c r="J183" s="75" t="s">
        <v>0</v>
      </c>
      <c r="K183" s="228" t="s">
        <v>0</v>
      </c>
      <c r="L183" s="47" t="s">
        <v>0</v>
      </c>
      <c r="M183" s="51" t="s">
        <v>0</v>
      </c>
      <c r="N183" s="77"/>
      <c r="O183" s="228">
        <v>5340</v>
      </c>
      <c r="P183" s="228">
        <v>350</v>
      </c>
      <c r="Q183" s="228">
        <v>162</v>
      </c>
      <c r="R183" s="207">
        <v>139</v>
      </c>
    </row>
    <row r="184" spans="2:18" s="23" customFormat="1" ht="17.25" customHeight="1" x14ac:dyDescent="0.2">
      <c r="B184" s="67">
        <v>44465</v>
      </c>
      <c r="C184" s="50">
        <v>14070</v>
      </c>
      <c r="D184" s="45">
        <v>4645</v>
      </c>
      <c r="E184" s="51">
        <v>9425</v>
      </c>
      <c r="F184" s="50" t="s">
        <v>0</v>
      </c>
      <c r="G184" s="51" t="s">
        <v>0</v>
      </c>
      <c r="H184" s="50" t="s">
        <v>0</v>
      </c>
      <c r="I184" s="45" t="s">
        <v>0</v>
      </c>
      <c r="J184" s="75" t="s">
        <v>0</v>
      </c>
      <c r="K184" s="228" t="s">
        <v>0</v>
      </c>
      <c r="L184" s="47" t="s">
        <v>0</v>
      </c>
      <c r="M184" s="51" t="s">
        <v>0</v>
      </c>
      <c r="N184" s="77"/>
      <c r="O184" s="228">
        <v>4047</v>
      </c>
      <c r="P184" s="228">
        <v>252</v>
      </c>
      <c r="Q184" s="228">
        <v>107</v>
      </c>
      <c r="R184" s="207">
        <v>87</v>
      </c>
    </row>
    <row r="185" spans="2:18" s="23" customFormat="1" ht="17.25" customHeight="1" x14ac:dyDescent="0.2">
      <c r="B185" s="67">
        <v>44466</v>
      </c>
      <c r="C185" s="50">
        <v>18055</v>
      </c>
      <c r="D185" s="45">
        <v>7888</v>
      </c>
      <c r="E185" s="51">
        <v>10167</v>
      </c>
      <c r="F185" s="50" t="s">
        <v>0</v>
      </c>
      <c r="G185" s="51" t="s">
        <v>0</v>
      </c>
      <c r="H185" s="50" t="s">
        <v>0</v>
      </c>
      <c r="I185" s="45" t="s">
        <v>0</v>
      </c>
      <c r="J185" s="75" t="s">
        <v>0</v>
      </c>
      <c r="K185" s="228" t="s">
        <v>0</v>
      </c>
      <c r="L185" s="47" t="s">
        <v>0</v>
      </c>
      <c r="M185" s="51" t="s">
        <v>0</v>
      </c>
      <c r="N185" s="77"/>
      <c r="O185" s="228">
        <v>6706</v>
      </c>
      <c r="P185" s="228">
        <v>597</v>
      </c>
      <c r="Q185" s="228">
        <v>225</v>
      </c>
      <c r="R185" s="207">
        <v>255</v>
      </c>
    </row>
    <row r="186" spans="2:18" s="23" customFormat="1" ht="17.25" customHeight="1" x14ac:dyDescent="0.2">
      <c r="B186" s="67">
        <v>44467</v>
      </c>
      <c r="C186" s="50">
        <v>19415</v>
      </c>
      <c r="D186" s="45">
        <v>9374</v>
      </c>
      <c r="E186" s="51">
        <v>10041</v>
      </c>
      <c r="F186" s="50" t="s">
        <v>0</v>
      </c>
      <c r="G186" s="51" t="s">
        <v>0</v>
      </c>
      <c r="H186" s="50" t="s">
        <v>0</v>
      </c>
      <c r="I186" s="45" t="s">
        <v>0</v>
      </c>
      <c r="J186" s="75" t="s">
        <v>0</v>
      </c>
      <c r="K186" s="228" t="s">
        <v>0</v>
      </c>
      <c r="L186" s="47" t="s">
        <v>0</v>
      </c>
      <c r="M186" s="51" t="s">
        <v>0</v>
      </c>
      <c r="N186" s="77"/>
      <c r="O186" s="228">
        <v>7788</v>
      </c>
      <c r="P186" s="228">
        <v>797</v>
      </c>
      <c r="Q186" s="228">
        <v>321</v>
      </c>
      <c r="R186" s="207">
        <v>290</v>
      </c>
    </row>
    <row r="187" spans="2:18" s="23" customFormat="1" ht="17.25" customHeight="1" x14ac:dyDescent="0.2">
      <c r="B187" s="67">
        <v>44468</v>
      </c>
      <c r="C187" s="50">
        <v>19776</v>
      </c>
      <c r="D187" s="45">
        <v>10101</v>
      </c>
      <c r="E187" s="51">
        <v>9675</v>
      </c>
      <c r="F187" s="50" t="s">
        <v>0</v>
      </c>
      <c r="G187" s="51" t="s">
        <v>0</v>
      </c>
      <c r="H187" s="50" t="s">
        <v>0</v>
      </c>
      <c r="I187" s="45" t="s">
        <v>0</v>
      </c>
      <c r="J187" s="75" t="s">
        <v>0</v>
      </c>
      <c r="K187" s="228" t="s">
        <v>0</v>
      </c>
      <c r="L187" s="47" t="s">
        <v>0</v>
      </c>
      <c r="M187" s="51" t="s">
        <v>0</v>
      </c>
      <c r="N187" s="77"/>
      <c r="O187" s="228">
        <v>8394</v>
      </c>
      <c r="P187" s="228">
        <v>880</v>
      </c>
      <c r="Q187" s="228">
        <v>309</v>
      </c>
      <c r="R187" s="207">
        <v>323</v>
      </c>
    </row>
    <row r="188" spans="2:18" s="23" customFormat="1" ht="17.25" customHeight="1" x14ac:dyDescent="0.2">
      <c r="B188" s="68">
        <v>44469</v>
      </c>
      <c r="C188" s="52">
        <v>19439</v>
      </c>
      <c r="D188" s="53">
        <v>9558</v>
      </c>
      <c r="E188" s="54">
        <v>9881</v>
      </c>
      <c r="F188" s="52" t="s">
        <v>0</v>
      </c>
      <c r="G188" s="54" t="s">
        <v>0</v>
      </c>
      <c r="H188" s="52" t="s">
        <v>0</v>
      </c>
      <c r="I188" s="53" t="s">
        <v>0</v>
      </c>
      <c r="J188" s="76" t="s">
        <v>0</v>
      </c>
      <c r="K188" s="231" t="s">
        <v>0</v>
      </c>
      <c r="L188" s="55" t="s">
        <v>0</v>
      </c>
      <c r="M188" s="54" t="s">
        <v>0</v>
      </c>
      <c r="N188" s="77"/>
      <c r="O188" s="231">
        <v>7976</v>
      </c>
      <c r="P188" s="231">
        <v>772</v>
      </c>
      <c r="Q188" s="231">
        <v>340</v>
      </c>
      <c r="R188" s="209">
        <v>307</v>
      </c>
    </row>
    <row r="189" spans="2:18" s="23" customFormat="1" ht="17.25" customHeight="1" x14ac:dyDescent="0.2">
      <c r="B189" s="69">
        <v>44470</v>
      </c>
      <c r="C189" s="70">
        <v>20404</v>
      </c>
      <c r="D189" s="71">
        <v>10497</v>
      </c>
      <c r="E189" s="72">
        <v>9907</v>
      </c>
      <c r="F189" s="70" t="s">
        <v>0</v>
      </c>
      <c r="G189" s="72" t="s">
        <v>0</v>
      </c>
      <c r="H189" s="70" t="s">
        <v>0</v>
      </c>
      <c r="I189" s="71" t="s">
        <v>0</v>
      </c>
      <c r="J189" s="74" t="s">
        <v>0</v>
      </c>
      <c r="K189" s="230" t="s">
        <v>0</v>
      </c>
      <c r="L189" s="73" t="s">
        <v>0</v>
      </c>
      <c r="M189" s="72" t="s">
        <v>0</v>
      </c>
      <c r="N189" s="77"/>
      <c r="O189" s="230">
        <v>8905</v>
      </c>
      <c r="P189" s="230">
        <v>760</v>
      </c>
      <c r="Q189" s="230">
        <v>328</v>
      </c>
      <c r="R189" s="208">
        <v>272</v>
      </c>
    </row>
    <row r="190" spans="2:18" s="23" customFormat="1" ht="17.25" customHeight="1" x14ac:dyDescent="0.2">
      <c r="B190" s="67">
        <v>44471</v>
      </c>
      <c r="C190" s="50">
        <v>15953</v>
      </c>
      <c r="D190" s="45">
        <v>6343</v>
      </c>
      <c r="E190" s="51">
        <v>9610</v>
      </c>
      <c r="F190" s="50" t="s">
        <v>0</v>
      </c>
      <c r="G190" s="51" t="s">
        <v>0</v>
      </c>
      <c r="H190" s="50" t="s">
        <v>0</v>
      </c>
      <c r="I190" s="45" t="s">
        <v>0</v>
      </c>
      <c r="J190" s="75" t="s">
        <v>0</v>
      </c>
      <c r="K190" s="228" t="s">
        <v>0</v>
      </c>
      <c r="L190" s="47" t="s">
        <v>0</v>
      </c>
      <c r="M190" s="51" t="s">
        <v>0</v>
      </c>
      <c r="N190" s="77"/>
      <c r="O190" s="228">
        <v>5518</v>
      </c>
      <c r="P190" s="228">
        <v>362</v>
      </c>
      <c r="Q190" s="228">
        <v>176</v>
      </c>
      <c r="R190" s="207">
        <v>148</v>
      </c>
    </row>
    <row r="191" spans="2:18" s="23" customFormat="1" ht="17.25" customHeight="1" x14ac:dyDescent="0.2">
      <c r="B191" s="67">
        <v>44472</v>
      </c>
      <c r="C191" s="50">
        <v>14038</v>
      </c>
      <c r="D191" s="45">
        <v>4631</v>
      </c>
      <c r="E191" s="51">
        <v>9407</v>
      </c>
      <c r="F191" s="50" t="s">
        <v>0</v>
      </c>
      <c r="G191" s="51" t="s">
        <v>0</v>
      </c>
      <c r="H191" s="50" t="s">
        <v>0</v>
      </c>
      <c r="I191" s="45" t="s">
        <v>0</v>
      </c>
      <c r="J191" s="75" t="s">
        <v>0</v>
      </c>
      <c r="K191" s="228" t="s">
        <v>0</v>
      </c>
      <c r="L191" s="47" t="s">
        <v>0</v>
      </c>
      <c r="M191" s="51" t="s">
        <v>0</v>
      </c>
      <c r="N191" s="77"/>
      <c r="O191" s="228">
        <v>4178</v>
      </c>
      <c r="P191" s="228">
        <v>214</v>
      </c>
      <c r="Q191" s="228">
        <v>105</v>
      </c>
      <c r="R191" s="207">
        <v>64</v>
      </c>
    </row>
    <row r="192" spans="2:18" s="23" customFormat="1" ht="17.25" customHeight="1" x14ac:dyDescent="0.2">
      <c r="B192" s="67">
        <v>44473</v>
      </c>
      <c r="C192" s="50">
        <v>17852</v>
      </c>
      <c r="D192" s="45">
        <v>8233</v>
      </c>
      <c r="E192" s="51">
        <v>9619</v>
      </c>
      <c r="F192" s="50" t="s">
        <v>0</v>
      </c>
      <c r="G192" s="51" t="s">
        <v>0</v>
      </c>
      <c r="H192" s="50" t="s">
        <v>0</v>
      </c>
      <c r="I192" s="45" t="s">
        <v>0</v>
      </c>
      <c r="J192" s="75" t="s">
        <v>0</v>
      </c>
      <c r="K192" s="228" t="s">
        <v>0</v>
      </c>
      <c r="L192" s="47" t="s">
        <v>0</v>
      </c>
      <c r="M192" s="51" t="s">
        <v>0</v>
      </c>
      <c r="N192" s="77"/>
      <c r="O192" s="228">
        <v>6984</v>
      </c>
      <c r="P192" s="228">
        <v>621</v>
      </c>
      <c r="Q192" s="228">
        <v>235</v>
      </c>
      <c r="R192" s="207">
        <v>258</v>
      </c>
    </row>
    <row r="193" spans="2:18" s="23" customFormat="1" ht="17.25" customHeight="1" x14ac:dyDescent="0.2">
      <c r="B193" s="67">
        <v>44474</v>
      </c>
      <c r="C193" s="50">
        <v>19354</v>
      </c>
      <c r="D193" s="45">
        <v>9513</v>
      </c>
      <c r="E193" s="51">
        <v>9841</v>
      </c>
      <c r="F193" s="50" t="s">
        <v>0</v>
      </c>
      <c r="G193" s="51" t="s">
        <v>0</v>
      </c>
      <c r="H193" s="50" t="s">
        <v>0</v>
      </c>
      <c r="I193" s="45" t="s">
        <v>0</v>
      </c>
      <c r="J193" s="75" t="s">
        <v>0</v>
      </c>
      <c r="K193" s="228" t="s">
        <v>0</v>
      </c>
      <c r="L193" s="47" t="s">
        <v>0</v>
      </c>
      <c r="M193" s="51" t="s">
        <v>0</v>
      </c>
      <c r="N193" s="77"/>
      <c r="O193" s="228">
        <v>8051</v>
      </c>
      <c r="P193" s="228">
        <v>702</v>
      </c>
      <c r="Q193" s="228">
        <v>331</v>
      </c>
      <c r="R193" s="207">
        <v>266</v>
      </c>
    </row>
    <row r="194" spans="2:18" s="23" customFormat="1" ht="17.25" customHeight="1" x14ac:dyDescent="0.2">
      <c r="B194" s="67">
        <v>44475</v>
      </c>
      <c r="C194" s="50">
        <v>19226</v>
      </c>
      <c r="D194" s="45">
        <v>9693</v>
      </c>
      <c r="E194" s="51">
        <v>9533</v>
      </c>
      <c r="F194" s="50" t="s">
        <v>0</v>
      </c>
      <c r="G194" s="51" t="s">
        <v>0</v>
      </c>
      <c r="H194" s="50" t="s">
        <v>0</v>
      </c>
      <c r="I194" s="45" t="s">
        <v>0</v>
      </c>
      <c r="J194" s="75" t="s">
        <v>0</v>
      </c>
      <c r="K194" s="228" t="s">
        <v>0</v>
      </c>
      <c r="L194" s="47" t="s">
        <v>0</v>
      </c>
      <c r="M194" s="51" t="s">
        <v>0</v>
      </c>
      <c r="N194" s="77"/>
      <c r="O194" s="228">
        <v>8096</v>
      </c>
      <c r="P194" s="228">
        <v>810</v>
      </c>
      <c r="Q194" s="228">
        <v>321</v>
      </c>
      <c r="R194" s="207">
        <v>317</v>
      </c>
    </row>
    <row r="195" spans="2:18" s="23" customFormat="1" ht="17.25" customHeight="1" x14ac:dyDescent="0.2">
      <c r="B195" s="67">
        <v>44476</v>
      </c>
      <c r="C195" s="50">
        <v>19188</v>
      </c>
      <c r="D195" s="45">
        <v>9610</v>
      </c>
      <c r="E195" s="51">
        <v>9578</v>
      </c>
      <c r="F195" s="50" t="s">
        <v>0</v>
      </c>
      <c r="G195" s="51" t="s">
        <v>0</v>
      </c>
      <c r="H195" s="50" t="s">
        <v>0</v>
      </c>
      <c r="I195" s="45" t="s">
        <v>0</v>
      </c>
      <c r="J195" s="75" t="s">
        <v>0</v>
      </c>
      <c r="K195" s="228" t="s">
        <v>0</v>
      </c>
      <c r="L195" s="47" t="s">
        <v>0</v>
      </c>
      <c r="M195" s="51" t="s">
        <v>0</v>
      </c>
      <c r="N195" s="77"/>
      <c r="O195" s="228">
        <v>8018</v>
      </c>
      <c r="P195" s="228">
        <v>789</v>
      </c>
      <c r="Q195" s="228">
        <v>325</v>
      </c>
      <c r="R195" s="207">
        <v>318</v>
      </c>
    </row>
    <row r="196" spans="2:18" s="23" customFormat="1" ht="17.25" customHeight="1" x14ac:dyDescent="0.2">
      <c r="B196" s="67">
        <v>44477</v>
      </c>
      <c r="C196" s="50">
        <v>20662</v>
      </c>
      <c r="D196" s="45">
        <v>10840</v>
      </c>
      <c r="E196" s="51">
        <v>9822</v>
      </c>
      <c r="F196" s="50" t="s">
        <v>0</v>
      </c>
      <c r="G196" s="51" t="s">
        <v>0</v>
      </c>
      <c r="H196" s="50" t="s">
        <v>0</v>
      </c>
      <c r="I196" s="45" t="s">
        <v>0</v>
      </c>
      <c r="J196" s="75" t="s">
        <v>0</v>
      </c>
      <c r="K196" s="228" t="s">
        <v>0</v>
      </c>
      <c r="L196" s="47" t="s">
        <v>0</v>
      </c>
      <c r="M196" s="51" t="s">
        <v>0</v>
      </c>
      <c r="N196" s="77"/>
      <c r="O196" s="228">
        <v>9140</v>
      </c>
      <c r="P196" s="228">
        <v>799</v>
      </c>
      <c r="Q196" s="228">
        <v>340</v>
      </c>
      <c r="R196" s="207">
        <v>324</v>
      </c>
    </row>
    <row r="197" spans="2:18" s="23" customFormat="1" ht="17.25" customHeight="1" x14ac:dyDescent="0.2">
      <c r="B197" s="67">
        <v>44478</v>
      </c>
      <c r="C197" s="50">
        <v>15536</v>
      </c>
      <c r="D197" s="45">
        <v>6389</v>
      </c>
      <c r="E197" s="51">
        <v>9147</v>
      </c>
      <c r="F197" s="50" t="s">
        <v>0</v>
      </c>
      <c r="G197" s="51" t="s">
        <v>0</v>
      </c>
      <c r="H197" s="50" t="s">
        <v>0</v>
      </c>
      <c r="I197" s="45" t="s">
        <v>0</v>
      </c>
      <c r="J197" s="75" t="s">
        <v>0</v>
      </c>
      <c r="K197" s="228" t="s">
        <v>0</v>
      </c>
      <c r="L197" s="47" t="s">
        <v>0</v>
      </c>
      <c r="M197" s="51" t="s">
        <v>0</v>
      </c>
      <c r="N197" s="77"/>
      <c r="O197" s="228">
        <v>5611</v>
      </c>
      <c r="P197" s="228">
        <v>349</v>
      </c>
      <c r="Q197" s="228">
        <v>161</v>
      </c>
      <c r="R197" s="207">
        <v>116</v>
      </c>
    </row>
    <row r="198" spans="2:18" s="23" customFormat="1" ht="17.25" customHeight="1" x14ac:dyDescent="0.2">
      <c r="B198" s="67">
        <v>44479</v>
      </c>
      <c r="C198" s="50">
        <v>14294</v>
      </c>
      <c r="D198" s="45">
        <v>4684</v>
      </c>
      <c r="E198" s="51">
        <v>9610</v>
      </c>
      <c r="F198" s="50" t="s">
        <v>0</v>
      </c>
      <c r="G198" s="51" t="s">
        <v>0</v>
      </c>
      <c r="H198" s="50" t="s">
        <v>0</v>
      </c>
      <c r="I198" s="45" t="s">
        <v>0</v>
      </c>
      <c r="J198" s="75" t="s">
        <v>0</v>
      </c>
      <c r="K198" s="228" t="s">
        <v>0</v>
      </c>
      <c r="L198" s="47" t="s">
        <v>0</v>
      </c>
      <c r="M198" s="51" t="s">
        <v>0</v>
      </c>
      <c r="N198" s="77"/>
      <c r="O198" s="228">
        <v>4225</v>
      </c>
      <c r="P198" s="228">
        <v>195</v>
      </c>
      <c r="Q198" s="228">
        <v>101</v>
      </c>
      <c r="R198" s="207">
        <v>84</v>
      </c>
    </row>
    <row r="199" spans="2:18" s="23" customFormat="1" ht="17.25" customHeight="1" x14ac:dyDescent="0.2">
      <c r="B199" s="67">
        <v>44480</v>
      </c>
      <c r="C199" s="50">
        <v>17916</v>
      </c>
      <c r="D199" s="45">
        <v>8312</v>
      </c>
      <c r="E199" s="51">
        <v>9604</v>
      </c>
      <c r="F199" s="50" t="s">
        <v>0</v>
      </c>
      <c r="G199" s="51" t="s">
        <v>0</v>
      </c>
      <c r="H199" s="50" t="s">
        <v>0</v>
      </c>
      <c r="I199" s="45" t="s">
        <v>0</v>
      </c>
      <c r="J199" s="75" t="s">
        <v>0</v>
      </c>
      <c r="K199" s="228" t="s">
        <v>0</v>
      </c>
      <c r="L199" s="47" t="s">
        <v>0</v>
      </c>
      <c r="M199" s="51" t="s">
        <v>0</v>
      </c>
      <c r="N199" s="77"/>
      <c r="O199" s="228">
        <v>7057</v>
      </c>
      <c r="P199" s="228">
        <v>614</v>
      </c>
      <c r="Q199" s="228">
        <v>267</v>
      </c>
      <c r="R199" s="207">
        <v>242</v>
      </c>
    </row>
    <row r="200" spans="2:18" s="23" customFormat="1" ht="17.25" customHeight="1" x14ac:dyDescent="0.2">
      <c r="B200" s="67">
        <v>44481</v>
      </c>
      <c r="C200" s="50">
        <v>19726</v>
      </c>
      <c r="D200" s="45">
        <v>9835</v>
      </c>
      <c r="E200" s="51">
        <v>9891</v>
      </c>
      <c r="F200" s="50" t="s">
        <v>0</v>
      </c>
      <c r="G200" s="51" t="s">
        <v>0</v>
      </c>
      <c r="H200" s="50" t="s">
        <v>0</v>
      </c>
      <c r="I200" s="45" t="s">
        <v>0</v>
      </c>
      <c r="J200" s="75" t="s">
        <v>0</v>
      </c>
      <c r="K200" s="228" t="s">
        <v>0</v>
      </c>
      <c r="L200" s="47" t="s">
        <v>0</v>
      </c>
      <c r="M200" s="51" t="s">
        <v>0</v>
      </c>
      <c r="N200" s="77"/>
      <c r="O200" s="228">
        <v>8207</v>
      </c>
      <c r="P200" s="228">
        <v>806</v>
      </c>
      <c r="Q200" s="228">
        <v>302</v>
      </c>
      <c r="R200" s="207">
        <v>310</v>
      </c>
    </row>
    <row r="201" spans="2:18" s="23" customFormat="1" ht="17.25" customHeight="1" x14ac:dyDescent="0.2">
      <c r="B201" s="67">
        <v>44482</v>
      </c>
      <c r="C201" s="50">
        <v>19972</v>
      </c>
      <c r="D201" s="45">
        <v>10128</v>
      </c>
      <c r="E201" s="51">
        <v>9844</v>
      </c>
      <c r="F201" s="50" t="s">
        <v>0</v>
      </c>
      <c r="G201" s="51" t="s">
        <v>0</v>
      </c>
      <c r="H201" s="50" t="s">
        <v>0</v>
      </c>
      <c r="I201" s="45" t="s">
        <v>0</v>
      </c>
      <c r="J201" s="75" t="s">
        <v>0</v>
      </c>
      <c r="K201" s="228" t="s">
        <v>0</v>
      </c>
      <c r="L201" s="47" t="s">
        <v>0</v>
      </c>
      <c r="M201" s="51" t="s">
        <v>0</v>
      </c>
      <c r="N201" s="77"/>
      <c r="O201" s="228">
        <v>8449</v>
      </c>
      <c r="P201" s="228">
        <v>838</v>
      </c>
      <c r="Q201" s="228">
        <v>334</v>
      </c>
      <c r="R201" s="207">
        <v>345</v>
      </c>
    </row>
    <row r="202" spans="2:18" s="23" customFormat="1" ht="17.25" customHeight="1" x14ac:dyDescent="0.2">
      <c r="B202" s="67">
        <v>44483</v>
      </c>
      <c r="C202" s="50">
        <v>19507</v>
      </c>
      <c r="D202" s="45">
        <v>9927</v>
      </c>
      <c r="E202" s="51">
        <v>9580</v>
      </c>
      <c r="F202" s="50" t="s">
        <v>0</v>
      </c>
      <c r="G202" s="51" t="s">
        <v>0</v>
      </c>
      <c r="H202" s="50" t="s">
        <v>0</v>
      </c>
      <c r="I202" s="45" t="s">
        <v>0</v>
      </c>
      <c r="J202" s="75" t="s">
        <v>0</v>
      </c>
      <c r="K202" s="228" t="s">
        <v>0</v>
      </c>
      <c r="L202" s="47" t="s">
        <v>0</v>
      </c>
      <c r="M202" s="51" t="s">
        <v>0</v>
      </c>
      <c r="N202" s="77"/>
      <c r="O202" s="228">
        <v>8173</v>
      </c>
      <c r="P202" s="228">
        <v>855</v>
      </c>
      <c r="Q202" s="228">
        <v>385</v>
      </c>
      <c r="R202" s="207">
        <v>344</v>
      </c>
    </row>
    <row r="203" spans="2:18" s="23" customFormat="1" ht="17.25" customHeight="1" x14ac:dyDescent="0.2">
      <c r="B203" s="67">
        <v>44484</v>
      </c>
      <c r="C203" s="50">
        <v>20523</v>
      </c>
      <c r="D203" s="45">
        <v>10936</v>
      </c>
      <c r="E203" s="51">
        <v>9587</v>
      </c>
      <c r="F203" s="50" t="s">
        <v>0</v>
      </c>
      <c r="G203" s="51" t="s">
        <v>0</v>
      </c>
      <c r="H203" s="50" t="s">
        <v>0</v>
      </c>
      <c r="I203" s="45" t="s">
        <v>0</v>
      </c>
      <c r="J203" s="75" t="s">
        <v>0</v>
      </c>
      <c r="K203" s="228" t="s">
        <v>0</v>
      </c>
      <c r="L203" s="47" t="s">
        <v>0</v>
      </c>
      <c r="M203" s="51" t="s">
        <v>0</v>
      </c>
      <c r="N203" s="77"/>
      <c r="O203" s="228">
        <v>9199</v>
      </c>
      <c r="P203" s="228">
        <v>842</v>
      </c>
      <c r="Q203" s="228">
        <v>346</v>
      </c>
      <c r="R203" s="207">
        <v>321</v>
      </c>
    </row>
    <row r="204" spans="2:18" s="23" customFormat="1" ht="17.25" customHeight="1" x14ac:dyDescent="0.2">
      <c r="B204" s="67">
        <v>44485</v>
      </c>
      <c r="C204" s="50">
        <v>15955</v>
      </c>
      <c r="D204" s="45">
        <v>6499</v>
      </c>
      <c r="E204" s="51">
        <v>9456</v>
      </c>
      <c r="F204" s="50" t="s">
        <v>0</v>
      </c>
      <c r="G204" s="51" t="s">
        <v>0</v>
      </c>
      <c r="H204" s="50" t="s">
        <v>0</v>
      </c>
      <c r="I204" s="45" t="s">
        <v>0</v>
      </c>
      <c r="J204" s="75" t="s">
        <v>0</v>
      </c>
      <c r="K204" s="228" t="s">
        <v>0</v>
      </c>
      <c r="L204" s="47" t="s">
        <v>0</v>
      </c>
      <c r="M204" s="51" t="s">
        <v>0</v>
      </c>
      <c r="N204" s="77"/>
      <c r="O204" s="228">
        <v>5679</v>
      </c>
      <c r="P204" s="228">
        <v>394</v>
      </c>
      <c r="Q204" s="228">
        <v>186</v>
      </c>
      <c r="R204" s="207">
        <v>108</v>
      </c>
    </row>
    <row r="205" spans="2:18" s="23" customFormat="1" ht="17.25" customHeight="1" x14ac:dyDescent="0.2">
      <c r="B205" s="67">
        <v>44486</v>
      </c>
      <c r="C205" s="50">
        <v>14410</v>
      </c>
      <c r="D205" s="45">
        <v>4975</v>
      </c>
      <c r="E205" s="51">
        <v>9435</v>
      </c>
      <c r="F205" s="50" t="s">
        <v>0</v>
      </c>
      <c r="G205" s="51" t="s">
        <v>0</v>
      </c>
      <c r="H205" s="50" t="s">
        <v>0</v>
      </c>
      <c r="I205" s="45" t="s">
        <v>0</v>
      </c>
      <c r="J205" s="75" t="s">
        <v>0</v>
      </c>
      <c r="K205" s="228" t="s">
        <v>0</v>
      </c>
      <c r="L205" s="47" t="s">
        <v>0</v>
      </c>
      <c r="M205" s="51" t="s">
        <v>0</v>
      </c>
      <c r="N205" s="77"/>
      <c r="O205" s="228">
        <v>4437</v>
      </c>
      <c r="P205" s="228">
        <v>247</v>
      </c>
      <c r="Q205" s="228">
        <v>128</v>
      </c>
      <c r="R205" s="207">
        <v>83</v>
      </c>
    </row>
    <row r="206" spans="2:18" s="23" customFormat="1" ht="17.25" customHeight="1" x14ac:dyDescent="0.2">
      <c r="B206" s="67">
        <v>44487</v>
      </c>
      <c r="C206" s="50">
        <v>17662</v>
      </c>
      <c r="D206" s="45">
        <v>8439</v>
      </c>
      <c r="E206" s="51">
        <v>9223</v>
      </c>
      <c r="F206" s="50" t="s">
        <v>0</v>
      </c>
      <c r="G206" s="51" t="s">
        <v>0</v>
      </c>
      <c r="H206" s="50" t="s">
        <v>0</v>
      </c>
      <c r="I206" s="45" t="s">
        <v>0</v>
      </c>
      <c r="J206" s="75" t="s">
        <v>0</v>
      </c>
      <c r="K206" s="228" t="s">
        <v>0</v>
      </c>
      <c r="L206" s="47" t="s">
        <v>0</v>
      </c>
      <c r="M206" s="51" t="s">
        <v>0</v>
      </c>
      <c r="N206" s="77"/>
      <c r="O206" s="228">
        <v>7143</v>
      </c>
      <c r="P206" s="228">
        <v>649</v>
      </c>
      <c r="Q206" s="228">
        <v>249</v>
      </c>
      <c r="R206" s="207">
        <v>250</v>
      </c>
    </row>
    <row r="207" spans="2:18" s="23" customFormat="1" ht="17.25" customHeight="1" x14ac:dyDescent="0.2">
      <c r="B207" s="67">
        <v>44488</v>
      </c>
      <c r="C207" s="50">
        <v>19015</v>
      </c>
      <c r="D207" s="45">
        <v>9772</v>
      </c>
      <c r="E207" s="51">
        <v>9243</v>
      </c>
      <c r="F207" s="50" t="s">
        <v>0</v>
      </c>
      <c r="G207" s="51" t="s">
        <v>0</v>
      </c>
      <c r="H207" s="50" t="s">
        <v>0</v>
      </c>
      <c r="I207" s="45" t="s">
        <v>0</v>
      </c>
      <c r="J207" s="75" t="s">
        <v>0</v>
      </c>
      <c r="K207" s="228" t="s">
        <v>0</v>
      </c>
      <c r="L207" s="47" t="s">
        <v>0</v>
      </c>
      <c r="M207" s="51" t="s">
        <v>0</v>
      </c>
      <c r="N207" s="77"/>
      <c r="O207" s="228">
        <v>8154</v>
      </c>
      <c r="P207" s="228">
        <v>792</v>
      </c>
      <c r="Q207" s="228">
        <v>325</v>
      </c>
      <c r="R207" s="207">
        <v>324</v>
      </c>
    </row>
    <row r="208" spans="2:18" s="23" customFormat="1" ht="17.25" customHeight="1" x14ac:dyDescent="0.2">
      <c r="B208" s="67">
        <v>44489</v>
      </c>
      <c r="C208" s="50">
        <v>19703</v>
      </c>
      <c r="D208" s="45">
        <v>10367</v>
      </c>
      <c r="E208" s="51">
        <v>9336</v>
      </c>
      <c r="F208" s="50" t="s">
        <v>0</v>
      </c>
      <c r="G208" s="51" t="s">
        <v>0</v>
      </c>
      <c r="H208" s="50" t="s">
        <v>0</v>
      </c>
      <c r="I208" s="45" t="s">
        <v>0</v>
      </c>
      <c r="J208" s="75" t="s">
        <v>0</v>
      </c>
      <c r="K208" s="228" t="s">
        <v>0</v>
      </c>
      <c r="L208" s="47" t="s">
        <v>0</v>
      </c>
      <c r="M208" s="51" t="s">
        <v>0</v>
      </c>
      <c r="N208" s="77"/>
      <c r="O208" s="228">
        <v>8636</v>
      </c>
      <c r="P208" s="228">
        <v>875</v>
      </c>
      <c r="Q208" s="228">
        <v>369</v>
      </c>
      <c r="R208" s="207">
        <v>343</v>
      </c>
    </row>
    <row r="209" spans="2:18" s="23" customFormat="1" ht="17.25" customHeight="1" x14ac:dyDescent="0.2">
      <c r="B209" s="67">
        <v>44490</v>
      </c>
      <c r="C209" s="50">
        <v>19530</v>
      </c>
      <c r="D209" s="45">
        <v>9890</v>
      </c>
      <c r="E209" s="51">
        <v>9640</v>
      </c>
      <c r="F209" s="50" t="s">
        <v>0</v>
      </c>
      <c r="G209" s="51" t="s">
        <v>0</v>
      </c>
      <c r="H209" s="50" t="s">
        <v>0</v>
      </c>
      <c r="I209" s="45" t="s">
        <v>0</v>
      </c>
      <c r="J209" s="75" t="s">
        <v>0</v>
      </c>
      <c r="K209" s="228" t="s">
        <v>0</v>
      </c>
      <c r="L209" s="47" t="s">
        <v>0</v>
      </c>
      <c r="M209" s="51" t="s">
        <v>0</v>
      </c>
      <c r="N209" s="77"/>
      <c r="O209" s="228">
        <v>8277</v>
      </c>
      <c r="P209" s="228">
        <v>788</v>
      </c>
      <c r="Q209" s="228">
        <v>348</v>
      </c>
      <c r="R209" s="207">
        <v>304</v>
      </c>
    </row>
    <row r="210" spans="2:18" s="23" customFormat="1" ht="17.25" customHeight="1" x14ac:dyDescent="0.2">
      <c r="B210" s="67">
        <v>44491</v>
      </c>
      <c r="C210" s="50">
        <v>19971</v>
      </c>
      <c r="D210" s="45">
        <v>10582</v>
      </c>
      <c r="E210" s="51">
        <v>9389</v>
      </c>
      <c r="F210" s="50" t="s">
        <v>0</v>
      </c>
      <c r="G210" s="51" t="s">
        <v>0</v>
      </c>
      <c r="H210" s="50" t="s">
        <v>0</v>
      </c>
      <c r="I210" s="45" t="s">
        <v>0</v>
      </c>
      <c r="J210" s="75" t="s">
        <v>0</v>
      </c>
      <c r="K210" s="228" t="s">
        <v>0</v>
      </c>
      <c r="L210" s="47" t="s">
        <v>0</v>
      </c>
      <c r="M210" s="51" t="s">
        <v>0</v>
      </c>
      <c r="N210" s="77"/>
      <c r="O210" s="228">
        <v>8839</v>
      </c>
      <c r="P210" s="228">
        <v>792</v>
      </c>
      <c r="Q210" s="228">
        <v>377</v>
      </c>
      <c r="R210" s="207">
        <v>347</v>
      </c>
    </row>
    <row r="211" spans="2:18" s="23" customFormat="1" ht="17.25" customHeight="1" x14ac:dyDescent="0.2">
      <c r="B211" s="67">
        <v>44492</v>
      </c>
      <c r="C211" s="50">
        <v>15854</v>
      </c>
      <c r="D211" s="45">
        <v>6410</v>
      </c>
      <c r="E211" s="51">
        <v>9444</v>
      </c>
      <c r="F211" s="50" t="s">
        <v>0</v>
      </c>
      <c r="G211" s="51" t="s">
        <v>0</v>
      </c>
      <c r="H211" s="50" t="s">
        <v>0</v>
      </c>
      <c r="I211" s="45" t="s">
        <v>0</v>
      </c>
      <c r="J211" s="75" t="s">
        <v>0</v>
      </c>
      <c r="K211" s="228" t="s">
        <v>0</v>
      </c>
      <c r="L211" s="47" t="s">
        <v>0</v>
      </c>
      <c r="M211" s="51" t="s">
        <v>0</v>
      </c>
      <c r="N211" s="77"/>
      <c r="O211" s="228">
        <v>5572</v>
      </c>
      <c r="P211" s="228">
        <v>372</v>
      </c>
      <c r="Q211" s="228">
        <v>191</v>
      </c>
      <c r="R211" s="207">
        <v>141</v>
      </c>
    </row>
    <row r="212" spans="2:18" s="23" customFormat="1" ht="17.25" customHeight="1" x14ac:dyDescent="0.2">
      <c r="B212" s="67">
        <v>44493</v>
      </c>
      <c r="C212" s="50">
        <v>13978</v>
      </c>
      <c r="D212" s="45">
        <v>4568</v>
      </c>
      <c r="E212" s="51">
        <v>9410</v>
      </c>
      <c r="F212" s="50" t="s">
        <v>0</v>
      </c>
      <c r="G212" s="51" t="s">
        <v>0</v>
      </c>
      <c r="H212" s="50" t="s">
        <v>0</v>
      </c>
      <c r="I212" s="45" t="s">
        <v>0</v>
      </c>
      <c r="J212" s="75" t="s">
        <v>0</v>
      </c>
      <c r="K212" s="228" t="s">
        <v>0</v>
      </c>
      <c r="L212" s="47" t="s">
        <v>0</v>
      </c>
      <c r="M212" s="51" t="s">
        <v>0</v>
      </c>
      <c r="N212" s="77"/>
      <c r="O212" s="228">
        <v>4093</v>
      </c>
      <c r="P212" s="228">
        <v>214</v>
      </c>
      <c r="Q212" s="228">
        <v>126</v>
      </c>
      <c r="R212" s="207">
        <v>79</v>
      </c>
    </row>
    <row r="213" spans="2:18" s="23" customFormat="1" ht="17.25" customHeight="1" x14ac:dyDescent="0.2">
      <c r="B213" s="67">
        <v>44494</v>
      </c>
      <c r="C213" s="50">
        <v>17964</v>
      </c>
      <c r="D213" s="45">
        <v>8257</v>
      </c>
      <c r="E213" s="51">
        <v>9707</v>
      </c>
      <c r="F213" s="50" t="s">
        <v>0</v>
      </c>
      <c r="G213" s="51" t="s">
        <v>0</v>
      </c>
      <c r="H213" s="50" t="s">
        <v>0</v>
      </c>
      <c r="I213" s="45" t="s">
        <v>0</v>
      </c>
      <c r="J213" s="75" t="s">
        <v>0</v>
      </c>
      <c r="K213" s="228" t="s">
        <v>0</v>
      </c>
      <c r="L213" s="47" t="s">
        <v>0</v>
      </c>
      <c r="M213" s="51" t="s">
        <v>0</v>
      </c>
      <c r="N213" s="77"/>
      <c r="O213" s="228">
        <v>6987</v>
      </c>
      <c r="P213" s="228">
        <v>594</v>
      </c>
      <c r="Q213" s="228">
        <v>281</v>
      </c>
      <c r="R213" s="207">
        <v>265</v>
      </c>
    </row>
    <row r="214" spans="2:18" s="23" customFormat="1" ht="17.25" customHeight="1" x14ac:dyDescent="0.2">
      <c r="B214" s="67">
        <v>44495</v>
      </c>
      <c r="C214" s="50">
        <v>19644</v>
      </c>
      <c r="D214" s="45">
        <v>9338</v>
      </c>
      <c r="E214" s="51">
        <v>10306</v>
      </c>
      <c r="F214" s="50" t="s">
        <v>0</v>
      </c>
      <c r="G214" s="51" t="s">
        <v>0</v>
      </c>
      <c r="H214" s="50" t="s">
        <v>0</v>
      </c>
      <c r="I214" s="45" t="s">
        <v>0</v>
      </c>
      <c r="J214" s="75" t="s">
        <v>0</v>
      </c>
      <c r="K214" s="228" t="s">
        <v>0</v>
      </c>
      <c r="L214" s="47" t="s">
        <v>0</v>
      </c>
      <c r="M214" s="51" t="s">
        <v>0</v>
      </c>
      <c r="N214" s="77"/>
      <c r="O214" s="228">
        <v>7806</v>
      </c>
      <c r="P214" s="228">
        <v>745</v>
      </c>
      <c r="Q214" s="228">
        <v>341</v>
      </c>
      <c r="R214" s="207">
        <v>300</v>
      </c>
    </row>
    <row r="215" spans="2:18" s="23" customFormat="1" ht="17.25" customHeight="1" x14ac:dyDescent="0.2">
      <c r="B215" s="67">
        <v>44496</v>
      </c>
      <c r="C215" s="50">
        <v>20008</v>
      </c>
      <c r="D215" s="45">
        <v>9713</v>
      </c>
      <c r="E215" s="51">
        <v>10295</v>
      </c>
      <c r="F215" s="50" t="s">
        <v>0</v>
      </c>
      <c r="G215" s="51" t="s">
        <v>0</v>
      </c>
      <c r="H215" s="50" t="s">
        <v>0</v>
      </c>
      <c r="I215" s="45" t="s">
        <v>0</v>
      </c>
      <c r="J215" s="75" t="s">
        <v>0</v>
      </c>
      <c r="K215" s="228" t="s">
        <v>0</v>
      </c>
      <c r="L215" s="47" t="s">
        <v>0</v>
      </c>
      <c r="M215" s="51" t="s">
        <v>0</v>
      </c>
      <c r="N215" s="77"/>
      <c r="O215" s="228">
        <v>8026</v>
      </c>
      <c r="P215" s="228">
        <v>852</v>
      </c>
      <c r="Q215" s="228">
        <v>369</v>
      </c>
      <c r="R215" s="207">
        <v>327</v>
      </c>
    </row>
    <row r="216" spans="2:18" s="23" customFormat="1" ht="17.25" customHeight="1" x14ac:dyDescent="0.2">
      <c r="B216" s="67">
        <v>44497</v>
      </c>
      <c r="C216" s="50">
        <v>19611</v>
      </c>
      <c r="D216" s="45">
        <v>9564</v>
      </c>
      <c r="E216" s="51">
        <v>10047</v>
      </c>
      <c r="F216" s="50" t="s">
        <v>0</v>
      </c>
      <c r="G216" s="51" t="s">
        <v>0</v>
      </c>
      <c r="H216" s="50" t="s">
        <v>0</v>
      </c>
      <c r="I216" s="45" t="s">
        <v>0</v>
      </c>
      <c r="J216" s="75" t="s">
        <v>0</v>
      </c>
      <c r="K216" s="228" t="s">
        <v>0</v>
      </c>
      <c r="L216" s="47" t="s">
        <v>0</v>
      </c>
      <c r="M216" s="51" t="s">
        <v>0</v>
      </c>
      <c r="N216" s="77"/>
      <c r="O216" s="228">
        <v>7990</v>
      </c>
      <c r="P216" s="228">
        <v>739</v>
      </c>
      <c r="Q216" s="228">
        <v>363</v>
      </c>
      <c r="R216" s="207">
        <v>348</v>
      </c>
    </row>
    <row r="217" spans="2:18" s="23" customFormat="1" ht="17.25" customHeight="1" x14ac:dyDescent="0.2">
      <c r="B217" s="67">
        <v>44498</v>
      </c>
      <c r="C217" s="50">
        <v>20546</v>
      </c>
      <c r="D217" s="45">
        <v>10365</v>
      </c>
      <c r="E217" s="51">
        <v>10181</v>
      </c>
      <c r="F217" s="50" t="s">
        <v>0</v>
      </c>
      <c r="G217" s="51" t="s">
        <v>0</v>
      </c>
      <c r="H217" s="50" t="s">
        <v>0</v>
      </c>
      <c r="I217" s="45" t="s">
        <v>0</v>
      </c>
      <c r="J217" s="75" t="s">
        <v>0</v>
      </c>
      <c r="K217" s="228" t="s">
        <v>0</v>
      </c>
      <c r="L217" s="47" t="s">
        <v>0</v>
      </c>
      <c r="M217" s="51" t="s">
        <v>0</v>
      </c>
      <c r="N217" s="77"/>
      <c r="O217" s="228">
        <v>8757</v>
      </c>
      <c r="P217" s="228">
        <v>789</v>
      </c>
      <c r="Q217" s="228">
        <v>342</v>
      </c>
      <c r="R217" s="207">
        <v>262</v>
      </c>
    </row>
    <row r="218" spans="2:18" s="23" customFormat="1" ht="17.25" customHeight="1" x14ac:dyDescent="0.2">
      <c r="B218" s="67">
        <v>44499</v>
      </c>
      <c r="C218" s="50">
        <v>16770</v>
      </c>
      <c r="D218" s="45">
        <v>6053</v>
      </c>
      <c r="E218" s="51">
        <v>10717</v>
      </c>
      <c r="F218" s="50" t="s">
        <v>0</v>
      </c>
      <c r="G218" s="51" t="s">
        <v>0</v>
      </c>
      <c r="H218" s="50" t="s">
        <v>0</v>
      </c>
      <c r="I218" s="45" t="s">
        <v>0</v>
      </c>
      <c r="J218" s="75" t="s">
        <v>0</v>
      </c>
      <c r="K218" s="228" t="s">
        <v>0</v>
      </c>
      <c r="L218" s="47" t="s">
        <v>0</v>
      </c>
      <c r="M218" s="51" t="s">
        <v>0</v>
      </c>
      <c r="N218" s="77"/>
      <c r="O218" s="228">
        <v>5310</v>
      </c>
      <c r="P218" s="228">
        <v>317</v>
      </c>
      <c r="Q218" s="228">
        <v>180</v>
      </c>
      <c r="R218" s="207">
        <v>131</v>
      </c>
    </row>
    <row r="219" spans="2:18" s="23" customFormat="1" ht="17.25" customHeight="1" x14ac:dyDescent="0.2">
      <c r="B219" s="68">
        <v>44500</v>
      </c>
      <c r="C219" s="52">
        <v>14951</v>
      </c>
      <c r="D219" s="53">
        <v>4753</v>
      </c>
      <c r="E219" s="54">
        <v>10198</v>
      </c>
      <c r="F219" s="52" t="s">
        <v>0</v>
      </c>
      <c r="G219" s="54" t="s">
        <v>0</v>
      </c>
      <c r="H219" s="52" t="s">
        <v>0</v>
      </c>
      <c r="I219" s="53" t="s">
        <v>0</v>
      </c>
      <c r="J219" s="76" t="s">
        <v>0</v>
      </c>
      <c r="K219" s="231" t="s">
        <v>0</v>
      </c>
      <c r="L219" s="55" t="s">
        <v>0</v>
      </c>
      <c r="M219" s="54" t="s">
        <v>0</v>
      </c>
      <c r="N219" s="77"/>
      <c r="O219" s="231">
        <v>4217</v>
      </c>
      <c r="P219" s="231">
        <v>224</v>
      </c>
      <c r="Q219" s="231">
        <v>105</v>
      </c>
      <c r="R219" s="209">
        <v>134</v>
      </c>
    </row>
    <row r="220" spans="2:18" s="23" customFormat="1" ht="17.25" customHeight="1" x14ac:dyDescent="0.2">
      <c r="B220" s="69">
        <v>44501</v>
      </c>
      <c r="C220" s="70">
        <v>18140</v>
      </c>
      <c r="D220" s="71">
        <v>8377</v>
      </c>
      <c r="E220" s="72">
        <v>9763</v>
      </c>
      <c r="F220" s="70" t="s">
        <v>0</v>
      </c>
      <c r="G220" s="72" t="s">
        <v>0</v>
      </c>
      <c r="H220" s="70" t="s">
        <v>0</v>
      </c>
      <c r="I220" s="71" t="s">
        <v>0</v>
      </c>
      <c r="J220" s="74" t="s">
        <v>0</v>
      </c>
      <c r="K220" s="230" t="s">
        <v>0</v>
      </c>
      <c r="L220" s="73" t="s">
        <v>0</v>
      </c>
      <c r="M220" s="72" t="s">
        <v>0</v>
      </c>
      <c r="N220" s="77"/>
      <c r="O220" s="230">
        <v>7084</v>
      </c>
      <c r="P220" s="230">
        <v>653</v>
      </c>
      <c r="Q220" s="230">
        <v>253</v>
      </c>
      <c r="R220" s="208">
        <v>270</v>
      </c>
    </row>
    <row r="221" spans="2:18" s="23" customFormat="1" ht="17.25" customHeight="1" x14ac:dyDescent="0.2">
      <c r="B221" s="67">
        <v>44502</v>
      </c>
      <c r="C221" s="50">
        <v>20299</v>
      </c>
      <c r="D221" s="45">
        <v>9766</v>
      </c>
      <c r="E221" s="51">
        <v>10533</v>
      </c>
      <c r="F221" s="50" t="s">
        <v>0</v>
      </c>
      <c r="G221" s="51" t="s">
        <v>0</v>
      </c>
      <c r="H221" s="50" t="s">
        <v>0</v>
      </c>
      <c r="I221" s="45" t="s">
        <v>0</v>
      </c>
      <c r="J221" s="75" t="s">
        <v>0</v>
      </c>
      <c r="K221" s="228" t="s">
        <v>0</v>
      </c>
      <c r="L221" s="47" t="s">
        <v>0</v>
      </c>
      <c r="M221" s="51" t="s">
        <v>0</v>
      </c>
      <c r="N221" s="77"/>
      <c r="O221" s="228">
        <v>8176</v>
      </c>
      <c r="P221" s="228">
        <v>732</v>
      </c>
      <c r="Q221" s="228">
        <v>337</v>
      </c>
      <c r="R221" s="207">
        <v>349</v>
      </c>
    </row>
    <row r="222" spans="2:18" s="23" customFormat="1" ht="17.25" customHeight="1" x14ac:dyDescent="0.2">
      <c r="B222" s="67">
        <v>44503</v>
      </c>
      <c r="C222" s="50">
        <v>20304</v>
      </c>
      <c r="D222" s="45">
        <v>10011</v>
      </c>
      <c r="E222" s="51">
        <v>10293</v>
      </c>
      <c r="F222" s="50" t="s">
        <v>0</v>
      </c>
      <c r="G222" s="51" t="s">
        <v>0</v>
      </c>
      <c r="H222" s="50" t="s">
        <v>0</v>
      </c>
      <c r="I222" s="45" t="s">
        <v>0</v>
      </c>
      <c r="J222" s="75" t="s">
        <v>0</v>
      </c>
      <c r="K222" s="228" t="s">
        <v>0</v>
      </c>
      <c r="L222" s="47" t="s">
        <v>0</v>
      </c>
      <c r="M222" s="51" t="s">
        <v>0</v>
      </c>
      <c r="N222" s="77"/>
      <c r="O222" s="228">
        <v>8342</v>
      </c>
      <c r="P222" s="228">
        <v>835</v>
      </c>
      <c r="Q222" s="228">
        <v>343</v>
      </c>
      <c r="R222" s="207">
        <v>317</v>
      </c>
    </row>
    <row r="223" spans="2:18" s="23" customFormat="1" ht="17.25" customHeight="1" x14ac:dyDescent="0.2">
      <c r="B223" s="67">
        <v>44504</v>
      </c>
      <c r="C223" s="50">
        <v>20361</v>
      </c>
      <c r="D223" s="45">
        <v>9971</v>
      </c>
      <c r="E223" s="51">
        <v>10390</v>
      </c>
      <c r="F223" s="50" t="s">
        <v>0</v>
      </c>
      <c r="G223" s="51" t="s">
        <v>0</v>
      </c>
      <c r="H223" s="50" t="s">
        <v>0</v>
      </c>
      <c r="I223" s="45" t="s">
        <v>0</v>
      </c>
      <c r="J223" s="75" t="s">
        <v>0</v>
      </c>
      <c r="K223" s="228" t="s">
        <v>0</v>
      </c>
      <c r="L223" s="47" t="s">
        <v>0</v>
      </c>
      <c r="M223" s="51" t="s">
        <v>0</v>
      </c>
      <c r="N223" s="77"/>
      <c r="O223" s="228">
        <v>8265</v>
      </c>
      <c r="P223" s="228">
        <v>787</v>
      </c>
      <c r="Q223" s="228">
        <v>401</v>
      </c>
      <c r="R223" s="207">
        <v>361</v>
      </c>
    </row>
    <row r="224" spans="2:18" s="23" customFormat="1" ht="17.25" customHeight="1" x14ac:dyDescent="0.2">
      <c r="B224" s="67">
        <v>44505</v>
      </c>
      <c r="C224" s="50">
        <v>20861</v>
      </c>
      <c r="D224" s="45">
        <v>10582</v>
      </c>
      <c r="E224" s="51">
        <v>10279</v>
      </c>
      <c r="F224" s="50" t="s">
        <v>0</v>
      </c>
      <c r="G224" s="51" t="s">
        <v>0</v>
      </c>
      <c r="H224" s="50" t="s">
        <v>0</v>
      </c>
      <c r="I224" s="45" t="s">
        <v>0</v>
      </c>
      <c r="J224" s="75" t="s">
        <v>0</v>
      </c>
      <c r="K224" s="228" t="s">
        <v>0</v>
      </c>
      <c r="L224" s="47" t="s">
        <v>0</v>
      </c>
      <c r="M224" s="51" t="s">
        <v>0</v>
      </c>
      <c r="N224" s="77"/>
      <c r="O224" s="228">
        <v>8794</v>
      </c>
      <c r="P224" s="228">
        <v>855</v>
      </c>
      <c r="Q224" s="228">
        <v>407</v>
      </c>
      <c r="R224" s="207">
        <v>317</v>
      </c>
    </row>
    <row r="225" spans="2:18" s="23" customFormat="1" ht="17.25" customHeight="1" x14ac:dyDescent="0.2">
      <c r="B225" s="67">
        <v>44506</v>
      </c>
      <c r="C225" s="50">
        <v>16672</v>
      </c>
      <c r="D225" s="45">
        <v>6577</v>
      </c>
      <c r="E225" s="51">
        <v>10095</v>
      </c>
      <c r="F225" s="50" t="s">
        <v>0</v>
      </c>
      <c r="G225" s="51" t="s">
        <v>0</v>
      </c>
      <c r="H225" s="50" t="s">
        <v>0</v>
      </c>
      <c r="I225" s="45" t="s">
        <v>0</v>
      </c>
      <c r="J225" s="75" t="s">
        <v>0</v>
      </c>
      <c r="K225" s="228" t="s">
        <v>0</v>
      </c>
      <c r="L225" s="47" t="s">
        <v>0</v>
      </c>
      <c r="M225" s="51" t="s">
        <v>0</v>
      </c>
      <c r="N225" s="77"/>
      <c r="O225" s="228">
        <v>5624</v>
      </c>
      <c r="P225" s="228">
        <v>426</v>
      </c>
      <c r="Q225" s="228">
        <v>222</v>
      </c>
      <c r="R225" s="207">
        <v>167</v>
      </c>
    </row>
    <row r="226" spans="2:18" s="23" customFormat="1" ht="17.25" customHeight="1" x14ac:dyDescent="0.2">
      <c r="B226" s="67">
        <v>44507</v>
      </c>
      <c r="C226" s="50">
        <v>15179</v>
      </c>
      <c r="D226" s="45">
        <v>4988</v>
      </c>
      <c r="E226" s="51">
        <v>10191</v>
      </c>
      <c r="F226" s="50" t="s">
        <v>0</v>
      </c>
      <c r="G226" s="51" t="s">
        <v>0</v>
      </c>
      <c r="H226" s="50" t="s">
        <v>0</v>
      </c>
      <c r="I226" s="45" t="s">
        <v>0</v>
      </c>
      <c r="J226" s="75" t="s">
        <v>0</v>
      </c>
      <c r="K226" s="228" t="s">
        <v>0</v>
      </c>
      <c r="L226" s="47" t="s">
        <v>0</v>
      </c>
      <c r="M226" s="51" t="s">
        <v>0</v>
      </c>
      <c r="N226" s="77"/>
      <c r="O226" s="228">
        <v>4473</v>
      </c>
      <c r="P226" s="228">
        <v>229</v>
      </c>
      <c r="Q226" s="228">
        <v>114</v>
      </c>
      <c r="R226" s="207">
        <v>96</v>
      </c>
    </row>
    <row r="227" spans="2:18" s="23" customFormat="1" ht="17.25" customHeight="1" x14ac:dyDescent="0.2">
      <c r="B227" s="67">
        <v>44508</v>
      </c>
      <c r="C227" s="50">
        <v>19108</v>
      </c>
      <c r="D227" s="45">
        <v>8672</v>
      </c>
      <c r="E227" s="51">
        <v>10436</v>
      </c>
      <c r="F227" s="50" t="s">
        <v>0</v>
      </c>
      <c r="G227" s="51" t="s">
        <v>0</v>
      </c>
      <c r="H227" s="50" t="s">
        <v>0</v>
      </c>
      <c r="I227" s="45" t="s">
        <v>0</v>
      </c>
      <c r="J227" s="75" t="s">
        <v>0</v>
      </c>
      <c r="K227" s="228" t="s">
        <v>0</v>
      </c>
      <c r="L227" s="47" t="s">
        <v>0</v>
      </c>
      <c r="M227" s="51" t="s">
        <v>0</v>
      </c>
      <c r="N227" s="77"/>
      <c r="O227" s="228">
        <v>7304</v>
      </c>
      <c r="P227" s="228">
        <v>635</v>
      </c>
      <c r="Q227" s="228">
        <v>277</v>
      </c>
      <c r="R227" s="207">
        <v>286</v>
      </c>
    </row>
    <row r="228" spans="2:18" s="23" customFormat="1" ht="17.25" customHeight="1" x14ac:dyDescent="0.2">
      <c r="B228" s="67">
        <v>44509</v>
      </c>
      <c r="C228" s="50">
        <v>20798</v>
      </c>
      <c r="D228" s="45">
        <v>10156</v>
      </c>
      <c r="E228" s="51">
        <v>10642</v>
      </c>
      <c r="F228" s="50" t="s">
        <v>0</v>
      </c>
      <c r="G228" s="51" t="s">
        <v>0</v>
      </c>
      <c r="H228" s="50" t="s">
        <v>0</v>
      </c>
      <c r="I228" s="45" t="s">
        <v>0</v>
      </c>
      <c r="J228" s="75" t="s">
        <v>0</v>
      </c>
      <c r="K228" s="228" t="s">
        <v>0</v>
      </c>
      <c r="L228" s="47" t="s">
        <v>0</v>
      </c>
      <c r="M228" s="51" t="s">
        <v>0</v>
      </c>
      <c r="N228" s="77"/>
      <c r="O228" s="228">
        <v>8361</v>
      </c>
      <c r="P228" s="228">
        <v>890</v>
      </c>
      <c r="Q228" s="228">
        <v>346</v>
      </c>
      <c r="R228" s="207">
        <v>405</v>
      </c>
    </row>
    <row r="229" spans="2:18" s="23" customFormat="1" ht="17.25" customHeight="1" x14ac:dyDescent="0.2">
      <c r="B229" s="67">
        <v>44510</v>
      </c>
      <c r="C229" s="50">
        <v>20563</v>
      </c>
      <c r="D229" s="45">
        <v>10016</v>
      </c>
      <c r="E229" s="51">
        <v>10547</v>
      </c>
      <c r="F229" s="50" t="s">
        <v>0</v>
      </c>
      <c r="G229" s="51" t="s">
        <v>0</v>
      </c>
      <c r="H229" s="50" t="s">
        <v>0</v>
      </c>
      <c r="I229" s="45" t="s">
        <v>0</v>
      </c>
      <c r="J229" s="75" t="s">
        <v>0</v>
      </c>
      <c r="K229" s="228" t="s">
        <v>0</v>
      </c>
      <c r="L229" s="47" t="s">
        <v>0</v>
      </c>
      <c r="M229" s="51" t="s">
        <v>0</v>
      </c>
      <c r="N229" s="77"/>
      <c r="O229" s="228">
        <v>8249</v>
      </c>
      <c r="P229" s="228">
        <v>858</v>
      </c>
      <c r="Q229" s="228">
        <v>352</v>
      </c>
      <c r="R229" s="207">
        <v>363</v>
      </c>
    </row>
    <row r="230" spans="2:18" s="23" customFormat="1" ht="17.25" customHeight="1" x14ac:dyDescent="0.2">
      <c r="B230" s="67">
        <v>44511</v>
      </c>
      <c r="C230" s="50">
        <v>20189</v>
      </c>
      <c r="D230" s="45">
        <v>10078</v>
      </c>
      <c r="E230" s="51">
        <v>10111</v>
      </c>
      <c r="F230" s="50" t="s">
        <v>0</v>
      </c>
      <c r="G230" s="51" t="s">
        <v>0</v>
      </c>
      <c r="H230" s="50" t="s">
        <v>0</v>
      </c>
      <c r="I230" s="45" t="s">
        <v>0</v>
      </c>
      <c r="J230" s="75" t="s">
        <v>0</v>
      </c>
      <c r="K230" s="228" t="s">
        <v>0</v>
      </c>
      <c r="L230" s="47" t="s">
        <v>0</v>
      </c>
      <c r="M230" s="51" t="s">
        <v>0</v>
      </c>
      <c r="N230" s="77"/>
      <c r="O230" s="228">
        <v>8429</v>
      </c>
      <c r="P230" s="228">
        <v>814</v>
      </c>
      <c r="Q230" s="228">
        <v>360</v>
      </c>
      <c r="R230" s="207">
        <v>321</v>
      </c>
    </row>
    <row r="231" spans="2:18" s="23" customFormat="1" ht="17.25" customHeight="1" x14ac:dyDescent="0.2">
      <c r="B231" s="67">
        <v>44512</v>
      </c>
      <c r="C231" s="50">
        <v>21030</v>
      </c>
      <c r="D231" s="45">
        <v>10667</v>
      </c>
      <c r="E231" s="51">
        <v>10363</v>
      </c>
      <c r="F231" s="50" t="s">
        <v>0</v>
      </c>
      <c r="G231" s="51" t="s">
        <v>0</v>
      </c>
      <c r="H231" s="50" t="s">
        <v>0</v>
      </c>
      <c r="I231" s="45" t="s">
        <v>0</v>
      </c>
      <c r="J231" s="75" t="s">
        <v>0</v>
      </c>
      <c r="K231" s="228" t="s">
        <v>0</v>
      </c>
      <c r="L231" s="47" t="s">
        <v>0</v>
      </c>
      <c r="M231" s="51" t="s">
        <v>0</v>
      </c>
      <c r="N231" s="77"/>
      <c r="O231" s="228">
        <v>8943</v>
      </c>
      <c r="P231" s="228">
        <v>823</v>
      </c>
      <c r="Q231" s="228">
        <v>363</v>
      </c>
      <c r="R231" s="207">
        <v>319</v>
      </c>
    </row>
    <row r="232" spans="2:18" s="23" customFormat="1" ht="17.25" customHeight="1" x14ac:dyDescent="0.2">
      <c r="B232" s="67">
        <v>44513</v>
      </c>
      <c r="C232" s="50">
        <v>16183</v>
      </c>
      <c r="D232" s="45">
        <v>6304</v>
      </c>
      <c r="E232" s="51">
        <v>9879</v>
      </c>
      <c r="F232" s="50" t="s">
        <v>0</v>
      </c>
      <c r="G232" s="51" t="s">
        <v>0</v>
      </c>
      <c r="H232" s="50" t="s">
        <v>0</v>
      </c>
      <c r="I232" s="45" t="s">
        <v>0</v>
      </c>
      <c r="J232" s="75" t="s">
        <v>0</v>
      </c>
      <c r="K232" s="228" t="s">
        <v>0</v>
      </c>
      <c r="L232" s="47" t="s">
        <v>0</v>
      </c>
      <c r="M232" s="51" t="s">
        <v>0</v>
      </c>
      <c r="N232" s="77"/>
      <c r="O232" s="228">
        <v>5470</v>
      </c>
      <c r="P232" s="228">
        <v>373</v>
      </c>
      <c r="Q232" s="228">
        <v>211</v>
      </c>
      <c r="R232" s="207">
        <v>119</v>
      </c>
    </row>
    <row r="233" spans="2:18" s="23" customFormat="1" ht="17.25" customHeight="1" x14ac:dyDescent="0.2">
      <c r="B233" s="67">
        <v>44514</v>
      </c>
      <c r="C233" s="50">
        <v>15328</v>
      </c>
      <c r="D233" s="45">
        <v>5141</v>
      </c>
      <c r="E233" s="51">
        <v>10187</v>
      </c>
      <c r="F233" s="50" t="s">
        <v>0</v>
      </c>
      <c r="G233" s="51" t="s">
        <v>0</v>
      </c>
      <c r="H233" s="50" t="s">
        <v>0</v>
      </c>
      <c r="I233" s="45" t="s">
        <v>0</v>
      </c>
      <c r="J233" s="75" t="s">
        <v>0</v>
      </c>
      <c r="K233" s="228" t="s">
        <v>0</v>
      </c>
      <c r="L233" s="47" t="s">
        <v>0</v>
      </c>
      <c r="M233" s="51" t="s">
        <v>0</v>
      </c>
      <c r="N233" s="77"/>
      <c r="O233" s="228">
        <v>4604</v>
      </c>
      <c r="P233" s="228">
        <v>237</v>
      </c>
      <c r="Q233" s="228">
        <v>116</v>
      </c>
      <c r="R233" s="207">
        <v>90</v>
      </c>
    </row>
    <row r="234" spans="2:18" s="23" customFormat="1" ht="17.25" customHeight="1" x14ac:dyDescent="0.2">
      <c r="B234" s="67">
        <v>44515</v>
      </c>
      <c r="C234" s="50">
        <v>19163</v>
      </c>
      <c r="D234" s="45">
        <v>8753</v>
      </c>
      <c r="E234" s="51">
        <v>10410</v>
      </c>
      <c r="F234" s="50" t="s">
        <v>0</v>
      </c>
      <c r="G234" s="51" t="s">
        <v>0</v>
      </c>
      <c r="H234" s="50" t="s">
        <v>0</v>
      </c>
      <c r="I234" s="45" t="s">
        <v>0</v>
      </c>
      <c r="J234" s="75" t="s">
        <v>0</v>
      </c>
      <c r="K234" s="228" t="s">
        <v>0</v>
      </c>
      <c r="L234" s="47" t="s">
        <v>0</v>
      </c>
      <c r="M234" s="51" t="s">
        <v>0</v>
      </c>
      <c r="N234" s="77"/>
      <c r="O234" s="228">
        <v>7392</v>
      </c>
      <c r="P234" s="228">
        <v>663</v>
      </c>
      <c r="Q234" s="228">
        <v>311</v>
      </c>
      <c r="R234" s="207">
        <v>256</v>
      </c>
    </row>
    <row r="235" spans="2:18" s="23" customFormat="1" ht="17.25" customHeight="1" x14ac:dyDescent="0.2">
      <c r="B235" s="67">
        <v>44516</v>
      </c>
      <c r="C235" s="50">
        <v>20646</v>
      </c>
      <c r="D235" s="45">
        <v>10126</v>
      </c>
      <c r="E235" s="51">
        <v>10520</v>
      </c>
      <c r="F235" s="50" t="s">
        <v>0</v>
      </c>
      <c r="G235" s="51" t="s">
        <v>0</v>
      </c>
      <c r="H235" s="50" t="s">
        <v>0</v>
      </c>
      <c r="I235" s="45" t="s">
        <v>0</v>
      </c>
      <c r="J235" s="75" t="s">
        <v>0</v>
      </c>
      <c r="K235" s="228" t="s">
        <v>0</v>
      </c>
      <c r="L235" s="47" t="s">
        <v>0</v>
      </c>
      <c r="M235" s="51" t="s">
        <v>0</v>
      </c>
      <c r="N235" s="77"/>
      <c r="O235" s="228">
        <v>8490</v>
      </c>
      <c r="P235" s="228">
        <v>781</v>
      </c>
      <c r="Q235" s="228">
        <v>343</v>
      </c>
      <c r="R235" s="207">
        <v>366</v>
      </c>
    </row>
    <row r="236" spans="2:18" s="23" customFormat="1" ht="17.25" customHeight="1" x14ac:dyDescent="0.2">
      <c r="B236" s="67">
        <v>44517</v>
      </c>
      <c r="C236" s="50">
        <v>20648</v>
      </c>
      <c r="D236" s="45">
        <v>10230</v>
      </c>
      <c r="E236" s="51">
        <v>10418</v>
      </c>
      <c r="F236" s="50" t="s">
        <v>0</v>
      </c>
      <c r="G236" s="51" t="s">
        <v>0</v>
      </c>
      <c r="H236" s="50" t="s">
        <v>0</v>
      </c>
      <c r="I236" s="45" t="s">
        <v>0</v>
      </c>
      <c r="J236" s="75" t="s">
        <v>0</v>
      </c>
      <c r="K236" s="228" t="s">
        <v>0</v>
      </c>
      <c r="L236" s="47" t="s">
        <v>0</v>
      </c>
      <c r="M236" s="51" t="s">
        <v>0</v>
      </c>
      <c r="N236" s="77"/>
      <c r="O236" s="228">
        <v>8469</v>
      </c>
      <c r="P236" s="228">
        <v>831</v>
      </c>
      <c r="Q236" s="228">
        <v>407</v>
      </c>
      <c r="R236" s="207">
        <v>361</v>
      </c>
    </row>
    <row r="237" spans="2:18" s="23" customFormat="1" ht="17.25" customHeight="1" x14ac:dyDescent="0.2">
      <c r="B237" s="67">
        <v>44518</v>
      </c>
      <c r="C237" s="50">
        <v>20994</v>
      </c>
      <c r="D237" s="45">
        <v>9917</v>
      </c>
      <c r="E237" s="51">
        <v>11077</v>
      </c>
      <c r="F237" s="50" t="s">
        <v>0</v>
      </c>
      <c r="G237" s="51" t="s">
        <v>0</v>
      </c>
      <c r="H237" s="50" t="s">
        <v>0</v>
      </c>
      <c r="I237" s="45" t="s">
        <v>0</v>
      </c>
      <c r="J237" s="75" t="s">
        <v>0</v>
      </c>
      <c r="K237" s="228" t="s">
        <v>0</v>
      </c>
      <c r="L237" s="47" t="s">
        <v>0</v>
      </c>
      <c r="M237" s="51" t="s">
        <v>0</v>
      </c>
      <c r="N237" s="77"/>
      <c r="O237" s="228">
        <v>8239</v>
      </c>
      <c r="P237" s="228">
        <v>819</v>
      </c>
      <c r="Q237" s="228">
        <v>360</v>
      </c>
      <c r="R237" s="207">
        <v>324</v>
      </c>
    </row>
    <row r="238" spans="2:18" s="23" customFormat="1" ht="17.25" customHeight="1" x14ac:dyDescent="0.2">
      <c r="B238" s="67">
        <v>44519</v>
      </c>
      <c r="C238" s="50">
        <v>20795</v>
      </c>
      <c r="D238" s="45">
        <v>10375</v>
      </c>
      <c r="E238" s="51">
        <v>10420</v>
      </c>
      <c r="F238" s="50" t="s">
        <v>0</v>
      </c>
      <c r="G238" s="51" t="s">
        <v>0</v>
      </c>
      <c r="H238" s="50" t="s">
        <v>0</v>
      </c>
      <c r="I238" s="45" t="s">
        <v>0</v>
      </c>
      <c r="J238" s="75" t="s">
        <v>0</v>
      </c>
      <c r="K238" s="228" t="s">
        <v>0</v>
      </c>
      <c r="L238" s="47" t="s">
        <v>0</v>
      </c>
      <c r="M238" s="51" t="s">
        <v>0</v>
      </c>
      <c r="N238" s="77"/>
      <c r="O238" s="228">
        <v>8665</v>
      </c>
      <c r="P238" s="228">
        <v>836</v>
      </c>
      <c r="Q238" s="228">
        <v>318</v>
      </c>
      <c r="R238" s="207">
        <v>341</v>
      </c>
    </row>
    <row r="239" spans="2:18" s="23" customFormat="1" ht="17.25" customHeight="1" x14ac:dyDescent="0.2">
      <c r="B239" s="67">
        <v>44520</v>
      </c>
      <c r="C239" s="50">
        <v>16729</v>
      </c>
      <c r="D239" s="45">
        <v>6383</v>
      </c>
      <c r="E239" s="51">
        <v>10346</v>
      </c>
      <c r="F239" s="50" t="s">
        <v>0</v>
      </c>
      <c r="G239" s="51" t="s">
        <v>0</v>
      </c>
      <c r="H239" s="50" t="s">
        <v>0</v>
      </c>
      <c r="I239" s="45" t="s">
        <v>0</v>
      </c>
      <c r="J239" s="75" t="s">
        <v>0</v>
      </c>
      <c r="K239" s="228" t="s">
        <v>0</v>
      </c>
      <c r="L239" s="47" t="s">
        <v>0</v>
      </c>
      <c r="M239" s="51" t="s">
        <v>0</v>
      </c>
      <c r="N239" s="77"/>
      <c r="O239" s="228">
        <v>5501</v>
      </c>
      <c r="P239" s="228">
        <v>412</v>
      </c>
      <c r="Q239" s="228">
        <v>194</v>
      </c>
      <c r="R239" s="207">
        <v>141</v>
      </c>
    </row>
    <row r="240" spans="2:18" s="23" customFormat="1" ht="17.25" customHeight="1" x14ac:dyDescent="0.2">
      <c r="B240" s="67">
        <v>44521</v>
      </c>
      <c r="C240" s="50">
        <v>15217</v>
      </c>
      <c r="D240" s="45">
        <v>4862</v>
      </c>
      <c r="E240" s="51">
        <v>10355</v>
      </c>
      <c r="F240" s="50" t="s">
        <v>0</v>
      </c>
      <c r="G240" s="51" t="s">
        <v>0</v>
      </c>
      <c r="H240" s="50" t="s">
        <v>0</v>
      </c>
      <c r="I240" s="45" t="s">
        <v>0</v>
      </c>
      <c r="J240" s="75" t="s">
        <v>0</v>
      </c>
      <c r="K240" s="228" t="s">
        <v>0</v>
      </c>
      <c r="L240" s="47" t="s">
        <v>0</v>
      </c>
      <c r="M240" s="51" t="s">
        <v>0</v>
      </c>
      <c r="N240" s="77"/>
      <c r="O240" s="228">
        <v>4306</v>
      </c>
      <c r="P240" s="228">
        <v>255</v>
      </c>
      <c r="Q240" s="228">
        <v>128</v>
      </c>
      <c r="R240" s="207">
        <v>101</v>
      </c>
    </row>
    <row r="241" spans="2:18" s="23" customFormat="1" ht="17.25" customHeight="1" x14ac:dyDescent="0.2">
      <c r="B241" s="67">
        <v>44522</v>
      </c>
      <c r="C241" s="50">
        <v>18275</v>
      </c>
      <c r="D241" s="45">
        <v>8339</v>
      </c>
      <c r="E241" s="51">
        <v>9936</v>
      </c>
      <c r="F241" s="50" t="s">
        <v>0</v>
      </c>
      <c r="G241" s="51" t="s">
        <v>0</v>
      </c>
      <c r="H241" s="50" t="s">
        <v>0</v>
      </c>
      <c r="I241" s="45" t="s">
        <v>0</v>
      </c>
      <c r="J241" s="75" t="s">
        <v>0</v>
      </c>
      <c r="K241" s="228" t="s">
        <v>0</v>
      </c>
      <c r="L241" s="47" t="s">
        <v>0</v>
      </c>
      <c r="M241" s="51" t="s">
        <v>0</v>
      </c>
      <c r="N241" s="77"/>
      <c r="O241" s="228">
        <v>6968</v>
      </c>
      <c r="P241" s="228">
        <v>693</v>
      </c>
      <c r="Q241" s="228">
        <v>283</v>
      </c>
      <c r="R241" s="207">
        <v>248</v>
      </c>
    </row>
    <row r="242" spans="2:18" s="23" customFormat="1" ht="17.25" customHeight="1" x14ac:dyDescent="0.2">
      <c r="B242" s="67">
        <v>44523</v>
      </c>
      <c r="C242" s="50">
        <v>20396</v>
      </c>
      <c r="D242" s="45">
        <v>9925</v>
      </c>
      <c r="E242" s="51">
        <v>10471</v>
      </c>
      <c r="F242" s="50" t="s">
        <v>0</v>
      </c>
      <c r="G242" s="51" t="s">
        <v>0</v>
      </c>
      <c r="H242" s="50" t="s">
        <v>0</v>
      </c>
      <c r="I242" s="45" t="s">
        <v>0</v>
      </c>
      <c r="J242" s="75" t="s">
        <v>0</v>
      </c>
      <c r="K242" s="228" t="s">
        <v>0</v>
      </c>
      <c r="L242" s="47" t="s">
        <v>0</v>
      </c>
      <c r="M242" s="51" t="s">
        <v>0</v>
      </c>
      <c r="N242" s="77"/>
      <c r="O242" s="228">
        <v>8227</v>
      </c>
      <c r="P242" s="228">
        <v>856</v>
      </c>
      <c r="Q242" s="228">
        <v>326</v>
      </c>
      <c r="R242" s="207">
        <v>327</v>
      </c>
    </row>
    <row r="243" spans="2:18" s="23" customFormat="1" ht="17.25" customHeight="1" x14ac:dyDescent="0.2">
      <c r="B243" s="67">
        <v>44524</v>
      </c>
      <c r="C243" s="50">
        <v>20780</v>
      </c>
      <c r="D243" s="45">
        <v>10001</v>
      </c>
      <c r="E243" s="51">
        <v>10779</v>
      </c>
      <c r="F243" s="50" t="s">
        <v>0</v>
      </c>
      <c r="G243" s="51" t="s">
        <v>0</v>
      </c>
      <c r="H243" s="50" t="s">
        <v>0</v>
      </c>
      <c r="I243" s="45" t="s">
        <v>0</v>
      </c>
      <c r="J243" s="75" t="s">
        <v>0</v>
      </c>
      <c r="K243" s="228" t="s">
        <v>0</v>
      </c>
      <c r="L243" s="47" t="s">
        <v>0</v>
      </c>
      <c r="M243" s="51" t="s">
        <v>0</v>
      </c>
      <c r="N243" s="77"/>
      <c r="O243" s="228">
        <v>8302</v>
      </c>
      <c r="P243" s="228">
        <v>847</v>
      </c>
      <c r="Q243" s="228">
        <v>328</v>
      </c>
      <c r="R243" s="207">
        <v>375</v>
      </c>
    </row>
    <row r="244" spans="2:18" s="23" customFormat="1" ht="17.25" customHeight="1" x14ac:dyDescent="0.2">
      <c r="B244" s="67">
        <v>44525</v>
      </c>
      <c r="C244" s="50">
        <v>20581</v>
      </c>
      <c r="D244" s="45">
        <v>9776</v>
      </c>
      <c r="E244" s="51">
        <v>10805</v>
      </c>
      <c r="F244" s="50" t="s">
        <v>0</v>
      </c>
      <c r="G244" s="51" t="s">
        <v>0</v>
      </c>
      <c r="H244" s="50" t="s">
        <v>0</v>
      </c>
      <c r="I244" s="45" t="s">
        <v>0</v>
      </c>
      <c r="J244" s="75" t="s">
        <v>0</v>
      </c>
      <c r="K244" s="228" t="s">
        <v>0</v>
      </c>
      <c r="L244" s="47" t="s">
        <v>0</v>
      </c>
      <c r="M244" s="51" t="s">
        <v>0</v>
      </c>
      <c r="N244" s="77"/>
      <c r="O244" s="228">
        <v>8127</v>
      </c>
      <c r="P244" s="228">
        <v>802</v>
      </c>
      <c r="Q244" s="228">
        <v>362</v>
      </c>
      <c r="R244" s="207">
        <v>316</v>
      </c>
    </row>
    <row r="245" spans="2:18" s="23" customFormat="1" ht="17.25" customHeight="1" x14ac:dyDescent="0.2">
      <c r="B245" s="67">
        <v>44526</v>
      </c>
      <c r="C245" s="50">
        <v>20347</v>
      </c>
      <c r="D245" s="45">
        <v>10188</v>
      </c>
      <c r="E245" s="51">
        <v>10159</v>
      </c>
      <c r="F245" s="50" t="s">
        <v>0</v>
      </c>
      <c r="G245" s="51" t="s">
        <v>0</v>
      </c>
      <c r="H245" s="50" t="s">
        <v>0</v>
      </c>
      <c r="I245" s="45" t="s">
        <v>0</v>
      </c>
      <c r="J245" s="75" t="s">
        <v>0</v>
      </c>
      <c r="K245" s="228" t="s">
        <v>0</v>
      </c>
      <c r="L245" s="47" t="s">
        <v>0</v>
      </c>
      <c r="M245" s="51" t="s">
        <v>0</v>
      </c>
      <c r="N245" s="77"/>
      <c r="O245" s="228">
        <v>8550</v>
      </c>
      <c r="P245" s="228">
        <v>797</v>
      </c>
      <c r="Q245" s="228">
        <v>335</v>
      </c>
      <c r="R245" s="207">
        <v>282</v>
      </c>
    </row>
    <row r="246" spans="2:18" s="23" customFormat="1" ht="17.25" customHeight="1" x14ac:dyDescent="0.2">
      <c r="B246" s="67">
        <v>44527</v>
      </c>
      <c r="C246" s="50">
        <v>16159</v>
      </c>
      <c r="D246" s="45">
        <v>6094</v>
      </c>
      <c r="E246" s="51">
        <v>10065</v>
      </c>
      <c r="F246" s="50" t="s">
        <v>0</v>
      </c>
      <c r="G246" s="51" t="s">
        <v>0</v>
      </c>
      <c r="H246" s="50" t="s">
        <v>0</v>
      </c>
      <c r="I246" s="45" t="s">
        <v>0</v>
      </c>
      <c r="J246" s="75" t="s">
        <v>0</v>
      </c>
      <c r="K246" s="228" t="s">
        <v>0</v>
      </c>
      <c r="L246" s="47" t="s">
        <v>0</v>
      </c>
      <c r="M246" s="51" t="s">
        <v>0</v>
      </c>
      <c r="N246" s="77"/>
      <c r="O246" s="228">
        <v>5324</v>
      </c>
      <c r="P246" s="228">
        <v>316</v>
      </c>
      <c r="Q246" s="228">
        <v>187</v>
      </c>
      <c r="R246" s="207">
        <v>138</v>
      </c>
    </row>
    <row r="247" spans="2:18" s="23" customFormat="1" ht="17.25" customHeight="1" x14ac:dyDescent="0.2">
      <c r="B247" s="67">
        <v>44528</v>
      </c>
      <c r="C247" s="50">
        <v>14929</v>
      </c>
      <c r="D247" s="45">
        <v>4827</v>
      </c>
      <c r="E247" s="51">
        <v>10102</v>
      </c>
      <c r="F247" s="50" t="s">
        <v>0</v>
      </c>
      <c r="G247" s="51" t="s">
        <v>0</v>
      </c>
      <c r="H247" s="50" t="s">
        <v>0</v>
      </c>
      <c r="I247" s="45" t="s">
        <v>0</v>
      </c>
      <c r="J247" s="75" t="s">
        <v>0</v>
      </c>
      <c r="K247" s="228" t="s">
        <v>0</v>
      </c>
      <c r="L247" s="47" t="s">
        <v>0</v>
      </c>
      <c r="M247" s="51" t="s">
        <v>0</v>
      </c>
      <c r="N247" s="77"/>
      <c r="O247" s="228">
        <v>4279</v>
      </c>
      <c r="P247" s="228">
        <v>237</v>
      </c>
      <c r="Q247" s="228">
        <v>133</v>
      </c>
      <c r="R247" s="207">
        <v>89</v>
      </c>
    </row>
    <row r="248" spans="2:18" s="23" customFormat="1" ht="17.25" customHeight="1" x14ac:dyDescent="0.2">
      <c r="B248" s="67">
        <v>44529</v>
      </c>
      <c r="C248" s="50">
        <v>18855</v>
      </c>
      <c r="D248" s="45">
        <v>8474</v>
      </c>
      <c r="E248" s="51">
        <v>10381</v>
      </c>
      <c r="F248" s="50" t="s">
        <v>0</v>
      </c>
      <c r="G248" s="51" t="s">
        <v>0</v>
      </c>
      <c r="H248" s="50" t="s">
        <v>0</v>
      </c>
      <c r="I248" s="45" t="s">
        <v>0</v>
      </c>
      <c r="J248" s="75" t="s">
        <v>0</v>
      </c>
      <c r="K248" s="228" t="s">
        <v>0</v>
      </c>
      <c r="L248" s="47" t="s">
        <v>0</v>
      </c>
      <c r="M248" s="51" t="s">
        <v>0</v>
      </c>
      <c r="N248" s="77"/>
      <c r="O248" s="228">
        <v>7056</v>
      </c>
      <c r="P248" s="228">
        <v>706</v>
      </c>
      <c r="Q248" s="228">
        <v>303</v>
      </c>
      <c r="R248" s="207">
        <v>255</v>
      </c>
    </row>
    <row r="249" spans="2:18" s="23" customFormat="1" ht="17.25" customHeight="1" x14ac:dyDescent="0.2">
      <c r="B249" s="68">
        <v>44530</v>
      </c>
      <c r="C249" s="52">
        <v>20311</v>
      </c>
      <c r="D249" s="53">
        <v>9962</v>
      </c>
      <c r="E249" s="54">
        <v>10349</v>
      </c>
      <c r="F249" s="52" t="s">
        <v>0</v>
      </c>
      <c r="G249" s="54" t="s">
        <v>0</v>
      </c>
      <c r="H249" s="52" t="s">
        <v>0</v>
      </c>
      <c r="I249" s="53" t="s">
        <v>0</v>
      </c>
      <c r="J249" s="76" t="s">
        <v>0</v>
      </c>
      <c r="K249" s="231" t="s">
        <v>0</v>
      </c>
      <c r="L249" s="55" t="s">
        <v>0</v>
      </c>
      <c r="M249" s="54" t="s">
        <v>0</v>
      </c>
      <c r="N249" s="77"/>
      <c r="O249" s="231">
        <v>8248</v>
      </c>
      <c r="P249" s="231">
        <v>835</v>
      </c>
      <c r="Q249" s="231">
        <v>366</v>
      </c>
      <c r="R249" s="209">
        <v>335</v>
      </c>
    </row>
    <row r="250" spans="2:18" s="23" customFormat="1" ht="17.25" customHeight="1" x14ac:dyDescent="0.2">
      <c r="B250" s="69">
        <v>44531</v>
      </c>
      <c r="C250" s="70">
        <v>20661</v>
      </c>
      <c r="D250" s="71">
        <v>9953</v>
      </c>
      <c r="E250" s="72">
        <v>10708</v>
      </c>
      <c r="F250" s="70" t="s">
        <v>0</v>
      </c>
      <c r="G250" s="72" t="s">
        <v>0</v>
      </c>
      <c r="H250" s="70" t="s">
        <v>0</v>
      </c>
      <c r="I250" s="71" t="s">
        <v>0</v>
      </c>
      <c r="J250" s="74" t="s">
        <v>0</v>
      </c>
      <c r="K250" s="230" t="s">
        <v>0</v>
      </c>
      <c r="L250" s="73" t="s">
        <v>0</v>
      </c>
      <c r="M250" s="72" t="s">
        <v>0</v>
      </c>
      <c r="N250" s="77"/>
      <c r="O250" s="230">
        <v>8264</v>
      </c>
      <c r="P250" s="230">
        <v>825</v>
      </c>
      <c r="Q250" s="230">
        <v>367</v>
      </c>
      <c r="R250" s="208">
        <v>323</v>
      </c>
    </row>
    <row r="251" spans="2:18" s="23" customFormat="1" ht="17.25" customHeight="1" x14ac:dyDescent="0.2">
      <c r="B251" s="67">
        <v>44532</v>
      </c>
      <c r="C251" s="50">
        <v>21559</v>
      </c>
      <c r="D251" s="45">
        <v>9876</v>
      </c>
      <c r="E251" s="51">
        <v>11683</v>
      </c>
      <c r="F251" s="50" t="s">
        <v>0</v>
      </c>
      <c r="G251" s="51" t="s">
        <v>0</v>
      </c>
      <c r="H251" s="50" t="s">
        <v>0</v>
      </c>
      <c r="I251" s="45" t="s">
        <v>0</v>
      </c>
      <c r="J251" s="75" t="s">
        <v>0</v>
      </c>
      <c r="K251" s="228" t="s">
        <v>0</v>
      </c>
      <c r="L251" s="47" t="s">
        <v>0</v>
      </c>
      <c r="M251" s="51" t="s">
        <v>0</v>
      </c>
      <c r="N251" s="77"/>
      <c r="O251" s="228">
        <v>8128</v>
      </c>
      <c r="P251" s="228">
        <v>811</v>
      </c>
      <c r="Q251" s="228">
        <v>377</v>
      </c>
      <c r="R251" s="207">
        <v>375</v>
      </c>
    </row>
    <row r="252" spans="2:18" s="23" customFormat="1" ht="17.25" customHeight="1" x14ac:dyDescent="0.2">
      <c r="B252" s="67">
        <v>44533</v>
      </c>
      <c r="C252" s="50">
        <v>20903</v>
      </c>
      <c r="D252" s="45">
        <v>10630</v>
      </c>
      <c r="E252" s="51">
        <v>10273</v>
      </c>
      <c r="F252" s="50" t="s">
        <v>0</v>
      </c>
      <c r="G252" s="51" t="s">
        <v>0</v>
      </c>
      <c r="H252" s="50" t="s">
        <v>0</v>
      </c>
      <c r="I252" s="45" t="s">
        <v>0</v>
      </c>
      <c r="J252" s="75" t="s">
        <v>0</v>
      </c>
      <c r="K252" s="228" t="s">
        <v>0</v>
      </c>
      <c r="L252" s="47" t="s">
        <v>0</v>
      </c>
      <c r="M252" s="51" t="s">
        <v>0</v>
      </c>
      <c r="N252" s="77"/>
      <c r="O252" s="228">
        <v>8948</v>
      </c>
      <c r="P252" s="228">
        <v>772</v>
      </c>
      <c r="Q252" s="228">
        <v>384</v>
      </c>
      <c r="R252" s="207">
        <v>305</v>
      </c>
    </row>
    <row r="253" spans="2:18" s="23" customFormat="1" ht="17.25" customHeight="1" x14ac:dyDescent="0.2">
      <c r="B253" s="67">
        <v>44534</v>
      </c>
      <c r="C253" s="50">
        <v>16339</v>
      </c>
      <c r="D253" s="45">
        <v>6410</v>
      </c>
      <c r="E253" s="51">
        <v>9929</v>
      </c>
      <c r="F253" s="50" t="s">
        <v>0</v>
      </c>
      <c r="G253" s="51" t="s">
        <v>0</v>
      </c>
      <c r="H253" s="50" t="s">
        <v>0</v>
      </c>
      <c r="I253" s="45" t="s">
        <v>0</v>
      </c>
      <c r="J253" s="75" t="s">
        <v>0</v>
      </c>
      <c r="K253" s="228" t="s">
        <v>0</v>
      </c>
      <c r="L253" s="47" t="s">
        <v>0</v>
      </c>
      <c r="M253" s="51" t="s">
        <v>0</v>
      </c>
      <c r="N253" s="77"/>
      <c r="O253" s="228">
        <v>5540</v>
      </c>
      <c r="P253" s="228">
        <v>407</v>
      </c>
      <c r="Q253" s="228">
        <v>193</v>
      </c>
      <c r="R253" s="207">
        <v>123</v>
      </c>
    </row>
    <row r="254" spans="2:18" s="23" customFormat="1" ht="17.25" customHeight="1" x14ac:dyDescent="0.2">
      <c r="B254" s="67">
        <v>44535</v>
      </c>
      <c r="C254" s="50">
        <v>15543</v>
      </c>
      <c r="D254" s="45">
        <v>5293</v>
      </c>
      <c r="E254" s="51">
        <v>10250</v>
      </c>
      <c r="F254" s="50" t="s">
        <v>0</v>
      </c>
      <c r="G254" s="51" t="s">
        <v>0</v>
      </c>
      <c r="H254" s="50" t="s">
        <v>0</v>
      </c>
      <c r="I254" s="45" t="s">
        <v>0</v>
      </c>
      <c r="J254" s="75" t="s">
        <v>0</v>
      </c>
      <c r="K254" s="228" t="s">
        <v>0</v>
      </c>
      <c r="L254" s="47" t="s">
        <v>0</v>
      </c>
      <c r="M254" s="51" t="s">
        <v>0</v>
      </c>
      <c r="N254" s="77"/>
      <c r="O254" s="228">
        <v>4659</v>
      </c>
      <c r="P254" s="228">
        <v>279</v>
      </c>
      <c r="Q254" s="228">
        <v>141</v>
      </c>
      <c r="R254" s="207">
        <v>113</v>
      </c>
    </row>
    <row r="255" spans="2:18" s="23" customFormat="1" ht="17.25" customHeight="1" x14ac:dyDescent="0.2">
      <c r="B255" s="67">
        <v>44536</v>
      </c>
      <c r="C255" s="50">
        <v>18995</v>
      </c>
      <c r="D255" s="45">
        <v>8711</v>
      </c>
      <c r="E255" s="51">
        <v>10284</v>
      </c>
      <c r="F255" s="50" t="s">
        <v>0</v>
      </c>
      <c r="G255" s="51" t="s">
        <v>0</v>
      </c>
      <c r="H255" s="50" t="s">
        <v>0</v>
      </c>
      <c r="I255" s="45" t="s">
        <v>0</v>
      </c>
      <c r="J255" s="75" t="s">
        <v>0</v>
      </c>
      <c r="K255" s="228" t="s">
        <v>0</v>
      </c>
      <c r="L255" s="47" t="s">
        <v>0</v>
      </c>
      <c r="M255" s="51" t="s">
        <v>0</v>
      </c>
      <c r="N255" s="77"/>
      <c r="O255" s="228">
        <v>7325</v>
      </c>
      <c r="P255" s="228">
        <v>675</v>
      </c>
      <c r="Q255" s="228">
        <v>298</v>
      </c>
      <c r="R255" s="207">
        <v>303</v>
      </c>
    </row>
    <row r="256" spans="2:18" s="23" customFormat="1" ht="17.25" customHeight="1" x14ac:dyDescent="0.2">
      <c r="B256" s="67">
        <v>44537</v>
      </c>
      <c r="C256" s="50">
        <v>20552</v>
      </c>
      <c r="D256" s="45">
        <v>9925</v>
      </c>
      <c r="E256" s="51">
        <v>10627</v>
      </c>
      <c r="F256" s="50" t="s">
        <v>0</v>
      </c>
      <c r="G256" s="51" t="s">
        <v>0</v>
      </c>
      <c r="H256" s="50" t="s">
        <v>0</v>
      </c>
      <c r="I256" s="45" t="s">
        <v>0</v>
      </c>
      <c r="J256" s="75" t="s">
        <v>0</v>
      </c>
      <c r="K256" s="228" t="s">
        <v>0</v>
      </c>
      <c r="L256" s="47" t="s">
        <v>0</v>
      </c>
      <c r="M256" s="51" t="s">
        <v>0</v>
      </c>
      <c r="N256" s="77"/>
      <c r="O256" s="228">
        <v>8262</v>
      </c>
      <c r="P256" s="228">
        <v>770</v>
      </c>
      <c r="Q256" s="228">
        <v>356</v>
      </c>
      <c r="R256" s="207">
        <v>368</v>
      </c>
    </row>
    <row r="257" spans="2:18" s="23" customFormat="1" ht="17.25" customHeight="1" x14ac:dyDescent="0.2">
      <c r="B257" s="67">
        <v>44538</v>
      </c>
      <c r="C257" s="50">
        <v>20711</v>
      </c>
      <c r="D257" s="45">
        <v>10176</v>
      </c>
      <c r="E257" s="51">
        <v>10535</v>
      </c>
      <c r="F257" s="50" t="s">
        <v>0</v>
      </c>
      <c r="G257" s="51" t="s">
        <v>0</v>
      </c>
      <c r="H257" s="50" t="s">
        <v>0</v>
      </c>
      <c r="I257" s="45" t="s">
        <v>0</v>
      </c>
      <c r="J257" s="75" t="s">
        <v>0</v>
      </c>
      <c r="K257" s="228" t="s">
        <v>0</v>
      </c>
      <c r="L257" s="47" t="s">
        <v>0</v>
      </c>
      <c r="M257" s="51" t="s">
        <v>0</v>
      </c>
      <c r="N257" s="77"/>
      <c r="O257" s="228">
        <v>8305</v>
      </c>
      <c r="P257" s="228">
        <v>912</v>
      </c>
      <c r="Q257" s="228">
        <v>408</v>
      </c>
      <c r="R257" s="207">
        <v>361</v>
      </c>
    </row>
    <row r="258" spans="2:18" s="23" customFormat="1" ht="17.25" customHeight="1" x14ac:dyDescent="0.2">
      <c r="B258" s="67">
        <v>44539</v>
      </c>
      <c r="C258" s="50">
        <v>21136</v>
      </c>
      <c r="D258" s="45">
        <v>10421</v>
      </c>
      <c r="E258" s="51">
        <v>10715</v>
      </c>
      <c r="F258" s="50" t="s">
        <v>0</v>
      </c>
      <c r="G258" s="51" t="s">
        <v>0</v>
      </c>
      <c r="H258" s="50" t="s">
        <v>0</v>
      </c>
      <c r="I258" s="45" t="s">
        <v>0</v>
      </c>
      <c r="J258" s="75" t="s">
        <v>0</v>
      </c>
      <c r="K258" s="228" t="s">
        <v>0</v>
      </c>
      <c r="L258" s="47" t="s">
        <v>0</v>
      </c>
      <c r="M258" s="51" t="s">
        <v>0</v>
      </c>
      <c r="N258" s="77"/>
      <c r="O258" s="228">
        <v>8670</v>
      </c>
      <c r="P258" s="228">
        <v>825</v>
      </c>
      <c r="Q258" s="228">
        <v>405</v>
      </c>
      <c r="R258" s="207">
        <v>353</v>
      </c>
    </row>
    <row r="259" spans="2:18" s="23" customFormat="1" ht="17.25" customHeight="1" x14ac:dyDescent="0.2">
      <c r="B259" s="67">
        <v>44540</v>
      </c>
      <c r="C259" s="50">
        <v>20829</v>
      </c>
      <c r="D259" s="45">
        <v>10593</v>
      </c>
      <c r="E259" s="51">
        <v>10236</v>
      </c>
      <c r="F259" s="50" t="s">
        <v>0</v>
      </c>
      <c r="G259" s="51" t="s">
        <v>0</v>
      </c>
      <c r="H259" s="50" t="s">
        <v>0</v>
      </c>
      <c r="I259" s="45" t="s">
        <v>0</v>
      </c>
      <c r="J259" s="75" t="s">
        <v>0</v>
      </c>
      <c r="K259" s="228" t="s">
        <v>0</v>
      </c>
      <c r="L259" s="47" t="s">
        <v>0</v>
      </c>
      <c r="M259" s="51" t="s">
        <v>0</v>
      </c>
      <c r="N259" s="77"/>
      <c r="O259" s="228">
        <v>8945</v>
      </c>
      <c r="P259" s="228">
        <v>735</v>
      </c>
      <c r="Q259" s="228">
        <v>374</v>
      </c>
      <c r="R259" s="207">
        <v>330</v>
      </c>
    </row>
    <row r="260" spans="2:18" s="23" customFormat="1" ht="17.25" customHeight="1" x14ac:dyDescent="0.2">
      <c r="B260" s="67">
        <v>44541</v>
      </c>
      <c r="C260" s="50">
        <v>16771</v>
      </c>
      <c r="D260" s="45">
        <v>6716</v>
      </c>
      <c r="E260" s="51">
        <v>10055</v>
      </c>
      <c r="F260" s="50" t="s">
        <v>0</v>
      </c>
      <c r="G260" s="51" t="s">
        <v>0</v>
      </c>
      <c r="H260" s="50" t="s">
        <v>0</v>
      </c>
      <c r="I260" s="45" t="s">
        <v>0</v>
      </c>
      <c r="J260" s="75" t="s">
        <v>0</v>
      </c>
      <c r="K260" s="228" t="s">
        <v>0</v>
      </c>
      <c r="L260" s="47" t="s">
        <v>0</v>
      </c>
      <c r="M260" s="51" t="s">
        <v>0</v>
      </c>
      <c r="N260" s="77"/>
      <c r="O260" s="228">
        <v>5859</v>
      </c>
      <c r="P260" s="228">
        <v>374</v>
      </c>
      <c r="Q260" s="228">
        <v>183</v>
      </c>
      <c r="R260" s="207">
        <v>155</v>
      </c>
    </row>
    <row r="261" spans="2:18" s="23" customFormat="1" ht="17.25" customHeight="1" x14ac:dyDescent="0.2">
      <c r="B261" s="67">
        <v>44542</v>
      </c>
      <c r="C261" s="50">
        <v>16030</v>
      </c>
      <c r="D261" s="45">
        <v>4916</v>
      </c>
      <c r="E261" s="51">
        <v>11114</v>
      </c>
      <c r="F261" s="50" t="s">
        <v>0</v>
      </c>
      <c r="G261" s="51" t="s">
        <v>0</v>
      </c>
      <c r="H261" s="50" t="s">
        <v>0</v>
      </c>
      <c r="I261" s="45" t="s">
        <v>0</v>
      </c>
      <c r="J261" s="75" t="s">
        <v>0</v>
      </c>
      <c r="K261" s="228" t="s">
        <v>0</v>
      </c>
      <c r="L261" s="47" t="s">
        <v>0</v>
      </c>
      <c r="M261" s="51" t="s">
        <v>0</v>
      </c>
      <c r="N261" s="77"/>
      <c r="O261" s="228">
        <v>4356</v>
      </c>
      <c r="P261" s="228">
        <v>246</v>
      </c>
      <c r="Q261" s="228">
        <v>148</v>
      </c>
      <c r="R261" s="207">
        <v>83</v>
      </c>
    </row>
    <row r="262" spans="2:18" s="23" customFormat="1" ht="17.25" customHeight="1" x14ac:dyDescent="0.2">
      <c r="B262" s="67">
        <v>44543</v>
      </c>
      <c r="C262" s="50">
        <v>19232</v>
      </c>
      <c r="D262" s="45">
        <v>8758</v>
      </c>
      <c r="E262" s="51">
        <v>10474</v>
      </c>
      <c r="F262" s="50" t="s">
        <v>0</v>
      </c>
      <c r="G262" s="51" t="s">
        <v>0</v>
      </c>
      <c r="H262" s="50" t="s">
        <v>0</v>
      </c>
      <c r="I262" s="45" t="s">
        <v>0</v>
      </c>
      <c r="J262" s="75" t="s">
        <v>0</v>
      </c>
      <c r="K262" s="228" t="s">
        <v>0</v>
      </c>
      <c r="L262" s="47" t="s">
        <v>0</v>
      </c>
      <c r="M262" s="51" t="s">
        <v>0</v>
      </c>
      <c r="N262" s="77"/>
      <c r="O262" s="228">
        <v>7304</v>
      </c>
      <c r="P262" s="228">
        <v>708</v>
      </c>
      <c r="Q262" s="228">
        <v>288</v>
      </c>
      <c r="R262" s="207">
        <v>321</v>
      </c>
    </row>
    <row r="263" spans="2:18" s="23" customFormat="1" ht="17.25" customHeight="1" x14ac:dyDescent="0.2">
      <c r="B263" s="67">
        <v>44544</v>
      </c>
      <c r="C263" s="50">
        <v>21387</v>
      </c>
      <c r="D263" s="45">
        <v>10414</v>
      </c>
      <c r="E263" s="51">
        <v>10973</v>
      </c>
      <c r="F263" s="50" t="s">
        <v>0</v>
      </c>
      <c r="G263" s="51" t="s">
        <v>0</v>
      </c>
      <c r="H263" s="50" t="s">
        <v>0</v>
      </c>
      <c r="I263" s="45" t="s">
        <v>0</v>
      </c>
      <c r="J263" s="75" t="s">
        <v>0</v>
      </c>
      <c r="K263" s="228" t="s">
        <v>0</v>
      </c>
      <c r="L263" s="47" t="s">
        <v>0</v>
      </c>
      <c r="M263" s="51" t="s">
        <v>0</v>
      </c>
      <c r="N263" s="77"/>
      <c r="O263" s="228">
        <v>8649</v>
      </c>
      <c r="P263" s="228">
        <v>874</v>
      </c>
      <c r="Q263" s="228">
        <v>344</v>
      </c>
      <c r="R263" s="207">
        <v>381</v>
      </c>
    </row>
    <row r="264" spans="2:18" s="23" customFormat="1" ht="17.25" customHeight="1" x14ac:dyDescent="0.2">
      <c r="B264" s="67">
        <v>44545</v>
      </c>
      <c r="C264" s="50">
        <v>20816</v>
      </c>
      <c r="D264" s="45">
        <v>10197</v>
      </c>
      <c r="E264" s="51">
        <v>10619</v>
      </c>
      <c r="F264" s="50" t="s">
        <v>0</v>
      </c>
      <c r="G264" s="51" t="s">
        <v>0</v>
      </c>
      <c r="H264" s="50" t="s">
        <v>0</v>
      </c>
      <c r="I264" s="45" t="s">
        <v>0</v>
      </c>
      <c r="J264" s="75" t="s">
        <v>0</v>
      </c>
      <c r="K264" s="228" t="s">
        <v>0</v>
      </c>
      <c r="L264" s="47" t="s">
        <v>0</v>
      </c>
      <c r="M264" s="51" t="s">
        <v>0</v>
      </c>
      <c r="N264" s="77"/>
      <c r="O264" s="228">
        <v>8409</v>
      </c>
      <c r="P264" s="228">
        <v>891</v>
      </c>
      <c r="Q264" s="228">
        <v>353</v>
      </c>
      <c r="R264" s="207">
        <v>393</v>
      </c>
    </row>
    <row r="265" spans="2:18" s="23" customFormat="1" ht="17.25" customHeight="1" x14ac:dyDescent="0.2">
      <c r="B265" s="67">
        <v>44546</v>
      </c>
      <c r="C265" s="50">
        <v>21535</v>
      </c>
      <c r="D265" s="45">
        <v>10439</v>
      </c>
      <c r="E265" s="51">
        <v>11096</v>
      </c>
      <c r="F265" s="50" t="s">
        <v>0</v>
      </c>
      <c r="G265" s="51" t="s">
        <v>0</v>
      </c>
      <c r="H265" s="50" t="s">
        <v>0</v>
      </c>
      <c r="I265" s="45" t="s">
        <v>0</v>
      </c>
      <c r="J265" s="75" t="s">
        <v>0</v>
      </c>
      <c r="K265" s="228" t="s">
        <v>0</v>
      </c>
      <c r="L265" s="47" t="s">
        <v>0</v>
      </c>
      <c r="M265" s="51" t="s">
        <v>0</v>
      </c>
      <c r="N265" s="77"/>
      <c r="O265" s="228">
        <v>8588</v>
      </c>
      <c r="P265" s="228">
        <v>878</v>
      </c>
      <c r="Q265" s="228">
        <v>405</v>
      </c>
      <c r="R265" s="207">
        <v>391</v>
      </c>
    </row>
    <row r="266" spans="2:18" s="23" customFormat="1" ht="17.25" customHeight="1" x14ac:dyDescent="0.2">
      <c r="B266" s="67">
        <v>44547</v>
      </c>
      <c r="C266" s="50">
        <v>21560</v>
      </c>
      <c r="D266" s="45">
        <v>10802</v>
      </c>
      <c r="E266" s="51">
        <v>10758</v>
      </c>
      <c r="F266" s="50" t="s">
        <v>0</v>
      </c>
      <c r="G266" s="51" t="s">
        <v>0</v>
      </c>
      <c r="H266" s="50" t="s">
        <v>0</v>
      </c>
      <c r="I266" s="45" t="s">
        <v>0</v>
      </c>
      <c r="J266" s="75" t="s">
        <v>0</v>
      </c>
      <c r="K266" s="228" t="s">
        <v>0</v>
      </c>
      <c r="L266" s="47" t="s">
        <v>0</v>
      </c>
      <c r="M266" s="51" t="s">
        <v>0</v>
      </c>
      <c r="N266" s="77"/>
      <c r="O266" s="228">
        <v>8978</v>
      </c>
      <c r="P266" s="228">
        <v>874</v>
      </c>
      <c r="Q266" s="228">
        <v>379</v>
      </c>
      <c r="R266" s="207">
        <v>340</v>
      </c>
    </row>
    <row r="267" spans="2:18" s="23" customFormat="1" ht="17.25" customHeight="1" x14ac:dyDescent="0.2">
      <c r="B267" s="67">
        <v>44548</v>
      </c>
      <c r="C267" s="50">
        <v>17039</v>
      </c>
      <c r="D267" s="45">
        <v>6680</v>
      </c>
      <c r="E267" s="51">
        <v>10359</v>
      </c>
      <c r="F267" s="50" t="s">
        <v>0</v>
      </c>
      <c r="G267" s="51" t="s">
        <v>0</v>
      </c>
      <c r="H267" s="50" t="s">
        <v>0</v>
      </c>
      <c r="I267" s="45" t="s">
        <v>0</v>
      </c>
      <c r="J267" s="75" t="s">
        <v>0</v>
      </c>
      <c r="K267" s="228" t="s">
        <v>0</v>
      </c>
      <c r="L267" s="47" t="s">
        <v>0</v>
      </c>
      <c r="M267" s="51" t="s">
        <v>0</v>
      </c>
      <c r="N267" s="77"/>
      <c r="O267" s="228">
        <v>5707</v>
      </c>
      <c r="P267" s="228">
        <v>462</v>
      </c>
      <c r="Q267" s="228">
        <v>191</v>
      </c>
      <c r="R267" s="207">
        <v>185</v>
      </c>
    </row>
    <row r="268" spans="2:18" s="23" customFormat="1" ht="17.25" customHeight="1" x14ac:dyDescent="0.2">
      <c r="B268" s="67">
        <v>44549</v>
      </c>
      <c r="C268" s="50">
        <v>15718</v>
      </c>
      <c r="D268" s="45">
        <v>5142</v>
      </c>
      <c r="E268" s="51">
        <v>10576</v>
      </c>
      <c r="F268" s="50" t="s">
        <v>0</v>
      </c>
      <c r="G268" s="51" t="s">
        <v>0</v>
      </c>
      <c r="H268" s="50" t="s">
        <v>0</v>
      </c>
      <c r="I268" s="45" t="s">
        <v>0</v>
      </c>
      <c r="J268" s="75" t="s">
        <v>0</v>
      </c>
      <c r="K268" s="228" t="s">
        <v>0</v>
      </c>
      <c r="L268" s="47" t="s">
        <v>0</v>
      </c>
      <c r="M268" s="51" t="s">
        <v>0</v>
      </c>
      <c r="N268" s="77"/>
      <c r="O268" s="228">
        <v>4525</v>
      </c>
      <c r="P268" s="228">
        <v>280</v>
      </c>
      <c r="Q268" s="228">
        <v>150</v>
      </c>
      <c r="R268" s="207">
        <v>106</v>
      </c>
    </row>
    <row r="269" spans="2:18" s="23" customFormat="1" ht="17.25" customHeight="1" x14ac:dyDescent="0.2">
      <c r="B269" s="67">
        <v>44550</v>
      </c>
      <c r="C269" s="50">
        <v>20403</v>
      </c>
      <c r="D269" s="45">
        <v>9385</v>
      </c>
      <c r="E269" s="51">
        <v>11018</v>
      </c>
      <c r="F269" s="50" t="s">
        <v>0</v>
      </c>
      <c r="G269" s="51" t="s">
        <v>0</v>
      </c>
      <c r="H269" s="50" t="s">
        <v>0</v>
      </c>
      <c r="I269" s="45" t="s">
        <v>0</v>
      </c>
      <c r="J269" s="75" t="s">
        <v>0</v>
      </c>
      <c r="K269" s="228" t="s">
        <v>0</v>
      </c>
      <c r="L269" s="47" t="s">
        <v>0</v>
      </c>
      <c r="M269" s="51" t="s">
        <v>0</v>
      </c>
      <c r="N269" s="77"/>
      <c r="O269" s="228">
        <v>7802</v>
      </c>
      <c r="P269" s="228">
        <v>774</v>
      </c>
      <c r="Q269" s="228">
        <v>306</v>
      </c>
      <c r="R269" s="207">
        <v>339</v>
      </c>
    </row>
    <row r="270" spans="2:18" s="23" customFormat="1" ht="17.25" customHeight="1" x14ac:dyDescent="0.2">
      <c r="B270" s="67">
        <v>44551</v>
      </c>
      <c r="C270" s="50">
        <v>21625</v>
      </c>
      <c r="D270" s="45">
        <v>10883</v>
      </c>
      <c r="E270" s="51">
        <v>10742</v>
      </c>
      <c r="F270" s="50" t="s">
        <v>0</v>
      </c>
      <c r="G270" s="51" t="s">
        <v>0</v>
      </c>
      <c r="H270" s="50" t="s">
        <v>0</v>
      </c>
      <c r="I270" s="45" t="s">
        <v>0</v>
      </c>
      <c r="J270" s="75" t="s">
        <v>0</v>
      </c>
      <c r="K270" s="228" t="s">
        <v>0</v>
      </c>
      <c r="L270" s="47" t="s">
        <v>0</v>
      </c>
      <c r="M270" s="51" t="s">
        <v>0</v>
      </c>
      <c r="N270" s="77"/>
      <c r="O270" s="228">
        <v>9004</v>
      </c>
      <c r="P270" s="228">
        <v>871</v>
      </c>
      <c r="Q270" s="228">
        <v>423</v>
      </c>
      <c r="R270" s="207">
        <v>403</v>
      </c>
    </row>
    <row r="271" spans="2:18" s="23" customFormat="1" ht="17.25" customHeight="1" x14ac:dyDescent="0.2">
      <c r="B271" s="67">
        <v>44552</v>
      </c>
      <c r="C271" s="50">
        <v>21829</v>
      </c>
      <c r="D271" s="45">
        <v>11446</v>
      </c>
      <c r="E271" s="51">
        <v>10383</v>
      </c>
      <c r="F271" s="50" t="s">
        <v>0</v>
      </c>
      <c r="G271" s="51" t="s">
        <v>0</v>
      </c>
      <c r="H271" s="50" t="s">
        <v>0</v>
      </c>
      <c r="I271" s="45" t="s">
        <v>0</v>
      </c>
      <c r="J271" s="75" t="s">
        <v>0</v>
      </c>
      <c r="K271" s="228" t="s">
        <v>0</v>
      </c>
      <c r="L271" s="47" t="s">
        <v>0</v>
      </c>
      <c r="M271" s="51" t="s">
        <v>0</v>
      </c>
      <c r="N271" s="77"/>
      <c r="O271" s="228">
        <v>9349</v>
      </c>
      <c r="P271" s="228">
        <v>1002</v>
      </c>
      <c r="Q271" s="228">
        <v>489</v>
      </c>
      <c r="R271" s="207">
        <v>431</v>
      </c>
    </row>
    <row r="272" spans="2:18" s="23" customFormat="1" ht="17.25" customHeight="1" x14ac:dyDescent="0.2">
      <c r="B272" s="67">
        <v>44553</v>
      </c>
      <c r="C272" s="50">
        <v>22017</v>
      </c>
      <c r="D272" s="45">
        <v>12008</v>
      </c>
      <c r="E272" s="51">
        <v>10009</v>
      </c>
      <c r="F272" s="50" t="s">
        <v>0</v>
      </c>
      <c r="G272" s="51" t="s">
        <v>0</v>
      </c>
      <c r="H272" s="50" t="s">
        <v>0</v>
      </c>
      <c r="I272" s="45" t="s">
        <v>0</v>
      </c>
      <c r="J272" s="75" t="s">
        <v>0</v>
      </c>
      <c r="K272" s="228" t="s">
        <v>0</v>
      </c>
      <c r="L272" s="47" t="s">
        <v>0</v>
      </c>
      <c r="M272" s="51" t="s">
        <v>0</v>
      </c>
      <c r="N272" s="77"/>
      <c r="O272" s="228">
        <v>9718</v>
      </c>
      <c r="P272" s="228">
        <v>1100</v>
      </c>
      <c r="Q272" s="228">
        <v>476</v>
      </c>
      <c r="R272" s="207">
        <v>504</v>
      </c>
    </row>
    <row r="273" spans="2:18" s="23" customFormat="1" ht="17.25" customHeight="1" x14ac:dyDescent="0.2">
      <c r="B273" s="67">
        <v>44554</v>
      </c>
      <c r="C273" s="50">
        <v>21954</v>
      </c>
      <c r="D273" s="45">
        <v>12971</v>
      </c>
      <c r="E273" s="51">
        <v>8983</v>
      </c>
      <c r="F273" s="50" t="s">
        <v>0</v>
      </c>
      <c r="G273" s="51" t="s">
        <v>0</v>
      </c>
      <c r="H273" s="50" t="s">
        <v>0</v>
      </c>
      <c r="I273" s="45" t="s">
        <v>0</v>
      </c>
      <c r="J273" s="75" t="s">
        <v>0</v>
      </c>
      <c r="K273" s="228" t="s">
        <v>0</v>
      </c>
      <c r="L273" s="47" t="s">
        <v>0</v>
      </c>
      <c r="M273" s="51" t="s">
        <v>0</v>
      </c>
      <c r="N273" s="77"/>
      <c r="O273" s="228">
        <v>10734</v>
      </c>
      <c r="P273" s="228">
        <v>1041</v>
      </c>
      <c r="Q273" s="228">
        <v>468</v>
      </c>
      <c r="R273" s="207">
        <v>451</v>
      </c>
    </row>
    <row r="274" spans="2:18" s="23" customFormat="1" ht="17.25" customHeight="1" x14ac:dyDescent="0.2">
      <c r="B274" s="67">
        <v>44555</v>
      </c>
      <c r="C274" s="50">
        <v>13970</v>
      </c>
      <c r="D274" s="45">
        <v>4757</v>
      </c>
      <c r="E274" s="51">
        <v>9213</v>
      </c>
      <c r="F274" s="50" t="s">
        <v>0</v>
      </c>
      <c r="G274" s="51" t="s">
        <v>0</v>
      </c>
      <c r="H274" s="50" t="s">
        <v>0</v>
      </c>
      <c r="I274" s="45" t="s">
        <v>0</v>
      </c>
      <c r="J274" s="75" t="s">
        <v>0</v>
      </c>
      <c r="K274" s="228" t="s">
        <v>0</v>
      </c>
      <c r="L274" s="47" t="s">
        <v>0</v>
      </c>
      <c r="M274" s="51" t="s">
        <v>0</v>
      </c>
      <c r="N274" s="77"/>
      <c r="O274" s="228">
        <v>4156</v>
      </c>
      <c r="P274" s="228">
        <v>256</v>
      </c>
      <c r="Q274" s="228">
        <v>150</v>
      </c>
      <c r="R274" s="207">
        <v>121</v>
      </c>
    </row>
    <row r="275" spans="2:18" s="23" customFormat="1" ht="17.25" customHeight="1" x14ac:dyDescent="0.2">
      <c r="B275" s="67">
        <v>44556</v>
      </c>
      <c r="C275" s="50">
        <v>13480</v>
      </c>
      <c r="D275" s="45">
        <v>4192</v>
      </c>
      <c r="E275" s="51">
        <v>9288</v>
      </c>
      <c r="F275" s="50" t="s">
        <v>0</v>
      </c>
      <c r="G275" s="51" t="s">
        <v>0</v>
      </c>
      <c r="H275" s="50" t="s">
        <v>0</v>
      </c>
      <c r="I275" s="45" t="s">
        <v>0</v>
      </c>
      <c r="J275" s="75" t="s">
        <v>0</v>
      </c>
      <c r="K275" s="228" t="s">
        <v>0</v>
      </c>
      <c r="L275" s="47" t="s">
        <v>0</v>
      </c>
      <c r="M275" s="51" t="s">
        <v>0</v>
      </c>
      <c r="N275" s="77"/>
      <c r="O275" s="228">
        <v>3744</v>
      </c>
      <c r="P275" s="228">
        <v>196</v>
      </c>
      <c r="Q275" s="228">
        <v>113</v>
      </c>
      <c r="R275" s="207">
        <v>91</v>
      </c>
    </row>
    <row r="276" spans="2:18" s="23" customFormat="1" ht="17.25" customHeight="1" x14ac:dyDescent="0.2">
      <c r="B276" s="67">
        <v>44557</v>
      </c>
      <c r="C276" s="50">
        <v>14432</v>
      </c>
      <c r="D276" s="45">
        <v>5123</v>
      </c>
      <c r="E276" s="51">
        <v>9309</v>
      </c>
      <c r="F276" s="50" t="s">
        <v>0</v>
      </c>
      <c r="G276" s="51" t="s">
        <v>0</v>
      </c>
      <c r="H276" s="50" t="s">
        <v>0</v>
      </c>
      <c r="I276" s="45" t="s">
        <v>0</v>
      </c>
      <c r="J276" s="75" t="s">
        <v>0</v>
      </c>
      <c r="K276" s="228" t="s">
        <v>0</v>
      </c>
      <c r="L276" s="47" t="s">
        <v>0</v>
      </c>
      <c r="M276" s="51" t="s">
        <v>0</v>
      </c>
      <c r="N276" s="77"/>
      <c r="O276" s="228">
        <v>4424</v>
      </c>
      <c r="P276" s="228">
        <v>326</v>
      </c>
      <c r="Q276" s="228">
        <v>161</v>
      </c>
      <c r="R276" s="207">
        <v>130</v>
      </c>
    </row>
    <row r="277" spans="2:18" s="23" customFormat="1" ht="17.25" customHeight="1" x14ac:dyDescent="0.2">
      <c r="B277" s="67">
        <v>44558</v>
      </c>
      <c r="C277" s="50">
        <v>14544</v>
      </c>
      <c r="D277" s="45">
        <v>5417</v>
      </c>
      <c r="E277" s="51">
        <v>9127</v>
      </c>
      <c r="F277" s="50" t="s">
        <v>0</v>
      </c>
      <c r="G277" s="51" t="s">
        <v>0</v>
      </c>
      <c r="H277" s="50" t="s">
        <v>0</v>
      </c>
      <c r="I277" s="45" t="s">
        <v>0</v>
      </c>
      <c r="J277" s="75" t="s">
        <v>0</v>
      </c>
      <c r="K277" s="228" t="s">
        <v>0</v>
      </c>
      <c r="L277" s="47" t="s">
        <v>0</v>
      </c>
      <c r="M277" s="51" t="s">
        <v>0</v>
      </c>
      <c r="N277" s="77"/>
      <c r="O277" s="228">
        <v>4689</v>
      </c>
      <c r="P277" s="228">
        <v>344</v>
      </c>
      <c r="Q277" s="228">
        <v>163</v>
      </c>
      <c r="R277" s="207">
        <v>132</v>
      </c>
    </row>
    <row r="278" spans="2:18" s="23" customFormat="1" ht="17.25" customHeight="1" x14ac:dyDescent="0.2">
      <c r="B278" s="67">
        <v>44559</v>
      </c>
      <c r="C278" s="50">
        <v>17490</v>
      </c>
      <c r="D278" s="45">
        <v>7893</v>
      </c>
      <c r="E278" s="51">
        <v>9597</v>
      </c>
      <c r="F278" s="50" t="s">
        <v>0</v>
      </c>
      <c r="G278" s="51" t="s">
        <v>0</v>
      </c>
      <c r="H278" s="50" t="s">
        <v>0</v>
      </c>
      <c r="I278" s="45" t="s">
        <v>0</v>
      </c>
      <c r="J278" s="75" t="s">
        <v>0</v>
      </c>
      <c r="K278" s="228" t="s">
        <v>0</v>
      </c>
      <c r="L278" s="47" t="s">
        <v>0</v>
      </c>
      <c r="M278" s="51" t="s">
        <v>0</v>
      </c>
      <c r="N278" s="77"/>
      <c r="O278" s="228">
        <v>6877</v>
      </c>
      <c r="P278" s="228">
        <v>511</v>
      </c>
      <c r="Q278" s="228">
        <v>202</v>
      </c>
      <c r="R278" s="207">
        <v>215</v>
      </c>
    </row>
    <row r="279" spans="2:18" s="23" customFormat="1" ht="17.25" customHeight="1" x14ac:dyDescent="0.2">
      <c r="B279" s="67">
        <v>44560</v>
      </c>
      <c r="C279" s="50">
        <v>19838</v>
      </c>
      <c r="D279" s="45">
        <v>9696</v>
      </c>
      <c r="E279" s="51">
        <v>10142</v>
      </c>
      <c r="F279" s="50" t="s">
        <v>0</v>
      </c>
      <c r="G279" s="51" t="s">
        <v>0</v>
      </c>
      <c r="H279" s="50" t="s">
        <v>0</v>
      </c>
      <c r="I279" s="45" t="s">
        <v>0</v>
      </c>
      <c r="J279" s="75" t="s">
        <v>0</v>
      </c>
      <c r="K279" s="228" t="s">
        <v>0</v>
      </c>
      <c r="L279" s="47" t="s">
        <v>0</v>
      </c>
      <c r="M279" s="51" t="s">
        <v>0</v>
      </c>
      <c r="N279" s="77"/>
      <c r="O279" s="228">
        <v>8198</v>
      </c>
      <c r="P279" s="228">
        <v>775</v>
      </c>
      <c r="Q279" s="228">
        <v>287</v>
      </c>
      <c r="R279" s="207">
        <v>299</v>
      </c>
    </row>
    <row r="280" spans="2:18" s="23" customFormat="1" ht="17.25" customHeight="1" x14ac:dyDescent="0.2">
      <c r="B280" s="68">
        <v>44561</v>
      </c>
      <c r="C280" s="52">
        <v>20259</v>
      </c>
      <c r="D280" s="53">
        <v>10181</v>
      </c>
      <c r="E280" s="54">
        <v>10078</v>
      </c>
      <c r="F280" s="52" t="s">
        <v>0</v>
      </c>
      <c r="G280" s="54" t="s">
        <v>0</v>
      </c>
      <c r="H280" s="52" t="s">
        <v>0</v>
      </c>
      <c r="I280" s="53" t="s">
        <v>0</v>
      </c>
      <c r="J280" s="76" t="s">
        <v>0</v>
      </c>
      <c r="K280" s="231" t="s">
        <v>0</v>
      </c>
      <c r="L280" s="55" t="s">
        <v>0</v>
      </c>
      <c r="M280" s="54" t="s">
        <v>0</v>
      </c>
      <c r="N280" s="77"/>
      <c r="O280" s="231">
        <v>8619</v>
      </c>
      <c r="P280" s="231">
        <v>726</v>
      </c>
      <c r="Q280" s="231">
        <v>320</v>
      </c>
      <c r="R280" s="209">
        <v>377</v>
      </c>
    </row>
    <row r="281" spans="2:18" s="23" customFormat="1" ht="17.25" customHeight="1" x14ac:dyDescent="0.2">
      <c r="B281" s="69">
        <v>44562</v>
      </c>
      <c r="C281" s="70">
        <v>16081</v>
      </c>
      <c r="D281" s="71">
        <v>5888</v>
      </c>
      <c r="E281" s="72">
        <v>10193</v>
      </c>
      <c r="F281" s="70" t="s">
        <v>0</v>
      </c>
      <c r="G281" s="72" t="s">
        <v>0</v>
      </c>
      <c r="H281" s="70" t="s">
        <v>0</v>
      </c>
      <c r="I281" s="71" t="s">
        <v>0</v>
      </c>
      <c r="J281" s="74" t="s">
        <v>0</v>
      </c>
      <c r="K281" s="230" t="s">
        <v>0</v>
      </c>
      <c r="L281" s="73" t="s">
        <v>0</v>
      </c>
      <c r="M281" s="72" t="s">
        <v>0</v>
      </c>
      <c r="N281" s="77"/>
      <c r="O281" s="230">
        <v>5141</v>
      </c>
      <c r="P281" s="230">
        <v>358</v>
      </c>
      <c r="Q281" s="230">
        <v>179</v>
      </c>
      <c r="R281" s="208">
        <v>132</v>
      </c>
    </row>
    <row r="282" spans="2:18" s="23" customFormat="1" ht="17.25" customHeight="1" x14ac:dyDescent="0.2">
      <c r="B282" s="67">
        <v>44563</v>
      </c>
      <c r="C282" s="50">
        <v>15698</v>
      </c>
      <c r="D282" s="45">
        <v>5141</v>
      </c>
      <c r="E282" s="51">
        <v>10557</v>
      </c>
      <c r="F282" s="50" t="s">
        <v>0</v>
      </c>
      <c r="G282" s="51" t="s">
        <v>0</v>
      </c>
      <c r="H282" s="50" t="s">
        <v>0</v>
      </c>
      <c r="I282" s="45" t="s">
        <v>0</v>
      </c>
      <c r="J282" s="75" t="s">
        <v>0</v>
      </c>
      <c r="K282" s="228" t="s">
        <v>0</v>
      </c>
      <c r="L282" s="47" t="s">
        <v>0</v>
      </c>
      <c r="M282" s="51" t="s">
        <v>0</v>
      </c>
      <c r="N282" s="77"/>
      <c r="O282" s="228">
        <v>4546</v>
      </c>
      <c r="P282" s="228">
        <v>267</v>
      </c>
      <c r="Q282" s="228">
        <v>135</v>
      </c>
      <c r="R282" s="207">
        <v>128</v>
      </c>
    </row>
    <row r="283" spans="2:18" s="23" customFormat="1" ht="17.25" customHeight="1" x14ac:dyDescent="0.2">
      <c r="B283" s="67">
        <v>44564</v>
      </c>
      <c r="C283" s="50">
        <v>15956</v>
      </c>
      <c r="D283" s="45">
        <v>5520</v>
      </c>
      <c r="E283" s="51">
        <v>10436</v>
      </c>
      <c r="F283" s="50" t="s">
        <v>0</v>
      </c>
      <c r="G283" s="51" t="s">
        <v>0</v>
      </c>
      <c r="H283" s="50" t="s">
        <v>0</v>
      </c>
      <c r="I283" s="45" t="s">
        <v>0</v>
      </c>
      <c r="J283" s="75" t="s">
        <v>0</v>
      </c>
      <c r="K283" s="228" t="s">
        <v>0</v>
      </c>
      <c r="L283" s="47" t="s">
        <v>0</v>
      </c>
      <c r="M283" s="51" t="s">
        <v>0</v>
      </c>
      <c r="N283" s="77"/>
      <c r="O283" s="228">
        <v>4757</v>
      </c>
      <c r="P283" s="228">
        <v>387</v>
      </c>
      <c r="Q283" s="228">
        <v>170</v>
      </c>
      <c r="R283" s="207">
        <v>138</v>
      </c>
    </row>
    <row r="284" spans="2:18" s="23" customFormat="1" ht="17.25" customHeight="1" x14ac:dyDescent="0.2">
      <c r="B284" s="67">
        <v>44565</v>
      </c>
      <c r="C284" s="50">
        <v>18979</v>
      </c>
      <c r="D284" s="45">
        <v>7919</v>
      </c>
      <c r="E284" s="51">
        <v>11060</v>
      </c>
      <c r="F284" s="50" t="s">
        <v>0</v>
      </c>
      <c r="G284" s="51" t="s">
        <v>0</v>
      </c>
      <c r="H284" s="50" t="s">
        <v>0</v>
      </c>
      <c r="I284" s="45" t="s">
        <v>0</v>
      </c>
      <c r="J284" s="75" t="s">
        <v>0</v>
      </c>
      <c r="K284" s="228" t="s">
        <v>0</v>
      </c>
      <c r="L284" s="47" t="s">
        <v>0</v>
      </c>
      <c r="M284" s="51" t="s">
        <v>0</v>
      </c>
      <c r="N284" s="77"/>
      <c r="O284" s="228">
        <v>6758</v>
      </c>
      <c r="P284" s="228">
        <v>630</v>
      </c>
      <c r="Q284" s="228">
        <v>223</v>
      </c>
      <c r="R284" s="207">
        <v>227</v>
      </c>
    </row>
    <row r="285" spans="2:18" s="23" customFormat="1" ht="17.25" customHeight="1" x14ac:dyDescent="0.2">
      <c r="B285" s="67">
        <v>44566</v>
      </c>
      <c r="C285" s="50">
        <v>20963</v>
      </c>
      <c r="D285" s="45">
        <v>9228</v>
      </c>
      <c r="E285" s="51">
        <v>11735</v>
      </c>
      <c r="F285" s="50" t="s">
        <v>0</v>
      </c>
      <c r="G285" s="51" t="s">
        <v>0</v>
      </c>
      <c r="H285" s="50" t="s">
        <v>0</v>
      </c>
      <c r="I285" s="45" t="s">
        <v>0</v>
      </c>
      <c r="J285" s="75" t="s">
        <v>0</v>
      </c>
      <c r="K285" s="228" t="s">
        <v>0</v>
      </c>
      <c r="L285" s="47" t="s">
        <v>0</v>
      </c>
      <c r="M285" s="51" t="s">
        <v>0</v>
      </c>
      <c r="N285" s="77"/>
      <c r="O285" s="228">
        <v>7886</v>
      </c>
      <c r="P285" s="228">
        <v>790</v>
      </c>
      <c r="Q285" s="228">
        <v>268</v>
      </c>
      <c r="R285" s="207">
        <v>284</v>
      </c>
    </row>
    <row r="286" spans="2:18" s="23" customFormat="1" ht="17.25" customHeight="1" x14ac:dyDescent="0.2">
      <c r="B286" s="67">
        <v>44567</v>
      </c>
      <c r="C286" s="50">
        <v>22020</v>
      </c>
      <c r="D286" s="45">
        <v>9550</v>
      </c>
      <c r="E286" s="51">
        <v>12470</v>
      </c>
      <c r="F286" s="50" t="s">
        <v>0</v>
      </c>
      <c r="G286" s="51" t="s">
        <v>0</v>
      </c>
      <c r="H286" s="50" t="s">
        <v>0</v>
      </c>
      <c r="I286" s="45" t="s">
        <v>0</v>
      </c>
      <c r="J286" s="75" t="s">
        <v>0</v>
      </c>
      <c r="K286" s="228" t="s">
        <v>0</v>
      </c>
      <c r="L286" s="47" t="s">
        <v>0</v>
      </c>
      <c r="M286" s="51" t="s">
        <v>0</v>
      </c>
      <c r="N286" s="77"/>
      <c r="O286" s="228">
        <v>8021</v>
      </c>
      <c r="P286" s="228">
        <v>916</v>
      </c>
      <c r="Q286" s="228">
        <v>302</v>
      </c>
      <c r="R286" s="207">
        <v>311</v>
      </c>
    </row>
    <row r="287" spans="2:18" s="23" customFormat="1" ht="17.25" customHeight="1" x14ac:dyDescent="0.2">
      <c r="B287" s="67">
        <v>44568</v>
      </c>
      <c r="C287" s="50">
        <v>22424</v>
      </c>
      <c r="D287" s="45">
        <v>10306</v>
      </c>
      <c r="E287" s="51">
        <v>12118</v>
      </c>
      <c r="F287" s="50" t="s">
        <v>0</v>
      </c>
      <c r="G287" s="51" t="s">
        <v>0</v>
      </c>
      <c r="H287" s="50" t="s">
        <v>0</v>
      </c>
      <c r="I287" s="45" t="s">
        <v>0</v>
      </c>
      <c r="J287" s="75" t="s">
        <v>0</v>
      </c>
      <c r="K287" s="228" t="s">
        <v>0</v>
      </c>
      <c r="L287" s="47" t="s">
        <v>0</v>
      </c>
      <c r="M287" s="51" t="s">
        <v>0</v>
      </c>
      <c r="N287" s="77"/>
      <c r="O287" s="228">
        <v>8810</v>
      </c>
      <c r="P287" s="228">
        <v>877</v>
      </c>
      <c r="Q287" s="228">
        <v>312</v>
      </c>
      <c r="R287" s="207">
        <v>307</v>
      </c>
    </row>
    <row r="288" spans="2:18" s="23" customFormat="1" ht="17.25" customHeight="1" x14ac:dyDescent="0.2">
      <c r="B288" s="67">
        <v>44569</v>
      </c>
      <c r="C288" s="50">
        <v>18578</v>
      </c>
      <c r="D288" s="45">
        <v>6229</v>
      </c>
      <c r="E288" s="51">
        <v>12349</v>
      </c>
      <c r="F288" s="50" t="s">
        <v>0</v>
      </c>
      <c r="G288" s="51" t="s">
        <v>0</v>
      </c>
      <c r="H288" s="50" t="s">
        <v>0</v>
      </c>
      <c r="I288" s="45" t="s">
        <v>0</v>
      </c>
      <c r="J288" s="75" t="s">
        <v>0</v>
      </c>
      <c r="K288" s="228" t="s">
        <v>0</v>
      </c>
      <c r="L288" s="47" t="s">
        <v>0</v>
      </c>
      <c r="M288" s="51" t="s">
        <v>0</v>
      </c>
      <c r="N288" s="77"/>
      <c r="O288" s="228">
        <v>5436</v>
      </c>
      <c r="P288" s="228">
        <v>451</v>
      </c>
      <c r="Q288" s="228">
        <v>189</v>
      </c>
      <c r="R288" s="207">
        <v>153</v>
      </c>
    </row>
    <row r="289" spans="2:18" s="23" customFormat="1" ht="17.25" customHeight="1" x14ac:dyDescent="0.2">
      <c r="B289" s="67">
        <v>44570</v>
      </c>
      <c r="C289" s="50">
        <v>17303</v>
      </c>
      <c r="D289" s="45">
        <v>4907</v>
      </c>
      <c r="E289" s="51">
        <v>12396</v>
      </c>
      <c r="F289" s="50" t="s">
        <v>0</v>
      </c>
      <c r="G289" s="51" t="s">
        <v>0</v>
      </c>
      <c r="H289" s="50" t="s">
        <v>0</v>
      </c>
      <c r="I289" s="45" t="s">
        <v>0</v>
      </c>
      <c r="J289" s="75" t="s">
        <v>0</v>
      </c>
      <c r="K289" s="228" t="s">
        <v>0</v>
      </c>
      <c r="L289" s="47" t="s">
        <v>0</v>
      </c>
      <c r="M289" s="51" t="s">
        <v>0</v>
      </c>
      <c r="N289" s="77"/>
      <c r="O289" s="228">
        <v>4323</v>
      </c>
      <c r="P289" s="228">
        <v>328</v>
      </c>
      <c r="Q289" s="228">
        <v>142</v>
      </c>
      <c r="R289" s="207">
        <v>114</v>
      </c>
    </row>
    <row r="290" spans="2:18" s="23" customFormat="1" ht="17.25" customHeight="1" x14ac:dyDescent="0.2">
      <c r="B290" s="67">
        <v>44571</v>
      </c>
      <c r="C290" s="50">
        <v>20871</v>
      </c>
      <c r="D290" s="45">
        <v>8366</v>
      </c>
      <c r="E290" s="51">
        <v>12505</v>
      </c>
      <c r="F290" s="50" t="s">
        <v>0</v>
      </c>
      <c r="G290" s="51" t="s">
        <v>0</v>
      </c>
      <c r="H290" s="50" t="s">
        <v>0</v>
      </c>
      <c r="I290" s="45" t="s">
        <v>0</v>
      </c>
      <c r="J290" s="75" t="s">
        <v>0</v>
      </c>
      <c r="K290" s="228" t="s">
        <v>0</v>
      </c>
      <c r="L290" s="47" t="s">
        <v>0</v>
      </c>
      <c r="M290" s="51" t="s">
        <v>0</v>
      </c>
      <c r="N290" s="77"/>
      <c r="O290" s="228">
        <v>7068</v>
      </c>
      <c r="P290" s="228">
        <v>759</v>
      </c>
      <c r="Q290" s="228">
        <v>267</v>
      </c>
      <c r="R290" s="207">
        <v>272</v>
      </c>
    </row>
    <row r="291" spans="2:18" s="23" customFormat="1" ht="17.25" customHeight="1" x14ac:dyDescent="0.2">
      <c r="B291" s="67">
        <v>44572</v>
      </c>
      <c r="C291" s="50">
        <v>22248</v>
      </c>
      <c r="D291" s="45">
        <v>9807</v>
      </c>
      <c r="E291" s="51">
        <v>12441</v>
      </c>
      <c r="F291" s="50" t="s">
        <v>0</v>
      </c>
      <c r="G291" s="51" t="s">
        <v>0</v>
      </c>
      <c r="H291" s="50" t="s">
        <v>0</v>
      </c>
      <c r="I291" s="45" t="s">
        <v>0</v>
      </c>
      <c r="J291" s="75" t="s">
        <v>0</v>
      </c>
      <c r="K291" s="228" t="s">
        <v>0</v>
      </c>
      <c r="L291" s="47" t="s">
        <v>0</v>
      </c>
      <c r="M291" s="51" t="s">
        <v>0</v>
      </c>
      <c r="N291" s="77"/>
      <c r="O291" s="228">
        <v>8182</v>
      </c>
      <c r="P291" s="228">
        <v>897</v>
      </c>
      <c r="Q291" s="228">
        <v>343</v>
      </c>
      <c r="R291" s="207">
        <v>385</v>
      </c>
    </row>
    <row r="292" spans="2:18" s="23" customFormat="1" ht="17.25" customHeight="1" x14ac:dyDescent="0.2">
      <c r="B292" s="67">
        <v>44573</v>
      </c>
      <c r="C292" s="50">
        <v>23241</v>
      </c>
      <c r="D292" s="45">
        <v>10265</v>
      </c>
      <c r="E292" s="51">
        <v>12976</v>
      </c>
      <c r="F292" s="50" t="s">
        <v>0</v>
      </c>
      <c r="G292" s="51" t="s">
        <v>0</v>
      </c>
      <c r="H292" s="50" t="s">
        <v>0</v>
      </c>
      <c r="I292" s="45" t="s">
        <v>0</v>
      </c>
      <c r="J292" s="75" t="s">
        <v>0</v>
      </c>
      <c r="K292" s="228" t="s">
        <v>0</v>
      </c>
      <c r="L292" s="47" t="s">
        <v>0</v>
      </c>
      <c r="M292" s="51" t="s">
        <v>0</v>
      </c>
      <c r="N292" s="77"/>
      <c r="O292" s="228">
        <v>8518</v>
      </c>
      <c r="P292" s="228">
        <v>994</v>
      </c>
      <c r="Q292" s="228">
        <v>407</v>
      </c>
      <c r="R292" s="207">
        <v>346</v>
      </c>
    </row>
    <row r="293" spans="2:18" s="23" customFormat="1" ht="17.25" customHeight="1" x14ac:dyDescent="0.2">
      <c r="B293" s="67">
        <v>44574</v>
      </c>
      <c r="C293" s="50">
        <v>21971</v>
      </c>
      <c r="D293" s="45">
        <v>9964</v>
      </c>
      <c r="E293" s="51">
        <v>12007</v>
      </c>
      <c r="F293" s="50" t="s">
        <v>0</v>
      </c>
      <c r="G293" s="51" t="s">
        <v>0</v>
      </c>
      <c r="H293" s="50" t="s">
        <v>0</v>
      </c>
      <c r="I293" s="45" t="s">
        <v>0</v>
      </c>
      <c r="J293" s="75" t="s">
        <v>0</v>
      </c>
      <c r="K293" s="228" t="s">
        <v>0</v>
      </c>
      <c r="L293" s="47" t="s">
        <v>0</v>
      </c>
      <c r="M293" s="51" t="s">
        <v>0</v>
      </c>
      <c r="N293" s="77"/>
      <c r="O293" s="228">
        <v>8340</v>
      </c>
      <c r="P293" s="228">
        <v>878</v>
      </c>
      <c r="Q293" s="228">
        <v>367</v>
      </c>
      <c r="R293" s="207">
        <v>379</v>
      </c>
    </row>
    <row r="294" spans="2:18" s="23" customFormat="1" ht="17.25" customHeight="1" x14ac:dyDescent="0.2">
      <c r="B294" s="67">
        <v>44575</v>
      </c>
      <c r="C294" s="50">
        <v>22513</v>
      </c>
      <c r="D294" s="45">
        <v>10265</v>
      </c>
      <c r="E294" s="51">
        <v>12248</v>
      </c>
      <c r="F294" s="50" t="s">
        <v>0</v>
      </c>
      <c r="G294" s="51" t="s">
        <v>0</v>
      </c>
      <c r="H294" s="50" t="s">
        <v>0</v>
      </c>
      <c r="I294" s="45" t="s">
        <v>0</v>
      </c>
      <c r="J294" s="75" t="s">
        <v>0</v>
      </c>
      <c r="K294" s="228" t="s">
        <v>0</v>
      </c>
      <c r="L294" s="47" t="s">
        <v>0</v>
      </c>
      <c r="M294" s="51" t="s">
        <v>0</v>
      </c>
      <c r="N294" s="77"/>
      <c r="O294" s="228">
        <v>8740</v>
      </c>
      <c r="P294" s="228">
        <v>861</v>
      </c>
      <c r="Q294" s="228">
        <v>347</v>
      </c>
      <c r="R294" s="207">
        <v>317</v>
      </c>
    </row>
    <row r="295" spans="2:18" s="23" customFormat="1" ht="17.25" customHeight="1" x14ac:dyDescent="0.2">
      <c r="B295" s="67">
        <v>44576</v>
      </c>
      <c r="C295" s="50">
        <v>18852</v>
      </c>
      <c r="D295" s="45">
        <v>6308</v>
      </c>
      <c r="E295" s="51">
        <v>12544</v>
      </c>
      <c r="F295" s="50" t="s">
        <v>0</v>
      </c>
      <c r="G295" s="51" t="s">
        <v>0</v>
      </c>
      <c r="H295" s="50" t="s">
        <v>0</v>
      </c>
      <c r="I295" s="45" t="s">
        <v>0</v>
      </c>
      <c r="J295" s="75" t="s">
        <v>0</v>
      </c>
      <c r="K295" s="228" t="s">
        <v>0</v>
      </c>
      <c r="L295" s="47" t="s">
        <v>0</v>
      </c>
      <c r="M295" s="51" t="s">
        <v>0</v>
      </c>
      <c r="N295" s="77"/>
      <c r="O295" s="228">
        <v>5579</v>
      </c>
      <c r="P295" s="228">
        <v>418</v>
      </c>
      <c r="Q295" s="228">
        <v>166</v>
      </c>
      <c r="R295" s="207">
        <v>145</v>
      </c>
    </row>
    <row r="296" spans="2:18" s="23" customFormat="1" ht="17.25" customHeight="1" x14ac:dyDescent="0.2">
      <c r="B296" s="67">
        <v>44577</v>
      </c>
      <c r="C296" s="50">
        <v>17598</v>
      </c>
      <c r="D296" s="45">
        <v>4831</v>
      </c>
      <c r="E296" s="51">
        <v>12767</v>
      </c>
      <c r="F296" s="50" t="s">
        <v>0</v>
      </c>
      <c r="G296" s="51" t="s">
        <v>0</v>
      </c>
      <c r="H296" s="50" t="s">
        <v>0</v>
      </c>
      <c r="I296" s="45" t="s">
        <v>0</v>
      </c>
      <c r="J296" s="75" t="s">
        <v>0</v>
      </c>
      <c r="K296" s="228" t="s">
        <v>0</v>
      </c>
      <c r="L296" s="47" t="s">
        <v>0</v>
      </c>
      <c r="M296" s="51" t="s">
        <v>0</v>
      </c>
      <c r="N296" s="77"/>
      <c r="O296" s="228">
        <v>4337</v>
      </c>
      <c r="P296" s="228">
        <v>281</v>
      </c>
      <c r="Q296" s="228">
        <v>111</v>
      </c>
      <c r="R296" s="207">
        <v>102</v>
      </c>
    </row>
    <row r="297" spans="2:18" s="23" customFormat="1" ht="17.25" customHeight="1" x14ac:dyDescent="0.2">
      <c r="B297" s="67">
        <v>44578</v>
      </c>
      <c r="C297" s="50">
        <v>21449</v>
      </c>
      <c r="D297" s="45">
        <v>8932</v>
      </c>
      <c r="E297" s="51">
        <v>12517</v>
      </c>
      <c r="F297" s="50" t="s">
        <v>0</v>
      </c>
      <c r="G297" s="51" t="s">
        <v>0</v>
      </c>
      <c r="H297" s="50" t="s">
        <v>0</v>
      </c>
      <c r="I297" s="45" t="s">
        <v>0</v>
      </c>
      <c r="J297" s="75" t="s">
        <v>0</v>
      </c>
      <c r="K297" s="228" t="s">
        <v>0</v>
      </c>
      <c r="L297" s="47" t="s">
        <v>0</v>
      </c>
      <c r="M297" s="51" t="s">
        <v>0</v>
      </c>
      <c r="N297" s="77"/>
      <c r="O297" s="228">
        <v>7499</v>
      </c>
      <c r="P297" s="228">
        <v>855</v>
      </c>
      <c r="Q297" s="228">
        <v>287</v>
      </c>
      <c r="R297" s="207">
        <v>291</v>
      </c>
    </row>
    <row r="298" spans="2:18" s="23" customFormat="1" ht="17.25" customHeight="1" x14ac:dyDescent="0.2">
      <c r="B298" s="67">
        <v>44579</v>
      </c>
      <c r="C298" s="50">
        <v>22951</v>
      </c>
      <c r="D298" s="45">
        <v>10026</v>
      </c>
      <c r="E298" s="51">
        <v>12925</v>
      </c>
      <c r="F298" s="50" t="s">
        <v>0</v>
      </c>
      <c r="G298" s="51" t="s">
        <v>0</v>
      </c>
      <c r="H298" s="50" t="s">
        <v>0</v>
      </c>
      <c r="I298" s="45" t="s">
        <v>0</v>
      </c>
      <c r="J298" s="75" t="s">
        <v>0</v>
      </c>
      <c r="K298" s="228" t="s">
        <v>0</v>
      </c>
      <c r="L298" s="47" t="s">
        <v>0</v>
      </c>
      <c r="M298" s="51" t="s">
        <v>0</v>
      </c>
      <c r="N298" s="77"/>
      <c r="O298" s="228">
        <v>8398</v>
      </c>
      <c r="P298" s="228">
        <v>906</v>
      </c>
      <c r="Q298" s="228">
        <v>360</v>
      </c>
      <c r="R298" s="207">
        <v>362</v>
      </c>
    </row>
    <row r="299" spans="2:18" s="23" customFormat="1" ht="17.25" customHeight="1" x14ac:dyDescent="0.2">
      <c r="B299" s="67">
        <v>44580</v>
      </c>
      <c r="C299" s="50">
        <v>23327</v>
      </c>
      <c r="D299" s="45">
        <v>10303</v>
      </c>
      <c r="E299" s="51">
        <v>13024</v>
      </c>
      <c r="F299" s="50" t="s">
        <v>0</v>
      </c>
      <c r="G299" s="51" t="s">
        <v>0</v>
      </c>
      <c r="H299" s="50" t="s">
        <v>0</v>
      </c>
      <c r="I299" s="45" t="s">
        <v>0</v>
      </c>
      <c r="J299" s="75" t="s">
        <v>0</v>
      </c>
      <c r="K299" s="228" t="s">
        <v>0</v>
      </c>
      <c r="L299" s="47" t="s">
        <v>0</v>
      </c>
      <c r="M299" s="51" t="s">
        <v>0</v>
      </c>
      <c r="N299" s="77"/>
      <c r="O299" s="228">
        <v>8618</v>
      </c>
      <c r="P299" s="228">
        <v>948</v>
      </c>
      <c r="Q299" s="228">
        <v>373</v>
      </c>
      <c r="R299" s="207">
        <v>364</v>
      </c>
    </row>
    <row r="300" spans="2:18" s="23" customFormat="1" ht="17.25" customHeight="1" x14ac:dyDescent="0.2">
      <c r="B300" s="67">
        <v>44581</v>
      </c>
      <c r="C300" s="50">
        <v>22974</v>
      </c>
      <c r="D300" s="45">
        <v>10128</v>
      </c>
      <c r="E300" s="51">
        <v>12846</v>
      </c>
      <c r="F300" s="50" t="s">
        <v>0</v>
      </c>
      <c r="G300" s="51" t="s">
        <v>0</v>
      </c>
      <c r="H300" s="50" t="s">
        <v>0</v>
      </c>
      <c r="I300" s="45" t="s">
        <v>0</v>
      </c>
      <c r="J300" s="75" t="s">
        <v>0</v>
      </c>
      <c r="K300" s="228" t="s">
        <v>0</v>
      </c>
      <c r="L300" s="47" t="s">
        <v>0</v>
      </c>
      <c r="M300" s="51" t="s">
        <v>0</v>
      </c>
      <c r="N300" s="77"/>
      <c r="O300" s="228">
        <v>8518</v>
      </c>
      <c r="P300" s="228">
        <v>890</v>
      </c>
      <c r="Q300" s="228">
        <v>394</v>
      </c>
      <c r="R300" s="207">
        <v>326</v>
      </c>
    </row>
    <row r="301" spans="2:18" s="23" customFormat="1" ht="17.25" customHeight="1" x14ac:dyDescent="0.2">
      <c r="B301" s="67">
        <v>44582</v>
      </c>
      <c r="C301" s="50">
        <v>23319</v>
      </c>
      <c r="D301" s="45">
        <v>10485</v>
      </c>
      <c r="E301" s="51">
        <v>12834</v>
      </c>
      <c r="F301" s="50" t="s">
        <v>0</v>
      </c>
      <c r="G301" s="51" t="s">
        <v>0</v>
      </c>
      <c r="H301" s="50" t="s">
        <v>0</v>
      </c>
      <c r="I301" s="45" t="s">
        <v>0</v>
      </c>
      <c r="J301" s="75" t="s">
        <v>0</v>
      </c>
      <c r="K301" s="228" t="s">
        <v>0</v>
      </c>
      <c r="L301" s="47" t="s">
        <v>0</v>
      </c>
      <c r="M301" s="51" t="s">
        <v>0</v>
      </c>
      <c r="N301" s="77"/>
      <c r="O301" s="228">
        <v>8935</v>
      </c>
      <c r="P301" s="228">
        <v>868</v>
      </c>
      <c r="Q301" s="228">
        <v>363</v>
      </c>
      <c r="R301" s="207">
        <v>319</v>
      </c>
    </row>
    <row r="302" spans="2:18" s="23" customFormat="1" ht="17.25" customHeight="1" x14ac:dyDescent="0.2">
      <c r="B302" s="67">
        <v>44583</v>
      </c>
      <c r="C302" s="50">
        <v>19246</v>
      </c>
      <c r="D302" s="45">
        <v>6641</v>
      </c>
      <c r="E302" s="51">
        <v>12605</v>
      </c>
      <c r="F302" s="50" t="s">
        <v>0</v>
      </c>
      <c r="G302" s="51" t="s">
        <v>0</v>
      </c>
      <c r="H302" s="50" t="s">
        <v>0</v>
      </c>
      <c r="I302" s="45" t="s">
        <v>0</v>
      </c>
      <c r="J302" s="75" t="s">
        <v>0</v>
      </c>
      <c r="K302" s="228" t="s">
        <v>0</v>
      </c>
      <c r="L302" s="47" t="s">
        <v>0</v>
      </c>
      <c r="M302" s="51" t="s">
        <v>0</v>
      </c>
      <c r="N302" s="77"/>
      <c r="O302" s="228">
        <v>5845</v>
      </c>
      <c r="P302" s="228">
        <v>464</v>
      </c>
      <c r="Q302" s="228">
        <v>196</v>
      </c>
      <c r="R302" s="207">
        <v>136</v>
      </c>
    </row>
    <row r="303" spans="2:18" s="23" customFormat="1" ht="17.25" customHeight="1" x14ac:dyDescent="0.2">
      <c r="B303" s="67">
        <v>44584</v>
      </c>
      <c r="C303" s="50">
        <v>18075</v>
      </c>
      <c r="D303" s="45">
        <v>5091</v>
      </c>
      <c r="E303" s="51">
        <v>12984</v>
      </c>
      <c r="F303" s="50" t="s">
        <v>0</v>
      </c>
      <c r="G303" s="51" t="s">
        <v>0</v>
      </c>
      <c r="H303" s="50" t="s">
        <v>0</v>
      </c>
      <c r="I303" s="45" t="s">
        <v>0</v>
      </c>
      <c r="J303" s="75" t="s">
        <v>0</v>
      </c>
      <c r="K303" s="228" t="s">
        <v>0</v>
      </c>
      <c r="L303" s="47" t="s">
        <v>0</v>
      </c>
      <c r="M303" s="51" t="s">
        <v>0</v>
      </c>
      <c r="N303" s="77"/>
      <c r="O303" s="228">
        <v>4575</v>
      </c>
      <c r="P303" s="228">
        <v>297</v>
      </c>
      <c r="Q303" s="228">
        <v>129</v>
      </c>
      <c r="R303" s="207">
        <v>90</v>
      </c>
    </row>
    <row r="304" spans="2:18" s="23" customFormat="1" ht="17.25" customHeight="1" x14ac:dyDescent="0.2">
      <c r="B304" s="67">
        <v>44585</v>
      </c>
      <c r="C304" s="50">
        <v>21585</v>
      </c>
      <c r="D304" s="45">
        <v>8904</v>
      </c>
      <c r="E304" s="51">
        <v>12681</v>
      </c>
      <c r="F304" s="50" t="s">
        <v>0</v>
      </c>
      <c r="G304" s="51" t="s">
        <v>0</v>
      </c>
      <c r="H304" s="50" t="s">
        <v>0</v>
      </c>
      <c r="I304" s="45" t="s">
        <v>0</v>
      </c>
      <c r="J304" s="75" t="s">
        <v>0</v>
      </c>
      <c r="K304" s="228" t="s">
        <v>0</v>
      </c>
      <c r="L304" s="47" t="s">
        <v>0</v>
      </c>
      <c r="M304" s="51" t="s">
        <v>0</v>
      </c>
      <c r="N304" s="77"/>
      <c r="O304" s="228">
        <v>7549</v>
      </c>
      <c r="P304" s="228">
        <v>788</v>
      </c>
      <c r="Q304" s="228">
        <v>277</v>
      </c>
      <c r="R304" s="207">
        <v>290</v>
      </c>
    </row>
    <row r="305" spans="2:18" s="23" customFormat="1" ht="17.25" customHeight="1" x14ac:dyDescent="0.2">
      <c r="B305" s="67">
        <v>44586</v>
      </c>
      <c r="C305" s="50">
        <v>22855</v>
      </c>
      <c r="D305" s="45">
        <v>10265</v>
      </c>
      <c r="E305" s="51">
        <v>12590</v>
      </c>
      <c r="F305" s="50" t="s">
        <v>0</v>
      </c>
      <c r="G305" s="51" t="s">
        <v>0</v>
      </c>
      <c r="H305" s="50" t="s">
        <v>0</v>
      </c>
      <c r="I305" s="45" t="s">
        <v>0</v>
      </c>
      <c r="J305" s="75" t="s">
        <v>0</v>
      </c>
      <c r="K305" s="228" t="s">
        <v>0</v>
      </c>
      <c r="L305" s="47" t="s">
        <v>0</v>
      </c>
      <c r="M305" s="51" t="s">
        <v>0</v>
      </c>
      <c r="N305" s="77"/>
      <c r="O305" s="228">
        <v>8624</v>
      </c>
      <c r="P305" s="228">
        <v>902</v>
      </c>
      <c r="Q305" s="228">
        <v>389</v>
      </c>
      <c r="R305" s="207">
        <v>350</v>
      </c>
    </row>
    <row r="306" spans="2:18" s="23" customFormat="1" ht="17.25" customHeight="1" x14ac:dyDescent="0.2">
      <c r="B306" s="67">
        <v>44587</v>
      </c>
      <c r="C306" s="50">
        <v>22750</v>
      </c>
      <c r="D306" s="45">
        <v>10489</v>
      </c>
      <c r="E306" s="51">
        <v>12261</v>
      </c>
      <c r="F306" s="50" t="s">
        <v>0</v>
      </c>
      <c r="G306" s="51" t="s">
        <v>0</v>
      </c>
      <c r="H306" s="50" t="s">
        <v>0</v>
      </c>
      <c r="I306" s="45" t="s">
        <v>0</v>
      </c>
      <c r="J306" s="75" t="s">
        <v>0</v>
      </c>
      <c r="K306" s="228" t="s">
        <v>0</v>
      </c>
      <c r="L306" s="47" t="s">
        <v>0</v>
      </c>
      <c r="M306" s="51" t="s">
        <v>0</v>
      </c>
      <c r="N306" s="77"/>
      <c r="O306" s="228">
        <v>8705</v>
      </c>
      <c r="P306" s="228">
        <v>1005</v>
      </c>
      <c r="Q306" s="228">
        <v>378</v>
      </c>
      <c r="R306" s="207">
        <v>401</v>
      </c>
    </row>
    <row r="307" spans="2:18" s="23" customFormat="1" ht="17.25" customHeight="1" x14ac:dyDescent="0.2">
      <c r="B307" s="67">
        <v>44588</v>
      </c>
      <c r="C307" s="50">
        <v>22725</v>
      </c>
      <c r="D307" s="45">
        <v>10563</v>
      </c>
      <c r="E307" s="51">
        <v>12162</v>
      </c>
      <c r="F307" s="50" t="s">
        <v>0</v>
      </c>
      <c r="G307" s="51" t="s">
        <v>0</v>
      </c>
      <c r="H307" s="50" t="s">
        <v>0</v>
      </c>
      <c r="I307" s="45" t="s">
        <v>0</v>
      </c>
      <c r="J307" s="75" t="s">
        <v>0</v>
      </c>
      <c r="K307" s="228" t="s">
        <v>0</v>
      </c>
      <c r="L307" s="47" t="s">
        <v>0</v>
      </c>
      <c r="M307" s="51" t="s">
        <v>0</v>
      </c>
      <c r="N307" s="77"/>
      <c r="O307" s="228">
        <v>8852</v>
      </c>
      <c r="P307" s="228">
        <v>923</v>
      </c>
      <c r="Q307" s="228">
        <v>421</v>
      </c>
      <c r="R307" s="207">
        <v>367</v>
      </c>
    </row>
    <row r="308" spans="2:18" s="23" customFormat="1" ht="17.25" customHeight="1" x14ac:dyDescent="0.2">
      <c r="B308" s="67">
        <v>44589</v>
      </c>
      <c r="C308" s="50">
        <v>22452</v>
      </c>
      <c r="D308" s="45">
        <v>10730</v>
      </c>
      <c r="E308" s="51">
        <v>11722</v>
      </c>
      <c r="F308" s="50" t="s">
        <v>0</v>
      </c>
      <c r="G308" s="51" t="s">
        <v>0</v>
      </c>
      <c r="H308" s="50" t="s">
        <v>0</v>
      </c>
      <c r="I308" s="45" t="s">
        <v>0</v>
      </c>
      <c r="J308" s="75" t="s">
        <v>0</v>
      </c>
      <c r="K308" s="228" t="s">
        <v>0</v>
      </c>
      <c r="L308" s="47" t="s">
        <v>0</v>
      </c>
      <c r="M308" s="51" t="s">
        <v>0</v>
      </c>
      <c r="N308" s="77"/>
      <c r="O308" s="228">
        <v>9155</v>
      </c>
      <c r="P308" s="228">
        <v>881</v>
      </c>
      <c r="Q308" s="228">
        <v>409</v>
      </c>
      <c r="R308" s="207">
        <v>285</v>
      </c>
    </row>
    <row r="309" spans="2:18" s="23" customFormat="1" ht="17.25" customHeight="1" x14ac:dyDescent="0.2">
      <c r="B309" s="67">
        <v>44590</v>
      </c>
      <c r="C309" s="50">
        <v>18966</v>
      </c>
      <c r="D309" s="45">
        <v>6625</v>
      </c>
      <c r="E309" s="51">
        <v>12341</v>
      </c>
      <c r="F309" s="50" t="s">
        <v>0</v>
      </c>
      <c r="G309" s="51" t="s">
        <v>0</v>
      </c>
      <c r="H309" s="50" t="s">
        <v>0</v>
      </c>
      <c r="I309" s="45" t="s">
        <v>0</v>
      </c>
      <c r="J309" s="75" t="s">
        <v>0</v>
      </c>
      <c r="K309" s="228" t="s">
        <v>0</v>
      </c>
      <c r="L309" s="47" t="s">
        <v>0</v>
      </c>
      <c r="M309" s="51" t="s">
        <v>0</v>
      </c>
      <c r="N309" s="77"/>
      <c r="O309" s="228">
        <v>5826</v>
      </c>
      <c r="P309" s="228">
        <v>436</v>
      </c>
      <c r="Q309" s="228">
        <v>201</v>
      </c>
      <c r="R309" s="207">
        <v>162</v>
      </c>
    </row>
    <row r="310" spans="2:18" s="23" customFormat="1" ht="17.25" customHeight="1" x14ac:dyDescent="0.2">
      <c r="B310" s="67">
        <v>44591</v>
      </c>
      <c r="C310" s="50">
        <v>17227</v>
      </c>
      <c r="D310" s="45">
        <v>5184</v>
      </c>
      <c r="E310" s="51">
        <v>12043</v>
      </c>
      <c r="F310" s="50" t="s">
        <v>0</v>
      </c>
      <c r="G310" s="51" t="s">
        <v>0</v>
      </c>
      <c r="H310" s="50" t="s">
        <v>0</v>
      </c>
      <c r="I310" s="45" t="s">
        <v>0</v>
      </c>
      <c r="J310" s="75" t="s">
        <v>0</v>
      </c>
      <c r="K310" s="228" t="s">
        <v>0</v>
      </c>
      <c r="L310" s="47" t="s">
        <v>0</v>
      </c>
      <c r="M310" s="51" t="s">
        <v>0</v>
      </c>
      <c r="N310" s="77"/>
      <c r="O310" s="228">
        <v>4675</v>
      </c>
      <c r="P310" s="228">
        <v>308</v>
      </c>
      <c r="Q310" s="228">
        <v>115</v>
      </c>
      <c r="R310" s="207">
        <v>86</v>
      </c>
    </row>
    <row r="311" spans="2:18" s="23" customFormat="1" ht="17.25" customHeight="1" x14ac:dyDescent="0.2">
      <c r="B311" s="68">
        <v>44592</v>
      </c>
      <c r="C311" s="52">
        <v>20732</v>
      </c>
      <c r="D311" s="53">
        <v>8831</v>
      </c>
      <c r="E311" s="54">
        <v>11901</v>
      </c>
      <c r="F311" s="52" t="s">
        <v>0</v>
      </c>
      <c r="G311" s="54" t="s">
        <v>0</v>
      </c>
      <c r="H311" s="52" t="s">
        <v>0</v>
      </c>
      <c r="I311" s="53" t="s">
        <v>0</v>
      </c>
      <c r="J311" s="76" t="s">
        <v>0</v>
      </c>
      <c r="K311" s="231" t="s">
        <v>0</v>
      </c>
      <c r="L311" s="55" t="s">
        <v>0</v>
      </c>
      <c r="M311" s="54" t="s">
        <v>0</v>
      </c>
      <c r="N311" s="77"/>
      <c r="O311" s="231">
        <v>7453</v>
      </c>
      <c r="P311" s="231">
        <v>779</v>
      </c>
      <c r="Q311" s="231">
        <v>295</v>
      </c>
      <c r="R311" s="209">
        <v>304</v>
      </c>
    </row>
    <row r="312" spans="2:18" s="23" customFormat="1" ht="17.25" customHeight="1" x14ac:dyDescent="0.2">
      <c r="B312" s="69">
        <v>44593</v>
      </c>
      <c r="C312" s="70">
        <v>22602</v>
      </c>
      <c r="D312" s="71">
        <v>10285</v>
      </c>
      <c r="E312" s="72">
        <v>12317</v>
      </c>
      <c r="F312" s="70" t="s">
        <v>0</v>
      </c>
      <c r="G312" s="72" t="s">
        <v>0</v>
      </c>
      <c r="H312" s="70" t="s">
        <v>0</v>
      </c>
      <c r="I312" s="71" t="s">
        <v>0</v>
      </c>
      <c r="J312" s="74" t="s">
        <v>0</v>
      </c>
      <c r="K312" s="230" t="s">
        <v>0</v>
      </c>
      <c r="L312" s="73" t="s">
        <v>0</v>
      </c>
      <c r="M312" s="72" t="s">
        <v>0</v>
      </c>
      <c r="N312" s="77"/>
      <c r="O312" s="230">
        <v>8646</v>
      </c>
      <c r="P312" s="230">
        <v>881</v>
      </c>
      <c r="Q312" s="230">
        <v>398</v>
      </c>
      <c r="R312" s="208">
        <v>360</v>
      </c>
    </row>
    <row r="313" spans="2:18" s="23" customFormat="1" ht="17.25" customHeight="1" x14ac:dyDescent="0.2">
      <c r="B313" s="67">
        <v>44594</v>
      </c>
      <c r="C313" s="50">
        <v>23380</v>
      </c>
      <c r="D313" s="45">
        <v>10697</v>
      </c>
      <c r="E313" s="51">
        <v>12683</v>
      </c>
      <c r="F313" s="50" t="s">
        <v>0</v>
      </c>
      <c r="G313" s="51" t="s">
        <v>0</v>
      </c>
      <c r="H313" s="50" t="s">
        <v>0</v>
      </c>
      <c r="I313" s="45" t="s">
        <v>0</v>
      </c>
      <c r="J313" s="75" t="s">
        <v>0</v>
      </c>
      <c r="K313" s="228" t="s">
        <v>0</v>
      </c>
      <c r="L313" s="47" t="s">
        <v>0</v>
      </c>
      <c r="M313" s="51" t="s">
        <v>0</v>
      </c>
      <c r="N313" s="77"/>
      <c r="O313" s="228">
        <v>9007</v>
      </c>
      <c r="P313" s="228">
        <v>947</v>
      </c>
      <c r="Q313" s="228">
        <v>383</v>
      </c>
      <c r="R313" s="207">
        <v>360</v>
      </c>
    </row>
    <row r="314" spans="2:18" s="23" customFormat="1" ht="17.25" customHeight="1" x14ac:dyDescent="0.2">
      <c r="B314" s="67">
        <v>44595</v>
      </c>
      <c r="C314" s="50">
        <v>23321</v>
      </c>
      <c r="D314" s="45">
        <v>10944</v>
      </c>
      <c r="E314" s="51">
        <v>12377</v>
      </c>
      <c r="F314" s="50" t="s">
        <v>0</v>
      </c>
      <c r="G314" s="51" t="s">
        <v>0</v>
      </c>
      <c r="H314" s="50" t="s">
        <v>0</v>
      </c>
      <c r="I314" s="45" t="s">
        <v>0</v>
      </c>
      <c r="J314" s="75" t="s">
        <v>0</v>
      </c>
      <c r="K314" s="228" t="s">
        <v>0</v>
      </c>
      <c r="L314" s="47" t="s">
        <v>0</v>
      </c>
      <c r="M314" s="51" t="s">
        <v>0</v>
      </c>
      <c r="N314" s="77"/>
      <c r="O314" s="228">
        <v>9089</v>
      </c>
      <c r="P314" s="228">
        <v>1026</v>
      </c>
      <c r="Q314" s="228">
        <v>429</v>
      </c>
      <c r="R314" s="207">
        <v>400</v>
      </c>
    </row>
    <row r="315" spans="2:18" s="23" customFormat="1" ht="17.25" customHeight="1" x14ac:dyDescent="0.2">
      <c r="B315" s="67">
        <v>44596</v>
      </c>
      <c r="C315" s="50">
        <v>23785</v>
      </c>
      <c r="D315" s="45">
        <v>11484</v>
      </c>
      <c r="E315" s="51">
        <v>12301</v>
      </c>
      <c r="F315" s="50" t="s">
        <v>0</v>
      </c>
      <c r="G315" s="51" t="s">
        <v>0</v>
      </c>
      <c r="H315" s="50" t="s">
        <v>0</v>
      </c>
      <c r="I315" s="45" t="s">
        <v>0</v>
      </c>
      <c r="J315" s="75" t="s">
        <v>0</v>
      </c>
      <c r="K315" s="228" t="s">
        <v>0</v>
      </c>
      <c r="L315" s="47" t="s">
        <v>0</v>
      </c>
      <c r="M315" s="51" t="s">
        <v>0</v>
      </c>
      <c r="N315" s="77"/>
      <c r="O315" s="228">
        <v>9769</v>
      </c>
      <c r="P315" s="228">
        <v>970</v>
      </c>
      <c r="Q315" s="228">
        <v>393</v>
      </c>
      <c r="R315" s="207">
        <v>352</v>
      </c>
    </row>
    <row r="316" spans="2:18" s="23" customFormat="1" ht="17.25" customHeight="1" x14ac:dyDescent="0.2">
      <c r="B316" s="67">
        <v>44597</v>
      </c>
      <c r="C316" s="50">
        <v>19899</v>
      </c>
      <c r="D316" s="45">
        <v>7083</v>
      </c>
      <c r="E316" s="51">
        <v>12816</v>
      </c>
      <c r="F316" s="50" t="s">
        <v>0</v>
      </c>
      <c r="G316" s="51" t="s">
        <v>0</v>
      </c>
      <c r="H316" s="50" t="s">
        <v>0</v>
      </c>
      <c r="I316" s="45" t="s">
        <v>0</v>
      </c>
      <c r="J316" s="75" t="s">
        <v>0</v>
      </c>
      <c r="K316" s="228" t="s">
        <v>0</v>
      </c>
      <c r="L316" s="47" t="s">
        <v>0</v>
      </c>
      <c r="M316" s="51" t="s">
        <v>0</v>
      </c>
      <c r="N316" s="77"/>
      <c r="O316" s="228">
        <v>6242</v>
      </c>
      <c r="P316" s="228">
        <v>438</v>
      </c>
      <c r="Q316" s="228">
        <v>225</v>
      </c>
      <c r="R316" s="207">
        <v>178</v>
      </c>
    </row>
    <row r="317" spans="2:18" s="23" customFormat="1" ht="17.25" customHeight="1" x14ac:dyDescent="0.2">
      <c r="B317" s="67">
        <v>44598</v>
      </c>
      <c r="C317" s="50">
        <v>17707</v>
      </c>
      <c r="D317" s="45">
        <v>5395</v>
      </c>
      <c r="E317" s="51">
        <v>12312</v>
      </c>
      <c r="F317" s="50" t="s">
        <v>0</v>
      </c>
      <c r="G317" s="51" t="s">
        <v>0</v>
      </c>
      <c r="H317" s="50" t="s">
        <v>0</v>
      </c>
      <c r="I317" s="45" t="s">
        <v>0</v>
      </c>
      <c r="J317" s="75" t="s">
        <v>0</v>
      </c>
      <c r="K317" s="228" t="s">
        <v>0</v>
      </c>
      <c r="L317" s="47" t="s">
        <v>0</v>
      </c>
      <c r="M317" s="51" t="s">
        <v>0</v>
      </c>
      <c r="N317" s="77"/>
      <c r="O317" s="228">
        <v>4842</v>
      </c>
      <c r="P317" s="228">
        <v>300</v>
      </c>
      <c r="Q317" s="228">
        <v>148</v>
      </c>
      <c r="R317" s="207">
        <v>105</v>
      </c>
    </row>
    <row r="318" spans="2:18" s="23" customFormat="1" ht="17.25" customHeight="1" x14ac:dyDescent="0.2">
      <c r="B318" s="67">
        <v>44599</v>
      </c>
      <c r="C318" s="50">
        <v>21105</v>
      </c>
      <c r="D318" s="45">
        <v>9202</v>
      </c>
      <c r="E318" s="51">
        <v>11903</v>
      </c>
      <c r="F318" s="50" t="s">
        <v>0</v>
      </c>
      <c r="G318" s="51" t="s">
        <v>0</v>
      </c>
      <c r="H318" s="50" t="s">
        <v>0</v>
      </c>
      <c r="I318" s="45" t="s">
        <v>0</v>
      </c>
      <c r="J318" s="75" t="s">
        <v>0</v>
      </c>
      <c r="K318" s="228" t="s">
        <v>0</v>
      </c>
      <c r="L318" s="47" t="s">
        <v>0</v>
      </c>
      <c r="M318" s="51" t="s">
        <v>0</v>
      </c>
      <c r="N318" s="77"/>
      <c r="O318" s="228">
        <v>7792</v>
      </c>
      <c r="P318" s="228">
        <v>766</v>
      </c>
      <c r="Q318" s="228">
        <v>344</v>
      </c>
      <c r="R318" s="207">
        <v>300</v>
      </c>
    </row>
    <row r="319" spans="2:18" s="23" customFormat="1" ht="17.25" customHeight="1" x14ac:dyDescent="0.2">
      <c r="B319" s="67">
        <v>44600</v>
      </c>
      <c r="C319" s="50">
        <v>23038</v>
      </c>
      <c r="D319" s="45">
        <v>10919</v>
      </c>
      <c r="E319" s="51">
        <v>12119</v>
      </c>
      <c r="F319" s="50" t="s">
        <v>0</v>
      </c>
      <c r="G319" s="51" t="s">
        <v>0</v>
      </c>
      <c r="H319" s="50" t="s">
        <v>0</v>
      </c>
      <c r="I319" s="45" t="s">
        <v>0</v>
      </c>
      <c r="J319" s="75" t="s">
        <v>0</v>
      </c>
      <c r="K319" s="228" t="s">
        <v>0</v>
      </c>
      <c r="L319" s="47" t="s">
        <v>0</v>
      </c>
      <c r="M319" s="51" t="s">
        <v>0</v>
      </c>
      <c r="N319" s="77"/>
      <c r="O319" s="228">
        <v>9156</v>
      </c>
      <c r="P319" s="228">
        <v>931</v>
      </c>
      <c r="Q319" s="228">
        <v>436</v>
      </c>
      <c r="R319" s="207">
        <v>396</v>
      </c>
    </row>
    <row r="320" spans="2:18" s="23" customFormat="1" ht="17.25" customHeight="1" x14ac:dyDescent="0.2">
      <c r="B320" s="67">
        <v>44601</v>
      </c>
      <c r="C320" s="50">
        <v>23377</v>
      </c>
      <c r="D320" s="45">
        <v>10832</v>
      </c>
      <c r="E320" s="51">
        <v>12545</v>
      </c>
      <c r="F320" s="50" t="s">
        <v>0</v>
      </c>
      <c r="G320" s="51" t="s">
        <v>0</v>
      </c>
      <c r="H320" s="50" t="s">
        <v>0</v>
      </c>
      <c r="I320" s="45" t="s">
        <v>0</v>
      </c>
      <c r="J320" s="75" t="s">
        <v>0</v>
      </c>
      <c r="K320" s="228" t="s">
        <v>0</v>
      </c>
      <c r="L320" s="47" t="s">
        <v>0</v>
      </c>
      <c r="M320" s="51" t="s">
        <v>0</v>
      </c>
      <c r="N320" s="77"/>
      <c r="O320" s="228">
        <v>9012</v>
      </c>
      <c r="P320" s="228">
        <v>1010</v>
      </c>
      <c r="Q320" s="228">
        <v>429</v>
      </c>
      <c r="R320" s="207">
        <v>381</v>
      </c>
    </row>
    <row r="321" spans="2:18" s="23" customFormat="1" ht="17.25" customHeight="1" x14ac:dyDescent="0.2">
      <c r="B321" s="67">
        <v>44602</v>
      </c>
      <c r="C321" s="50">
        <v>23189</v>
      </c>
      <c r="D321" s="45">
        <v>10848</v>
      </c>
      <c r="E321" s="51">
        <v>12341</v>
      </c>
      <c r="F321" s="50" t="s">
        <v>0</v>
      </c>
      <c r="G321" s="51" t="s">
        <v>0</v>
      </c>
      <c r="H321" s="50" t="s">
        <v>0</v>
      </c>
      <c r="I321" s="45" t="s">
        <v>0</v>
      </c>
      <c r="J321" s="75" t="s">
        <v>0</v>
      </c>
      <c r="K321" s="228" t="s">
        <v>0</v>
      </c>
      <c r="L321" s="47" t="s">
        <v>0</v>
      </c>
      <c r="M321" s="51" t="s">
        <v>0</v>
      </c>
      <c r="N321" s="77"/>
      <c r="O321" s="228">
        <v>9079</v>
      </c>
      <c r="P321" s="228">
        <v>909</v>
      </c>
      <c r="Q321" s="228">
        <v>471</v>
      </c>
      <c r="R321" s="207">
        <v>389</v>
      </c>
    </row>
    <row r="322" spans="2:18" s="23" customFormat="1" ht="17.25" customHeight="1" x14ac:dyDescent="0.2">
      <c r="B322" s="67">
        <v>44603</v>
      </c>
      <c r="C322" s="50">
        <v>23150</v>
      </c>
      <c r="D322" s="45">
        <v>11149</v>
      </c>
      <c r="E322" s="51">
        <v>12001</v>
      </c>
      <c r="F322" s="50" t="s">
        <v>0</v>
      </c>
      <c r="G322" s="51" t="s">
        <v>0</v>
      </c>
      <c r="H322" s="50" t="s">
        <v>0</v>
      </c>
      <c r="I322" s="45" t="s">
        <v>0</v>
      </c>
      <c r="J322" s="75" t="s">
        <v>0</v>
      </c>
      <c r="K322" s="228" t="s">
        <v>0</v>
      </c>
      <c r="L322" s="47" t="s">
        <v>0</v>
      </c>
      <c r="M322" s="51" t="s">
        <v>0</v>
      </c>
      <c r="N322" s="77"/>
      <c r="O322" s="228">
        <v>9484</v>
      </c>
      <c r="P322" s="228">
        <v>887</v>
      </c>
      <c r="Q322" s="228">
        <v>432</v>
      </c>
      <c r="R322" s="207">
        <v>346</v>
      </c>
    </row>
    <row r="323" spans="2:18" s="23" customFormat="1" ht="17.25" customHeight="1" x14ac:dyDescent="0.2">
      <c r="B323" s="67">
        <v>44604</v>
      </c>
      <c r="C323" s="50">
        <v>19700</v>
      </c>
      <c r="D323" s="45">
        <v>7590</v>
      </c>
      <c r="E323" s="51">
        <v>12110</v>
      </c>
      <c r="F323" s="50" t="s">
        <v>0</v>
      </c>
      <c r="G323" s="51" t="s">
        <v>0</v>
      </c>
      <c r="H323" s="50" t="s">
        <v>0</v>
      </c>
      <c r="I323" s="45" t="s">
        <v>0</v>
      </c>
      <c r="J323" s="75" t="s">
        <v>0</v>
      </c>
      <c r="K323" s="228" t="s">
        <v>0</v>
      </c>
      <c r="L323" s="47" t="s">
        <v>0</v>
      </c>
      <c r="M323" s="51" t="s">
        <v>0</v>
      </c>
      <c r="N323" s="77"/>
      <c r="O323" s="228">
        <v>6638</v>
      </c>
      <c r="P323" s="228">
        <v>558</v>
      </c>
      <c r="Q323" s="228">
        <v>228</v>
      </c>
      <c r="R323" s="207">
        <v>166</v>
      </c>
    </row>
    <row r="324" spans="2:18" s="23" customFormat="1" ht="17.25" customHeight="1" x14ac:dyDescent="0.2">
      <c r="B324" s="67">
        <v>44605</v>
      </c>
      <c r="C324" s="50">
        <v>17595</v>
      </c>
      <c r="D324" s="45">
        <v>5435</v>
      </c>
      <c r="E324" s="51">
        <v>12160</v>
      </c>
      <c r="F324" s="50" t="s">
        <v>0</v>
      </c>
      <c r="G324" s="51" t="s">
        <v>0</v>
      </c>
      <c r="H324" s="50" t="s">
        <v>0</v>
      </c>
      <c r="I324" s="45" t="s">
        <v>0</v>
      </c>
      <c r="J324" s="75" t="s">
        <v>0</v>
      </c>
      <c r="K324" s="228" t="s">
        <v>0</v>
      </c>
      <c r="L324" s="47" t="s">
        <v>0</v>
      </c>
      <c r="M324" s="51" t="s">
        <v>0</v>
      </c>
      <c r="N324" s="77"/>
      <c r="O324" s="228">
        <v>4883</v>
      </c>
      <c r="P324" s="228">
        <v>305</v>
      </c>
      <c r="Q324" s="228">
        <v>144</v>
      </c>
      <c r="R324" s="207">
        <v>103</v>
      </c>
    </row>
    <row r="325" spans="2:18" s="23" customFormat="1" ht="17.25" customHeight="1" x14ac:dyDescent="0.2">
      <c r="B325" s="67">
        <v>44606</v>
      </c>
      <c r="C325" s="50">
        <v>20734</v>
      </c>
      <c r="D325" s="45">
        <v>8893</v>
      </c>
      <c r="E325" s="51">
        <v>11841</v>
      </c>
      <c r="F325" s="50" t="s">
        <v>0</v>
      </c>
      <c r="G325" s="51" t="s">
        <v>0</v>
      </c>
      <c r="H325" s="50" t="s">
        <v>0</v>
      </c>
      <c r="I325" s="45" t="s">
        <v>0</v>
      </c>
      <c r="J325" s="75" t="s">
        <v>0</v>
      </c>
      <c r="K325" s="228" t="s">
        <v>0</v>
      </c>
      <c r="L325" s="47" t="s">
        <v>0</v>
      </c>
      <c r="M325" s="51" t="s">
        <v>0</v>
      </c>
      <c r="N325" s="77"/>
      <c r="O325" s="228">
        <v>7535</v>
      </c>
      <c r="P325" s="228">
        <v>730</v>
      </c>
      <c r="Q325" s="228">
        <v>306</v>
      </c>
      <c r="R325" s="207">
        <v>322</v>
      </c>
    </row>
    <row r="326" spans="2:18" s="23" customFormat="1" ht="17.25" customHeight="1" x14ac:dyDescent="0.2">
      <c r="B326" s="67">
        <v>44607</v>
      </c>
      <c r="C326" s="50">
        <v>22493</v>
      </c>
      <c r="D326" s="45">
        <v>10550</v>
      </c>
      <c r="E326" s="51">
        <v>11943</v>
      </c>
      <c r="F326" s="50" t="s">
        <v>0</v>
      </c>
      <c r="G326" s="51" t="s">
        <v>0</v>
      </c>
      <c r="H326" s="50" t="s">
        <v>0</v>
      </c>
      <c r="I326" s="45" t="s">
        <v>0</v>
      </c>
      <c r="J326" s="75" t="s">
        <v>0</v>
      </c>
      <c r="K326" s="228" t="s">
        <v>0</v>
      </c>
      <c r="L326" s="47" t="s">
        <v>0</v>
      </c>
      <c r="M326" s="51" t="s">
        <v>0</v>
      </c>
      <c r="N326" s="77"/>
      <c r="O326" s="228">
        <v>8705</v>
      </c>
      <c r="P326" s="228">
        <v>1020</v>
      </c>
      <c r="Q326" s="228">
        <v>412</v>
      </c>
      <c r="R326" s="207">
        <v>413</v>
      </c>
    </row>
    <row r="327" spans="2:18" s="23" customFormat="1" ht="17.25" customHeight="1" x14ac:dyDescent="0.2">
      <c r="B327" s="67">
        <v>44608</v>
      </c>
      <c r="C327" s="50">
        <v>22472</v>
      </c>
      <c r="D327" s="45">
        <v>10748</v>
      </c>
      <c r="E327" s="51">
        <v>11724</v>
      </c>
      <c r="F327" s="50" t="s">
        <v>0</v>
      </c>
      <c r="G327" s="51" t="s">
        <v>0</v>
      </c>
      <c r="H327" s="50" t="s">
        <v>0</v>
      </c>
      <c r="I327" s="45" t="s">
        <v>0</v>
      </c>
      <c r="J327" s="75" t="s">
        <v>0</v>
      </c>
      <c r="K327" s="228" t="s">
        <v>0</v>
      </c>
      <c r="L327" s="47" t="s">
        <v>0</v>
      </c>
      <c r="M327" s="51" t="s">
        <v>0</v>
      </c>
      <c r="N327" s="77"/>
      <c r="O327" s="228">
        <v>8945</v>
      </c>
      <c r="P327" s="228">
        <v>1000</v>
      </c>
      <c r="Q327" s="228">
        <v>459</v>
      </c>
      <c r="R327" s="207">
        <v>344</v>
      </c>
    </row>
    <row r="328" spans="2:18" s="23" customFormat="1" ht="17.25" customHeight="1" x14ac:dyDescent="0.2">
      <c r="B328" s="67">
        <v>44609</v>
      </c>
      <c r="C328" s="50">
        <v>22882</v>
      </c>
      <c r="D328" s="45">
        <v>10951</v>
      </c>
      <c r="E328" s="51">
        <v>11931</v>
      </c>
      <c r="F328" s="50" t="s">
        <v>0</v>
      </c>
      <c r="G328" s="51" t="s">
        <v>0</v>
      </c>
      <c r="H328" s="50" t="s">
        <v>0</v>
      </c>
      <c r="I328" s="45" t="s">
        <v>0</v>
      </c>
      <c r="J328" s="75" t="s">
        <v>0</v>
      </c>
      <c r="K328" s="228" t="s">
        <v>0</v>
      </c>
      <c r="L328" s="47" t="s">
        <v>0</v>
      </c>
      <c r="M328" s="51" t="s">
        <v>0</v>
      </c>
      <c r="N328" s="77"/>
      <c r="O328" s="228">
        <v>9125</v>
      </c>
      <c r="P328" s="228">
        <v>964</v>
      </c>
      <c r="Q328" s="228">
        <v>440</v>
      </c>
      <c r="R328" s="207">
        <v>422</v>
      </c>
    </row>
    <row r="329" spans="2:18" s="23" customFormat="1" ht="17.25" customHeight="1" x14ac:dyDescent="0.2">
      <c r="B329" s="67">
        <v>44610</v>
      </c>
      <c r="C329" s="50">
        <v>21490</v>
      </c>
      <c r="D329" s="45">
        <v>10117</v>
      </c>
      <c r="E329" s="51">
        <v>11373</v>
      </c>
      <c r="F329" s="50" t="s">
        <v>0</v>
      </c>
      <c r="G329" s="51" t="s">
        <v>0</v>
      </c>
      <c r="H329" s="50" t="s">
        <v>0</v>
      </c>
      <c r="I329" s="45" t="s">
        <v>0</v>
      </c>
      <c r="J329" s="75" t="s">
        <v>0</v>
      </c>
      <c r="K329" s="228" t="s">
        <v>0</v>
      </c>
      <c r="L329" s="47" t="s">
        <v>0</v>
      </c>
      <c r="M329" s="51" t="s">
        <v>0</v>
      </c>
      <c r="N329" s="77"/>
      <c r="O329" s="228">
        <v>8677</v>
      </c>
      <c r="P329" s="228">
        <v>749</v>
      </c>
      <c r="Q329" s="228">
        <v>352</v>
      </c>
      <c r="R329" s="207">
        <v>339</v>
      </c>
    </row>
    <row r="330" spans="2:18" s="23" customFormat="1" ht="17.25" customHeight="1" x14ac:dyDescent="0.2">
      <c r="B330" s="67">
        <v>44611</v>
      </c>
      <c r="C330" s="50">
        <v>18723</v>
      </c>
      <c r="D330" s="45">
        <v>6811</v>
      </c>
      <c r="E330" s="51">
        <v>11912</v>
      </c>
      <c r="F330" s="50" t="s">
        <v>0</v>
      </c>
      <c r="G330" s="51" t="s">
        <v>0</v>
      </c>
      <c r="H330" s="50" t="s">
        <v>0</v>
      </c>
      <c r="I330" s="45" t="s">
        <v>0</v>
      </c>
      <c r="J330" s="75" t="s">
        <v>0</v>
      </c>
      <c r="K330" s="228" t="s">
        <v>0</v>
      </c>
      <c r="L330" s="47" t="s">
        <v>0</v>
      </c>
      <c r="M330" s="51" t="s">
        <v>0</v>
      </c>
      <c r="N330" s="77"/>
      <c r="O330" s="228">
        <v>6053</v>
      </c>
      <c r="P330" s="228">
        <v>418</v>
      </c>
      <c r="Q330" s="228">
        <v>182</v>
      </c>
      <c r="R330" s="207">
        <v>158</v>
      </c>
    </row>
    <row r="331" spans="2:18" s="23" customFormat="1" ht="17.25" customHeight="1" x14ac:dyDescent="0.2">
      <c r="B331" s="67">
        <v>44612</v>
      </c>
      <c r="C331" s="50">
        <v>17219</v>
      </c>
      <c r="D331" s="45">
        <v>5412</v>
      </c>
      <c r="E331" s="51">
        <v>11807</v>
      </c>
      <c r="F331" s="50" t="s">
        <v>0</v>
      </c>
      <c r="G331" s="51" t="s">
        <v>0</v>
      </c>
      <c r="H331" s="50" t="s">
        <v>0</v>
      </c>
      <c r="I331" s="45" t="s">
        <v>0</v>
      </c>
      <c r="J331" s="75" t="s">
        <v>0</v>
      </c>
      <c r="K331" s="228" t="s">
        <v>0</v>
      </c>
      <c r="L331" s="47" t="s">
        <v>0</v>
      </c>
      <c r="M331" s="51" t="s">
        <v>0</v>
      </c>
      <c r="N331" s="77"/>
      <c r="O331" s="228">
        <v>4854</v>
      </c>
      <c r="P331" s="228">
        <v>315</v>
      </c>
      <c r="Q331" s="228">
        <v>136</v>
      </c>
      <c r="R331" s="207">
        <v>107</v>
      </c>
    </row>
    <row r="332" spans="2:18" s="23" customFormat="1" ht="17.25" customHeight="1" x14ac:dyDescent="0.2">
      <c r="B332" s="67">
        <v>44613</v>
      </c>
      <c r="C332" s="50">
        <v>20585</v>
      </c>
      <c r="D332" s="45">
        <v>8974</v>
      </c>
      <c r="E332" s="51">
        <v>11611</v>
      </c>
      <c r="F332" s="50" t="s">
        <v>0</v>
      </c>
      <c r="G332" s="51" t="s">
        <v>0</v>
      </c>
      <c r="H332" s="50" t="s">
        <v>0</v>
      </c>
      <c r="I332" s="45" t="s">
        <v>0</v>
      </c>
      <c r="J332" s="75" t="s">
        <v>0</v>
      </c>
      <c r="K332" s="228" t="s">
        <v>0</v>
      </c>
      <c r="L332" s="47" t="s">
        <v>0</v>
      </c>
      <c r="M332" s="51" t="s">
        <v>0</v>
      </c>
      <c r="N332" s="77"/>
      <c r="O332" s="228">
        <v>7638</v>
      </c>
      <c r="P332" s="228">
        <v>747</v>
      </c>
      <c r="Q332" s="228">
        <v>298</v>
      </c>
      <c r="R332" s="207">
        <v>291</v>
      </c>
    </row>
    <row r="333" spans="2:18" s="23" customFormat="1" ht="17.25" customHeight="1" x14ac:dyDescent="0.2">
      <c r="B333" s="67">
        <v>44614</v>
      </c>
      <c r="C333" s="50">
        <v>22910</v>
      </c>
      <c r="D333" s="45">
        <v>10955</v>
      </c>
      <c r="E333" s="51">
        <v>11955</v>
      </c>
      <c r="F333" s="50" t="s">
        <v>0</v>
      </c>
      <c r="G333" s="51" t="s">
        <v>0</v>
      </c>
      <c r="H333" s="50" t="s">
        <v>0</v>
      </c>
      <c r="I333" s="45" t="s">
        <v>0</v>
      </c>
      <c r="J333" s="75" t="s">
        <v>0</v>
      </c>
      <c r="K333" s="228" t="s">
        <v>0</v>
      </c>
      <c r="L333" s="47" t="s">
        <v>0</v>
      </c>
      <c r="M333" s="51" t="s">
        <v>0</v>
      </c>
      <c r="N333" s="77"/>
      <c r="O333" s="228">
        <v>9216</v>
      </c>
      <c r="P333" s="228">
        <v>937</v>
      </c>
      <c r="Q333" s="228">
        <v>390</v>
      </c>
      <c r="R333" s="207">
        <v>412</v>
      </c>
    </row>
    <row r="334" spans="2:18" s="23" customFormat="1" ht="17.25" customHeight="1" x14ac:dyDescent="0.2">
      <c r="B334" s="67">
        <v>44615</v>
      </c>
      <c r="C334" s="50">
        <v>22995</v>
      </c>
      <c r="D334" s="45">
        <v>11236</v>
      </c>
      <c r="E334" s="51">
        <v>11759</v>
      </c>
      <c r="F334" s="50" t="s">
        <v>0</v>
      </c>
      <c r="G334" s="51" t="s">
        <v>0</v>
      </c>
      <c r="H334" s="50" t="s">
        <v>0</v>
      </c>
      <c r="I334" s="45" t="s">
        <v>0</v>
      </c>
      <c r="J334" s="75" t="s">
        <v>0</v>
      </c>
      <c r="K334" s="228" t="s">
        <v>0</v>
      </c>
      <c r="L334" s="47" t="s">
        <v>0</v>
      </c>
      <c r="M334" s="51" t="s">
        <v>0</v>
      </c>
      <c r="N334" s="77"/>
      <c r="O334" s="228">
        <v>9359</v>
      </c>
      <c r="P334" s="228">
        <v>1078</v>
      </c>
      <c r="Q334" s="228">
        <v>408</v>
      </c>
      <c r="R334" s="207">
        <v>391</v>
      </c>
    </row>
    <row r="335" spans="2:18" s="23" customFormat="1" ht="17.25" customHeight="1" x14ac:dyDescent="0.2">
      <c r="B335" s="67">
        <v>44616</v>
      </c>
      <c r="C335" s="50">
        <v>22669</v>
      </c>
      <c r="D335" s="45">
        <v>10881</v>
      </c>
      <c r="E335" s="51">
        <v>11788</v>
      </c>
      <c r="F335" s="50" t="s">
        <v>0</v>
      </c>
      <c r="G335" s="51" t="s">
        <v>0</v>
      </c>
      <c r="H335" s="50" t="s">
        <v>0</v>
      </c>
      <c r="I335" s="45" t="s">
        <v>0</v>
      </c>
      <c r="J335" s="75" t="s">
        <v>0</v>
      </c>
      <c r="K335" s="228" t="s">
        <v>0</v>
      </c>
      <c r="L335" s="47" t="s">
        <v>0</v>
      </c>
      <c r="M335" s="51" t="s">
        <v>0</v>
      </c>
      <c r="N335" s="77"/>
      <c r="O335" s="228">
        <v>9130</v>
      </c>
      <c r="P335" s="228">
        <v>926</v>
      </c>
      <c r="Q335" s="228">
        <v>472</v>
      </c>
      <c r="R335" s="207">
        <v>353</v>
      </c>
    </row>
    <row r="336" spans="2:18" s="23" customFormat="1" ht="17.25" customHeight="1" x14ac:dyDescent="0.2">
      <c r="B336" s="67">
        <v>44617</v>
      </c>
      <c r="C336" s="50">
        <v>22923</v>
      </c>
      <c r="D336" s="45">
        <v>11441</v>
      </c>
      <c r="E336" s="51">
        <v>11482</v>
      </c>
      <c r="F336" s="50" t="s">
        <v>0</v>
      </c>
      <c r="G336" s="51" t="s">
        <v>0</v>
      </c>
      <c r="H336" s="50" t="s">
        <v>0</v>
      </c>
      <c r="I336" s="45" t="s">
        <v>0</v>
      </c>
      <c r="J336" s="75" t="s">
        <v>0</v>
      </c>
      <c r="K336" s="228" t="s">
        <v>0</v>
      </c>
      <c r="L336" s="47" t="s">
        <v>0</v>
      </c>
      <c r="M336" s="51" t="s">
        <v>0</v>
      </c>
      <c r="N336" s="77"/>
      <c r="O336" s="228">
        <v>9805</v>
      </c>
      <c r="P336" s="228">
        <v>848</v>
      </c>
      <c r="Q336" s="228">
        <v>451</v>
      </c>
      <c r="R336" s="207">
        <v>337</v>
      </c>
    </row>
    <row r="337" spans="2:18" s="23" customFormat="1" ht="17.25" customHeight="1" x14ac:dyDescent="0.2">
      <c r="B337" s="67">
        <v>44618</v>
      </c>
      <c r="C337" s="50">
        <v>18468</v>
      </c>
      <c r="D337" s="45">
        <v>6740</v>
      </c>
      <c r="E337" s="51">
        <v>11728</v>
      </c>
      <c r="F337" s="50" t="s">
        <v>0</v>
      </c>
      <c r="G337" s="51" t="s">
        <v>0</v>
      </c>
      <c r="H337" s="50" t="s">
        <v>0</v>
      </c>
      <c r="I337" s="45" t="s">
        <v>0</v>
      </c>
      <c r="J337" s="75" t="s">
        <v>0</v>
      </c>
      <c r="K337" s="228" t="s">
        <v>0</v>
      </c>
      <c r="L337" s="47" t="s">
        <v>0</v>
      </c>
      <c r="M337" s="51" t="s">
        <v>0</v>
      </c>
      <c r="N337" s="77"/>
      <c r="O337" s="228">
        <v>6024</v>
      </c>
      <c r="P337" s="228">
        <v>404</v>
      </c>
      <c r="Q337" s="228">
        <v>190</v>
      </c>
      <c r="R337" s="207">
        <v>122</v>
      </c>
    </row>
    <row r="338" spans="2:18" s="23" customFormat="1" ht="17.25" customHeight="1" x14ac:dyDescent="0.2">
      <c r="B338" s="67">
        <v>44619</v>
      </c>
      <c r="C338" s="50">
        <v>17436</v>
      </c>
      <c r="D338" s="45">
        <v>5427</v>
      </c>
      <c r="E338" s="51">
        <v>12009</v>
      </c>
      <c r="F338" s="50" t="s">
        <v>0</v>
      </c>
      <c r="G338" s="51" t="s">
        <v>0</v>
      </c>
      <c r="H338" s="50" t="s">
        <v>0</v>
      </c>
      <c r="I338" s="45" t="s">
        <v>0</v>
      </c>
      <c r="J338" s="75" t="s">
        <v>0</v>
      </c>
      <c r="K338" s="228" t="s">
        <v>0</v>
      </c>
      <c r="L338" s="47" t="s">
        <v>0</v>
      </c>
      <c r="M338" s="51" t="s">
        <v>0</v>
      </c>
      <c r="N338" s="77"/>
      <c r="O338" s="228">
        <v>4931</v>
      </c>
      <c r="P338" s="228">
        <v>264</v>
      </c>
      <c r="Q338" s="228">
        <v>137</v>
      </c>
      <c r="R338" s="207">
        <v>95</v>
      </c>
    </row>
    <row r="339" spans="2:18" s="23" customFormat="1" ht="17.25" customHeight="1" x14ac:dyDescent="0.2">
      <c r="B339" s="68">
        <v>44620</v>
      </c>
      <c r="C339" s="52">
        <v>21178</v>
      </c>
      <c r="D339" s="53">
        <v>9315</v>
      </c>
      <c r="E339" s="54">
        <v>11863</v>
      </c>
      <c r="F339" s="52" t="s">
        <v>0</v>
      </c>
      <c r="G339" s="54" t="s">
        <v>0</v>
      </c>
      <c r="H339" s="52" t="s">
        <v>0</v>
      </c>
      <c r="I339" s="53" t="s">
        <v>0</v>
      </c>
      <c r="J339" s="76" t="s">
        <v>0</v>
      </c>
      <c r="K339" s="231" t="s">
        <v>0</v>
      </c>
      <c r="L339" s="55" t="s">
        <v>0</v>
      </c>
      <c r="M339" s="54" t="s">
        <v>0</v>
      </c>
      <c r="N339" s="77"/>
      <c r="O339" s="231">
        <v>7961</v>
      </c>
      <c r="P339" s="231">
        <v>796</v>
      </c>
      <c r="Q339" s="231">
        <v>276</v>
      </c>
      <c r="R339" s="209">
        <v>282</v>
      </c>
    </row>
    <row r="340" spans="2:18" s="23" customFormat="1" ht="17.25" customHeight="1" x14ac:dyDescent="0.2">
      <c r="B340" s="69">
        <v>44621</v>
      </c>
      <c r="C340" s="70">
        <v>22989</v>
      </c>
      <c r="D340" s="71">
        <v>10993</v>
      </c>
      <c r="E340" s="72">
        <v>11996</v>
      </c>
      <c r="F340" s="70" t="s">
        <v>0</v>
      </c>
      <c r="G340" s="72" t="s">
        <v>0</v>
      </c>
      <c r="H340" s="70" t="s">
        <v>0</v>
      </c>
      <c r="I340" s="71" t="s">
        <v>0</v>
      </c>
      <c r="J340" s="74" t="s">
        <v>0</v>
      </c>
      <c r="K340" s="230" t="s">
        <v>0</v>
      </c>
      <c r="L340" s="73" t="s">
        <v>0</v>
      </c>
      <c r="M340" s="72" t="s">
        <v>0</v>
      </c>
      <c r="N340" s="77"/>
      <c r="O340" s="230">
        <v>9313</v>
      </c>
      <c r="P340" s="230">
        <v>956</v>
      </c>
      <c r="Q340" s="230">
        <v>371</v>
      </c>
      <c r="R340" s="208">
        <v>353</v>
      </c>
    </row>
    <row r="341" spans="2:18" s="23" customFormat="1" ht="17.25" customHeight="1" x14ac:dyDescent="0.2">
      <c r="B341" s="67">
        <v>44622</v>
      </c>
      <c r="C341" s="50">
        <v>22694</v>
      </c>
      <c r="D341" s="45">
        <v>11122</v>
      </c>
      <c r="E341" s="51">
        <v>11572</v>
      </c>
      <c r="F341" s="50" t="s">
        <v>0</v>
      </c>
      <c r="G341" s="51" t="s">
        <v>0</v>
      </c>
      <c r="H341" s="50" t="s">
        <v>0</v>
      </c>
      <c r="I341" s="45" t="s">
        <v>0</v>
      </c>
      <c r="J341" s="75" t="s">
        <v>0</v>
      </c>
      <c r="K341" s="228" t="s">
        <v>0</v>
      </c>
      <c r="L341" s="47" t="s">
        <v>0</v>
      </c>
      <c r="M341" s="51" t="s">
        <v>0</v>
      </c>
      <c r="N341" s="77"/>
      <c r="O341" s="228">
        <v>9316</v>
      </c>
      <c r="P341" s="228">
        <v>1035</v>
      </c>
      <c r="Q341" s="228">
        <v>430</v>
      </c>
      <c r="R341" s="207">
        <v>341</v>
      </c>
    </row>
    <row r="342" spans="2:18" s="23" customFormat="1" ht="17.25" customHeight="1" x14ac:dyDescent="0.2">
      <c r="B342" s="67">
        <v>44623</v>
      </c>
      <c r="C342" s="50">
        <v>22875</v>
      </c>
      <c r="D342" s="45">
        <v>11245</v>
      </c>
      <c r="E342" s="51">
        <v>11630</v>
      </c>
      <c r="F342" s="50" t="s">
        <v>0</v>
      </c>
      <c r="G342" s="51" t="s">
        <v>0</v>
      </c>
      <c r="H342" s="50" t="s">
        <v>0</v>
      </c>
      <c r="I342" s="45" t="s">
        <v>0</v>
      </c>
      <c r="J342" s="75" t="s">
        <v>0</v>
      </c>
      <c r="K342" s="228" t="s">
        <v>0</v>
      </c>
      <c r="L342" s="47" t="s">
        <v>0</v>
      </c>
      <c r="M342" s="51" t="s">
        <v>0</v>
      </c>
      <c r="N342" s="77"/>
      <c r="O342" s="228">
        <v>9422</v>
      </c>
      <c r="P342" s="228">
        <v>998</v>
      </c>
      <c r="Q342" s="228">
        <v>440</v>
      </c>
      <c r="R342" s="207">
        <v>385</v>
      </c>
    </row>
    <row r="343" spans="2:18" s="23" customFormat="1" ht="17.25" customHeight="1" x14ac:dyDescent="0.2">
      <c r="B343" s="67">
        <v>44624</v>
      </c>
      <c r="C343" s="50">
        <v>23224</v>
      </c>
      <c r="D343" s="45">
        <v>11732</v>
      </c>
      <c r="E343" s="51">
        <v>11492</v>
      </c>
      <c r="F343" s="50" t="s">
        <v>0</v>
      </c>
      <c r="G343" s="51" t="s">
        <v>0</v>
      </c>
      <c r="H343" s="50" t="s">
        <v>0</v>
      </c>
      <c r="I343" s="45" t="s">
        <v>0</v>
      </c>
      <c r="J343" s="75" t="s">
        <v>0</v>
      </c>
      <c r="K343" s="228" t="s">
        <v>0</v>
      </c>
      <c r="L343" s="47" t="s">
        <v>0</v>
      </c>
      <c r="M343" s="51" t="s">
        <v>0</v>
      </c>
      <c r="N343" s="77"/>
      <c r="O343" s="228">
        <v>10072</v>
      </c>
      <c r="P343" s="228">
        <v>916</v>
      </c>
      <c r="Q343" s="228">
        <v>409</v>
      </c>
      <c r="R343" s="207">
        <v>335</v>
      </c>
    </row>
    <row r="344" spans="2:18" s="23" customFormat="1" ht="17.25" customHeight="1" x14ac:dyDescent="0.2">
      <c r="B344" s="67">
        <v>44625</v>
      </c>
      <c r="C344" s="50">
        <v>18824</v>
      </c>
      <c r="D344" s="45">
        <v>7028</v>
      </c>
      <c r="E344" s="51">
        <v>11796</v>
      </c>
      <c r="F344" s="50" t="s">
        <v>0</v>
      </c>
      <c r="G344" s="51" t="s">
        <v>0</v>
      </c>
      <c r="H344" s="50" t="s">
        <v>0</v>
      </c>
      <c r="I344" s="45" t="s">
        <v>0</v>
      </c>
      <c r="J344" s="75" t="s">
        <v>0</v>
      </c>
      <c r="K344" s="228" t="s">
        <v>0</v>
      </c>
      <c r="L344" s="47" t="s">
        <v>0</v>
      </c>
      <c r="M344" s="51" t="s">
        <v>0</v>
      </c>
      <c r="N344" s="77"/>
      <c r="O344" s="228">
        <v>6319</v>
      </c>
      <c r="P344" s="228">
        <v>393</v>
      </c>
      <c r="Q344" s="228">
        <v>179</v>
      </c>
      <c r="R344" s="207">
        <v>137</v>
      </c>
    </row>
    <row r="345" spans="2:18" s="23" customFormat="1" ht="17.25" customHeight="1" x14ac:dyDescent="0.2">
      <c r="B345" s="67">
        <v>44626</v>
      </c>
      <c r="C345" s="50">
        <v>17370</v>
      </c>
      <c r="D345" s="45">
        <v>5502</v>
      </c>
      <c r="E345" s="51">
        <v>11868</v>
      </c>
      <c r="F345" s="50" t="s">
        <v>0</v>
      </c>
      <c r="G345" s="51" t="s">
        <v>0</v>
      </c>
      <c r="H345" s="50" t="s">
        <v>0</v>
      </c>
      <c r="I345" s="45" t="s">
        <v>0</v>
      </c>
      <c r="J345" s="75" t="s">
        <v>0</v>
      </c>
      <c r="K345" s="228" t="s">
        <v>0</v>
      </c>
      <c r="L345" s="47" t="s">
        <v>0</v>
      </c>
      <c r="M345" s="51" t="s">
        <v>0</v>
      </c>
      <c r="N345" s="77"/>
      <c r="O345" s="228">
        <v>5003</v>
      </c>
      <c r="P345" s="228">
        <v>308</v>
      </c>
      <c r="Q345" s="228">
        <v>111</v>
      </c>
      <c r="R345" s="207">
        <v>80</v>
      </c>
    </row>
    <row r="346" spans="2:18" s="23" customFormat="1" ht="17.25" customHeight="1" x14ac:dyDescent="0.2">
      <c r="B346" s="67">
        <v>44627</v>
      </c>
      <c r="C346" s="50">
        <v>21440</v>
      </c>
      <c r="D346" s="45">
        <v>9573</v>
      </c>
      <c r="E346" s="51">
        <v>11867</v>
      </c>
      <c r="F346" s="50" t="s">
        <v>0</v>
      </c>
      <c r="G346" s="51" t="s">
        <v>0</v>
      </c>
      <c r="H346" s="50" t="s">
        <v>0</v>
      </c>
      <c r="I346" s="45" t="s">
        <v>0</v>
      </c>
      <c r="J346" s="75" t="s">
        <v>0</v>
      </c>
      <c r="K346" s="228" t="s">
        <v>0</v>
      </c>
      <c r="L346" s="47" t="s">
        <v>0</v>
      </c>
      <c r="M346" s="51" t="s">
        <v>0</v>
      </c>
      <c r="N346" s="77"/>
      <c r="O346" s="228">
        <v>8218</v>
      </c>
      <c r="P346" s="228">
        <v>802</v>
      </c>
      <c r="Q346" s="228">
        <v>285</v>
      </c>
      <c r="R346" s="207">
        <v>268</v>
      </c>
    </row>
    <row r="347" spans="2:18" s="23" customFormat="1" ht="17.25" customHeight="1" x14ac:dyDescent="0.2">
      <c r="B347" s="67">
        <v>44628</v>
      </c>
      <c r="C347" s="50">
        <v>22920</v>
      </c>
      <c r="D347" s="45">
        <v>11001</v>
      </c>
      <c r="E347" s="51">
        <v>11919</v>
      </c>
      <c r="F347" s="50" t="s">
        <v>0</v>
      </c>
      <c r="G347" s="51" t="s">
        <v>0</v>
      </c>
      <c r="H347" s="50" t="s">
        <v>0</v>
      </c>
      <c r="I347" s="45" t="s">
        <v>0</v>
      </c>
      <c r="J347" s="75" t="s">
        <v>0</v>
      </c>
      <c r="K347" s="228" t="s">
        <v>0</v>
      </c>
      <c r="L347" s="47" t="s">
        <v>0</v>
      </c>
      <c r="M347" s="51" t="s">
        <v>0</v>
      </c>
      <c r="N347" s="77"/>
      <c r="O347" s="228">
        <v>9249</v>
      </c>
      <c r="P347" s="228">
        <v>1014</v>
      </c>
      <c r="Q347" s="228">
        <v>373</v>
      </c>
      <c r="R347" s="207">
        <v>365</v>
      </c>
    </row>
    <row r="348" spans="2:18" s="23" customFormat="1" ht="17.25" customHeight="1" x14ac:dyDescent="0.2">
      <c r="B348" s="67">
        <v>44629</v>
      </c>
      <c r="C348" s="50">
        <v>23055</v>
      </c>
      <c r="D348" s="45">
        <v>11125</v>
      </c>
      <c r="E348" s="51">
        <v>11930</v>
      </c>
      <c r="F348" s="50" t="s">
        <v>0</v>
      </c>
      <c r="G348" s="51" t="s">
        <v>0</v>
      </c>
      <c r="H348" s="50" t="s">
        <v>0</v>
      </c>
      <c r="I348" s="45" t="s">
        <v>0</v>
      </c>
      <c r="J348" s="75" t="s">
        <v>0</v>
      </c>
      <c r="K348" s="228" t="s">
        <v>0</v>
      </c>
      <c r="L348" s="47" t="s">
        <v>0</v>
      </c>
      <c r="M348" s="51" t="s">
        <v>0</v>
      </c>
      <c r="N348" s="77"/>
      <c r="O348" s="228">
        <v>9349</v>
      </c>
      <c r="P348" s="228">
        <v>1015</v>
      </c>
      <c r="Q348" s="228">
        <v>405</v>
      </c>
      <c r="R348" s="207">
        <v>356</v>
      </c>
    </row>
    <row r="349" spans="2:18" s="23" customFormat="1" ht="17.25" customHeight="1" x14ac:dyDescent="0.2">
      <c r="B349" s="67">
        <v>44630</v>
      </c>
      <c r="C349" s="50">
        <v>22262</v>
      </c>
      <c r="D349" s="45">
        <v>10665</v>
      </c>
      <c r="E349" s="51">
        <v>11597</v>
      </c>
      <c r="F349" s="50" t="s">
        <v>0</v>
      </c>
      <c r="G349" s="51" t="s">
        <v>0</v>
      </c>
      <c r="H349" s="50" t="s">
        <v>0</v>
      </c>
      <c r="I349" s="45" t="s">
        <v>0</v>
      </c>
      <c r="J349" s="75" t="s">
        <v>0</v>
      </c>
      <c r="K349" s="228" t="s">
        <v>0</v>
      </c>
      <c r="L349" s="47" t="s">
        <v>0</v>
      </c>
      <c r="M349" s="51" t="s">
        <v>0</v>
      </c>
      <c r="N349" s="77"/>
      <c r="O349" s="228">
        <v>8894</v>
      </c>
      <c r="P349" s="228">
        <v>986</v>
      </c>
      <c r="Q349" s="228">
        <v>433</v>
      </c>
      <c r="R349" s="207">
        <v>352</v>
      </c>
    </row>
    <row r="350" spans="2:18" s="23" customFormat="1" ht="17.25" customHeight="1" x14ac:dyDescent="0.2">
      <c r="B350" s="67">
        <v>44631</v>
      </c>
      <c r="C350" s="50">
        <v>22338</v>
      </c>
      <c r="D350" s="45">
        <v>11139</v>
      </c>
      <c r="E350" s="51">
        <v>11199</v>
      </c>
      <c r="F350" s="50" t="s">
        <v>0</v>
      </c>
      <c r="G350" s="51" t="s">
        <v>0</v>
      </c>
      <c r="H350" s="50" t="s">
        <v>0</v>
      </c>
      <c r="I350" s="45" t="s">
        <v>0</v>
      </c>
      <c r="J350" s="75" t="s">
        <v>0</v>
      </c>
      <c r="K350" s="228" t="s">
        <v>0</v>
      </c>
      <c r="L350" s="47" t="s">
        <v>0</v>
      </c>
      <c r="M350" s="51" t="s">
        <v>0</v>
      </c>
      <c r="N350" s="77"/>
      <c r="O350" s="228">
        <v>9470</v>
      </c>
      <c r="P350" s="228">
        <v>984</v>
      </c>
      <c r="Q350" s="228">
        <v>385</v>
      </c>
      <c r="R350" s="207">
        <v>300</v>
      </c>
    </row>
    <row r="351" spans="2:18" s="23" customFormat="1" ht="17.25" customHeight="1" x14ac:dyDescent="0.2">
      <c r="B351" s="67">
        <v>44632</v>
      </c>
      <c r="C351" s="50">
        <v>18037</v>
      </c>
      <c r="D351" s="45">
        <v>6811</v>
      </c>
      <c r="E351" s="51">
        <v>11226</v>
      </c>
      <c r="F351" s="50" t="s">
        <v>0</v>
      </c>
      <c r="G351" s="51" t="s">
        <v>0</v>
      </c>
      <c r="H351" s="50" t="s">
        <v>0</v>
      </c>
      <c r="I351" s="45" t="s">
        <v>0</v>
      </c>
      <c r="J351" s="75" t="s">
        <v>0</v>
      </c>
      <c r="K351" s="228" t="s">
        <v>0</v>
      </c>
      <c r="L351" s="47" t="s">
        <v>0</v>
      </c>
      <c r="M351" s="51" t="s">
        <v>0</v>
      </c>
      <c r="N351" s="77"/>
      <c r="O351" s="228">
        <v>6096</v>
      </c>
      <c r="P351" s="228">
        <v>397</v>
      </c>
      <c r="Q351" s="228">
        <v>179</v>
      </c>
      <c r="R351" s="207">
        <v>139</v>
      </c>
    </row>
    <row r="352" spans="2:18" s="23" customFormat="1" ht="17.25" customHeight="1" x14ac:dyDescent="0.2">
      <c r="B352" s="67">
        <v>44633</v>
      </c>
      <c r="C352" s="50">
        <v>17028</v>
      </c>
      <c r="D352" s="45">
        <v>5432</v>
      </c>
      <c r="E352" s="51">
        <v>11596</v>
      </c>
      <c r="F352" s="50" t="s">
        <v>0</v>
      </c>
      <c r="G352" s="51" t="s">
        <v>0</v>
      </c>
      <c r="H352" s="50" t="s">
        <v>0</v>
      </c>
      <c r="I352" s="45" t="s">
        <v>0</v>
      </c>
      <c r="J352" s="75" t="s">
        <v>0</v>
      </c>
      <c r="K352" s="228" t="s">
        <v>0</v>
      </c>
      <c r="L352" s="47" t="s">
        <v>0</v>
      </c>
      <c r="M352" s="51" t="s">
        <v>0</v>
      </c>
      <c r="N352" s="77"/>
      <c r="O352" s="228">
        <v>4923</v>
      </c>
      <c r="P352" s="228">
        <v>303</v>
      </c>
      <c r="Q352" s="228">
        <v>120</v>
      </c>
      <c r="R352" s="207">
        <v>86</v>
      </c>
    </row>
    <row r="353" spans="2:18" s="23" customFormat="1" ht="17.25" customHeight="1" x14ac:dyDescent="0.2">
      <c r="B353" s="67">
        <v>44634</v>
      </c>
      <c r="C353" s="50">
        <v>21143</v>
      </c>
      <c r="D353" s="45">
        <v>9375</v>
      </c>
      <c r="E353" s="51">
        <v>11768</v>
      </c>
      <c r="F353" s="50" t="s">
        <v>0</v>
      </c>
      <c r="G353" s="51" t="s">
        <v>0</v>
      </c>
      <c r="H353" s="50" t="s">
        <v>0</v>
      </c>
      <c r="I353" s="45" t="s">
        <v>0</v>
      </c>
      <c r="J353" s="75" t="s">
        <v>0</v>
      </c>
      <c r="K353" s="228" t="s">
        <v>0</v>
      </c>
      <c r="L353" s="47" t="s">
        <v>0</v>
      </c>
      <c r="M353" s="51" t="s">
        <v>0</v>
      </c>
      <c r="N353" s="77"/>
      <c r="O353" s="228">
        <v>8069</v>
      </c>
      <c r="P353" s="228">
        <v>732</v>
      </c>
      <c r="Q353" s="228">
        <v>304</v>
      </c>
      <c r="R353" s="207">
        <v>270</v>
      </c>
    </row>
    <row r="354" spans="2:18" s="23" customFormat="1" ht="17.25" customHeight="1" x14ac:dyDescent="0.2">
      <c r="B354" s="67">
        <v>44635</v>
      </c>
      <c r="C354" s="50">
        <v>23026</v>
      </c>
      <c r="D354" s="45">
        <v>10806</v>
      </c>
      <c r="E354" s="51">
        <v>12220</v>
      </c>
      <c r="F354" s="50" t="s">
        <v>0</v>
      </c>
      <c r="G354" s="51" t="s">
        <v>0</v>
      </c>
      <c r="H354" s="50" t="s">
        <v>0</v>
      </c>
      <c r="I354" s="45" t="s">
        <v>0</v>
      </c>
      <c r="J354" s="75" t="s">
        <v>0</v>
      </c>
      <c r="K354" s="228" t="s">
        <v>0</v>
      </c>
      <c r="L354" s="47" t="s">
        <v>0</v>
      </c>
      <c r="M354" s="51" t="s">
        <v>0</v>
      </c>
      <c r="N354" s="77"/>
      <c r="O354" s="228">
        <v>9126</v>
      </c>
      <c r="P354" s="228">
        <v>933</v>
      </c>
      <c r="Q354" s="228">
        <v>404</v>
      </c>
      <c r="R354" s="207">
        <v>343</v>
      </c>
    </row>
    <row r="355" spans="2:18" s="23" customFormat="1" ht="17.25" customHeight="1" x14ac:dyDescent="0.2">
      <c r="B355" s="67">
        <v>44636</v>
      </c>
      <c r="C355" s="50">
        <v>23133</v>
      </c>
      <c r="D355" s="45">
        <v>10937</v>
      </c>
      <c r="E355" s="51">
        <v>12196</v>
      </c>
      <c r="F355" s="50" t="s">
        <v>0</v>
      </c>
      <c r="G355" s="51" t="s">
        <v>0</v>
      </c>
      <c r="H355" s="50" t="s">
        <v>0</v>
      </c>
      <c r="I355" s="45" t="s">
        <v>0</v>
      </c>
      <c r="J355" s="75" t="s">
        <v>0</v>
      </c>
      <c r="K355" s="228" t="s">
        <v>0</v>
      </c>
      <c r="L355" s="47" t="s">
        <v>0</v>
      </c>
      <c r="M355" s="51" t="s">
        <v>0</v>
      </c>
      <c r="N355" s="77"/>
      <c r="O355" s="228">
        <v>9288</v>
      </c>
      <c r="P355" s="228">
        <v>939</v>
      </c>
      <c r="Q355" s="228">
        <v>391</v>
      </c>
      <c r="R355" s="207">
        <v>319</v>
      </c>
    </row>
    <row r="356" spans="2:18" s="23" customFormat="1" ht="17.25" customHeight="1" x14ac:dyDescent="0.2">
      <c r="B356" s="67">
        <v>44637</v>
      </c>
      <c r="C356" s="50">
        <v>22925</v>
      </c>
      <c r="D356" s="45">
        <v>10823</v>
      </c>
      <c r="E356" s="51">
        <v>12102</v>
      </c>
      <c r="F356" s="50" t="s">
        <v>0</v>
      </c>
      <c r="G356" s="51" t="s">
        <v>0</v>
      </c>
      <c r="H356" s="50" t="s">
        <v>0</v>
      </c>
      <c r="I356" s="45" t="s">
        <v>0</v>
      </c>
      <c r="J356" s="75" t="s">
        <v>0</v>
      </c>
      <c r="K356" s="228" t="s">
        <v>0</v>
      </c>
      <c r="L356" s="47" t="s">
        <v>0</v>
      </c>
      <c r="M356" s="51" t="s">
        <v>0</v>
      </c>
      <c r="N356" s="77"/>
      <c r="O356" s="228">
        <v>9164</v>
      </c>
      <c r="P356" s="228">
        <v>945</v>
      </c>
      <c r="Q356" s="228">
        <v>383</v>
      </c>
      <c r="R356" s="207">
        <v>331</v>
      </c>
    </row>
    <row r="357" spans="2:18" s="23" customFormat="1" ht="17.25" customHeight="1" x14ac:dyDescent="0.2">
      <c r="B357" s="67">
        <v>44638</v>
      </c>
      <c r="C357" s="50">
        <v>22801</v>
      </c>
      <c r="D357" s="45">
        <v>11168</v>
      </c>
      <c r="E357" s="51">
        <v>11633</v>
      </c>
      <c r="F357" s="50" t="s">
        <v>0</v>
      </c>
      <c r="G357" s="51" t="s">
        <v>0</v>
      </c>
      <c r="H357" s="50" t="s">
        <v>0</v>
      </c>
      <c r="I357" s="45" t="s">
        <v>0</v>
      </c>
      <c r="J357" s="75" t="s">
        <v>0</v>
      </c>
      <c r="K357" s="228" t="s">
        <v>0</v>
      </c>
      <c r="L357" s="47" t="s">
        <v>0</v>
      </c>
      <c r="M357" s="51" t="s">
        <v>0</v>
      </c>
      <c r="N357" s="77"/>
      <c r="O357" s="228">
        <v>9721</v>
      </c>
      <c r="P357" s="228">
        <v>843</v>
      </c>
      <c r="Q357" s="228">
        <v>313</v>
      </c>
      <c r="R357" s="207">
        <v>291</v>
      </c>
    </row>
    <row r="358" spans="2:18" s="23" customFormat="1" ht="17.25" customHeight="1" x14ac:dyDescent="0.2">
      <c r="B358" s="67">
        <v>44639</v>
      </c>
      <c r="C358" s="50">
        <v>18976</v>
      </c>
      <c r="D358" s="45">
        <v>6931</v>
      </c>
      <c r="E358" s="51">
        <v>12045</v>
      </c>
      <c r="F358" s="50" t="s">
        <v>0</v>
      </c>
      <c r="G358" s="51" t="s">
        <v>0</v>
      </c>
      <c r="H358" s="50" t="s">
        <v>0</v>
      </c>
      <c r="I358" s="45" t="s">
        <v>0</v>
      </c>
      <c r="J358" s="75" t="s">
        <v>0</v>
      </c>
      <c r="K358" s="228" t="s">
        <v>0</v>
      </c>
      <c r="L358" s="47" t="s">
        <v>0</v>
      </c>
      <c r="M358" s="51" t="s">
        <v>0</v>
      </c>
      <c r="N358" s="77"/>
      <c r="O358" s="228">
        <v>6204</v>
      </c>
      <c r="P358" s="228">
        <v>405</v>
      </c>
      <c r="Q358" s="228">
        <v>172</v>
      </c>
      <c r="R358" s="207">
        <v>150</v>
      </c>
    </row>
    <row r="359" spans="2:18" s="23" customFormat="1" ht="17.25" customHeight="1" x14ac:dyDescent="0.2">
      <c r="B359" s="67">
        <v>44640</v>
      </c>
      <c r="C359" s="50">
        <v>17577</v>
      </c>
      <c r="D359" s="45">
        <v>5342</v>
      </c>
      <c r="E359" s="51">
        <v>12235</v>
      </c>
      <c r="F359" s="50" t="s">
        <v>0</v>
      </c>
      <c r="G359" s="51" t="s">
        <v>0</v>
      </c>
      <c r="H359" s="50" t="s">
        <v>0</v>
      </c>
      <c r="I359" s="45" t="s">
        <v>0</v>
      </c>
      <c r="J359" s="75" t="s">
        <v>0</v>
      </c>
      <c r="K359" s="228" t="s">
        <v>0</v>
      </c>
      <c r="L359" s="47" t="s">
        <v>0</v>
      </c>
      <c r="M359" s="51" t="s">
        <v>0</v>
      </c>
      <c r="N359" s="77"/>
      <c r="O359" s="228">
        <v>4920</v>
      </c>
      <c r="P359" s="228">
        <v>254</v>
      </c>
      <c r="Q359" s="228">
        <v>98</v>
      </c>
      <c r="R359" s="207">
        <v>70</v>
      </c>
    </row>
    <row r="360" spans="2:18" s="23" customFormat="1" ht="17.25" customHeight="1" x14ac:dyDescent="0.2">
      <c r="B360" s="67">
        <v>44641</v>
      </c>
      <c r="C360" s="50">
        <v>21633</v>
      </c>
      <c r="D360" s="45">
        <v>8990</v>
      </c>
      <c r="E360" s="51">
        <v>12643</v>
      </c>
      <c r="F360" s="50" t="s">
        <v>0</v>
      </c>
      <c r="G360" s="51" t="s">
        <v>0</v>
      </c>
      <c r="H360" s="50" t="s">
        <v>0</v>
      </c>
      <c r="I360" s="45" t="s">
        <v>0</v>
      </c>
      <c r="J360" s="75" t="s">
        <v>0</v>
      </c>
      <c r="K360" s="228" t="s">
        <v>0</v>
      </c>
      <c r="L360" s="47" t="s">
        <v>0</v>
      </c>
      <c r="M360" s="51" t="s">
        <v>0</v>
      </c>
      <c r="N360" s="77"/>
      <c r="O360" s="228">
        <v>7757</v>
      </c>
      <c r="P360" s="228">
        <v>743</v>
      </c>
      <c r="Q360" s="228">
        <v>252</v>
      </c>
      <c r="R360" s="207">
        <v>238</v>
      </c>
    </row>
    <row r="361" spans="2:18" s="23" customFormat="1" ht="17.25" customHeight="1" x14ac:dyDescent="0.2">
      <c r="B361" s="67">
        <v>44642</v>
      </c>
      <c r="C361" s="50">
        <v>22924</v>
      </c>
      <c r="D361" s="45">
        <v>10491</v>
      </c>
      <c r="E361" s="51">
        <v>12433</v>
      </c>
      <c r="F361" s="50" t="s">
        <v>0</v>
      </c>
      <c r="G361" s="51" t="s">
        <v>0</v>
      </c>
      <c r="H361" s="50" t="s">
        <v>0</v>
      </c>
      <c r="I361" s="45" t="s">
        <v>0</v>
      </c>
      <c r="J361" s="75" t="s">
        <v>0</v>
      </c>
      <c r="K361" s="228" t="s">
        <v>0</v>
      </c>
      <c r="L361" s="47" t="s">
        <v>0</v>
      </c>
      <c r="M361" s="51" t="s">
        <v>0</v>
      </c>
      <c r="N361" s="77"/>
      <c r="O361" s="228">
        <v>8894</v>
      </c>
      <c r="P361" s="228">
        <v>902</v>
      </c>
      <c r="Q361" s="228">
        <v>338</v>
      </c>
      <c r="R361" s="207">
        <v>357</v>
      </c>
    </row>
    <row r="362" spans="2:18" s="23" customFormat="1" ht="17.25" customHeight="1" x14ac:dyDescent="0.2">
      <c r="B362" s="67">
        <v>44643</v>
      </c>
      <c r="C362" s="50">
        <v>23193</v>
      </c>
      <c r="D362" s="45">
        <v>10692</v>
      </c>
      <c r="E362" s="51">
        <v>12501</v>
      </c>
      <c r="F362" s="50" t="s">
        <v>0</v>
      </c>
      <c r="G362" s="51" t="s">
        <v>0</v>
      </c>
      <c r="H362" s="50" t="s">
        <v>0</v>
      </c>
      <c r="I362" s="45" t="s">
        <v>0</v>
      </c>
      <c r="J362" s="75" t="s">
        <v>0</v>
      </c>
      <c r="K362" s="228" t="s">
        <v>0</v>
      </c>
      <c r="L362" s="47" t="s">
        <v>0</v>
      </c>
      <c r="M362" s="51" t="s">
        <v>0</v>
      </c>
      <c r="N362" s="77"/>
      <c r="O362" s="228">
        <v>9108</v>
      </c>
      <c r="P362" s="228">
        <v>875</v>
      </c>
      <c r="Q362" s="228">
        <v>375</v>
      </c>
      <c r="R362" s="207">
        <v>334</v>
      </c>
    </row>
    <row r="363" spans="2:18" s="23" customFormat="1" ht="17.25" customHeight="1" x14ac:dyDescent="0.2">
      <c r="B363" s="67">
        <v>44644</v>
      </c>
      <c r="C363" s="50">
        <v>23558</v>
      </c>
      <c r="D363" s="45">
        <v>10600</v>
      </c>
      <c r="E363" s="51">
        <v>12958</v>
      </c>
      <c r="F363" s="50" t="s">
        <v>0</v>
      </c>
      <c r="G363" s="51" t="s">
        <v>0</v>
      </c>
      <c r="H363" s="50" t="s">
        <v>0</v>
      </c>
      <c r="I363" s="45" t="s">
        <v>0</v>
      </c>
      <c r="J363" s="75" t="s">
        <v>0</v>
      </c>
      <c r="K363" s="228" t="s">
        <v>0</v>
      </c>
      <c r="L363" s="47" t="s">
        <v>0</v>
      </c>
      <c r="M363" s="51" t="s">
        <v>0</v>
      </c>
      <c r="N363" s="77"/>
      <c r="O363" s="228">
        <v>9031</v>
      </c>
      <c r="P363" s="228">
        <v>902</v>
      </c>
      <c r="Q363" s="228">
        <v>363</v>
      </c>
      <c r="R363" s="207">
        <v>304</v>
      </c>
    </row>
    <row r="364" spans="2:18" s="23" customFormat="1" ht="17.25" customHeight="1" x14ac:dyDescent="0.2">
      <c r="B364" s="67">
        <v>44645</v>
      </c>
      <c r="C364" s="50">
        <v>23848</v>
      </c>
      <c r="D364" s="45">
        <v>11096</v>
      </c>
      <c r="E364" s="51">
        <v>12752</v>
      </c>
      <c r="F364" s="50" t="s">
        <v>0</v>
      </c>
      <c r="G364" s="51" t="s">
        <v>0</v>
      </c>
      <c r="H364" s="50" t="s">
        <v>0</v>
      </c>
      <c r="I364" s="45" t="s">
        <v>0</v>
      </c>
      <c r="J364" s="75" t="s">
        <v>0</v>
      </c>
      <c r="K364" s="228" t="s">
        <v>0</v>
      </c>
      <c r="L364" s="47" t="s">
        <v>0</v>
      </c>
      <c r="M364" s="51" t="s">
        <v>0</v>
      </c>
      <c r="N364" s="77"/>
      <c r="O364" s="228">
        <v>9656</v>
      </c>
      <c r="P364" s="228">
        <v>780</v>
      </c>
      <c r="Q364" s="228">
        <v>342</v>
      </c>
      <c r="R364" s="207">
        <v>318</v>
      </c>
    </row>
    <row r="365" spans="2:18" s="23" customFormat="1" ht="17.25" customHeight="1" x14ac:dyDescent="0.2">
      <c r="B365" s="67">
        <v>44646</v>
      </c>
      <c r="C365" s="50">
        <v>18979</v>
      </c>
      <c r="D365" s="45">
        <v>6863</v>
      </c>
      <c r="E365" s="51">
        <v>12116</v>
      </c>
      <c r="F365" s="50" t="s">
        <v>0</v>
      </c>
      <c r="G365" s="51" t="s">
        <v>0</v>
      </c>
      <c r="H365" s="50" t="s">
        <v>0</v>
      </c>
      <c r="I365" s="45" t="s">
        <v>0</v>
      </c>
      <c r="J365" s="75" t="s">
        <v>0</v>
      </c>
      <c r="K365" s="228" t="s">
        <v>0</v>
      </c>
      <c r="L365" s="47" t="s">
        <v>0</v>
      </c>
      <c r="M365" s="51" t="s">
        <v>0</v>
      </c>
      <c r="N365" s="77"/>
      <c r="O365" s="228">
        <v>6179</v>
      </c>
      <c r="P365" s="228">
        <v>406</v>
      </c>
      <c r="Q365" s="228">
        <v>162</v>
      </c>
      <c r="R365" s="207">
        <v>116</v>
      </c>
    </row>
    <row r="366" spans="2:18" s="23" customFormat="1" ht="17.25" customHeight="1" x14ac:dyDescent="0.2">
      <c r="B366" s="67">
        <v>44647</v>
      </c>
      <c r="C366" s="50">
        <v>17905</v>
      </c>
      <c r="D366" s="45">
        <v>4807</v>
      </c>
      <c r="E366" s="51">
        <v>13098</v>
      </c>
      <c r="F366" s="50" t="s">
        <v>0</v>
      </c>
      <c r="G366" s="51" t="s">
        <v>0</v>
      </c>
      <c r="H366" s="50" t="s">
        <v>0</v>
      </c>
      <c r="I366" s="45" t="s">
        <v>0</v>
      </c>
      <c r="J366" s="75" t="s">
        <v>0</v>
      </c>
      <c r="K366" s="228" t="s">
        <v>0</v>
      </c>
      <c r="L366" s="47" t="s">
        <v>0</v>
      </c>
      <c r="M366" s="51" t="s">
        <v>0</v>
      </c>
      <c r="N366" s="77"/>
      <c r="O366" s="228">
        <v>4364</v>
      </c>
      <c r="P366" s="228">
        <v>275</v>
      </c>
      <c r="Q366" s="228">
        <v>101</v>
      </c>
      <c r="R366" s="207">
        <v>67</v>
      </c>
    </row>
    <row r="367" spans="2:18" s="23" customFormat="1" ht="17.25" customHeight="1" x14ac:dyDescent="0.2">
      <c r="B367" s="67">
        <v>44648</v>
      </c>
      <c r="C367" s="50">
        <v>21957</v>
      </c>
      <c r="D367" s="45">
        <v>9138</v>
      </c>
      <c r="E367" s="51">
        <v>12819</v>
      </c>
      <c r="F367" s="50" t="s">
        <v>0</v>
      </c>
      <c r="G367" s="51" t="s">
        <v>0</v>
      </c>
      <c r="H367" s="50" t="s">
        <v>0</v>
      </c>
      <c r="I367" s="45" t="s">
        <v>0</v>
      </c>
      <c r="J367" s="75" t="s">
        <v>0</v>
      </c>
      <c r="K367" s="228" t="s">
        <v>0</v>
      </c>
      <c r="L367" s="47" t="s">
        <v>0</v>
      </c>
      <c r="M367" s="51" t="s">
        <v>0</v>
      </c>
      <c r="N367" s="77"/>
      <c r="O367" s="228">
        <v>7774</v>
      </c>
      <c r="P367" s="228">
        <v>813</v>
      </c>
      <c r="Q367" s="228">
        <v>301</v>
      </c>
      <c r="R367" s="207">
        <v>250</v>
      </c>
    </row>
    <row r="368" spans="2:18" s="23" customFormat="1" ht="17.25" customHeight="1" x14ac:dyDescent="0.2">
      <c r="B368" s="67">
        <v>44649</v>
      </c>
      <c r="C368" s="50">
        <v>22619</v>
      </c>
      <c r="D368" s="45">
        <v>10185</v>
      </c>
      <c r="E368" s="51">
        <v>12434</v>
      </c>
      <c r="F368" s="50" t="s">
        <v>0</v>
      </c>
      <c r="G368" s="51" t="s">
        <v>0</v>
      </c>
      <c r="H368" s="50" t="s">
        <v>0</v>
      </c>
      <c r="I368" s="45" t="s">
        <v>0</v>
      </c>
      <c r="J368" s="75" t="s">
        <v>0</v>
      </c>
      <c r="K368" s="228" t="s">
        <v>0</v>
      </c>
      <c r="L368" s="47" t="s">
        <v>0</v>
      </c>
      <c r="M368" s="51" t="s">
        <v>0</v>
      </c>
      <c r="N368" s="77"/>
      <c r="O368" s="228">
        <v>8570</v>
      </c>
      <c r="P368" s="228">
        <v>947</v>
      </c>
      <c r="Q368" s="228">
        <v>372</v>
      </c>
      <c r="R368" s="207">
        <v>296</v>
      </c>
    </row>
    <row r="369" spans="2:18" s="23" customFormat="1" ht="17.25" customHeight="1" x14ac:dyDescent="0.2">
      <c r="B369" s="67">
        <v>44650</v>
      </c>
      <c r="C369" s="50">
        <v>23073</v>
      </c>
      <c r="D369" s="45">
        <v>10254</v>
      </c>
      <c r="E369" s="51">
        <v>12819</v>
      </c>
      <c r="F369" s="50" t="s">
        <v>0</v>
      </c>
      <c r="G369" s="51" t="s">
        <v>0</v>
      </c>
      <c r="H369" s="50" t="s">
        <v>0</v>
      </c>
      <c r="I369" s="45" t="s">
        <v>0</v>
      </c>
      <c r="J369" s="75" t="s">
        <v>0</v>
      </c>
      <c r="K369" s="228" t="s">
        <v>0</v>
      </c>
      <c r="L369" s="47" t="s">
        <v>0</v>
      </c>
      <c r="M369" s="51" t="s">
        <v>0</v>
      </c>
      <c r="N369" s="77"/>
      <c r="O369" s="228">
        <v>8641</v>
      </c>
      <c r="P369" s="228">
        <v>915</v>
      </c>
      <c r="Q369" s="228">
        <v>408</v>
      </c>
      <c r="R369" s="207">
        <v>290</v>
      </c>
    </row>
    <row r="370" spans="2:18" s="23" customFormat="1" ht="17.25" customHeight="1" x14ac:dyDescent="0.2">
      <c r="B370" s="68">
        <v>44651</v>
      </c>
      <c r="C370" s="52">
        <v>23511</v>
      </c>
      <c r="D370" s="53">
        <v>10286</v>
      </c>
      <c r="E370" s="54">
        <v>13225</v>
      </c>
      <c r="F370" s="52" t="s">
        <v>0</v>
      </c>
      <c r="G370" s="54" t="s">
        <v>0</v>
      </c>
      <c r="H370" s="52" t="s">
        <v>0</v>
      </c>
      <c r="I370" s="53" t="s">
        <v>0</v>
      </c>
      <c r="J370" s="76" t="s">
        <v>0</v>
      </c>
      <c r="K370" s="231" t="s">
        <v>0</v>
      </c>
      <c r="L370" s="55" t="s">
        <v>0</v>
      </c>
      <c r="M370" s="54" t="s">
        <v>0</v>
      </c>
      <c r="N370" s="77"/>
      <c r="O370" s="231">
        <v>8716</v>
      </c>
      <c r="P370" s="231">
        <v>898</v>
      </c>
      <c r="Q370" s="231">
        <v>374</v>
      </c>
      <c r="R370" s="209">
        <v>298</v>
      </c>
    </row>
    <row r="371" spans="2:18" s="23" customFormat="1" ht="17.25" customHeight="1" x14ac:dyDescent="0.2">
      <c r="B371" s="69">
        <v>44652</v>
      </c>
      <c r="C371" s="50">
        <v>24029</v>
      </c>
      <c r="D371" s="45">
        <v>10801</v>
      </c>
      <c r="E371" s="51">
        <v>13228</v>
      </c>
      <c r="F371" s="50" t="s">
        <v>0</v>
      </c>
      <c r="G371" s="51" t="s">
        <v>0</v>
      </c>
      <c r="H371" s="50" t="s">
        <v>0</v>
      </c>
      <c r="I371" s="45" t="s">
        <v>0</v>
      </c>
      <c r="J371" s="75" t="s">
        <v>0</v>
      </c>
      <c r="K371" s="228" t="s">
        <v>0</v>
      </c>
      <c r="L371" s="47" t="s">
        <v>0</v>
      </c>
      <c r="M371" s="51" t="s">
        <v>0</v>
      </c>
      <c r="N371" s="77"/>
      <c r="O371" s="228">
        <v>9353</v>
      </c>
      <c r="P371" s="228">
        <v>792</v>
      </c>
      <c r="Q371" s="228">
        <v>371</v>
      </c>
      <c r="R371" s="207">
        <v>285</v>
      </c>
    </row>
    <row r="372" spans="2:18" s="23" customFormat="1" ht="17.25" customHeight="1" x14ac:dyDescent="0.2">
      <c r="B372" s="67">
        <v>44653</v>
      </c>
      <c r="C372" s="50">
        <v>19468</v>
      </c>
      <c r="D372" s="45">
        <v>6678</v>
      </c>
      <c r="E372" s="51">
        <v>12790</v>
      </c>
      <c r="F372" s="50" t="s">
        <v>0</v>
      </c>
      <c r="G372" s="51" t="s">
        <v>0</v>
      </c>
      <c r="H372" s="50" t="s">
        <v>0</v>
      </c>
      <c r="I372" s="45" t="s">
        <v>0</v>
      </c>
      <c r="J372" s="75" t="s">
        <v>0</v>
      </c>
      <c r="K372" s="228" t="s">
        <v>0</v>
      </c>
      <c r="L372" s="47" t="s">
        <v>0</v>
      </c>
      <c r="M372" s="51" t="s">
        <v>0</v>
      </c>
      <c r="N372" s="77"/>
      <c r="O372" s="228">
        <v>5957</v>
      </c>
      <c r="P372" s="228">
        <v>401</v>
      </c>
      <c r="Q372" s="228">
        <v>179</v>
      </c>
      <c r="R372" s="207">
        <v>141</v>
      </c>
    </row>
    <row r="373" spans="2:18" s="23" customFormat="1" ht="17.25" customHeight="1" x14ac:dyDescent="0.2">
      <c r="B373" s="67">
        <v>44654</v>
      </c>
      <c r="C373" s="50">
        <v>17968</v>
      </c>
      <c r="D373" s="45">
        <v>5178</v>
      </c>
      <c r="E373" s="51">
        <v>12790</v>
      </c>
      <c r="F373" s="50" t="s">
        <v>0</v>
      </c>
      <c r="G373" s="51" t="s">
        <v>0</v>
      </c>
      <c r="H373" s="50" t="s">
        <v>0</v>
      </c>
      <c r="I373" s="45" t="s">
        <v>0</v>
      </c>
      <c r="J373" s="75" t="s">
        <v>0</v>
      </c>
      <c r="K373" s="228" t="s">
        <v>0</v>
      </c>
      <c r="L373" s="47" t="s">
        <v>0</v>
      </c>
      <c r="M373" s="51" t="s">
        <v>0</v>
      </c>
      <c r="N373" s="77"/>
      <c r="O373" s="228">
        <v>4700</v>
      </c>
      <c r="P373" s="228">
        <v>268</v>
      </c>
      <c r="Q373" s="228">
        <v>137</v>
      </c>
      <c r="R373" s="207">
        <v>73</v>
      </c>
    </row>
    <row r="374" spans="2:18" s="23" customFormat="1" ht="17.25" customHeight="1" x14ac:dyDescent="0.2">
      <c r="B374" s="67">
        <v>44655</v>
      </c>
      <c r="C374" s="50">
        <v>21842</v>
      </c>
      <c r="D374" s="45">
        <v>9091</v>
      </c>
      <c r="E374" s="51">
        <v>12751</v>
      </c>
      <c r="F374" s="50" t="s">
        <v>0</v>
      </c>
      <c r="G374" s="51" t="s">
        <v>0</v>
      </c>
      <c r="H374" s="50" t="s">
        <v>0</v>
      </c>
      <c r="I374" s="45" t="s">
        <v>0</v>
      </c>
      <c r="J374" s="75" t="s">
        <v>0</v>
      </c>
      <c r="K374" s="228" t="s">
        <v>0</v>
      </c>
      <c r="L374" s="47" t="s">
        <v>0</v>
      </c>
      <c r="M374" s="51" t="s">
        <v>0</v>
      </c>
      <c r="N374" s="77"/>
      <c r="O374" s="228">
        <v>7749</v>
      </c>
      <c r="P374" s="228">
        <v>809</v>
      </c>
      <c r="Q374" s="228">
        <v>289</v>
      </c>
      <c r="R374" s="207">
        <v>244</v>
      </c>
    </row>
    <row r="375" spans="2:18" s="23" customFormat="1" ht="17.25" customHeight="1" x14ac:dyDescent="0.2">
      <c r="B375" s="67">
        <v>44656</v>
      </c>
      <c r="C375" s="50">
        <v>23482</v>
      </c>
      <c r="D375" s="45">
        <v>10655</v>
      </c>
      <c r="E375" s="51">
        <v>12827</v>
      </c>
      <c r="F375" s="50" t="s">
        <v>0</v>
      </c>
      <c r="G375" s="51" t="s">
        <v>0</v>
      </c>
      <c r="H375" s="50" t="s">
        <v>0</v>
      </c>
      <c r="I375" s="45" t="s">
        <v>0</v>
      </c>
      <c r="J375" s="75" t="s">
        <v>0</v>
      </c>
      <c r="K375" s="228" t="s">
        <v>0</v>
      </c>
      <c r="L375" s="47" t="s">
        <v>0</v>
      </c>
      <c r="M375" s="51" t="s">
        <v>0</v>
      </c>
      <c r="N375" s="77"/>
      <c r="O375" s="228">
        <v>8932</v>
      </c>
      <c r="P375" s="228">
        <v>996</v>
      </c>
      <c r="Q375" s="228">
        <v>401</v>
      </c>
      <c r="R375" s="207">
        <v>326</v>
      </c>
    </row>
    <row r="376" spans="2:18" s="23" customFormat="1" ht="17.25" customHeight="1" x14ac:dyDescent="0.2">
      <c r="B376" s="67">
        <v>44657</v>
      </c>
      <c r="C376" s="50">
        <v>23234</v>
      </c>
      <c r="D376" s="45">
        <v>10520</v>
      </c>
      <c r="E376" s="51">
        <v>12714</v>
      </c>
      <c r="F376" s="50" t="s">
        <v>0</v>
      </c>
      <c r="G376" s="51" t="s">
        <v>0</v>
      </c>
      <c r="H376" s="50" t="s">
        <v>0</v>
      </c>
      <c r="I376" s="45" t="s">
        <v>0</v>
      </c>
      <c r="J376" s="75" t="s">
        <v>0</v>
      </c>
      <c r="K376" s="228" t="s">
        <v>0</v>
      </c>
      <c r="L376" s="47" t="s">
        <v>0</v>
      </c>
      <c r="M376" s="51" t="s">
        <v>0</v>
      </c>
      <c r="N376" s="77"/>
      <c r="O376" s="228">
        <v>8817</v>
      </c>
      <c r="P376" s="228">
        <v>978</v>
      </c>
      <c r="Q376" s="228">
        <v>402</v>
      </c>
      <c r="R376" s="207">
        <v>323</v>
      </c>
    </row>
    <row r="377" spans="2:18" s="23" customFormat="1" ht="17.25" customHeight="1" x14ac:dyDescent="0.2">
      <c r="B377" s="67">
        <v>44658</v>
      </c>
      <c r="C377" s="50">
        <v>23458</v>
      </c>
      <c r="D377" s="45">
        <v>10693</v>
      </c>
      <c r="E377" s="51">
        <v>12765</v>
      </c>
      <c r="F377" s="50" t="s">
        <v>0</v>
      </c>
      <c r="G377" s="51" t="s">
        <v>0</v>
      </c>
      <c r="H377" s="50" t="s">
        <v>0</v>
      </c>
      <c r="I377" s="45" t="s">
        <v>0</v>
      </c>
      <c r="J377" s="75" t="s">
        <v>0</v>
      </c>
      <c r="K377" s="228" t="s">
        <v>0</v>
      </c>
      <c r="L377" s="47" t="s">
        <v>0</v>
      </c>
      <c r="M377" s="51" t="s">
        <v>0</v>
      </c>
      <c r="N377" s="77"/>
      <c r="O377" s="228">
        <v>8951</v>
      </c>
      <c r="P377" s="228">
        <v>1015</v>
      </c>
      <c r="Q377" s="228">
        <v>414</v>
      </c>
      <c r="R377" s="207">
        <v>313</v>
      </c>
    </row>
    <row r="378" spans="2:18" s="23" customFormat="1" ht="17.25" customHeight="1" x14ac:dyDescent="0.2">
      <c r="B378" s="67">
        <v>44659</v>
      </c>
      <c r="C378" s="50">
        <v>23963</v>
      </c>
      <c r="D378" s="45">
        <v>11064</v>
      </c>
      <c r="E378" s="51">
        <v>12899</v>
      </c>
      <c r="F378" s="50" t="s">
        <v>0</v>
      </c>
      <c r="G378" s="51" t="s">
        <v>0</v>
      </c>
      <c r="H378" s="50" t="s">
        <v>0</v>
      </c>
      <c r="I378" s="45" t="s">
        <v>0</v>
      </c>
      <c r="J378" s="75" t="s">
        <v>0</v>
      </c>
      <c r="K378" s="228" t="s">
        <v>0</v>
      </c>
      <c r="L378" s="47" t="s">
        <v>0</v>
      </c>
      <c r="M378" s="51" t="s">
        <v>0</v>
      </c>
      <c r="N378" s="77"/>
      <c r="O378" s="228">
        <v>9516</v>
      </c>
      <c r="P378" s="228">
        <v>845</v>
      </c>
      <c r="Q378" s="228">
        <v>398</v>
      </c>
      <c r="R378" s="207">
        <v>305</v>
      </c>
    </row>
    <row r="379" spans="2:18" s="23" customFormat="1" ht="17.25" customHeight="1" x14ac:dyDescent="0.2">
      <c r="B379" s="67">
        <v>44660</v>
      </c>
      <c r="C379" s="50">
        <v>19324</v>
      </c>
      <c r="D379" s="45">
        <v>6683</v>
      </c>
      <c r="E379" s="51">
        <v>12641</v>
      </c>
      <c r="F379" s="50" t="s">
        <v>0</v>
      </c>
      <c r="G379" s="51" t="s">
        <v>0</v>
      </c>
      <c r="H379" s="50" t="s">
        <v>0</v>
      </c>
      <c r="I379" s="45" t="s">
        <v>0</v>
      </c>
      <c r="J379" s="75" t="s">
        <v>0</v>
      </c>
      <c r="K379" s="228" t="s">
        <v>0</v>
      </c>
      <c r="L379" s="47" t="s">
        <v>0</v>
      </c>
      <c r="M379" s="51" t="s">
        <v>0</v>
      </c>
      <c r="N379" s="77"/>
      <c r="O379" s="228">
        <v>5930</v>
      </c>
      <c r="P379" s="228">
        <v>420</v>
      </c>
      <c r="Q379" s="228">
        <v>200</v>
      </c>
      <c r="R379" s="207">
        <v>133</v>
      </c>
    </row>
    <row r="380" spans="2:18" s="23" customFormat="1" ht="17.25" customHeight="1" x14ac:dyDescent="0.2">
      <c r="B380" s="67">
        <v>44661</v>
      </c>
      <c r="C380" s="50">
        <v>17632</v>
      </c>
      <c r="D380" s="45">
        <v>5111</v>
      </c>
      <c r="E380" s="51">
        <v>12521</v>
      </c>
      <c r="F380" s="50" t="s">
        <v>0</v>
      </c>
      <c r="G380" s="51" t="s">
        <v>0</v>
      </c>
      <c r="H380" s="50" t="s">
        <v>0</v>
      </c>
      <c r="I380" s="45" t="s">
        <v>0</v>
      </c>
      <c r="J380" s="75" t="s">
        <v>0</v>
      </c>
      <c r="K380" s="228" t="s">
        <v>0</v>
      </c>
      <c r="L380" s="47" t="s">
        <v>0</v>
      </c>
      <c r="M380" s="51" t="s">
        <v>0</v>
      </c>
      <c r="N380" s="77"/>
      <c r="O380" s="228">
        <v>4616</v>
      </c>
      <c r="P380" s="228">
        <v>270</v>
      </c>
      <c r="Q380" s="228">
        <v>127</v>
      </c>
      <c r="R380" s="207">
        <v>98</v>
      </c>
    </row>
    <row r="381" spans="2:18" s="23" customFormat="1" ht="17.25" customHeight="1" x14ac:dyDescent="0.2">
      <c r="B381" s="67">
        <v>44662</v>
      </c>
      <c r="C381" s="50">
        <v>21549</v>
      </c>
      <c r="D381" s="45">
        <v>9179</v>
      </c>
      <c r="E381" s="51">
        <v>12370</v>
      </c>
      <c r="F381" s="50" t="s">
        <v>0</v>
      </c>
      <c r="G381" s="51" t="s">
        <v>0</v>
      </c>
      <c r="H381" s="50" t="s">
        <v>0</v>
      </c>
      <c r="I381" s="45" t="s">
        <v>0</v>
      </c>
      <c r="J381" s="75" t="s">
        <v>0</v>
      </c>
      <c r="K381" s="228" t="s">
        <v>0</v>
      </c>
      <c r="L381" s="47" t="s">
        <v>0</v>
      </c>
      <c r="M381" s="51" t="s">
        <v>0</v>
      </c>
      <c r="N381" s="77"/>
      <c r="O381" s="228">
        <v>7782</v>
      </c>
      <c r="P381" s="228">
        <v>808</v>
      </c>
      <c r="Q381" s="228">
        <v>306</v>
      </c>
      <c r="R381" s="207">
        <v>283</v>
      </c>
    </row>
    <row r="382" spans="2:18" s="23" customFormat="1" ht="17.25" customHeight="1" x14ac:dyDescent="0.2">
      <c r="B382" s="67">
        <v>44663</v>
      </c>
      <c r="C382" s="50">
        <v>23537</v>
      </c>
      <c r="D382" s="45">
        <v>10807</v>
      </c>
      <c r="E382" s="51">
        <v>12730</v>
      </c>
      <c r="F382" s="50" t="s">
        <v>0</v>
      </c>
      <c r="G382" s="51" t="s">
        <v>0</v>
      </c>
      <c r="H382" s="50" t="s">
        <v>0</v>
      </c>
      <c r="I382" s="45" t="s">
        <v>0</v>
      </c>
      <c r="J382" s="75" t="s">
        <v>0</v>
      </c>
      <c r="K382" s="228" t="s">
        <v>0</v>
      </c>
      <c r="L382" s="47" t="s">
        <v>0</v>
      </c>
      <c r="M382" s="51" t="s">
        <v>0</v>
      </c>
      <c r="N382" s="77"/>
      <c r="O382" s="228">
        <v>9054</v>
      </c>
      <c r="P382" s="228">
        <v>1011</v>
      </c>
      <c r="Q382" s="228">
        <v>384</v>
      </c>
      <c r="R382" s="207">
        <v>358</v>
      </c>
    </row>
    <row r="383" spans="2:18" s="23" customFormat="1" ht="17.25" customHeight="1" x14ac:dyDescent="0.2">
      <c r="B383" s="67">
        <v>44664</v>
      </c>
      <c r="C383" s="50">
        <v>23638</v>
      </c>
      <c r="D383" s="45">
        <v>10916</v>
      </c>
      <c r="E383" s="51">
        <v>12722</v>
      </c>
      <c r="F383" s="50" t="s">
        <v>0</v>
      </c>
      <c r="G383" s="51" t="s">
        <v>0</v>
      </c>
      <c r="H383" s="50" t="s">
        <v>0</v>
      </c>
      <c r="I383" s="45" t="s">
        <v>0</v>
      </c>
      <c r="J383" s="75" t="s">
        <v>0</v>
      </c>
      <c r="K383" s="228" t="s">
        <v>0</v>
      </c>
      <c r="L383" s="47" t="s">
        <v>0</v>
      </c>
      <c r="M383" s="51" t="s">
        <v>0</v>
      </c>
      <c r="N383" s="77"/>
      <c r="O383" s="228">
        <v>9162</v>
      </c>
      <c r="P383" s="228">
        <v>986</v>
      </c>
      <c r="Q383" s="228">
        <v>425</v>
      </c>
      <c r="R383" s="207">
        <v>343</v>
      </c>
    </row>
    <row r="384" spans="2:18" s="23" customFormat="1" ht="17.25" customHeight="1" x14ac:dyDescent="0.2">
      <c r="B384" s="67">
        <v>44665</v>
      </c>
      <c r="C384" s="50">
        <v>24292</v>
      </c>
      <c r="D384" s="45">
        <v>12118</v>
      </c>
      <c r="E384" s="51">
        <v>12174</v>
      </c>
      <c r="F384" s="50" t="s">
        <v>0</v>
      </c>
      <c r="G384" s="51" t="s">
        <v>0</v>
      </c>
      <c r="H384" s="50" t="s">
        <v>0</v>
      </c>
      <c r="I384" s="45" t="s">
        <v>0</v>
      </c>
      <c r="J384" s="75" t="s">
        <v>0</v>
      </c>
      <c r="K384" s="228" t="s">
        <v>0</v>
      </c>
      <c r="L384" s="47" t="s">
        <v>0</v>
      </c>
      <c r="M384" s="51" t="s">
        <v>0</v>
      </c>
      <c r="N384" s="77"/>
      <c r="O384" s="228">
        <v>10246</v>
      </c>
      <c r="P384" s="228">
        <v>1026</v>
      </c>
      <c r="Q384" s="228">
        <v>475</v>
      </c>
      <c r="R384" s="207">
        <v>371</v>
      </c>
    </row>
    <row r="385" spans="2:18" s="23" customFormat="1" ht="17.25" customHeight="1" x14ac:dyDescent="0.2">
      <c r="B385" s="67">
        <v>44666</v>
      </c>
      <c r="C385" s="50">
        <v>20452</v>
      </c>
      <c r="D385" s="45">
        <v>8744</v>
      </c>
      <c r="E385" s="51">
        <v>11708</v>
      </c>
      <c r="F385" s="50" t="s">
        <v>0</v>
      </c>
      <c r="G385" s="51" t="s">
        <v>0</v>
      </c>
      <c r="H385" s="50" t="s">
        <v>0</v>
      </c>
      <c r="I385" s="45" t="s">
        <v>0</v>
      </c>
      <c r="J385" s="75" t="s">
        <v>0</v>
      </c>
      <c r="K385" s="228" t="s">
        <v>0</v>
      </c>
      <c r="L385" s="47" t="s">
        <v>0</v>
      </c>
      <c r="M385" s="51" t="s">
        <v>0</v>
      </c>
      <c r="N385" s="77"/>
      <c r="O385" s="228">
        <v>7550</v>
      </c>
      <c r="P385" s="228">
        <v>643</v>
      </c>
      <c r="Q385" s="228">
        <v>293</v>
      </c>
      <c r="R385" s="207">
        <v>258</v>
      </c>
    </row>
    <row r="386" spans="2:18" s="23" customFormat="1" ht="17.25" customHeight="1" x14ac:dyDescent="0.2">
      <c r="B386" s="67">
        <v>44667</v>
      </c>
      <c r="C386" s="50">
        <v>17658</v>
      </c>
      <c r="D386" s="45">
        <v>5881</v>
      </c>
      <c r="E386" s="51">
        <v>11777</v>
      </c>
      <c r="F386" s="50" t="s">
        <v>0</v>
      </c>
      <c r="G386" s="51" t="s">
        <v>0</v>
      </c>
      <c r="H386" s="50" t="s">
        <v>0</v>
      </c>
      <c r="I386" s="45" t="s">
        <v>0</v>
      </c>
      <c r="J386" s="75" t="s">
        <v>0</v>
      </c>
      <c r="K386" s="228" t="s">
        <v>0</v>
      </c>
      <c r="L386" s="47" t="s">
        <v>0</v>
      </c>
      <c r="M386" s="51" t="s">
        <v>0</v>
      </c>
      <c r="N386" s="77"/>
      <c r="O386" s="228">
        <v>5303</v>
      </c>
      <c r="P386" s="228">
        <v>325</v>
      </c>
      <c r="Q386" s="228">
        <v>162</v>
      </c>
      <c r="R386" s="207">
        <v>91</v>
      </c>
    </row>
    <row r="387" spans="2:18" s="23" customFormat="1" ht="17.25" customHeight="1" x14ac:dyDescent="0.2">
      <c r="B387" s="67">
        <v>44668</v>
      </c>
      <c r="C387" s="50">
        <v>16427</v>
      </c>
      <c r="D387" s="45">
        <v>5099</v>
      </c>
      <c r="E387" s="51">
        <v>11328</v>
      </c>
      <c r="F387" s="50" t="s">
        <v>0</v>
      </c>
      <c r="G387" s="51" t="s">
        <v>0</v>
      </c>
      <c r="H387" s="50" t="s">
        <v>0</v>
      </c>
      <c r="I387" s="45" t="s">
        <v>0</v>
      </c>
      <c r="J387" s="75" t="s">
        <v>0</v>
      </c>
      <c r="K387" s="228" t="s">
        <v>0</v>
      </c>
      <c r="L387" s="47" t="s">
        <v>0</v>
      </c>
      <c r="M387" s="51" t="s">
        <v>0</v>
      </c>
      <c r="N387" s="77"/>
      <c r="O387" s="228">
        <v>4643</v>
      </c>
      <c r="P387" s="228">
        <v>265</v>
      </c>
      <c r="Q387" s="228">
        <v>119</v>
      </c>
      <c r="R387" s="207">
        <v>72</v>
      </c>
    </row>
    <row r="388" spans="2:18" s="23" customFormat="1" ht="17.25" customHeight="1" x14ac:dyDescent="0.2">
      <c r="B388" s="67">
        <v>44669</v>
      </c>
      <c r="C388" s="50">
        <v>17269</v>
      </c>
      <c r="D388" s="45">
        <v>5227</v>
      </c>
      <c r="E388" s="51">
        <v>12042</v>
      </c>
      <c r="F388" s="50" t="s">
        <v>0</v>
      </c>
      <c r="G388" s="51" t="s">
        <v>0</v>
      </c>
      <c r="H388" s="50" t="s">
        <v>0</v>
      </c>
      <c r="I388" s="45" t="s">
        <v>0</v>
      </c>
      <c r="J388" s="75" t="s">
        <v>0</v>
      </c>
      <c r="K388" s="228" t="s">
        <v>0</v>
      </c>
      <c r="L388" s="47" t="s">
        <v>0</v>
      </c>
      <c r="M388" s="51" t="s">
        <v>0</v>
      </c>
      <c r="N388" s="77"/>
      <c r="O388" s="228">
        <v>4580</v>
      </c>
      <c r="P388" s="228">
        <v>373</v>
      </c>
      <c r="Q388" s="228">
        <v>150</v>
      </c>
      <c r="R388" s="207">
        <v>124</v>
      </c>
    </row>
    <row r="389" spans="2:18" s="23" customFormat="1" ht="17.25" customHeight="1" x14ac:dyDescent="0.2">
      <c r="B389" s="67">
        <v>44670</v>
      </c>
      <c r="C389" s="50">
        <v>20967</v>
      </c>
      <c r="D389" s="45">
        <v>8628</v>
      </c>
      <c r="E389" s="51">
        <v>12339</v>
      </c>
      <c r="F389" s="50" t="s">
        <v>0</v>
      </c>
      <c r="G389" s="51" t="s">
        <v>0</v>
      </c>
      <c r="H389" s="50" t="s">
        <v>0</v>
      </c>
      <c r="I389" s="45" t="s">
        <v>0</v>
      </c>
      <c r="J389" s="75" t="s">
        <v>0</v>
      </c>
      <c r="K389" s="228" t="s">
        <v>0</v>
      </c>
      <c r="L389" s="47" t="s">
        <v>0</v>
      </c>
      <c r="M389" s="51" t="s">
        <v>0</v>
      </c>
      <c r="N389" s="77"/>
      <c r="O389" s="228">
        <v>7383</v>
      </c>
      <c r="P389" s="228">
        <v>684</v>
      </c>
      <c r="Q389" s="228">
        <v>298</v>
      </c>
      <c r="R389" s="207">
        <v>263</v>
      </c>
    </row>
    <row r="390" spans="2:18" s="23" customFormat="1" ht="17.25" customHeight="1" x14ac:dyDescent="0.2">
      <c r="B390" s="67">
        <v>44671</v>
      </c>
      <c r="C390" s="50">
        <v>22977</v>
      </c>
      <c r="D390" s="45">
        <v>10454</v>
      </c>
      <c r="E390" s="51">
        <v>12523</v>
      </c>
      <c r="F390" s="50" t="s">
        <v>0</v>
      </c>
      <c r="G390" s="51" t="s">
        <v>0</v>
      </c>
      <c r="H390" s="50" t="s">
        <v>0</v>
      </c>
      <c r="I390" s="45" t="s">
        <v>0</v>
      </c>
      <c r="J390" s="75" t="s">
        <v>0</v>
      </c>
      <c r="K390" s="228" t="s">
        <v>0</v>
      </c>
      <c r="L390" s="47" t="s">
        <v>0</v>
      </c>
      <c r="M390" s="51" t="s">
        <v>0</v>
      </c>
      <c r="N390" s="77"/>
      <c r="O390" s="228">
        <v>8719</v>
      </c>
      <c r="P390" s="228">
        <v>955</v>
      </c>
      <c r="Q390" s="228">
        <v>405</v>
      </c>
      <c r="R390" s="207">
        <v>375</v>
      </c>
    </row>
    <row r="391" spans="2:18" s="23" customFormat="1" ht="17.25" customHeight="1" x14ac:dyDescent="0.2">
      <c r="B391" s="67">
        <v>44672</v>
      </c>
      <c r="C391" s="50">
        <v>23746</v>
      </c>
      <c r="D391" s="45">
        <v>10717</v>
      </c>
      <c r="E391" s="51">
        <v>13029</v>
      </c>
      <c r="F391" s="50" t="s">
        <v>0</v>
      </c>
      <c r="G391" s="51" t="s">
        <v>0</v>
      </c>
      <c r="H391" s="50" t="s">
        <v>0</v>
      </c>
      <c r="I391" s="45" t="s">
        <v>0</v>
      </c>
      <c r="J391" s="75" t="s">
        <v>0</v>
      </c>
      <c r="K391" s="228" t="s">
        <v>0</v>
      </c>
      <c r="L391" s="47" t="s">
        <v>0</v>
      </c>
      <c r="M391" s="51" t="s">
        <v>0</v>
      </c>
      <c r="N391" s="77"/>
      <c r="O391" s="228">
        <v>8917</v>
      </c>
      <c r="P391" s="228">
        <v>1022</v>
      </c>
      <c r="Q391" s="228">
        <v>437</v>
      </c>
      <c r="R391" s="207">
        <v>341</v>
      </c>
    </row>
    <row r="392" spans="2:18" s="23" customFormat="1" ht="17.25" customHeight="1" x14ac:dyDescent="0.2">
      <c r="B392" s="67">
        <v>44673</v>
      </c>
      <c r="C392" s="50">
        <v>24114</v>
      </c>
      <c r="D392" s="45">
        <v>11417</v>
      </c>
      <c r="E392" s="51">
        <v>12697</v>
      </c>
      <c r="F392" s="50" t="s">
        <v>0</v>
      </c>
      <c r="G392" s="51" t="s">
        <v>0</v>
      </c>
      <c r="H392" s="50" t="s">
        <v>0</v>
      </c>
      <c r="I392" s="45" t="s">
        <v>0</v>
      </c>
      <c r="J392" s="75" t="s">
        <v>0</v>
      </c>
      <c r="K392" s="228" t="s">
        <v>0</v>
      </c>
      <c r="L392" s="47" t="s">
        <v>0</v>
      </c>
      <c r="M392" s="51" t="s">
        <v>0</v>
      </c>
      <c r="N392" s="77"/>
      <c r="O392" s="228">
        <v>9699</v>
      </c>
      <c r="P392" s="228">
        <v>992</v>
      </c>
      <c r="Q392" s="228">
        <v>383</v>
      </c>
      <c r="R392" s="207">
        <v>343</v>
      </c>
    </row>
    <row r="393" spans="2:18" s="23" customFormat="1" ht="17.25" customHeight="1" x14ac:dyDescent="0.2">
      <c r="B393" s="67">
        <v>44674</v>
      </c>
      <c r="C393" s="50">
        <v>19849</v>
      </c>
      <c r="D393" s="45">
        <v>6969</v>
      </c>
      <c r="E393" s="51">
        <v>12880</v>
      </c>
      <c r="F393" s="50" t="s">
        <v>0</v>
      </c>
      <c r="G393" s="51" t="s">
        <v>0</v>
      </c>
      <c r="H393" s="50" t="s">
        <v>0</v>
      </c>
      <c r="I393" s="45" t="s">
        <v>0</v>
      </c>
      <c r="J393" s="75" t="s">
        <v>0</v>
      </c>
      <c r="K393" s="228" t="s">
        <v>0</v>
      </c>
      <c r="L393" s="47" t="s">
        <v>0</v>
      </c>
      <c r="M393" s="51" t="s">
        <v>0</v>
      </c>
      <c r="N393" s="77"/>
      <c r="O393" s="228">
        <v>6142</v>
      </c>
      <c r="P393" s="228">
        <v>469</v>
      </c>
      <c r="Q393" s="228">
        <v>195</v>
      </c>
      <c r="R393" s="207">
        <v>163</v>
      </c>
    </row>
    <row r="394" spans="2:18" s="23" customFormat="1" ht="17.25" customHeight="1" x14ac:dyDescent="0.2">
      <c r="B394" s="67">
        <v>44675</v>
      </c>
      <c r="C394" s="50">
        <v>18387</v>
      </c>
      <c r="D394" s="45">
        <v>5588</v>
      </c>
      <c r="E394" s="51">
        <v>12799</v>
      </c>
      <c r="F394" s="50" t="s">
        <v>0</v>
      </c>
      <c r="G394" s="51" t="s">
        <v>0</v>
      </c>
      <c r="H394" s="50" t="s">
        <v>0</v>
      </c>
      <c r="I394" s="45" t="s">
        <v>0</v>
      </c>
      <c r="J394" s="75" t="s">
        <v>0</v>
      </c>
      <c r="K394" s="228" t="s">
        <v>0</v>
      </c>
      <c r="L394" s="47" t="s">
        <v>0</v>
      </c>
      <c r="M394" s="51" t="s">
        <v>0</v>
      </c>
      <c r="N394" s="77"/>
      <c r="O394" s="228">
        <v>5020</v>
      </c>
      <c r="P394" s="228">
        <v>343</v>
      </c>
      <c r="Q394" s="228">
        <v>134</v>
      </c>
      <c r="R394" s="207">
        <v>91</v>
      </c>
    </row>
    <row r="395" spans="2:18" s="23" customFormat="1" ht="17.25" customHeight="1" x14ac:dyDescent="0.2">
      <c r="B395" s="67">
        <v>44676</v>
      </c>
      <c r="C395" s="50">
        <v>21954</v>
      </c>
      <c r="D395" s="45">
        <v>9072</v>
      </c>
      <c r="E395" s="51">
        <v>12882</v>
      </c>
      <c r="F395" s="50" t="s">
        <v>0</v>
      </c>
      <c r="G395" s="51" t="s">
        <v>0</v>
      </c>
      <c r="H395" s="50" t="s">
        <v>0</v>
      </c>
      <c r="I395" s="45" t="s">
        <v>0</v>
      </c>
      <c r="J395" s="75" t="s">
        <v>0</v>
      </c>
      <c r="K395" s="228" t="s">
        <v>0</v>
      </c>
      <c r="L395" s="47" t="s">
        <v>0</v>
      </c>
      <c r="M395" s="51" t="s">
        <v>0</v>
      </c>
      <c r="N395" s="77"/>
      <c r="O395" s="228">
        <v>7606</v>
      </c>
      <c r="P395" s="228">
        <v>797</v>
      </c>
      <c r="Q395" s="228">
        <v>363</v>
      </c>
      <c r="R395" s="207">
        <v>306</v>
      </c>
    </row>
    <row r="396" spans="2:18" s="23" customFormat="1" ht="17.25" customHeight="1" x14ac:dyDescent="0.2">
      <c r="B396" s="67">
        <v>44677</v>
      </c>
      <c r="C396" s="50">
        <v>23739</v>
      </c>
      <c r="D396" s="45">
        <v>10779</v>
      </c>
      <c r="E396" s="51">
        <v>12960</v>
      </c>
      <c r="F396" s="50" t="s">
        <v>0</v>
      </c>
      <c r="G396" s="51" t="s">
        <v>0</v>
      </c>
      <c r="H396" s="50" t="s">
        <v>0</v>
      </c>
      <c r="I396" s="45" t="s">
        <v>0</v>
      </c>
      <c r="J396" s="75" t="s">
        <v>0</v>
      </c>
      <c r="K396" s="228" t="s">
        <v>0</v>
      </c>
      <c r="L396" s="47" t="s">
        <v>0</v>
      </c>
      <c r="M396" s="51" t="s">
        <v>0</v>
      </c>
      <c r="N396" s="77"/>
      <c r="O396" s="228">
        <v>8980</v>
      </c>
      <c r="P396" s="228">
        <v>966</v>
      </c>
      <c r="Q396" s="228">
        <v>446</v>
      </c>
      <c r="R396" s="207">
        <v>387</v>
      </c>
    </row>
    <row r="397" spans="2:18" s="23" customFormat="1" ht="17.25" customHeight="1" x14ac:dyDescent="0.2">
      <c r="B397" s="67">
        <v>44678</v>
      </c>
      <c r="C397" s="50">
        <v>23905</v>
      </c>
      <c r="D397" s="45">
        <v>10830</v>
      </c>
      <c r="E397" s="51">
        <v>13075</v>
      </c>
      <c r="F397" s="50" t="s">
        <v>0</v>
      </c>
      <c r="G397" s="51" t="s">
        <v>0</v>
      </c>
      <c r="H397" s="50" t="s">
        <v>0</v>
      </c>
      <c r="I397" s="45" t="s">
        <v>0</v>
      </c>
      <c r="J397" s="75" t="s">
        <v>0</v>
      </c>
      <c r="K397" s="228" t="s">
        <v>0</v>
      </c>
      <c r="L397" s="47" t="s">
        <v>0</v>
      </c>
      <c r="M397" s="51" t="s">
        <v>0</v>
      </c>
      <c r="N397" s="77"/>
      <c r="O397" s="228">
        <v>8992</v>
      </c>
      <c r="P397" s="228">
        <v>1001</v>
      </c>
      <c r="Q397" s="228">
        <v>466</v>
      </c>
      <c r="R397" s="207">
        <v>371</v>
      </c>
    </row>
    <row r="398" spans="2:18" s="23" customFormat="1" ht="17.25" customHeight="1" x14ac:dyDescent="0.2">
      <c r="B398" s="67">
        <v>44679</v>
      </c>
      <c r="C398" s="50">
        <v>23282</v>
      </c>
      <c r="D398" s="45">
        <v>10944</v>
      </c>
      <c r="E398" s="51">
        <v>12338</v>
      </c>
      <c r="F398" s="50" t="s">
        <v>0</v>
      </c>
      <c r="G398" s="51" t="s">
        <v>0</v>
      </c>
      <c r="H398" s="50" t="s">
        <v>0</v>
      </c>
      <c r="I398" s="45" t="s">
        <v>0</v>
      </c>
      <c r="J398" s="75" t="s">
        <v>0</v>
      </c>
      <c r="K398" s="228" t="s">
        <v>0</v>
      </c>
      <c r="L398" s="47" t="s">
        <v>0</v>
      </c>
      <c r="M398" s="51" t="s">
        <v>0</v>
      </c>
      <c r="N398" s="77"/>
      <c r="O398" s="228">
        <v>9093</v>
      </c>
      <c r="P398" s="228">
        <v>1002</v>
      </c>
      <c r="Q398" s="228">
        <v>470</v>
      </c>
      <c r="R398" s="207">
        <v>379</v>
      </c>
    </row>
    <row r="399" spans="2:18" s="23" customFormat="1" ht="17.25" customHeight="1" x14ac:dyDescent="0.2">
      <c r="B399" s="67">
        <v>44680</v>
      </c>
      <c r="C399" s="50">
        <v>24682</v>
      </c>
      <c r="D399" s="45">
        <v>11862</v>
      </c>
      <c r="E399" s="51">
        <v>12820</v>
      </c>
      <c r="F399" s="50" t="s">
        <v>0</v>
      </c>
      <c r="G399" s="51" t="s">
        <v>0</v>
      </c>
      <c r="H399" s="50" t="s">
        <v>0</v>
      </c>
      <c r="I399" s="45" t="s">
        <v>0</v>
      </c>
      <c r="J399" s="75" t="s">
        <v>0</v>
      </c>
      <c r="K399" s="228" t="s">
        <v>0</v>
      </c>
      <c r="L399" s="47" t="s">
        <v>0</v>
      </c>
      <c r="M399" s="51" t="s">
        <v>0</v>
      </c>
      <c r="N399" s="77"/>
      <c r="O399" s="228">
        <v>10110</v>
      </c>
      <c r="P399" s="228">
        <v>1000</v>
      </c>
      <c r="Q399" s="228">
        <v>451</v>
      </c>
      <c r="R399" s="207">
        <v>301</v>
      </c>
    </row>
    <row r="400" spans="2:18" s="23" customFormat="1" ht="17.25" customHeight="1" x14ac:dyDescent="0.2">
      <c r="B400" s="68">
        <v>44681</v>
      </c>
      <c r="C400" s="52">
        <v>20155</v>
      </c>
      <c r="D400" s="53">
        <v>7575</v>
      </c>
      <c r="E400" s="54">
        <v>12580</v>
      </c>
      <c r="F400" s="52" t="s">
        <v>0</v>
      </c>
      <c r="G400" s="54" t="s">
        <v>0</v>
      </c>
      <c r="H400" s="52" t="s">
        <v>0</v>
      </c>
      <c r="I400" s="53" t="s">
        <v>0</v>
      </c>
      <c r="J400" s="76" t="s">
        <v>0</v>
      </c>
      <c r="K400" s="231" t="s">
        <v>0</v>
      </c>
      <c r="L400" s="55" t="s">
        <v>0</v>
      </c>
      <c r="M400" s="54" t="s">
        <v>0</v>
      </c>
      <c r="N400" s="77"/>
      <c r="O400" s="231">
        <v>6653</v>
      </c>
      <c r="P400" s="231">
        <v>510</v>
      </c>
      <c r="Q400" s="231">
        <v>252</v>
      </c>
      <c r="R400" s="209">
        <v>160</v>
      </c>
    </row>
    <row r="401" spans="2:18" s="23" customFormat="1" ht="17.25" customHeight="1" x14ac:dyDescent="0.2">
      <c r="B401" s="69">
        <v>44682</v>
      </c>
      <c r="C401" s="70">
        <v>18686</v>
      </c>
      <c r="D401" s="71">
        <v>6192</v>
      </c>
      <c r="E401" s="72">
        <v>12494</v>
      </c>
      <c r="F401" s="70" t="s">
        <v>0</v>
      </c>
      <c r="G401" s="72" t="s">
        <v>0</v>
      </c>
      <c r="H401" s="70" t="s">
        <v>0</v>
      </c>
      <c r="I401" s="71" t="s">
        <v>0</v>
      </c>
      <c r="J401" s="74" t="s">
        <v>0</v>
      </c>
      <c r="K401" s="230" t="s">
        <v>0</v>
      </c>
      <c r="L401" s="73" t="s">
        <v>0</v>
      </c>
      <c r="M401" s="72" t="s">
        <v>0</v>
      </c>
      <c r="N401" s="77"/>
      <c r="O401" s="230">
        <v>5567</v>
      </c>
      <c r="P401" s="230">
        <v>347</v>
      </c>
      <c r="Q401" s="230">
        <v>154</v>
      </c>
      <c r="R401" s="208">
        <v>124</v>
      </c>
    </row>
    <row r="402" spans="2:18" s="23" customFormat="1" ht="17.25" customHeight="1" x14ac:dyDescent="0.2">
      <c r="B402" s="67">
        <v>44683</v>
      </c>
      <c r="C402" s="50">
        <v>17882</v>
      </c>
      <c r="D402" s="45">
        <v>5783</v>
      </c>
      <c r="E402" s="51">
        <v>12099</v>
      </c>
      <c r="F402" s="50" t="s">
        <v>0</v>
      </c>
      <c r="G402" s="51" t="s">
        <v>0</v>
      </c>
      <c r="H402" s="50" t="s">
        <v>0</v>
      </c>
      <c r="I402" s="45" t="s">
        <v>0</v>
      </c>
      <c r="J402" s="75" t="s">
        <v>0</v>
      </c>
      <c r="K402" s="228" t="s">
        <v>0</v>
      </c>
      <c r="L402" s="47" t="s">
        <v>0</v>
      </c>
      <c r="M402" s="51" t="s">
        <v>0</v>
      </c>
      <c r="N402" s="77"/>
      <c r="O402" s="228">
        <v>5139</v>
      </c>
      <c r="P402" s="228">
        <v>354</v>
      </c>
      <c r="Q402" s="228">
        <v>167</v>
      </c>
      <c r="R402" s="207">
        <v>123</v>
      </c>
    </row>
    <row r="403" spans="2:18" s="23" customFormat="1" ht="17.25" customHeight="1" x14ac:dyDescent="0.2">
      <c r="B403" s="67">
        <v>44684</v>
      </c>
      <c r="C403" s="50">
        <v>20926</v>
      </c>
      <c r="D403" s="45">
        <v>8629</v>
      </c>
      <c r="E403" s="51">
        <v>12297</v>
      </c>
      <c r="F403" s="50" t="s">
        <v>0</v>
      </c>
      <c r="G403" s="51" t="s">
        <v>0</v>
      </c>
      <c r="H403" s="50" t="s">
        <v>0</v>
      </c>
      <c r="I403" s="45" t="s">
        <v>0</v>
      </c>
      <c r="J403" s="75" t="s">
        <v>0</v>
      </c>
      <c r="K403" s="228" t="s">
        <v>0</v>
      </c>
      <c r="L403" s="47" t="s">
        <v>0</v>
      </c>
      <c r="M403" s="51" t="s">
        <v>0</v>
      </c>
      <c r="N403" s="77"/>
      <c r="O403" s="228">
        <v>7277</v>
      </c>
      <c r="P403" s="228">
        <v>765</v>
      </c>
      <c r="Q403" s="228">
        <v>318</v>
      </c>
      <c r="R403" s="207">
        <v>269</v>
      </c>
    </row>
    <row r="404" spans="2:18" s="23" customFormat="1" ht="17.25" customHeight="1" x14ac:dyDescent="0.2">
      <c r="B404" s="67">
        <v>44685</v>
      </c>
      <c r="C404" s="50">
        <v>23216</v>
      </c>
      <c r="D404" s="45">
        <v>10427</v>
      </c>
      <c r="E404" s="51">
        <v>12789</v>
      </c>
      <c r="F404" s="50" t="s">
        <v>0</v>
      </c>
      <c r="G404" s="51" t="s">
        <v>0</v>
      </c>
      <c r="H404" s="50" t="s">
        <v>0</v>
      </c>
      <c r="I404" s="45" t="s">
        <v>0</v>
      </c>
      <c r="J404" s="75" t="s">
        <v>0</v>
      </c>
      <c r="K404" s="228" t="s">
        <v>0</v>
      </c>
      <c r="L404" s="47" t="s">
        <v>0</v>
      </c>
      <c r="M404" s="51" t="s">
        <v>0</v>
      </c>
      <c r="N404" s="77"/>
      <c r="O404" s="228">
        <v>8707</v>
      </c>
      <c r="P404" s="228">
        <v>1012</v>
      </c>
      <c r="Q404" s="228">
        <v>369</v>
      </c>
      <c r="R404" s="207">
        <v>339</v>
      </c>
    </row>
    <row r="405" spans="2:18" s="23" customFormat="1" ht="17.25" customHeight="1" x14ac:dyDescent="0.2">
      <c r="B405" s="67">
        <v>44686</v>
      </c>
      <c r="C405" s="50">
        <v>22563</v>
      </c>
      <c r="D405" s="45">
        <v>10411</v>
      </c>
      <c r="E405" s="51">
        <v>12152</v>
      </c>
      <c r="F405" s="50" t="s">
        <v>0</v>
      </c>
      <c r="G405" s="51" t="s">
        <v>0</v>
      </c>
      <c r="H405" s="50" t="s">
        <v>0</v>
      </c>
      <c r="I405" s="45" t="s">
        <v>0</v>
      </c>
      <c r="J405" s="75" t="s">
        <v>0</v>
      </c>
      <c r="K405" s="228" t="s">
        <v>0</v>
      </c>
      <c r="L405" s="47" t="s">
        <v>0</v>
      </c>
      <c r="M405" s="51" t="s">
        <v>0</v>
      </c>
      <c r="N405" s="77"/>
      <c r="O405" s="228">
        <v>8580</v>
      </c>
      <c r="P405" s="228">
        <v>970</v>
      </c>
      <c r="Q405" s="228">
        <v>428</v>
      </c>
      <c r="R405" s="207">
        <v>433</v>
      </c>
    </row>
    <row r="406" spans="2:18" s="23" customFormat="1" ht="17.25" customHeight="1" x14ac:dyDescent="0.2">
      <c r="B406" s="67">
        <v>44687</v>
      </c>
      <c r="C406" s="50">
        <v>24292</v>
      </c>
      <c r="D406" s="45">
        <v>11733</v>
      </c>
      <c r="E406" s="51">
        <v>12559</v>
      </c>
      <c r="F406" s="50" t="s">
        <v>0</v>
      </c>
      <c r="G406" s="51" t="s">
        <v>0</v>
      </c>
      <c r="H406" s="50" t="s">
        <v>0</v>
      </c>
      <c r="I406" s="45" t="s">
        <v>0</v>
      </c>
      <c r="J406" s="75" t="s">
        <v>0</v>
      </c>
      <c r="K406" s="228" t="s">
        <v>0</v>
      </c>
      <c r="L406" s="47" t="s">
        <v>0</v>
      </c>
      <c r="M406" s="51" t="s">
        <v>0</v>
      </c>
      <c r="N406" s="77"/>
      <c r="O406" s="228">
        <v>9957</v>
      </c>
      <c r="P406" s="228">
        <v>967</v>
      </c>
      <c r="Q406" s="228">
        <v>437</v>
      </c>
      <c r="R406" s="207">
        <v>372</v>
      </c>
    </row>
    <row r="407" spans="2:18" s="23" customFormat="1" ht="17.25" customHeight="1" x14ac:dyDescent="0.2">
      <c r="B407" s="67">
        <v>44688</v>
      </c>
      <c r="C407" s="50">
        <v>19391</v>
      </c>
      <c r="D407" s="45">
        <v>7020</v>
      </c>
      <c r="E407" s="51">
        <v>12371</v>
      </c>
      <c r="F407" s="50" t="s">
        <v>0</v>
      </c>
      <c r="G407" s="51" t="s">
        <v>0</v>
      </c>
      <c r="H407" s="50" t="s">
        <v>0</v>
      </c>
      <c r="I407" s="45" t="s">
        <v>0</v>
      </c>
      <c r="J407" s="75" t="s">
        <v>0</v>
      </c>
      <c r="K407" s="228" t="s">
        <v>0</v>
      </c>
      <c r="L407" s="47" t="s">
        <v>0</v>
      </c>
      <c r="M407" s="51" t="s">
        <v>0</v>
      </c>
      <c r="N407" s="77"/>
      <c r="O407" s="228">
        <v>6128</v>
      </c>
      <c r="P407" s="228">
        <v>491</v>
      </c>
      <c r="Q407" s="228">
        <v>253</v>
      </c>
      <c r="R407" s="207">
        <v>148</v>
      </c>
    </row>
    <row r="408" spans="2:18" s="23" customFormat="1" ht="17.25" customHeight="1" x14ac:dyDescent="0.2">
      <c r="B408" s="67">
        <v>44689</v>
      </c>
      <c r="C408" s="50">
        <v>18008</v>
      </c>
      <c r="D408" s="45">
        <v>5390</v>
      </c>
      <c r="E408" s="51">
        <v>12618</v>
      </c>
      <c r="F408" s="50" t="s">
        <v>0</v>
      </c>
      <c r="G408" s="51" t="s">
        <v>0</v>
      </c>
      <c r="H408" s="50" t="s">
        <v>0</v>
      </c>
      <c r="I408" s="45" t="s">
        <v>0</v>
      </c>
      <c r="J408" s="75" t="s">
        <v>0</v>
      </c>
      <c r="K408" s="228" t="s">
        <v>0</v>
      </c>
      <c r="L408" s="47" t="s">
        <v>0</v>
      </c>
      <c r="M408" s="51" t="s">
        <v>0</v>
      </c>
      <c r="N408" s="77"/>
      <c r="O408" s="228">
        <v>4863</v>
      </c>
      <c r="P408" s="228">
        <v>325</v>
      </c>
      <c r="Q408" s="228">
        <v>129</v>
      </c>
      <c r="R408" s="207">
        <v>73</v>
      </c>
    </row>
    <row r="409" spans="2:18" s="23" customFormat="1" ht="17.25" customHeight="1" x14ac:dyDescent="0.2">
      <c r="B409" s="67">
        <v>44690</v>
      </c>
      <c r="C409" s="50">
        <v>21685</v>
      </c>
      <c r="D409" s="45">
        <v>9271</v>
      </c>
      <c r="E409" s="51">
        <v>12414</v>
      </c>
      <c r="F409" s="50" t="s">
        <v>0</v>
      </c>
      <c r="G409" s="51" t="s">
        <v>0</v>
      </c>
      <c r="H409" s="50" t="s">
        <v>0</v>
      </c>
      <c r="I409" s="45" t="s">
        <v>0</v>
      </c>
      <c r="J409" s="75" t="s">
        <v>0</v>
      </c>
      <c r="K409" s="228" t="s">
        <v>0</v>
      </c>
      <c r="L409" s="47" t="s">
        <v>0</v>
      </c>
      <c r="M409" s="51" t="s">
        <v>0</v>
      </c>
      <c r="N409" s="77"/>
      <c r="O409" s="228">
        <v>7818</v>
      </c>
      <c r="P409" s="228">
        <v>864</v>
      </c>
      <c r="Q409" s="228">
        <v>307</v>
      </c>
      <c r="R409" s="207">
        <v>282</v>
      </c>
    </row>
    <row r="410" spans="2:18" s="23" customFormat="1" ht="17.25" customHeight="1" x14ac:dyDescent="0.2">
      <c r="B410" s="67">
        <v>44691</v>
      </c>
      <c r="C410" s="50">
        <v>23295</v>
      </c>
      <c r="D410" s="45">
        <v>10603</v>
      </c>
      <c r="E410" s="51">
        <v>12692</v>
      </c>
      <c r="F410" s="50" t="s">
        <v>0</v>
      </c>
      <c r="G410" s="51" t="s">
        <v>0</v>
      </c>
      <c r="H410" s="50" t="s">
        <v>0</v>
      </c>
      <c r="I410" s="45" t="s">
        <v>0</v>
      </c>
      <c r="J410" s="75" t="s">
        <v>0</v>
      </c>
      <c r="K410" s="228" t="s">
        <v>0</v>
      </c>
      <c r="L410" s="47" t="s">
        <v>0</v>
      </c>
      <c r="M410" s="51" t="s">
        <v>0</v>
      </c>
      <c r="N410" s="77"/>
      <c r="O410" s="228">
        <v>8759</v>
      </c>
      <c r="P410" s="228">
        <v>995</v>
      </c>
      <c r="Q410" s="228">
        <v>449</v>
      </c>
      <c r="R410" s="207">
        <v>400</v>
      </c>
    </row>
    <row r="411" spans="2:18" s="23" customFormat="1" ht="17.25" customHeight="1" x14ac:dyDescent="0.2">
      <c r="B411" s="67">
        <v>44692</v>
      </c>
      <c r="C411" s="50">
        <v>23670</v>
      </c>
      <c r="D411" s="45">
        <v>11050</v>
      </c>
      <c r="E411" s="51">
        <v>12620</v>
      </c>
      <c r="F411" s="50" t="s">
        <v>0</v>
      </c>
      <c r="G411" s="51" t="s">
        <v>0</v>
      </c>
      <c r="H411" s="50" t="s">
        <v>0</v>
      </c>
      <c r="I411" s="45" t="s">
        <v>0</v>
      </c>
      <c r="J411" s="75" t="s">
        <v>0</v>
      </c>
      <c r="K411" s="228" t="s">
        <v>0</v>
      </c>
      <c r="L411" s="47" t="s">
        <v>0</v>
      </c>
      <c r="M411" s="51" t="s">
        <v>0</v>
      </c>
      <c r="N411" s="77"/>
      <c r="O411" s="228">
        <v>9279</v>
      </c>
      <c r="P411" s="228">
        <v>999</v>
      </c>
      <c r="Q411" s="228">
        <v>422</v>
      </c>
      <c r="R411" s="207">
        <v>350</v>
      </c>
    </row>
    <row r="412" spans="2:18" s="23" customFormat="1" ht="17.25" customHeight="1" x14ac:dyDescent="0.2">
      <c r="B412" s="67">
        <v>44693</v>
      </c>
      <c r="C412" s="50">
        <v>23393</v>
      </c>
      <c r="D412" s="45">
        <v>10810</v>
      </c>
      <c r="E412" s="51">
        <v>12583</v>
      </c>
      <c r="F412" s="50" t="s">
        <v>0</v>
      </c>
      <c r="G412" s="51" t="s">
        <v>0</v>
      </c>
      <c r="H412" s="50" t="s">
        <v>0</v>
      </c>
      <c r="I412" s="45" t="s">
        <v>0</v>
      </c>
      <c r="J412" s="75" t="s">
        <v>0</v>
      </c>
      <c r="K412" s="228" t="s">
        <v>0</v>
      </c>
      <c r="L412" s="47" t="s">
        <v>0</v>
      </c>
      <c r="M412" s="51" t="s">
        <v>0</v>
      </c>
      <c r="N412" s="77"/>
      <c r="O412" s="228">
        <v>9015</v>
      </c>
      <c r="P412" s="228">
        <v>963</v>
      </c>
      <c r="Q412" s="228">
        <v>446</v>
      </c>
      <c r="R412" s="207">
        <v>386</v>
      </c>
    </row>
    <row r="413" spans="2:18" s="23" customFormat="1" ht="17.25" customHeight="1" x14ac:dyDescent="0.2">
      <c r="B413" s="67">
        <v>44694</v>
      </c>
      <c r="C413" s="50">
        <v>23509</v>
      </c>
      <c r="D413" s="45">
        <v>11310</v>
      </c>
      <c r="E413" s="51">
        <v>12199</v>
      </c>
      <c r="F413" s="50" t="s">
        <v>0</v>
      </c>
      <c r="G413" s="51" t="s">
        <v>0</v>
      </c>
      <c r="H413" s="50" t="s">
        <v>0</v>
      </c>
      <c r="I413" s="45" t="s">
        <v>0</v>
      </c>
      <c r="J413" s="75" t="s">
        <v>0</v>
      </c>
      <c r="K413" s="228" t="s">
        <v>0</v>
      </c>
      <c r="L413" s="47" t="s">
        <v>0</v>
      </c>
      <c r="M413" s="51" t="s">
        <v>0</v>
      </c>
      <c r="N413" s="77"/>
      <c r="O413" s="228">
        <v>9670</v>
      </c>
      <c r="P413" s="228">
        <v>950</v>
      </c>
      <c r="Q413" s="228">
        <v>385</v>
      </c>
      <c r="R413" s="207">
        <v>305</v>
      </c>
    </row>
    <row r="414" spans="2:18" s="23" customFormat="1" ht="17.25" customHeight="1" x14ac:dyDescent="0.2">
      <c r="B414" s="67">
        <v>44695</v>
      </c>
      <c r="C414" s="50">
        <v>18855</v>
      </c>
      <c r="D414" s="45">
        <v>6906</v>
      </c>
      <c r="E414" s="51">
        <v>11949</v>
      </c>
      <c r="F414" s="50" t="s">
        <v>0</v>
      </c>
      <c r="G414" s="51" t="s">
        <v>0</v>
      </c>
      <c r="H414" s="50" t="s">
        <v>0</v>
      </c>
      <c r="I414" s="45" t="s">
        <v>0</v>
      </c>
      <c r="J414" s="75" t="s">
        <v>0</v>
      </c>
      <c r="K414" s="228" t="s">
        <v>0</v>
      </c>
      <c r="L414" s="47" t="s">
        <v>0</v>
      </c>
      <c r="M414" s="51" t="s">
        <v>0</v>
      </c>
      <c r="N414" s="77"/>
      <c r="O414" s="228">
        <v>6123</v>
      </c>
      <c r="P414" s="228">
        <v>440</v>
      </c>
      <c r="Q414" s="228">
        <v>191</v>
      </c>
      <c r="R414" s="207">
        <v>152</v>
      </c>
    </row>
    <row r="415" spans="2:18" s="23" customFormat="1" ht="17.25" customHeight="1" x14ac:dyDescent="0.2">
      <c r="B415" s="67">
        <v>44696</v>
      </c>
      <c r="C415" s="50">
        <v>17535</v>
      </c>
      <c r="D415" s="45">
        <v>5148</v>
      </c>
      <c r="E415" s="51">
        <v>12387</v>
      </c>
      <c r="F415" s="50" t="s">
        <v>0</v>
      </c>
      <c r="G415" s="51" t="s">
        <v>0</v>
      </c>
      <c r="H415" s="50" t="s">
        <v>0</v>
      </c>
      <c r="I415" s="45" t="s">
        <v>0</v>
      </c>
      <c r="J415" s="75" t="s">
        <v>0</v>
      </c>
      <c r="K415" s="228" t="s">
        <v>0</v>
      </c>
      <c r="L415" s="47" t="s">
        <v>0</v>
      </c>
      <c r="M415" s="51" t="s">
        <v>0</v>
      </c>
      <c r="N415" s="77"/>
      <c r="O415" s="228">
        <v>4639</v>
      </c>
      <c r="P415" s="228">
        <v>303</v>
      </c>
      <c r="Q415" s="228">
        <v>137</v>
      </c>
      <c r="R415" s="207">
        <v>69</v>
      </c>
    </row>
    <row r="416" spans="2:18" s="23" customFormat="1" ht="17.25" customHeight="1" x14ac:dyDescent="0.2">
      <c r="B416" s="67">
        <v>44697</v>
      </c>
      <c r="C416" s="50">
        <v>21115</v>
      </c>
      <c r="D416" s="45">
        <v>8984</v>
      </c>
      <c r="E416" s="51">
        <v>12131</v>
      </c>
      <c r="F416" s="50" t="s">
        <v>0</v>
      </c>
      <c r="G416" s="51" t="s">
        <v>0</v>
      </c>
      <c r="H416" s="50" t="s">
        <v>0</v>
      </c>
      <c r="I416" s="45" t="s">
        <v>0</v>
      </c>
      <c r="J416" s="75" t="s">
        <v>0</v>
      </c>
      <c r="K416" s="228" t="s">
        <v>0</v>
      </c>
      <c r="L416" s="47" t="s">
        <v>0</v>
      </c>
      <c r="M416" s="51" t="s">
        <v>0</v>
      </c>
      <c r="N416" s="77"/>
      <c r="O416" s="228">
        <v>7522</v>
      </c>
      <c r="P416" s="228">
        <v>827</v>
      </c>
      <c r="Q416" s="228">
        <v>329</v>
      </c>
      <c r="R416" s="207">
        <v>306</v>
      </c>
    </row>
    <row r="417" spans="2:18" s="23" customFormat="1" ht="17.25" customHeight="1" x14ac:dyDescent="0.2">
      <c r="B417" s="67">
        <v>44698</v>
      </c>
      <c r="C417" s="50">
        <v>23187</v>
      </c>
      <c r="D417" s="45">
        <v>10850</v>
      </c>
      <c r="E417" s="51">
        <v>12337</v>
      </c>
      <c r="F417" s="50" t="s">
        <v>0</v>
      </c>
      <c r="G417" s="51" t="s">
        <v>0</v>
      </c>
      <c r="H417" s="50" t="s">
        <v>0</v>
      </c>
      <c r="I417" s="45" t="s">
        <v>0</v>
      </c>
      <c r="J417" s="75" t="s">
        <v>0</v>
      </c>
      <c r="K417" s="228" t="s">
        <v>0</v>
      </c>
      <c r="L417" s="47" t="s">
        <v>0</v>
      </c>
      <c r="M417" s="51" t="s">
        <v>0</v>
      </c>
      <c r="N417" s="77"/>
      <c r="O417" s="228">
        <v>9021</v>
      </c>
      <c r="P417" s="228">
        <v>1041</v>
      </c>
      <c r="Q417" s="228">
        <v>438</v>
      </c>
      <c r="R417" s="207">
        <v>350</v>
      </c>
    </row>
    <row r="418" spans="2:18" s="23" customFormat="1" ht="17.25" customHeight="1" x14ac:dyDescent="0.2">
      <c r="B418" s="67">
        <v>44699</v>
      </c>
      <c r="C418" s="50">
        <v>23172</v>
      </c>
      <c r="D418" s="45">
        <v>10903</v>
      </c>
      <c r="E418" s="51">
        <v>12269</v>
      </c>
      <c r="F418" s="50" t="s">
        <v>0</v>
      </c>
      <c r="G418" s="51" t="s">
        <v>0</v>
      </c>
      <c r="H418" s="50" t="s">
        <v>0</v>
      </c>
      <c r="I418" s="45" t="s">
        <v>0</v>
      </c>
      <c r="J418" s="75" t="s">
        <v>0</v>
      </c>
      <c r="K418" s="228" t="s">
        <v>0</v>
      </c>
      <c r="L418" s="47" t="s">
        <v>0</v>
      </c>
      <c r="M418" s="51" t="s">
        <v>0</v>
      </c>
      <c r="N418" s="77"/>
      <c r="O418" s="228">
        <v>8976</v>
      </c>
      <c r="P418" s="228">
        <v>1075</v>
      </c>
      <c r="Q418" s="228">
        <v>465</v>
      </c>
      <c r="R418" s="207">
        <v>387</v>
      </c>
    </row>
    <row r="419" spans="2:18" s="23" customFormat="1" ht="17.25" customHeight="1" x14ac:dyDescent="0.2">
      <c r="B419" s="67">
        <v>44700</v>
      </c>
      <c r="C419" s="50">
        <v>22777</v>
      </c>
      <c r="D419" s="45">
        <v>10367</v>
      </c>
      <c r="E419" s="51">
        <v>12410</v>
      </c>
      <c r="F419" s="50" t="s">
        <v>0</v>
      </c>
      <c r="G419" s="51" t="s">
        <v>0</v>
      </c>
      <c r="H419" s="50" t="s">
        <v>0</v>
      </c>
      <c r="I419" s="45" t="s">
        <v>0</v>
      </c>
      <c r="J419" s="75" t="s">
        <v>0</v>
      </c>
      <c r="K419" s="228" t="s">
        <v>0</v>
      </c>
      <c r="L419" s="47" t="s">
        <v>0</v>
      </c>
      <c r="M419" s="51" t="s">
        <v>0</v>
      </c>
      <c r="N419" s="77"/>
      <c r="O419" s="228">
        <v>8673</v>
      </c>
      <c r="P419" s="228">
        <v>902</v>
      </c>
      <c r="Q419" s="228">
        <v>439</v>
      </c>
      <c r="R419" s="207">
        <v>353</v>
      </c>
    </row>
    <row r="420" spans="2:18" s="23" customFormat="1" ht="17.25" customHeight="1" x14ac:dyDescent="0.2">
      <c r="B420" s="67">
        <v>44701</v>
      </c>
      <c r="C420" s="50">
        <v>23380</v>
      </c>
      <c r="D420" s="45">
        <v>11371</v>
      </c>
      <c r="E420" s="51">
        <v>12009</v>
      </c>
      <c r="F420" s="50" t="s">
        <v>0</v>
      </c>
      <c r="G420" s="51" t="s">
        <v>0</v>
      </c>
      <c r="H420" s="50" t="s">
        <v>0</v>
      </c>
      <c r="I420" s="45" t="s">
        <v>0</v>
      </c>
      <c r="J420" s="75" t="s">
        <v>0</v>
      </c>
      <c r="K420" s="228" t="s">
        <v>0</v>
      </c>
      <c r="L420" s="47" t="s">
        <v>0</v>
      </c>
      <c r="M420" s="51" t="s">
        <v>0</v>
      </c>
      <c r="N420" s="77"/>
      <c r="O420" s="228">
        <v>9694</v>
      </c>
      <c r="P420" s="228">
        <v>929</v>
      </c>
      <c r="Q420" s="228">
        <v>413</v>
      </c>
      <c r="R420" s="207">
        <v>335</v>
      </c>
    </row>
    <row r="421" spans="2:18" s="23" customFormat="1" ht="17.25" customHeight="1" x14ac:dyDescent="0.2">
      <c r="B421" s="67">
        <v>44702</v>
      </c>
      <c r="C421" s="50">
        <v>18879</v>
      </c>
      <c r="D421" s="45">
        <v>6812</v>
      </c>
      <c r="E421" s="51">
        <v>12067</v>
      </c>
      <c r="F421" s="50" t="s">
        <v>0</v>
      </c>
      <c r="G421" s="51" t="s">
        <v>0</v>
      </c>
      <c r="H421" s="50" t="s">
        <v>0</v>
      </c>
      <c r="I421" s="45" t="s">
        <v>0</v>
      </c>
      <c r="J421" s="75" t="s">
        <v>0</v>
      </c>
      <c r="K421" s="228" t="s">
        <v>0</v>
      </c>
      <c r="L421" s="47" t="s">
        <v>0</v>
      </c>
      <c r="M421" s="51" t="s">
        <v>0</v>
      </c>
      <c r="N421" s="77"/>
      <c r="O421" s="228">
        <v>6038</v>
      </c>
      <c r="P421" s="228">
        <v>440</v>
      </c>
      <c r="Q421" s="228">
        <v>194</v>
      </c>
      <c r="R421" s="207">
        <v>140</v>
      </c>
    </row>
    <row r="422" spans="2:18" s="23" customFormat="1" ht="17.25" customHeight="1" x14ac:dyDescent="0.2">
      <c r="B422" s="67">
        <v>44703</v>
      </c>
      <c r="C422" s="50">
        <v>18396</v>
      </c>
      <c r="D422" s="45">
        <v>5386</v>
      </c>
      <c r="E422" s="51">
        <v>13010</v>
      </c>
      <c r="F422" s="50" t="s">
        <v>0</v>
      </c>
      <c r="G422" s="51" t="s">
        <v>0</v>
      </c>
      <c r="H422" s="50" t="s">
        <v>0</v>
      </c>
      <c r="I422" s="45" t="s">
        <v>0</v>
      </c>
      <c r="J422" s="75" t="s">
        <v>0</v>
      </c>
      <c r="K422" s="228" t="s">
        <v>0</v>
      </c>
      <c r="L422" s="47" t="s">
        <v>0</v>
      </c>
      <c r="M422" s="51" t="s">
        <v>0</v>
      </c>
      <c r="N422" s="77"/>
      <c r="O422" s="228">
        <v>4857</v>
      </c>
      <c r="P422" s="228">
        <v>304</v>
      </c>
      <c r="Q422" s="228">
        <v>134</v>
      </c>
      <c r="R422" s="207">
        <v>91</v>
      </c>
    </row>
    <row r="423" spans="2:18" s="23" customFormat="1" ht="17.25" customHeight="1" x14ac:dyDescent="0.2">
      <c r="B423" s="67">
        <v>44704</v>
      </c>
      <c r="C423" s="50">
        <v>21103</v>
      </c>
      <c r="D423" s="45">
        <v>9097</v>
      </c>
      <c r="E423" s="51">
        <v>12006</v>
      </c>
      <c r="F423" s="50" t="s">
        <v>0</v>
      </c>
      <c r="G423" s="51" t="s">
        <v>0</v>
      </c>
      <c r="H423" s="50" t="s">
        <v>0</v>
      </c>
      <c r="I423" s="45" t="s">
        <v>0</v>
      </c>
      <c r="J423" s="75" t="s">
        <v>0</v>
      </c>
      <c r="K423" s="228" t="s">
        <v>0</v>
      </c>
      <c r="L423" s="47" t="s">
        <v>0</v>
      </c>
      <c r="M423" s="51" t="s">
        <v>0</v>
      </c>
      <c r="N423" s="77"/>
      <c r="O423" s="228">
        <v>7654</v>
      </c>
      <c r="P423" s="228">
        <v>801</v>
      </c>
      <c r="Q423" s="228">
        <v>327</v>
      </c>
      <c r="R423" s="207">
        <v>315</v>
      </c>
    </row>
    <row r="424" spans="2:18" s="23" customFormat="1" ht="17.25" customHeight="1" x14ac:dyDescent="0.2">
      <c r="B424" s="67">
        <v>44705</v>
      </c>
      <c r="C424" s="50">
        <v>22746</v>
      </c>
      <c r="D424" s="45">
        <v>10594</v>
      </c>
      <c r="E424" s="51">
        <v>12152</v>
      </c>
      <c r="F424" s="50" t="s">
        <v>0</v>
      </c>
      <c r="G424" s="51" t="s">
        <v>0</v>
      </c>
      <c r="H424" s="50" t="s">
        <v>0</v>
      </c>
      <c r="I424" s="45" t="s">
        <v>0</v>
      </c>
      <c r="J424" s="75" t="s">
        <v>0</v>
      </c>
      <c r="K424" s="228" t="s">
        <v>0</v>
      </c>
      <c r="L424" s="47" t="s">
        <v>0</v>
      </c>
      <c r="M424" s="51" t="s">
        <v>0</v>
      </c>
      <c r="N424" s="77"/>
      <c r="O424" s="228">
        <v>8881</v>
      </c>
      <c r="P424" s="228">
        <v>966</v>
      </c>
      <c r="Q424" s="228">
        <v>402</v>
      </c>
      <c r="R424" s="207">
        <v>345</v>
      </c>
    </row>
    <row r="425" spans="2:18" s="23" customFormat="1" ht="17.25" customHeight="1" x14ac:dyDescent="0.2">
      <c r="B425" s="67">
        <v>44706</v>
      </c>
      <c r="C425" s="50">
        <v>22727</v>
      </c>
      <c r="D425" s="45">
        <v>10929</v>
      </c>
      <c r="E425" s="51">
        <v>11798</v>
      </c>
      <c r="F425" s="50" t="s">
        <v>0</v>
      </c>
      <c r="G425" s="51" t="s">
        <v>0</v>
      </c>
      <c r="H425" s="50" t="s">
        <v>0</v>
      </c>
      <c r="I425" s="45" t="s">
        <v>0</v>
      </c>
      <c r="J425" s="75" t="s">
        <v>0</v>
      </c>
      <c r="K425" s="228" t="s">
        <v>0</v>
      </c>
      <c r="L425" s="47" t="s">
        <v>0</v>
      </c>
      <c r="M425" s="51" t="s">
        <v>0</v>
      </c>
      <c r="N425" s="77"/>
      <c r="O425" s="228">
        <v>9130</v>
      </c>
      <c r="P425" s="228">
        <v>1025</v>
      </c>
      <c r="Q425" s="228">
        <v>400</v>
      </c>
      <c r="R425" s="207">
        <v>374</v>
      </c>
    </row>
    <row r="426" spans="2:18" s="23" customFormat="1" ht="17.25" customHeight="1" x14ac:dyDescent="0.2">
      <c r="B426" s="67">
        <v>44707</v>
      </c>
      <c r="C426" s="50">
        <v>22042</v>
      </c>
      <c r="D426" s="45">
        <v>10321</v>
      </c>
      <c r="E426" s="51">
        <v>11721</v>
      </c>
      <c r="F426" s="50" t="s">
        <v>0</v>
      </c>
      <c r="G426" s="51" t="s">
        <v>0</v>
      </c>
      <c r="H426" s="50" t="s">
        <v>0</v>
      </c>
      <c r="I426" s="45" t="s">
        <v>0</v>
      </c>
      <c r="J426" s="75" t="s">
        <v>0</v>
      </c>
      <c r="K426" s="228" t="s">
        <v>0</v>
      </c>
      <c r="L426" s="47" t="s">
        <v>0</v>
      </c>
      <c r="M426" s="51" t="s">
        <v>0</v>
      </c>
      <c r="N426" s="77"/>
      <c r="O426" s="228">
        <v>8616</v>
      </c>
      <c r="P426" s="228">
        <v>925</v>
      </c>
      <c r="Q426" s="228">
        <v>414</v>
      </c>
      <c r="R426" s="207">
        <v>366</v>
      </c>
    </row>
    <row r="427" spans="2:18" s="23" customFormat="1" ht="17.25" customHeight="1" x14ac:dyDescent="0.2">
      <c r="B427" s="67">
        <v>44708</v>
      </c>
      <c r="C427" s="50">
        <v>23465</v>
      </c>
      <c r="D427" s="45">
        <v>11538</v>
      </c>
      <c r="E427" s="51">
        <v>11927</v>
      </c>
      <c r="F427" s="50" t="s">
        <v>0</v>
      </c>
      <c r="G427" s="51" t="s">
        <v>0</v>
      </c>
      <c r="H427" s="50" t="s">
        <v>0</v>
      </c>
      <c r="I427" s="45" t="s">
        <v>0</v>
      </c>
      <c r="J427" s="75" t="s">
        <v>0</v>
      </c>
      <c r="K427" s="228" t="s">
        <v>0</v>
      </c>
      <c r="L427" s="47" t="s">
        <v>0</v>
      </c>
      <c r="M427" s="51" t="s">
        <v>0</v>
      </c>
      <c r="N427" s="77"/>
      <c r="O427" s="228">
        <v>9973</v>
      </c>
      <c r="P427" s="228">
        <v>882</v>
      </c>
      <c r="Q427" s="228">
        <v>379</v>
      </c>
      <c r="R427" s="207">
        <v>304</v>
      </c>
    </row>
    <row r="428" spans="2:18" s="23" customFormat="1" ht="17.25" customHeight="1" x14ac:dyDescent="0.2">
      <c r="B428" s="67">
        <v>44709</v>
      </c>
      <c r="C428" s="50">
        <v>18492</v>
      </c>
      <c r="D428" s="45">
        <v>7038</v>
      </c>
      <c r="E428" s="51">
        <v>11454</v>
      </c>
      <c r="F428" s="50" t="s">
        <v>0</v>
      </c>
      <c r="G428" s="51" t="s">
        <v>0</v>
      </c>
      <c r="H428" s="50" t="s">
        <v>0</v>
      </c>
      <c r="I428" s="45" t="s">
        <v>0</v>
      </c>
      <c r="J428" s="75" t="s">
        <v>0</v>
      </c>
      <c r="K428" s="228" t="s">
        <v>0</v>
      </c>
      <c r="L428" s="47" t="s">
        <v>0</v>
      </c>
      <c r="M428" s="51" t="s">
        <v>0</v>
      </c>
      <c r="N428" s="77"/>
      <c r="O428" s="228">
        <v>6268</v>
      </c>
      <c r="P428" s="228">
        <v>431</v>
      </c>
      <c r="Q428" s="228">
        <v>209</v>
      </c>
      <c r="R428" s="207">
        <v>130</v>
      </c>
    </row>
    <row r="429" spans="2:18" s="23" customFormat="1" ht="17.25" customHeight="1" x14ac:dyDescent="0.2">
      <c r="B429" s="67">
        <v>44710</v>
      </c>
      <c r="C429" s="50">
        <v>17095</v>
      </c>
      <c r="D429" s="45">
        <v>5441</v>
      </c>
      <c r="E429" s="51">
        <v>11654</v>
      </c>
      <c r="F429" s="50" t="s">
        <v>0</v>
      </c>
      <c r="G429" s="51" t="s">
        <v>0</v>
      </c>
      <c r="H429" s="50" t="s">
        <v>0</v>
      </c>
      <c r="I429" s="45" t="s">
        <v>0</v>
      </c>
      <c r="J429" s="75" t="s">
        <v>0</v>
      </c>
      <c r="K429" s="228" t="s">
        <v>0</v>
      </c>
      <c r="L429" s="47" t="s">
        <v>0</v>
      </c>
      <c r="M429" s="51" t="s">
        <v>0</v>
      </c>
      <c r="N429" s="77"/>
      <c r="O429" s="228">
        <v>4950</v>
      </c>
      <c r="P429" s="228">
        <v>282</v>
      </c>
      <c r="Q429" s="228">
        <v>138</v>
      </c>
      <c r="R429" s="207">
        <v>71</v>
      </c>
    </row>
    <row r="430" spans="2:18" s="23" customFormat="1" ht="17.25" customHeight="1" x14ac:dyDescent="0.2">
      <c r="B430" s="67">
        <v>44711</v>
      </c>
      <c r="C430" s="50">
        <v>20910</v>
      </c>
      <c r="D430" s="45">
        <v>9237</v>
      </c>
      <c r="E430" s="51">
        <v>11673</v>
      </c>
      <c r="F430" s="50" t="s">
        <v>0</v>
      </c>
      <c r="G430" s="51" t="s">
        <v>0</v>
      </c>
      <c r="H430" s="50" t="s">
        <v>0</v>
      </c>
      <c r="I430" s="45" t="s">
        <v>0</v>
      </c>
      <c r="J430" s="75" t="s">
        <v>0</v>
      </c>
      <c r="K430" s="228" t="s">
        <v>0</v>
      </c>
      <c r="L430" s="47" t="s">
        <v>0</v>
      </c>
      <c r="M430" s="51" t="s">
        <v>0</v>
      </c>
      <c r="N430" s="77"/>
      <c r="O430" s="228">
        <v>7817</v>
      </c>
      <c r="P430" s="228">
        <v>808</v>
      </c>
      <c r="Q430" s="228">
        <v>324</v>
      </c>
      <c r="R430" s="207">
        <v>288</v>
      </c>
    </row>
    <row r="431" spans="2:18" s="23" customFormat="1" ht="17.25" customHeight="1" x14ac:dyDescent="0.2">
      <c r="B431" s="68">
        <v>44712</v>
      </c>
      <c r="C431" s="52">
        <v>22951</v>
      </c>
      <c r="D431" s="53">
        <v>11004</v>
      </c>
      <c r="E431" s="54">
        <v>11947</v>
      </c>
      <c r="F431" s="52" t="s">
        <v>0</v>
      </c>
      <c r="G431" s="54" t="s">
        <v>0</v>
      </c>
      <c r="H431" s="52" t="s">
        <v>0</v>
      </c>
      <c r="I431" s="53" t="s">
        <v>0</v>
      </c>
      <c r="J431" s="76" t="s">
        <v>0</v>
      </c>
      <c r="K431" s="231" t="s">
        <v>0</v>
      </c>
      <c r="L431" s="55" t="s">
        <v>0</v>
      </c>
      <c r="M431" s="54" t="s">
        <v>0</v>
      </c>
      <c r="N431" s="77"/>
      <c r="O431" s="231">
        <v>9222</v>
      </c>
      <c r="P431" s="231">
        <v>1012</v>
      </c>
      <c r="Q431" s="231">
        <v>404</v>
      </c>
      <c r="R431" s="209">
        <v>366</v>
      </c>
    </row>
    <row r="432" spans="2:18" s="23" customFormat="1" ht="17.25" customHeight="1" x14ac:dyDescent="0.2">
      <c r="B432" s="69">
        <v>44713</v>
      </c>
      <c r="C432" s="70">
        <v>23709</v>
      </c>
      <c r="D432" s="71">
        <v>12252</v>
      </c>
      <c r="E432" s="72">
        <v>11457</v>
      </c>
      <c r="F432" s="70" t="s">
        <v>0</v>
      </c>
      <c r="G432" s="72" t="s">
        <v>0</v>
      </c>
      <c r="H432" s="70" t="s">
        <v>0</v>
      </c>
      <c r="I432" s="71" t="s">
        <v>0</v>
      </c>
      <c r="J432" s="74" t="s">
        <v>0</v>
      </c>
      <c r="K432" s="230" t="s">
        <v>0</v>
      </c>
      <c r="L432" s="73" t="s">
        <v>0</v>
      </c>
      <c r="M432" s="72" t="s">
        <v>0</v>
      </c>
      <c r="N432" s="77"/>
      <c r="O432" s="230">
        <v>10310</v>
      </c>
      <c r="P432" s="230">
        <v>1088</v>
      </c>
      <c r="Q432" s="230">
        <v>466</v>
      </c>
      <c r="R432" s="208">
        <v>388</v>
      </c>
    </row>
    <row r="433" spans="2:18" s="23" customFormat="1" ht="17.25" customHeight="1" x14ac:dyDescent="0.2">
      <c r="B433" s="67">
        <v>44714</v>
      </c>
      <c r="C433" s="50">
        <v>19753</v>
      </c>
      <c r="D433" s="45">
        <v>8647</v>
      </c>
      <c r="E433" s="51">
        <v>11106</v>
      </c>
      <c r="F433" s="50" t="s">
        <v>0</v>
      </c>
      <c r="G433" s="51" t="s">
        <v>0</v>
      </c>
      <c r="H433" s="50" t="s">
        <v>0</v>
      </c>
      <c r="I433" s="45" t="s">
        <v>0</v>
      </c>
      <c r="J433" s="75" t="s">
        <v>0</v>
      </c>
      <c r="K433" s="228" t="s">
        <v>0</v>
      </c>
      <c r="L433" s="47" t="s">
        <v>0</v>
      </c>
      <c r="M433" s="51" t="s">
        <v>0</v>
      </c>
      <c r="N433" s="77"/>
      <c r="O433" s="228">
        <v>7384</v>
      </c>
      <c r="P433" s="228">
        <v>675</v>
      </c>
      <c r="Q433" s="228">
        <v>321</v>
      </c>
      <c r="R433" s="207">
        <v>267</v>
      </c>
    </row>
    <row r="434" spans="2:18" s="23" customFormat="1" ht="17.25" customHeight="1" x14ac:dyDescent="0.2">
      <c r="B434" s="67">
        <v>44715</v>
      </c>
      <c r="C434" s="50">
        <v>17753</v>
      </c>
      <c r="D434" s="45">
        <v>6826</v>
      </c>
      <c r="E434" s="51">
        <v>10927</v>
      </c>
      <c r="F434" s="50" t="s">
        <v>0</v>
      </c>
      <c r="G434" s="51" t="s">
        <v>0</v>
      </c>
      <c r="H434" s="50" t="s">
        <v>0</v>
      </c>
      <c r="I434" s="45" t="s">
        <v>0</v>
      </c>
      <c r="J434" s="75" t="s">
        <v>0</v>
      </c>
      <c r="K434" s="228" t="s">
        <v>0</v>
      </c>
      <c r="L434" s="47" t="s">
        <v>0</v>
      </c>
      <c r="M434" s="51" t="s">
        <v>0</v>
      </c>
      <c r="N434" s="77"/>
      <c r="O434" s="228">
        <v>5976</v>
      </c>
      <c r="P434" s="228">
        <v>487</v>
      </c>
      <c r="Q434" s="228">
        <v>213</v>
      </c>
      <c r="R434" s="207">
        <v>150</v>
      </c>
    </row>
    <row r="435" spans="2:18" s="23" customFormat="1" ht="17.25" customHeight="1" x14ac:dyDescent="0.2">
      <c r="B435" s="67">
        <v>44716</v>
      </c>
      <c r="C435" s="50">
        <v>16340</v>
      </c>
      <c r="D435" s="45">
        <v>5483</v>
      </c>
      <c r="E435" s="51">
        <v>10857</v>
      </c>
      <c r="F435" s="50" t="s">
        <v>0</v>
      </c>
      <c r="G435" s="51" t="s">
        <v>0</v>
      </c>
      <c r="H435" s="50" t="s">
        <v>0</v>
      </c>
      <c r="I435" s="45" t="s">
        <v>0</v>
      </c>
      <c r="J435" s="75" t="s">
        <v>0</v>
      </c>
      <c r="K435" s="228" t="s">
        <v>0</v>
      </c>
      <c r="L435" s="47" t="s">
        <v>0</v>
      </c>
      <c r="M435" s="51" t="s">
        <v>0</v>
      </c>
      <c r="N435" s="77"/>
      <c r="O435" s="228">
        <v>4961</v>
      </c>
      <c r="P435" s="228">
        <v>304</v>
      </c>
      <c r="Q435" s="228">
        <v>128</v>
      </c>
      <c r="R435" s="207">
        <v>90</v>
      </c>
    </row>
    <row r="436" spans="2:18" s="23" customFormat="1" ht="17.25" customHeight="1" x14ac:dyDescent="0.2">
      <c r="B436" s="67">
        <v>44717</v>
      </c>
      <c r="C436" s="50">
        <v>15873</v>
      </c>
      <c r="D436" s="45">
        <v>4809</v>
      </c>
      <c r="E436" s="51">
        <v>11064</v>
      </c>
      <c r="F436" s="50" t="s">
        <v>0</v>
      </c>
      <c r="G436" s="51" t="s">
        <v>0</v>
      </c>
      <c r="H436" s="50" t="s">
        <v>0</v>
      </c>
      <c r="I436" s="45" t="s">
        <v>0</v>
      </c>
      <c r="J436" s="75" t="s">
        <v>0</v>
      </c>
      <c r="K436" s="228" t="s">
        <v>0</v>
      </c>
      <c r="L436" s="47" t="s">
        <v>0</v>
      </c>
      <c r="M436" s="51" t="s">
        <v>0</v>
      </c>
      <c r="N436" s="77"/>
      <c r="O436" s="228">
        <v>4397</v>
      </c>
      <c r="P436" s="228">
        <v>219</v>
      </c>
      <c r="Q436" s="228">
        <v>120</v>
      </c>
      <c r="R436" s="207">
        <v>73</v>
      </c>
    </row>
    <row r="437" spans="2:18" s="23" customFormat="1" ht="17.25" customHeight="1" x14ac:dyDescent="0.2">
      <c r="B437" s="67">
        <v>44718</v>
      </c>
      <c r="C437" s="50">
        <v>19871</v>
      </c>
      <c r="D437" s="45">
        <v>8449</v>
      </c>
      <c r="E437" s="51">
        <v>11422</v>
      </c>
      <c r="F437" s="50" t="s">
        <v>0</v>
      </c>
      <c r="G437" s="51" t="s">
        <v>0</v>
      </c>
      <c r="H437" s="50" t="s">
        <v>0</v>
      </c>
      <c r="I437" s="45" t="s">
        <v>0</v>
      </c>
      <c r="J437" s="75" t="s">
        <v>0</v>
      </c>
      <c r="K437" s="228" t="s">
        <v>0</v>
      </c>
      <c r="L437" s="47" t="s">
        <v>0</v>
      </c>
      <c r="M437" s="51" t="s">
        <v>0</v>
      </c>
      <c r="N437" s="77"/>
      <c r="O437" s="228">
        <v>7270</v>
      </c>
      <c r="P437" s="228">
        <v>667</v>
      </c>
      <c r="Q437" s="228">
        <v>255</v>
      </c>
      <c r="R437" s="207">
        <v>257</v>
      </c>
    </row>
    <row r="438" spans="2:18" s="23" customFormat="1" ht="17.25" customHeight="1" x14ac:dyDescent="0.2">
      <c r="B438" s="67">
        <v>44719</v>
      </c>
      <c r="C438" s="50">
        <v>22485</v>
      </c>
      <c r="D438" s="45">
        <v>10469</v>
      </c>
      <c r="E438" s="51">
        <v>12016</v>
      </c>
      <c r="F438" s="50" t="s">
        <v>0</v>
      </c>
      <c r="G438" s="51" t="s">
        <v>0</v>
      </c>
      <c r="H438" s="50" t="s">
        <v>0</v>
      </c>
      <c r="I438" s="45" t="s">
        <v>0</v>
      </c>
      <c r="J438" s="75" t="s">
        <v>0</v>
      </c>
      <c r="K438" s="228" t="s">
        <v>0</v>
      </c>
      <c r="L438" s="47" t="s">
        <v>0</v>
      </c>
      <c r="M438" s="51" t="s">
        <v>0</v>
      </c>
      <c r="N438" s="77"/>
      <c r="O438" s="228">
        <v>8783</v>
      </c>
      <c r="P438" s="228">
        <v>984</v>
      </c>
      <c r="Q438" s="228">
        <v>366</v>
      </c>
      <c r="R438" s="207">
        <v>336</v>
      </c>
    </row>
    <row r="439" spans="2:18" s="23" customFormat="1" ht="17.25" customHeight="1" x14ac:dyDescent="0.2">
      <c r="B439" s="67">
        <v>44720</v>
      </c>
      <c r="C439" s="50">
        <v>22425</v>
      </c>
      <c r="D439" s="45">
        <v>10676</v>
      </c>
      <c r="E439" s="51">
        <v>11749</v>
      </c>
      <c r="F439" s="50" t="s">
        <v>0</v>
      </c>
      <c r="G439" s="51" t="s">
        <v>0</v>
      </c>
      <c r="H439" s="50" t="s">
        <v>0</v>
      </c>
      <c r="I439" s="45" t="s">
        <v>0</v>
      </c>
      <c r="J439" s="75" t="s">
        <v>0</v>
      </c>
      <c r="K439" s="228" t="s">
        <v>0</v>
      </c>
      <c r="L439" s="47" t="s">
        <v>0</v>
      </c>
      <c r="M439" s="51" t="s">
        <v>0</v>
      </c>
      <c r="N439" s="77"/>
      <c r="O439" s="228">
        <v>8897</v>
      </c>
      <c r="P439" s="228">
        <v>1000</v>
      </c>
      <c r="Q439" s="228">
        <v>401</v>
      </c>
      <c r="R439" s="207">
        <v>378</v>
      </c>
    </row>
    <row r="440" spans="2:18" s="23" customFormat="1" ht="17.25" customHeight="1" x14ac:dyDescent="0.2">
      <c r="B440" s="67">
        <v>44721</v>
      </c>
      <c r="C440" s="50">
        <v>22594</v>
      </c>
      <c r="D440" s="45">
        <v>10722</v>
      </c>
      <c r="E440" s="51">
        <v>11872</v>
      </c>
      <c r="F440" s="50" t="s">
        <v>0</v>
      </c>
      <c r="G440" s="51" t="s">
        <v>0</v>
      </c>
      <c r="H440" s="50" t="s">
        <v>0</v>
      </c>
      <c r="I440" s="45" t="s">
        <v>0</v>
      </c>
      <c r="J440" s="75" t="s">
        <v>0</v>
      </c>
      <c r="K440" s="228" t="s">
        <v>0</v>
      </c>
      <c r="L440" s="47" t="s">
        <v>0</v>
      </c>
      <c r="M440" s="51" t="s">
        <v>0</v>
      </c>
      <c r="N440" s="77"/>
      <c r="O440" s="228">
        <v>8946</v>
      </c>
      <c r="P440" s="228">
        <v>1014</v>
      </c>
      <c r="Q440" s="228">
        <v>397</v>
      </c>
      <c r="R440" s="207">
        <v>365</v>
      </c>
    </row>
    <row r="441" spans="2:18" s="23" customFormat="1" ht="17.25" customHeight="1" x14ac:dyDescent="0.2">
      <c r="B441" s="67">
        <v>44722</v>
      </c>
      <c r="C441" s="50">
        <v>23802</v>
      </c>
      <c r="D441" s="45">
        <v>11531</v>
      </c>
      <c r="E441" s="51">
        <v>12271</v>
      </c>
      <c r="F441" s="50" t="s">
        <v>0</v>
      </c>
      <c r="G441" s="51" t="s">
        <v>0</v>
      </c>
      <c r="H441" s="50" t="s">
        <v>0</v>
      </c>
      <c r="I441" s="45" t="s">
        <v>0</v>
      </c>
      <c r="J441" s="75" t="s">
        <v>0</v>
      </c>
      <c r="K441" s="228" t="s">
        <v>0</v>
      </c>
      <c r="L441" s="47" t="s">
        <v>0</v>
      </c>
      <c r="M441" s="51" t="s">
        <v>0</v>
      </c>
      <c r="N441" s="77"/>
      <c r="O441" s="228">
        <v>9778</v>
      </c>
      <c r="P441" s="228">
        <v>977</v>
      </c>
      <c r="Q441" s="228">
        <v>428</v>
      </c>
      <c r="R441" s="207">
        <v>348</v>
      </c>
    </row>
    <row r="442" spans="2:18" s="23" customFormat="1" ht="17.25" customHeight="1" x14ac:dyDescent="0.2">
      <c r="B442" s="67">
        <v>44723</v>
      </c>
      <c r="C442" s="50">
        <v>19457</v>
      </c>
      <c r="D442" s="45">
        <v>7194</v>
      </c>
      <c r="E442" s="51">
        <v>12263</v>
      </c>
      <c r="F442" s="50" t="s">
        <v>0</v>
      </c>
      <c r="G442" s="51" t="s">
        <v>0</v>
      </c>
      <c r="H442" s="50" t="s">
        <v>0</v>
      </c>
      <c r="I442" s="45" t="s">
        <v>0</v>
      </c>
      <c r="J442" s="75" t="s">
        <v>0</v>
      </c>
      <c r="K442" s="228" t="s">
        <v>0</v>
      </c>
      <c r="L442" s="47" t="s">
        <v>0</v>
      </c>
      <c r="M442" s="51" t="s">
        <v>0</v>
      </c>
      <c r="N442" s="77"/>
      <c r="O442" s="228">
        <v>6368</v>
      </c>
      <c r="P442" s="228">
        <v>449</v>
      </c>
      <c r="Q442" s="228">
        <v>212</v>
      </c>
      <c r="R442" s="207">
        <v>165</v>
      </c>
    </row>
    <row r="443" spans="2:18" s="23" customFormat="1" ht="17.25" customHeight="1" x14ac:dyDescent="0.2">
      <c r="B443" s="67">
        <v>44724</v>
      </c>
      <c r="C443" s="50">
        <v>18006</v>
      </c>
      <c r="D443" s="45">
        <v>5644</v>
      </c>
      <c r="E443" s="51">
        <v>12362</v>
      </c>
      <c r="F443" s="50" t="s">
        <v>0</v>
      </c>
      <c r="G443" s="51" t="s">
        <v>0</v>
      </c>
      <c r="H443" s="50" t="s">
        <v>0</v>
      </c>
      <c r="I443" s="45" t="s">
        <v>0</v>
      </c>
      <c r="J443" s="75" t="s">
        <v>0</v>
      </c>
      <c r="K443" s="228" t="s">
        <v>0</v>
      </c>
      <c r="L443" s="47" t="s">
        <v>0</v>
      </c>
      <c r="M443" s="51" t="s">
        <v>0</v>
      </c>
      <c r="N443" s="77"/>
      <c r="O443" s="228">
        <v>5082</v>
      </c>
      <c r="P443" s="228">
        <v>326</v>
      </c>
      <c r="Q443" s="228">
        <v>142</v>
      </c>
      <c r="R443" s="207">
        <v>94</v>
      </c>
    </row>
    <row r="444" spans="2:18" s="23" customFormat="1" ht="17.25" customHeight="1" x14ac:dyDescent="0.2">
      <c r="B444" s="67">
        <v>44725</v>
      </c>
      <c r="C444" s="50">
        <v>21481</v>
      </c>
      <c r="D444" s="45">
        <v>9190</v>
      </c>
      <c r="E444" s="51">
        <v>12291</v>
      </c>
      <c r="F444" s="50" t="s">
        <v>0</v>
      </c>
      <c r="G444" s="51" t="s">
        <v>0</v>
      </c>
      <c r="H444" s="50" t="s">
        <v>0</v>
      </c>
      <c r="I444" s="45" t="s">
        <v>0</v>
      </c>
      <c r="J444" s="75" t="s">
        <v>0</v>
      </c>
      <c r="K444" s="228" t="s">
        <v>0</v>
      </c>
      <c r="L444" s="47" t="s">
        <v>0</v>
      </c>
      <c r="M444" s="51" t="s">
        <v>0</v>
      </c>
      <c r="N444" s="77"/>
      <c r="O444" s="228">
        <v>7745</v>
      </c>
      <c r="P444" s="228">
        <v>857</v>
      </c>
      <c r="Q444" s="228">
        <v>312</v>
      </c>
      <c r="R444" s="207">
        <v>276</v>
      </c>
    </row>
    <row r="445" spans="2:18" s="23" customFormat="1" ht="17.25" customHeight="1" x14ac:dyDescent="0.2">
      <c r="B445" s="67">
        <v>44726</v>
      </c>
      <c r="C445" s="50">
        <v>23402</v>
      </c>
      <c r="D445" s="45">
        <v>10787</v>
      </c>
      <c r="E445" s="51">
        <v>12615</v>
      </c>
      <c r="F445" s="50" t="s">
        <v>0</v>
      </c>
      <c r="G445" s="51" t="s">
        <v>0</v>
      </c>
      <c r="H445" s="50" t="s">
        <v>0</v>
      </c>
      <c r="I445" s="45" t="s">
        <v>0</v>
      </c>
      <c r="J445" s="75" t="s">
        <v>0</v>
      </c>
      <c r="K445" s="228" t="s">
        <v>0</v>
      </c>
      <c r="L445" s="47" t="s">
        <v>0</v>
      </c>
      <c r="M445" s="51" t="s">
        <v>0</v>
      </c>
      <c r="N445" s="77"/>
      <c r="O445" s="228">
        <v>9030</v>
      </c>
      <c r="P445" s="228">
        <v>1009</v>
      </c>
      <c r="Q445" s="228">
        <v>411</v>
      </c>
      <c r="R445" s="207">
        <v>337</v>
      </c>
    </row>
    <row r="446" spans="2:18" s="23" customFormat="1" ht="17.25" customHeight="1" x14ac:dyDescent="0.2">
      <c r="B446" s="67">
        <v>44727</v>
      </c>
      <c r="C446" s="50">
        <v>25044</v>
      </c>
      <c r="D446" s="45">
        <v>11211</v>
      </c>
      <c r="E446" s="51">
        <v>13833</v>
      </c>
      <c r="F446" s="50" t="s">
        <v>0</v>
      </c>
      <c r="G446" s="51" t="s">
        <v>0</v>
      </c>
      <c r="H446" s="50" t="s">
        <v>0</v>
      </c>
      <c r="I446" s="45" t="s">
        <v>0</v>
      </c>
      <c r="J446" s="75" t="s">
        <v>0</v>
      </c>
      <c r="K446" s="228" t="s">
        <v>0</v>
      </c>
      <c r="L446" s="47" t="s">
        <v>0</v>
      </c>
      <c r="M446" s="51" t="s">
        <v>0</v>
      </c>
      <c r="N446" s="77"/>
      <c r="O446" s="228">
        <v>9372</v>
      </c>
      <c r="P446" s="228">
        <v>1024</v>
      </c>
      <c r="Q446" s="228">
        <v>423</v>
      </c>
      <c r="R446" s="207">
        <v>392</v>
      </c>
    </row>
    <row r="447" spans="2:18" s="23" customFormat="1" ht="17.25" customHeight="1" x14ac:dyDescent="0.2">
      <c r="B447" s="67">
        <v>44728</v>
      </c>
      <c r="C447" s="50">
        <v>23126</v>
      </c>
      <c r="D447" s="45">
        <v>10917</v>
      </c>
      <c r="E447" s="51">
        <v>12209</v>
      </c>
      <c r="F447" s="50" t="s">
        <v>0</v>
      </c>
      <c r="G447" s="51" t="s">
        <v>0</v>
      </c>
      <c r="H447" s="50" t="s">
        <v>0</v>
      </c>
      <c r="I447" s="45" t="s">
        <v>0</v>
      </c>
      <c r="J447" s="75" t="s">
        <v>0</v>
      </c>
      <c r="K447" s="228" t="s">
        <v>0</v>
      </c>
      <c r="L447" s="47" t="s">
        <v>0</v>
      </c>
      <c r="M447" s="51" t="s">
        <v>0</v>
      </c>
      <c r="N447" s="77"/>
      <c r="O447" s="228">
        <v>9224</v>
      </c>
      <c r="P447" s="228">
        <v>968</v>
      </c>
      <c r="Q447" s="228">
        <v>400</v>
      </c>
      <c r="R447" s="207">
        <v>325</v>
      </c>
    </row>
    <row r="448" spans="2:18" s="23" customFormat="1" ht="17.25" customHeight="1" x14ac:dyDescent="0.2">
      <c r="B448" s="67">
        <v>44729</v>
      </c>
      <c r="C448" s="50">
        <v>23438</v>
      </c>
      <c r="D448" s="45">
        <v>11256</v>
      </c>
      <c r="E448" s="51">
        <v>12182</v>
      </c>
      <c r="F448" s="50" t="s">
        <v>0</v>
      </c>
      <c r="G448" s="51" t="s">
        <v>0</v>
      </c>
      <c r="H448" s="50" t="s">
        <v>0</v>
      </c>
      <c r="I448" s="45" t="s">
        <v>0</v>
      </c>
      <c r="J448" s="75" t="s">
        <v>0</v>
      </c>
      <c r="K448" s="228" t="s">
        <v>0</v>
      </c>
      <c r="L448" s="47" t="s">
        <v>0</v>
      </c>
      <c r="M448" s="51" t="s">
        <v>0</v>
      </c>
      <c r="N448" s="77"/>
      <c r="O448" s="228">
        <v>9741</v>
      </c>
      <c r="P448" s="228">
        <v>876</v>
      </c>
      <c r="Q448" s="228">
        <v>367</v>
      </c>
      <c r="R448" s="207">
        <v>272</v>
      </c>
    </row>
    <row r="449" spans="2:18" s="23" customFormat="1" ht="17.25" customHeight="1" x14ac:dyDescent="0.2">
      <c r="B449" s="67">
        <v>44730</v>
      </c>
      <c r="C449" s="50">
        <v>18829</v>
      </c>
      <c r="D449" s="45">
        <v>7112</v>
      </c>
      <c r="E449" s="51">
        <v>11717</v>
      </c>
      <c r="F449" s="50" t="s">
        <v>0</v>
      </c>
      <c r="G449" s="51" t="s">
        <v>0</v>
      </c>
      <c r="H449" s="50" t="s">
        <v>0</v>
      </c>
      <c r="I449" s="45" t="s">
        <v>0</v>
      </c>
      <c r="J449" s="75" t="s">
        <v>0</v>
      </c>
      <c r="K449" s="228" t="s">
        <v>0</v>
      </c>
      <c r="L449" s="47" t="s">
        <v>0</v>
      </c>
      <c r="M449" s="51" t="s">
        <v>0</v>
      </c>
      <c r="N449" s="77"/>
      <c r="O449" s="231">
        <v>6231</v>
      </c>
      <c r="P449" s="231">
        <v>495</v>
      </c>
      <c r="Q449" s="231">
        <v>234</v>
      </c>
      <c r="R449" s="209">
        <v>152</v>
      </c>
    </row>
    <row r="450" spans="2:18" s="23" customFormat="1" ht="17.25" customHeight="1" x14ac:dyDescent="0.2">
      <c r="B450" s="67">
        <v>44731</v>
      </c>
      <c r="C450" s="186"/>
      <c r="D450" s="184"/>
      <c r="E450" s="187"/>
      <c r="F450" s="186" t="s">
        <v>0</v>
      </c>
      <c r="G450" s="187" t="s">
        <v>0</v>
      </c>
      <c r="H450" s="186" t="s">
        <v>0</v>
      </c>
      <c r="I450" s="184" t="s">
        <v>0</v>
      </c>
      <c r="J450" s="185" t="s">
        <v>0</v>
      </c>
      <c r="K450" s="232" t="s">
        <v>0</v>
      </c>
      <c r="L450" s="183" t="s">
        <v>0</v>
      </c>
      <c r="M450" s="187" t="s">
        <v>0</v>
      </c>
      <c r="N450" s="77"/>
      <c r="O450" s="237">
        <v>0</v>
      </c>
      <c r="P450" s="235">
        <v>0</v>
      </c>
      <c r="Q450" s="236">
        <v>0</v>
      </c>
      <c r="R450" s="234">
        <v>0</v>
      </c>
    </row>
    <row r="451" spans="2:18" s="23" customFormat="1" ht="17.25" customHeight="1" x14ac:dyDescent="0.2">
      <c r="B451" s="67">
        <v>44732</v>
      </c>
      <c r="C451" s="50">
        <v>19061</v>
      </c>
      <c r="D451" s="45">
        <v>7440</v>
      </c>
      <c r="E451" s="51">
        <v>11621</v>
      </c>
      <c r="F451" s="50" t="s">
        <v>0</v>
      </c>
      <c r="G451" s="51" t="s">
        <v>0</v>
      </c>
      <c r="H451" s="50" t="s">
        <v>0</v>
      </c>
      <c r="I451" s="45" t="s">
        <v>0</v>
      </c>
      <c r="J451" s="75" t="s">
        <v>0</v>
      </c>
      <c r="K451" s="228" t="s">
        <v>0</v>
      </c>
      <c r="L451" s="47" t="s">
        <v>0</v>
      </c>
      <c r="M451" s="51" t="s">
        <v>0</v>
      </c>
      <c r="N451" s="77"/>
      <c r="O451" s="230">
        <v>6503</v>
      </c>
      <c r="P451" s="230">
        <v>521</v>
      </c>
      <c r="Q451" s="230">
        <v>247</v>
      </c>
      <c r="R451" s="230">
        <v>169</v>
      </c>
    </row>
    <row r="452" spans="2:18" s="23" customFormat="1" ht="17.25" customHeight="1" x14ac:dyDescent="0.2">
      <c r="B452" s="67">
        <v>44733</v>
      </c>
      <c r="C452" s="50">
        <v>21968</v>
      </c>
      <c r="D452" s="45">
        <v>10009</v>
      </c>
      <c r="E452" s="51">
        <v>11959</v>
      </c>
      <c r="F452" s="50" t="s">
        <v>0</v>
      </c>
      <c r="G452" s="51" t="s">
        <v>0</v>
      </c>
      <c r="H452" s="50" t="s">
        <v>0</v>
      </c>
      <c r="I452" s="45" t="s">
        <v>0</v>
      </c>
      <c r="J452" s="75" t="s">
        <v>0</v>
      </c>
      <c r="K452" s="228" t="s">
        <v>0</v>
      </c>
      <c r="L452" s="47" t="s">
        <v>0</v>
      </c>
      <c r="M452" s="51" t="s">
        <v>0</v>
      </c>
      <c r="N452" s="77"/>
      <c r="O452" s="228">
        <v>8454</v>
      </c>
      <c r="P452" s="228">
        <v>900</v>
      </c>
      <c r="Q452" s="228">
        <v>357</v>
      </c>
      <c r="R452" s="228">
        <v>298</v>
      </c>
    </row>
    <row r="453" spans="2:18" s="23" customFormat="1" ht="17.25" customHeight="1" x14ac:dyDescent="0.2">
      <c r="B453" s="67">
        <v>44734</v>
      </c>
      <c r="C453" s="50">
        <v>23174</v>
      </c>
      <c r="D453" s="45">
        <v>10659</v>
      </c>
      <c r="E453" s="51">
        <v>12515</v>
      </c>
      <c r="F453" s="50" t="s">
        <v>0</v>
      </c>
      <c r="G453" s="51" t="s">
        <v>0</v>
      </c>
      <c r="H453" s="50" t="s">
        <v>0</v>
      </c>
      <c r="I453" s="45" t="s">
        <v>0</v>
      </c>
      <c r="J453" s="75" t="s">
        <v>0</v>
      </c>
      <c r="K453" s="228" t="s">
        <v>0</v>
      </c>
      <c r="L453" s="47" t="s">
        <v>0</v>
      </c>
      <c r="M453" s="51" t="s">
        <v>0</v>
      </c>
      <c r="N453" s="77"/>
      <c r="O453" s="228">
        <v>9044</v>
      </c>
      <c r="P453" s="228">
        <v>948</v>
      </c>
      <c r="Q453" s="228">
        <v>354</v>
      </c>
      <c r="R453" s="228">
        <v>313</v>
      </c>
    </row>
    <row r="454" spans="2:18" s="23" customFormat="1" ht="17.25" customHeight="1" x14ac:dyDescent="0.2">
      <c r="B454" s="67">
        <v>44735</v>
      </c>
      <c r="C454" s="50">
        <v>22912</v>
      </c>
      <c r="D454" s="45">
        <v>10728</v>
      </c>
      <c r="E454" s="51">
        <v>12184</v>
      </c>
      <c r="F454" s="50" t="s">
        <v>0</v>
      </c>
      <c r="G454" s="51" t="s">
        <v>0</v>
      </c>
      <c r="H454" s="50" t="s">
        <v>0</v>
      </c>
      <c r="I454" s="45" t="s">
        <v>0</v>
      </c>
      <c r="J454" s="75" t="s">
        <v>0</v>
      </c>
      <c r="K454" s="228" t="s">
        <v>0</v>
      </c>
      <c r="L454" s="47" t="s">
        <v>0</v>
      </c>
      <c r="M454" s="51" t="s">
        <v>0</v>
      </c>
      <c r="N454" s="77"/>
      <c r="O454" s="228">
        <v>9086</v>
      </c>
      <c r="P454" s="228">
        <v>908</v>
      </c>
      <c r="Q454" s="228">
        <v>420</v>
      </c>
      <c r="R454" s="228">
        <v>314</v>
      </c>
    </row>
    <row r="455" spans="2:18" s="23" customFormat="1" ht="17.25" customHeight="1" x14ac:dyDescent="0.2">
      <c r="B455" s="67">
        <v>44736</v>
      </c>
      <c r="C455" s="50">
        <v>22931</v>
      </c>
      <c r="D455" s="45">
        <v>10638</v>
      </c>
      <c r="E455" s="51">
        <v>12293</v>
      </c>
      <c r="F455" s="50" t="s">
        <v>0</v>
      </c>
      <c r="G455" s="51" t="s">
        <v>0</v>
      </c>
      <c r="H455" s="50" t="s">
        <v>0</v>
      </c>
      <c r="I455" s="45" t="s">
        <v>0</v>
      </c>
      <c r="J455" s="75" t="s">
        <v>0</v>
      </c>
      <c r="K455" s="228" t="s">
        <v>0</v>
      </c>
      <c r="L455" s="47" t="s">
        <v>0</v>
      </c>
      <c r="M455" s="51" t="s">
        <v>0</v>
      </c>
      <c r="N455" s="77"/>
      <c r="O455" s="228">
        <v>9142</v>
      </c>
      <c r="P455" s="228">
        <v>816</v>
      </c>
      <c r="Q455" s="228">
        <v>384</v>
      </c>
      <c r="R455" s="228">
        <v>296</v>
      </c>
    </row>
    <row r="456" spans="2:18" s="23" customFormat="1" ht="17.25" customHeight="1" x14ac:dyDescent="0.2">
      <c r="B456" s="67">
        <v>44737</v>
      </c>
      <c r="C456" s="50">
        <v>20739</v>
      </c>
      <c r="D456" s="45">
        <v>8537</v>
      </c>
      <c r="E456" s="51">
        <v>12202</v>
      </c>
      <c r="F456" s="50" t="s">
        <v>0</v>
      </c>
      <c r="G456" s="51" t="s">
        <v>0</v>
      </c>
      <c r="H456" s="50" t="s">
        <v>0</v>
      </c>
      <c r="I456" s="45" t="s">
        <v>0</v>
      </c>
      <c r="J456" s="75" t="s">
        <v>0</v>
      </c>
      <c r="K456" s="228" t="s">
        <v>0</v>
      </c>
      <c r="L456" s="47" t="s">
        <v>0</v>
      </c>
      <c r="M456" s="51" t="s">
        <v>0</v>
      </c>
      <c r="N456" s="77"/>
      <c r="O456" s="228">
        <v>7515</v>
      </c>
      <c r="P456" s="228">
        <v>612</v>
      </c>
      <c r="Q456" s="228">
        <v>250</v>
      </c>
      <c r="R456" s="228">
        <v>160</v>
      </c>
    </row>
    <row r="457" spans="2:18" s="23" customFormat="1" ht="17.25" customHeight="1" x14ac:dyDescent="0.2">
      <c r="B457" s="67">
        <v>44738</v>
      </c>
      <c r="C457" s="50">
        <v>17749</v>
      </c>
      <c r="D457" s="45">
        <v>5776</v>
      </c>
      <c r="E457" s="51">
        <v>11973</v>
      </c>
      <c r="F457" s="50" t="s">
        <v>0</v>
      </c>
      <c r="G457" s="51" t="s">
        <v>0</v>
      </c>
      <c r="H457" s="50" t="s">
        <v>0</v>
      </c>
      <c r="I457" s="45" t="s">
        <v>0</v>
      </c>
      <c r="J457" s="75" t="s">
        <v>0</v>
      </c>
      <c r="K457" s="228" t="s">
        <v>0</v>
      </c>
      <c r="L457" s="47" t="s">
        <v>0</v>
      </c>
      <c r="M457" s="51" t="s">
        <v>0</v>
      </c>
      <c r="N457" s="77"/>
      <c r="O457" s="228">
        <v>5190</v>
      </c>
      <c r="P457" s="228">
        <v>300</v>
      </c>
      <c r="Q457" s="228">
        <v>149</v>
      </c>
      <c r="R457" s="228">
        <v>137</v>
      </c>
    </row>
    <row r="458" spans="2:18" s="23" customFormat="1" ht="17.25" customHeight="1" x14ac:dyDescent="0.2">
      <c r="B458" s="67">
        <v>44739</v>
      </c>
      <c r="C458" s="50">
        <v>20361</v>
      </c>
      <c r="D458" s="45">
        <v>7807</v>
      </c>
      <c r="E458" s="51">
        <v>12554</v>
      </c>
      <c r="F458" s="50" t="s">
        <v>0</v>
      </c>
      <c r="G458" s="51" t="s">
        <v>0</v>
      </c>
      <c r="H458" s="50" t="s">
        <v>0</v>
      </c>
      <c r="I458" s="45" t="s">
        <v>0</v>
      </c>
      <c r="J458" s="75" t="s">
        <v>0</v>
      </c>
      <c r="K458" s="228" t="s">
        <v>0</v>
      </c>
      <c r="L458" s="47" t="s">
        <v>0</v>
      </c>
      <c r="M458" s="51" t="s">
        <v>0</v>
      </c>
      <c r="N458" s="77"/>
      <c r="O458" s="228">
        <v>6737</v>
      </c>
      <c r="P458" s="228">
        <v>617</v>
      </c>
      <c r="Q458" s="228">
        <v>232</v>
      </c>
      <c r="R458" s="228">
        <v>221</v>
      </c>
    </row>
    <row r="459" spans="2:18" s="23" customFormat="1" ht="17.25" customHeight="1" x14ac:dyDescent="0.2">
      <c r="B459" s="67">
        <v>44740</v>
      </c>
      <c r="C459" s="50">
        <v>22761</v>
      </c>
      <c r="D459" s="45">
        <v>10240</v>
      </c>
      <c r="E459" s="51">
        <v>12521</v>
      </c>
      <c r="F459" s="50" t="s">
        <v>0</v>
      </c>
      <c r="G459" s="51" t="s">
        <v>0</v>
      </c>
      <c r="H459" s="50" t="s">
        <v>0</v>
      </c>
      <c r="I459" s="45" t="s">
        <v>0</v>
      </c>
      <c r="J459" s="75" t="s">
        <v>0</v>
      </c>
      <c r="K459" s="228" t="s">
        <v>0</v>
      </c>
      <c r="L459" s="47" t="s">
        <v>0</v>
      </c>
      <c r="M459" s="51" t="s">
        <v>0</v>
      </c>
      <c r="N459" s="77"/>
      <c r="O459" s="228">
        <v>8639</v>
      </c>
      <c r="P459" s="228">
        <v>938</v>
      </c>
      <c r="Q459" s="228">
        <v>345</v>
      </c>
      <c r="R459" s="228">
        <v>318</v>
      </c>
    </row>
    <row r="460" spans="2:18" s="23" customFormat="1" ht="17.25" customHeight="1" x14ac:dyDescent="0.2">
      <c r="B460" s="67">
        <v>44741</v>
      </c>
      <c r="C460" s="50">
        <v>23796</v>
      </c>
      <c r="D460" s="45">
        <v>10646</v>
      </c>
      <c r="E460" s="51">
        <v>13150</v>
      </c>
      <c r="F460" s="50" t="s">
        <v>0</v>
      </c>
      <c r="G460" s="51" t="s">
        <v>0</v>
      </c>
      <c r="H460" s="50" t="s">
        <v>0</v>
      </c>
      <c r="I460" s="45" t="s">
        <v>0</v>
      </c>
      <c r="J460" s="75" t="s">
        <v>0</v>
      </c>
      <c r="K460" s="228" t="s">
        <v>0</v>
      </c>
      <c r="L460" s="47" t="s">
        <v>0</v>
      </c>
      <c r="M460" s="51" t="s">
        <v>0</v>
      </c>
      <c r="N460" s="77"/>
      <c r="O460" s="228">
        <v>8949</v>
      </c>
      <c r="P460" s="228">
        <v>1009</v>
      </c>
      <c r="Q460" s="228">
        <v>386</v>
      </c>
      <c r="R460" s="228">
        <v>302</v>
      </c>
    </row>
    <row r="461" spans="2:18" s="23" customFormat="1" ht="17.25" customHeight="1" x14ac:dyDescent="0.2">
      <c r="B461" s="68">
        <v>44742</v>
      </c>
      <c r="C461" s="52">
        <v>23823</v>
      </c>
      <c r="D461" s="53">
        <v>10806</v>
      </c>
      <c r="E461" s="54">
        <v>13017</v>
      </c>
      <c r="F461" s="52" t="s">
        <v>0</v>
      </c>
      <c r="G461" s="54" t="s">
        <v>0</v>
      </c>
      <c r="H461" s="52" t="s">
        <v>0</v>
      </c>
      <c r="I461" s="53" t="s">
        <v>0</v>
      </c>
      <c r="J461" s="76" t="s">
        <v>0</v>
      </c>
      <c r="K461" s="231" t="s">
        <v>0</v>
      </c>
      <c r="L461" s="55" t="s">
        <v>0</v>
      </c>
      <c r="M461" s="54" t="s">
        <v>0</v>
      </c>
      <c r="N461" s="77"/>
      <c r="O461" s="231">
        <v>9016</v>
      </c>
      <c r="P461" s="231">
        <v>1011</v>
      </c>
      <c r="Q461" s="231">
        <v>466</v>
      </c>
      <c r="R461" s="231">
        <v>313</v>
      </c>
    </row>
    <row r="462" spans="2:18" s="23" customFormat="1" ht="17.25" customHeight="1" x14ac:dyDescent="0.2">
      <c r="B462" s="69">
        <v>44743</v>
      </c>
      <c r="C462" s="70">
        <v>23903</v>
      </c>
      <c r="D462" s="71">
        <v>11052</v>
      </c>
      <c r="E462" s="72">
        <v>12851</v>
      </c>
      <c r="F462" s="70" t="s">
        <v>0</v>
      </c>
      <c r="G462" s="72" t="s">
        <v>0</v>
      </c>
      <c r="H462" s="70" t="s">
        <v>0</v>
      </c>
      <c r="I462" s="71" t="s">
        <v>0</v>
      </c>
      <c r="J462" s="74" t="s">
        <v>0</v>
      </c>
      <c r="K462" s="230" t="s">
        <v>0</v>
      </c>
      <c r="L462" s="73" t="s">
        <v>0</v>
      </c>
      <c r="M462" s="72" t="s">
        <v>0</v>
      </c>
      <c r="N462" s="77"/>
      <c r="O462" s="230">
        <v>9323</v>
      </c>
      <c r="P462" s="230">
        <v>1023</v>
      </c>
      <c r="Q462" s="230">
        <v>407</v>
      </c>
      <c r="R462" s="230">
        <v>299</v>
      </c>
    </row>
    <row r="463" spans="2:18" s="23" customFormat="1" ht="17.25" customHeight="1" x14ac:dyDescent="0.2">
      <c r="B463" s="67">
        <v>44744</v>
      </c>
      <c r="C463" s="50">
        <v>21351</v>
      </c>
      <c r="D463" s="45">
        <v>8587</v>
      </c>
      <c r="E463" s="51">
        <v>12764</v>
      </c>
      <c r="F463" s="50" t="s">
        <v>0</v>
      </c>
      <c r="G463" s="51" t="s">
        <v>0</v>
      </c>
      <c r="H463" s="50" t="s">
        <v>0</v>
      </c>
      <c r="I463" s="45" t="s">
        <v>0</v>
      </c>
      <c r="J463" s="75" t="s">
        <v>0</v>
      </c>
      <c r="K463" s="228" t="s">
        <v>0</v>
      </c>
      <c r="L463" s="47" t="s">
        <v>0</v>
      </c>
      <c r="M463" s="51" t="s">
        <v>0</v>
      </c>
      <c r="N463" s="77"/>
      <c r="O463" s="228">
        <v>7446</v>
      </c>
      <c r="P463" s="228">
        <v>684</v>
      </c>
      <c r="Q463" s="228">
        <v>263</v>
      </c>
      <c r="R463" s="228">
        <v>194</v>
      </c>
    </row>
    <row r="464" spans="2:18" s="23" customFormat="1" ht="17.25" customHeight="1" x14ac:dyDescent="0.2">
      <c r="B464" s="67">
        <v>44745</v>
      </c>
      <c r="C464" s="50">
        <v>18700</v>
      </c>
      <c r="D464" s="45">
        <v>5815</v>
      </c>
      <c r="E464" s="51">
        <v>12885</v>
      </c>
      <c r="F464" s="50" t="s">
        <v>0</v>
      </c>
      <c r="G464" s="51" t="s">
        <v>0</v>
      </c>
      <c r="H464" s="50" t="s">
        <v>0</v>
      </c>
      <c r="I464" s="45" t="s">
        <v>0</v>
      </c>
      <c r="J464" s="75" t="s">
        <v>0</v>
      </c>
      <c r="K464" s="228" t="s">
        <v>0</v>
      </c>
      <c r="L464" s="47" t="s">
        <v>0</v>
      </c>
      <c r="M464" s="51" t="s">
        <v>0</v>
      </c>
      <c r="N464" s="77"/>
      <c r="O464" s="228">
        <v>5238</v>
      </c>
      <c r="P464" s="228">
        <v>326</v>
      </c>
      <c r="Q464" s="228">
        <v>160</v>
      </c>
      <c r="R464" s="228">
        <v>91</v>
      </c>
    </row>
    <row r="465" spans="2:18" s="23" customFormat="1" ht="17.25" customHeight="1" x14ac:dyDescent="0.2">
      <c r="B465" s="67">
        <v>44746</v>
      </c>
      <c r="C465" s="50">
        <v>20371</v>
      </c>
      <c r="D465" s="45">
        <v>7607</v>
      </c>
      <c r="E465" s="51">
        <v>12764</v>
      </c>
      <c r="F465" s="50" t="s">
        <v>0</v>
      </c>
      <c r="G465" s="51" t="s">
        <v>0</v>
      </c>
      <c r="H465" s="50" t="s">
        <v>0</v>
      </c>
      <c r="I465" s="45" t="s">
        <v>0</v>
      </c>
      <c r="J465" s="75" t="s">
        <v>0</v>
      </c>
      <c r="K465" s="228" t="s">
        <v>0</v>
      </c>
      <c r="L465" s="47" t="s">
        <v>0</v>
      </c>
      <c r="M465" s="51" t="s">
        <v>0</v>
      </c>
      <c r="N465" s="77"/>
      <c r="O465" s="228">
        <v>6504</v>
      </c>
      <c r="P465" s="228">
        <v>664</v>
      </c>
      <c r="Q465" s="228">
        <v>233</v>
      </c>
      <c r="R465" s="228">
        <v>206</v>
      </c>
    </row>
    <row r="466" spans="2:18" s="23" customFormat="1" ht="17.25" customHeight="1" x14ac:dyDescent="0.2">
      <c r="B466" s="67">
        <v>44747</v>
      </c>
      <c r="C466" s="50">
        <v>22947</v>
      </c>
      <c r="D466" s="45">
        <v>9985</v>
      </c>
      <c r="E466" s="51">
        <v>12962</v>
      </c>
      <c r="F466" s="50" t="s">
        <v>0</v>
      </c>
      <c r="G466" s="51" t="s">
        <v>0</v>
      </c>
      <c r="H466" s="50" t="s">
        <v>0</v>
      </c>
      <c r="I466" s="45" t="s">
        <v>0</v>
      </c>
      <c r="J466" s="75" t="s">
        <v>0</v>
      </c>
      <c r="K466" s="228" t="s">
        <v>0</v>
      </c>
      <c r="L466" s="47" t="s">
        <v>0</v>
      </c>
      <c r="M466" s="51" t="s">
        <v>0</v>
      </c>
      <c r="N466" s="77"/>
      <c r="O466" s="228">
        <v>8441</v>
      </c>
      <c r="P466" s="228">
        <v>938</v>
      </c>
      <c r="Q466" s="228">
        <v>339</v>
      </c>
      <c r="R466" s="228">
        <v>267</v>
      </c>
    </row>
    <row r="467" spans="2:18" s="23" customFormat="1" ht="17.25" customHeight="1" x14ac:dyDescent="0.2">
      <c r="B467" s="67">
        <v>44748</v>
      </c>
      <c r="C467" s="50">
        <v>23616</v>
      </c>
      <c r="D467" s="45">
        <v>10750</v>
      </c>
      <c r="E467" s="51">
        <v>12866</v>
      </c>
      <c r="F467" s="50" t="s">
        <v>0</v>
      </c>
      <c r="G467" s="51" t="s">
        <v>0</v>
      </c>
      <c r="H467" s="50" t="s">
        <v>0</v>
      </c>
      <c r="I467" s="45" t="s">
        <v>0</v>
      </c>
      <c r="J467" s="75" t="s">
        <v>0</v>
      </c>
      <c r="K467" s="228" t="s">
        <v>0</v>
      </c>
      <c r="L467" s="47" t="s">
        <v>0</v>
      </c>
      <c r="M467" s="51" t="s">
        <v>0</v>
      </c>
      <c r="N467" s="77"/>
      <c r="O467" s="228">
        <v>9061</v>
      </c>
      <c r="P467" s="228">
        <v>1012</v>
      </c>
      <c r="Q467" s="228">
        <v>361</v>
      </c>
      <c r="R467" s="228">
        <v>316</v>
      </c>
    </row>
    <row r="468" spans="2:18" s="23" customFormat="1" ht="17.25" customHeight="1" x14ac:dyDescent="0.2">
      <c r="B468" s="67">
        <v>44749</v>
      </c>
      <c r="C468" s="50">
        <v>23511</v>
      </c>
      <c r="D468" s="45">
        <v>10566</v>
      </c>
      <c r="E468" s="51">
        <v>12945</v>
      </c>
      <c r="F468" s="50" t="s">
        <v>0</v>
      </c>
      <c r="G468" s="51" t="s">
        <v>0</v>
      </c>
      <c r="H468" s="50" t="s">
        <v>0</v>
      </c>
      <c r="I468" s="45" t="s">
        <v>0</v>
      </c>
      <c r="J468" s="75" t="s">
        <v>0</v>
      </c>
      <c r="K468" s="228" t="s">
        <v>0</v>
      </c>
      <c r="L468" s="47" t="s">
        <v>0</v>
      </c>
      <c r="M468" s="51" t="s">
        <v>0</v>
      </c>
      <c r="N468" s="77"/>
      <c r="O468" s="228">
        <v>8906</v>
      </c>
      <c r="P468" s="228">
        <v>969</v>
      </c>
      <c r="Q468" s="228">
        <v>384</v>
      </c>
      <c r="R468" s="228">
        <v>307</v>
      </c>
    </row>
    <row r="469" spans="2:18" s="23" customFormat="1" ht="17.25" customHeight="1" x14ac:dyDescent="0.2">
      <c r="B469" s="67">
        <v>44750</v>
      </c>
      <c r="C469" s="50">
        <v>23604</v>
      </c>
      <c r="D469" s="45">
        <v>10851</v>
      </c>
      <c r="E469" s="51">
        <v>12753</v>
      </c>
      <c r="F469" s="50" t="s">
        <v>0</v>
      </c>
      <c r="G469" s="51" t="s">
        <v>0</v>
      </c>
      <c r="H469" s="50" t="s">
        <v>0</v>
      </c>
      <c r="I469" s="45" t="s">
        <v>0</v>
      </c>
      <c r="J469" s="75" t="s">
        <v>0</v>
      </c>
      <c r="K469" s="228" t="s">
        <v>0</v>
      </c>
      <c r="L469" s="47" t="s">
        <v>0</v>
      </c>
      <c r="M469" s="51" t="s">
        <v>0</v>
      </c>
      <c r="N469" s="77"/>
      <c r="O469" s="228">
        <v>9108</v>
      </c>
      <c r="P469" s="228">
        <v>1045</v>
      </c>
      <c r="Q469" s="228">
        <v>376</v>
      </c>
      <c r="R469" s="228">
        <v>322</v>
      </c>
    </row>
    <row r="470" spans="2:18" s="23" customFormat="1" ht="17.25" customHeight="1" x14ac:dyDescent="0.2">
      <c r="B470" s="67">
        <v>44751</v>
      </c>
      <c r="C470" s="50">
        <v>21173</v>
      </c>
      <c r="D470" s="45">
        <v>8556</v>
      </c>
      <c r="E470" s="51">
        <v>12617</v>
      </c>
      <c r="F470" s="50" t="s">
        <v>0</v>
      </c>
      <c r="G470" s="51" t="s">
        <v>0</v>
      </c>
      <c r="H470" s="50" t="s">
        <v>0</v>
      </c>
      <c r="I470" s="45" t="s">
        <v>0</v>
      </c>
      <c r="J470" s="75" t="s">
        <v>0</v>
      </c>
      <c r="K470" s="228" t="s">
        <v>0</v>
      </c>
      <c r="L470" s="47" t="s">
        <v>0</v>
      </c>
      <c r="M470" s="51" t="s">
        <v>0</v>
      </c>
      <c r="N470" s="77"/>
      <c r="O470" s="228">
        <v>7449</v>
      </c>
      <c r="P470" s="228">
        <v>674</v>
      </c>
      <c r="Q470" s="228">
        <v>260</v>
      </c>
      <c r="R470" s="228">
        <v>173</v>
      </c>
    </row>
    <row r="471" spans="2:18" s="23" customFormat="1" ht="17.25" customHeight="1" x14ac:dyDescent="0.2">
      <c r="B471" s="67">
        <v>44752</v>
      </c>
      <c r="C471" s="50">
        <v>18530</v>
      </c>
      <c r="D471" s="45">
        <v>5688</v>
      </c>
      <c r="E471" s="51">
        <v>12842</v>
      </c>
      <c r="F471" s="50" t="s">
        <v>0</v>
      </c>
      <c r="G471" s="51" t="s">
        <v>0</v>
      </c>
      <c r="H471" s="50" t="s">
        <v>0</v>
      </c>
      <c r="I471" s="45" t="s">
        <v>0</v>
      </c>
      <c r="J471" s="75" t="s">
        <v>0</v>
      </c>
      <c r="K471" s="228" t="s">
        <v>0</v>
      </c>
      <c r="L471" s="47" t="s">
        <v>0</v>
      </c>
      <c r="M471" s="51" t="s">
        <v>0</v>
      </c>
      <c r="N471" s="77"/>
      <c r="O471" s="228">
        <v>5086</v>
      </c>
      <c r="P471" s="228">
        <v>368</v>
      </c>
      <c r="Q471" s="228">
        <v>144</v>
      </c>
      <c r="R471" s="228">
        <v>90</v>
      </c>
    </row>
    <row r="472" spans="2:18" s="23" customFormat="1" ht="17.25" customHeight="1" x14ac:dyDescent="0.2">
      <c r="B472" s="67">
        <v>44753</v>
      </c>
      <c r="C472" s="50">
        <v>20360</v>
      </c>
      <c r="D472" s="45">
        <v>7496</v>
      </c>
      <c r="E472" s="51">
        <v>12864</v>
      </c>
      <c r="F472" s="50" t="s">
        <v>0</v>
      </c>
      <c r="G472" s="51" t="s">
        <v>0</v>
      </c>
      <c r="H472" s="50" t="s">
        <v>0</v>
      </c>
      <c r="I472" s="45" t="s">
        <v>0</v>
      </c>
      <c r="J472" s="75" t="s">
        <v>0</v>
      </c>
      <c r="K472" s="228" t="s">
        <v>0</v>
      </c>
      <c r="L472" s="47" t="s">
        <v>0</v>
      </c>
      <c r="M472" s="51" t="s">
        <v>0</v>
      </c>
      <c r="N472" s="77"/>
      <c r="O472" s="228">
        <v>6405</v>
      </c>
      <c r="P472" s="228">
        <v>658</v>
      </c>
      <c r="Q472" s="228">
        <v>249</v>
      </c>
      <c r="R472" s="228">
        <v>184</v>
      </c>
    </row>
    <row r="473" spans="2:18" s="23" customFormat="1" ht="17.25" customHeight="1" x14ac:dyDescent="0.2">
      <c r="B473" s="67">
        <v>44754</v>
      </c>
      <c r="C473" s="50">
        <v>22965</v>
      </c>
      <c r="D473" s="45">
        <v>9970</v>
      </c>
      <c r="E473" s="51">
        <v>12995</v>
      </c>
      <c r="F473" s="50" t="s">
        <v>0</v>
      </c>
      <c r="G473" s="51" t="s">
        <v>0</v>
      </c>
      <c r="H473" s="50" t="s">
        <v>0</v>
      </c>
      <c r="I473" s="45" t="s">
        <v>0</v>
      </c>
      <c r="J473" s="75" t="s">
        <v>0</v>
      </c>
      <c r="K473" s="228" t="s">
        <v>0</v>
      </c>
      <c r="L473" s="47" t="s">
        <v>0</v>
      </c>
      <c r="M473" s="51" t="s">
        <v>0</v>
      </c>
      <c r="N473" s="77"/>
      <c r="O473" s="228">
        <v>8360</v>
      </c>
      <c r="P473" s="228">
        <v>955</v>
      </c>
      <c r="Q473" s="228">
        <v>349</v>
      </c>
      <c r="R473" s="228">
        <v>306</v>
      </c>
    </row>
    <row r="474" spans="2:18" s="23" customFormat="1" ht="17.25" customHeight="1" x14ac:dyDescent="0.2">
      <c r="B474" s="67">
        <v>44755</v>
      </c>
      <c r="C474" s="50">
        <v>23743</v>
      </c>
      <c r="D474" s="45">
        <v>10605</v>
      </c>
      <c r="E474" s="51">
        <v>13138</v>
      </c>
      <c r="F474" s="50" t="s">
        <v>0</v>
      </c>
      <c r="G474" s="51" t="s">
        <v>0</v>
      </c>
      <c r="H474" s="50" t="s">
        <v>0</v>
      </c>
      <c r="I474" s="45" t="s">
        <v>0</v>
      </c>
      <c r="J474" s="75" t="s">
        <v>0</v>
      </c>
      <c r="K474" s="228" t="s">
        <v>0</v>
      </c>
      <c r="L474" s="47" t="s">
        <v>0</v>
      </c>
      <c r="M474" s="51" t="s">
        <v>0</v>
      </c>
      <c r="N474" s="77"/>
      <c r="O474" s="228">
        <v>8870</v>
      </c>
      <c r="P474" s="228">
        <v>1012</v>
      </c>
      <c r="Q474" s="228">
        <v>373</v>
      </c>
      <c r="R474" s="228">
        <v>350</v>
      </c>
    </row>
    <row r="475" spans="2:18" s="23" customFormat="1" ht="17.25" customHeight="1" x14ac:dyDescent="0.2">
      <c r="B475" s="67">
        <v>44756</v>
      </c>
      <c r="C475" s="50">
        <v>23402</v>
      </c>
      <c r="D475" s="45">
        <v>10463</v>
      </c>
      <c r="E475" s="51">
        <v>12939</v>
      </c>
      <c r="F475" s="50" t="s">
        <v>0</v>
      </c>
      <c r="G475" s="51" t="s">
        <v>0</v>
      </c>
      <c r="H475" s="50" t="s">
        <v>0</v>
      </c>
      <c r="I475" s="45" t="s">
        <v>0</v>
      </c>
      <c r="J475" s="75" t="s">
        <v>0</v>
      </c>
      <c r="K475" s="228" t="s">
        <v>0</v>
      </c>
      <c r="L475" s="47" t="s">
        <v>0</v>
      </c>
      <c r="M475" s="51" t="s">
        <v>0</v>
      </c>
      <c r="N475" s="77"/>
      <c r="O475" s="228">
        <v>8739</v>
      </c>
      <c r="P475" s="228">
        <v>1030</v>
      </c>
      <c r="Q475" s="228">
        <v>398</v>
      </c>
      <c r="R475" s="228">
        <v>296</v>
      </c>
    </row>
    <row r="476" spans="2:18" s="23" customFormat="1" ht="17.25" customHeight="1" x14ac:dyDescent="0.2">
      <c r="B476" s="67">
        <v>44757</v>
      </c>
      <c r="C476" s="50">
        <v>23582</v>
      </c>
      <c r="D476" s="45">
        <v>10610</v>
      </c>
      <c r="E476" s="51">
        <v>12972</v>
      </c>
      <c r="F476" s="50" t="s">
        <v>0</v>
      </c>
      <c r="G476" s="51" t="s">
        <v>0</v>
      </c>
      <c r="H476" s="50" t="s">
        <v>0</v>
      </c>
      <c r="I476" s="45" t="s">
        <v>0</v>
      </c>
      <c r="J476" s="75" t="s">
        <v>0</v>
      </c>
      <c r="K476" s="228" t="s">
        <v>0</v>
      </c>
      <c r="L476" s="47" t="s">
        <v>0</v>
      </c>
      <c r="M476" s="51" t="s">
        <v>0</v>
      </c>
      <c r="N476" s="77"/>
      <c r="O476" s="228">
        <v>8895</v>
      </c>
      <c r="P476" s="228">
        <v>1036</v>
      </c>
      <c r="Q476" s="228">
        <v>364</v>
      </c>
      <c r="R476" s="228">
        <v>315</v>
      </c>
    </row>
    <row r="477" spans="2:18" s="23" customFormat="1" ht="17.25" customHeight="1" x14ac:dyDescent="0.2">
      <c r="B477" s="67">
        <v>44758</v>
      </c>
      <c r="C477" s="50">
        <v>21213</v>
      </c>
      <c r="D477" s="45">
        <v>8203</v>
      </c>
      <c r="E477" s="51">
        <v>13010</v>
      </c>
      <c r="F477" s="50" t="s">
        <v>0</v>
      </c>
      <c r="G477" s="51" t="s">
        <v>0</v>
      </c>
      <c r="H477" s="50" t="s">
        <v>0</v>
      </c>
      <c r="I477" s="45" t="s">
        <v>0</v>
      </c>
      <c r="J477" s="75" t="s">
        <v>0</v>
      </c>
      <c r="K477" s="228" t="s">
        <v>0</v>
      </c>
      <c r="L477" s="47" t="s">
        <v>0</v>
      </c>
      <c r="M477" s="51" t="s">
        <v>0</v>
      </c>
      <c r="N477" s="77"/>
      <c r="O477" s="228">
        <v>7109</v>
      </c>
      <c r="P477" s="228">
        <v>649</v>
      </c>
      <c r="Q477" s="228">
        <v>256</v>
      </c>
      <c r="R477" s="228">
        <v>189</v>
      </c>
    </row>
    <row r="478" spans="2:18" s="23" customFormat="1" ht="17.25" customHeight="1" x14ac:dyDescent="0.2">
      <c r="B478" s="67">
        <v>44759</v>
      </c>
      <c r="C478" s="50">
        <v>18673</v>
      </c>
      <c r="D478" s="45">
        <v>5414</v>
      </c>
      <c r="E478" s="51">
        <v>13259</v>
      </c>
      <c r="F478" s="50" t="s">
        <v>0</v>
      </c>
      <c r="G478" s="51" t="s">
        <v>0</v>
      </c>
      <c r="H478" s="50" t="s">
        <v>0</v>
      </c>
      <c r="I478" s="45" t="s">
        <v>0</v>
      </c>
      <c r="J478" s="75" t="s">
        <v>0</v>
      </c>
      <c r="K478" s="228" t="s">
        <v>0</v>
      </c>
      <c r="L478" s="47" t="s">
        <v>0</v>
      </c>
      <c r="M478" s="51" t="s">
        <v>0</v>
      </c>
      <c r="N478" s="77"/>
      <c r="O478" s="228">
        <v>4858</v>
      </c>
      <c r="P478" s="228">
        <v>326</v>
      </c>
      <c r="Q478" s="228">
        <v>129</v>
      </c>
      <c r="R478" s="228">
        <v>101</v>
      </c>
    </row>
    <row r="479" spans="2:18" s="23" customFormat="1" ht="17.25" customHeight="1" x14ac:dyDescent="0.2">
      <c r="B479" s="67">
        <v>44760</v>
      </c>
      <c r="C479" s="50">
        <v>20560</v>
      </c>
      <c r="D479" s="45">
        <v>7548</v>
      </c>
      <c r="E479" s="51">
        <v>13012</v>
      </c>
      <c r="F479" s="50" t="s">
        <v>0</v>
      </c>
      <c r="G479" s="51" t="s">
        <v>0</v>
      </c>
      <c r="H479" s="50" t="s">
        <v>0</v>
      </c>
      <c r="I479" s="45" t="s">
        <v>0</v>
      </c>
      <c r="J479" s="75" t="s">
        <v>0</v>
      </c>
      <c r="K479" s="228" t="s">
        <v>0</v>
      </c>
      <c r="L479" s="47" t="s">
        <v>0</v>
      </c>
      <c r="M479" s="51" t="s">
        <v>0</v>
      </c>
      <c r="N479" s="77"/>
      <c r="O479" s="228">
        <v>6462</v>
      </c>
      <c r="P479" s="228">
        <v>663</v>
      </c>
      <c r="Q479" s="228">
        <v>248</v>
      </c>
      <c r="R479" s="228">
        <v>175</v>
      </c>
    </row>
    <row r="480" spans="2:18" s="23" customFormat="1" ht="17.25" customHeight="1" x14ac:dyDescent="0.2">
      <c r="B480" s="67">
        <v>44761</v>
      </c>
      <c r="C480" s="50">
        <v>22490</v>
      </c>
      <c r="D480" s="45">
        <v>9499</v>
      </c>
      <c r="E480" s="51">
        <v>12991</v>
      </c>
      <c r="F480" s="50" t="s">
        <v>0</v>
      </c>
      <c r="G480" s="51" t="s">
        <v>0</v>
      </c>
      <c r="H480" s="50" t="s">
        <v>0</v>
      </c>
      <c r="I480" s="45" t="s">
        <v>0</v>
      </c>
      <c r="J480" s="75" t="s">
        <v>0</v>
      </c>
      <c r="K480" s="228" t="s">
        <v>0</v>
      </c>
      <c r="L480" s="47" t="s">
        <v>0</v>
      </c>
      <c r="M480" s="51" t="s">
        <v>0</v>
      </c>
      <c r="N480" s="77"/>
      <c r="O480" s="228">
        <v>7970</v>
      </c>
      <c r="P480" s="228">
        <v>888</v>
      </c>
      <c r="Q480" s="228">
        <v>373</v>
      </c>
      <c r="R480" s="228">
        <v>268</v>
      </c>
    </row>
    <row r="481" spans="2:18" s="23" customFormat="1" ht="17.25" customHeight="1" x14ac:dyDescent="0.2">
      <c r="B481" s="67">
        <v>44762</v>
      </c>
      <c r="C481" s="50">
        <v>23560</v>
      </c>
      <c r="D481" s="45">
        <v>10342</v>
      </c>
      <c r="E481" s="51">
        <v>13218</v>
      </c>
      <c r="F481" s="50" t="s">
        <v>0</v>
      </c>
      <c r="G481" s="51" t="s">
        <v>0</v>
      </c>
      <c r="H481" s="50" t="s">
        <v>0</v>
      </c>
      <c r="I481" s="45" t="s">
        <v>0</v>
      </c>
      <c r="J481" s="75" t="s">
        <v>0</v>
      </c>
      <c r="K481" s="228" t="s">
        <v>0</v>
      </c>
      <c r="L481" s="47" t="s">
        <v>0</v>
      </c>
      <c r="M481" s="51" t="s">
        <v>0</v>
      </c>
      <c r="N481" s="77"/>
      <c r="O481" s="228">
        <v>8620</v>
      </c>
      <c r="P481" s="228">
        <v>1023</v>
      </c>
      <c r="Q481" s="228">
        <v>375</v>
      </c>
      <c r="R481" s="228">
        <v>324</v>
      </c>
    </row>
    <row r="482" spans="2:18" s="23" customFormat="1" ht="17.25" customHeight="1" x14ac:dyDescent="0.2">
      <c r="B482" s="67">
        <v>44763</v>
      </c>
      <c r="C482" s="50">
        <v>23674</v>
      </c>
      <c r="D482" s="45">
        <v>10178</v>
      </c>
      <c r="E482" s="51">
        <v>13496</v>
      </c>
      <c r="F482" s="50" t="s">
        <v>0</v>
      </c>
      <c r="G482" s="51" t="s">
        <v>0</v>
      </c>
      <c r="H482" s="50" t="s">
        <v>0</v>
      </c>
      <c r="I482" s="45" t="s">
        <v>0</v>
      </c>
      <c r="J482" s="75" t="s">
        <v>0</v>
      </c>
      <c r="K482" s="228" t="s">
        <v>0</v>
      </c>
      <c r="L482" s="47" t="s">
        <v>0</v>
      </c>
      <c r="M482" s="51" t="s">
        <v>0</v>
      </c>
      <c r="N482" s="77"/>
      <c r="O482" s="228">
        <v>8480</v>
      </c>
      <c r="P482" s="228">
        <v>980</v>
      </c>
      <c r="Q482" s="228">
        <v>399</v>
      </c>
      <c r="R482" s="228">
        <v>319</v>
      </c>
    </row>
    <row r="483" spans="2:18" s="23" customFormat="1" ht="17.25" customHeight="1" x14ac:dyDescent="0.2">
      <c r="B483" s="67">
        <v>44764</v>
      </c>
      <c r="C483" s="50">
        <v>24062</v>
      </c>
      <c r="D483" s="45">
        <v>10721</v>
      </c>
      <c r="E483" s="51">
        <v>13341</v>
      </c>
      <c r="F483" s="50" t="s">
        <v>0</v>
      </c>
      <c r="G483" s="51" t="s">
        <v>0</v>
      </c>
      <c r="H483" s="50" t="s">
        <v>0</v>
      </c>
      <c r="I483" s="45" t="s">
        <v>0</v>
      </c>
      <c r="J483" s="75" t="s">
        <v>0</v>
      </c>
      <c r="K483" s="228" t="s">
        <v>0</v>
      </c>
      <c r="L483" s="47" t="s">
        <v>0</v>
      </c>
      <c r="M483" s="51" t="s">
        <v>0</v>
      </c>
      <c r="N483" s="77"/>
      <c r="O483" s="228">
        <v>9027</v>
      </c>
      <c r="P483" s="228">
        <v>939</v>
      </c>
      <c r="Q483" s="228">
        <v>415</v>
      </c>
      <c r="R483" s="228">
        <v>340</v>
      </c>
    </row>
    <row r="484" spans="2:18" s="23" customFormat="1" ht="17.25" customHeight="1" x14ac:dyDescent="0.2">
      <c r="B484" s="67">
        <v>44765</v>
      </c>
      <c r="C484" s="50">
        <v>20969</v>
      </c>
      <c r="D484" s="45">
        <v>8110</v>
      </c>
      <c r="E484" s="51">
        <v>12859</v>
      </c>
      <c r="F484" s="50" t="s">
        <v>0</v>
      </c>
      <c r="G484" s="51" t="s">
        <v>0</v>
      </c>
      <c r="H484" s="50" t="s">
        <v>0</v>
      </c>
      <c r="I484" s="45" t="s">
        <v>0</v>
      </c>
      <c r="J484" s="75" t="s">
        <v>0</v>
      </c>
      <c r="K484" s="228" t="s">
        <v>0</v>
      </c>
      <c r="L484" s="47" t="s">
        <v>0</v>
      </c>
      <c r="M484" s="51" t="s">
        <v>0</v>
      </c>
      <c r="N484" s="77"/>
      <c r="O484" s="228">
        <v>7092</v>
      </c>
      <c r="P484" s="228">
        <v>563</v>
      </c>
      <c r="Q484" s="228">
        <v>252</v>
      </c>
      <c r="R484" s="228">
        <v>203</v>
      </c>
    </row>
    <row r="485" spans="2:18" s="23" customFormat="1" ht="17.25" customHeight="1" x14ac:dyDescent="0.2">
      <c r="B485" s="67">
        <v>44766</v>
      </c>
      <c r="C485" s="50">
        <v>18379</v>
      </c>
      <c r="D485" s="45">
        <v>5575</v>
      </c>
      <c r="E485" s="51">
        <v>12804</v>
      </c>
      <c r="F485" s="50" t="s">
        <v>0</v>
      </c>
      <c r="G485" s="51" t="s">
        <v>0</v>
      </c>
      <c r="H485" s="50" t="s">
        <v>0</v>
      </c>
      <c r="I485" s="45" t="s">
        <v>0</v>
      </c>
      <c r="J485" s="75" t="s">
        <v>0</v>
      </c>
      <c r="K485" s="228" t="s">
        <v>0</v>
      </c>
      <c r="L485" s="47" t="s">
        <v>0</v>
      </c>
      <c r="M485" s="51" t="s">
        <v>0</v>
      </c>
      <c r="N485" s="77"/>
      <c r="O485" s="228">
        <v>4984</v>
      </c>
      <c r="P485" s="228">
        <v>320</v>
      </c>
      <c r="Q485" s="228">
        <v>159</v>
      </c>
      <c r="R485" s="228">
        <v>112</v>
      </c>
    </row>
    <row r="486" spans="2:18" s="23" customFormat="1" ht="17.25" customHeight="1" x14ac:dyDescent="0.2">
      <c r="B486" s="67">
        <v>44767</v>
      </c>
      <c r="C486" s="50">
        <v>20944</v>
      </c>
      <c r="D486" s="45">
        <v>7973</v>
      </c>
      <c r="E486" s="51">
        <v>12971</v>
      </c>
      <c r="F486" s="50" t="s">
        <v>0</v>
      </c>
      <c r="G486" s="51" t="s">
        <v>0</v>
      </c>
      <c r="H486" s="50" t="s">
        <v>0</v>
      </c>
      <c r="I486" s="45" t="s">
        <v>0</v>
      </c>
      <c r="J486" s="75" t="s">
        <v>0</v>
      </c>
      <c r="K486" s="228" t="s">
        <v>0</v>
      </c>
      <c r="L486" s="47" t="s">
        <v>0</v>
      </c>
      <c r="M486" s="51" t="s">
        <v>0</v>
      </c>
      <c r="N486" s="77"/>
      <c r="O486" s="228">
        <v>6830</v>
      </c>
      <c r="P486" s="228">
        <v>683</v>
      </c>
      <c r="Q486" s="228">
        <v>233</v>
      </c>
      <c r="R486" s="228">
        <v>227</v>
      </c>
    </row>
    <row r="487" spans="2:18" s="23" customFormat="1" ht="17.25" customHeight="1" x14ac:dyDescent="0.2">
      <c r="B487" s="67">
        <v>44768</v>
      </c>
      <c r="C487" s="50">
        <v>23059</v>
      </c>
      <c r="D487" s="45">
        <v>9673</v>
      </c>
      <c r="E487" s="51">
        <v>13386</v>
      </c>
      <c r="F487" s="50" t="s">
        <v>0</v>
      </c>
      <c r="G487" s="51" t="s">
        <v>0</v>
      </c>
      <c r="H487" s="50" t="s">
        <v>0</v>
      </c>
      <c r="I487" s="45" t="s">
        <v>0</v>
      </c>
      <c r="J487" s="75" t="s">
        <v>0</v>
      </c>
      <c r="K487" s="228" t="s">
        <v>0</v>
      </c>
      <c r="L487" s="47" t="s">
        <v>0</v>
      </c>
      <c r="M487" s="51" t="s">
        <v>0</v>
      </c>
      <c r="N487" s="77"/>
      <c r="O487" s="228">
        <v>8057</v>
      </c>
      <c r="P487" s="228">
        <v>920</v>
      </c>
      <c r="Q487" s="228">
        <v>374</v>
      </c>
      <c r="R487" s="228">
        <v>322</v>
      </c>
    </row>
    <row r="488" spans="2:18" s="23" customFormat="1" ht="17.25" customHeight="1" x14ac:dyDescent="0.2">
      <c r="B488" s="67">
        <v>44769</v>
      </c>
      <c r="C488" s="50">
        <v>24009</v>
      </c>
      <c r="D488" s="45">
        <v>10399</v>
      </c>
      <c r="E488" s="51">
        <v>13610</v>
      </c>
      <c r="F488" s="50" t="s">
        <v>0</v>
      </c>
      <c r="G488" s="51" t="s">
        <v>0</v>
      </c>
      <c r="H488" s="50" t="s">
        <v>0</v>
      </c>
      <c r="I488" s="45" t="s">
        <v>0</v>
      </c>
      <c r="J488" s="75" t="s">
        <v>0</v>
      </c>
      <c r="K488" s="228" t="s">
        <v>0</v>
      </c>
      <c r="L488" s="47" t="s">
        <v>0</v>
      </c>
      <c r="M488" s="51" t="s">
        <v>0</v>
      </c>
      <c r="N488" s="77"/>
      <c r="O488" s="228">
        <v>8626</v>
      </c>
      <c r="P488" s="228">
        <v>975</v>
      </c>
      <c r="Q488" s="228">
        <v>437</v>
      </c>
      <c r="R488" s="228">
        <v>361</v>
      </c>
    </row>
    <row r="489" spans="2:18" s="23" customFormat="1" ht="17.25" customHeight="1" x14ac:dyDescent="0.2">
      <c r="B489" s="67">
        <v>44770</v>
      </c>
      <c r="C489" s="50">
        <v>24103</v>
      </c>
      <c r="D489" s="45">
        <v>10506</v>
      </c>
      <c r="E489" s="51">
        <v>13597</v>
      </c>
      <c r="F489" s="50" t="s">
        <v>0</v>
      </c>
      <c r="G489" s="51" t="s">
        <v>0</v>
      </c>
      <c r="H489" s="50" t="s">
        <v>0</v>
      </c>
      <c r="I489" s="45" t="s">
        <v>0</v>
      </c>
      <c r="J489" s="75" t="s">
        <v>0</v>
      </c>
      <c r="K489" s="228" t="s">
        <v>0</v>
      </c>
      <c r="L489" s="47" t="s">
        <v>0</v>
      </c>
      <c r="M489" s="51" t="s">
        <v>0</v>
      </c>
      <c r="N489" s="77"/>
      <c r="O489" s="228">
        <v>8714</v>
      </c>
      <c r="P489" s="228">
        <v>1030</v>
      </c>
      <c r="Q489" s="228">
        <v>423</v>
      </c>
      <c r="R489" s="228">
        <v>339</v>
      </c>
    </row>
    <row r="490" spans="2:18" s="23" customFormat="1" ht="17.25" customHeight="1" x14ac:dyDescent="0.2">
      <c r="B490" s="67">
        <v>44771</v>
      </c>
      <c r="C490" s="50">
        <v>24015</v>
      </c>
      <c r="D490" s="45">
        <v>10798</v>
      </c>
      <c r="E490" s="51">
        <v>13217</v>
      </c>
      <c r="F490" s="50" t="s">
        <v>0</v>
      </c>
      <c r="G490" s="51" t="s">
        <v>0</v>
      </c>
      <c r="H490" s="50" t="s">
        <v>0</v>
      </c>
      <c r="I490" s="45" t="s">
        <v>0</v>
      </c>
      <c r="J490" s="75" t="s">
        <v>0</v>
      </c>
      <c r="K490" s="228" t="s">
        <v>0</v>
      </c>
      <c r="L490" s="47" t="s">
        <v>0</v>
      </c>
      <c r="M490" s="51" t="s">
        <v>0</v>
      </c>
      <c r="N490" s="77"/>
      <c r="O490" s="228">
        <v>9074</v>
      </c>
      <c r="P490" s="228">
        <v>1012</v>
      </c>
      <c r="Q490" s="228">
        <v>418</v>
      </c>
      <c r="R490" s="228">
        <v>294</v>
      </c>
    </row>
    <row r="491" spans="2:18" s="23" customFormat="1" ht="17.25" customHeight="1" x14ac:dyDescent="0.2">
      <c r="B491" s="67">
        <v>44772</v>
      </c>
      <c r="C491" s="50">
        <v>21358</v>
      </c>
      <c r="D491" s="45">
        <v>7977</v>
      </c>
      <c r="E491" s="51">
        <v>13381</v>
      </c>
      <c r="F491" s="50" t="s">
        <v>0</v>
      </c>
      <c r="G491" s="51" t="s">
        <v>0</v>
      </c>
      <c r="H491" s="50" t="s">
        <v>0</v>
      </c>
      <c r="I491" s="45" t="s">
        <v>0</v>
      </c>
      <c r="J491" s="75" t="s">
        <v>0</v>
      </c>
      <c r="K491" s="228" t="s">
        <v>0</v>
      </c>
      <c r="L491" s="47" t="s">
        <v>0</v>
      </c>
      <c r="M491" s="51" t="s">
        <v>0</v>
      </c>
      <c r="N491" s="77"/>
      <c r="O491" s="228">
        <v>6949</v>
      </c>
      <c r="P491" s="228">
        <v>593</v>
      </c>
      <c r="Q491" s="228">
        <v>260</v>
      </c>
      <c r="R491" s="228">
        <v>175</v>
      </c>
    </row>
    <row r="492" spans="2:18" s="23" customFormat="1" ht="17.25" customHeight="1" x14ac:dyDescent="0.2">
      <c r="B492" s="68">
        <v>44773</v>
      </c>
      <c r="C492" s="52">
        <v>18674</v>
      </c>
      <c r="D492" s="53">
        <v>5476</v>
      </c>
      <c r="E492" s="54">
        <v>13198</v>
      </c>
      <c r="F492" s="52" t="s">
        <v>0</v>
      </c>
      <c r="G492" s="54" t="s">
        <v>0</v>
      </c>
      <c r="H492" s="52" t="s">
        <v>0</v>
      </c>
      <c r="I492" s="53" t="s">
        <v>0</v>
      </c>
      <c r="J492" s="76" t="s">
        <v>0</v>
      </c>
      <c r="K492" s="231" t="s">
        <v>0</v>
      </c>
      <c r="L492" s="55" t="s">
        <v>0</v>
      </c>
      <c r="M492" s="54" t="s">
        <v>0</v>
      </c>
      <c r="N492" s="77"/>
      <c r="O492" s="231">
        <v>4909</v>
      </c>
      <c r="P492" s="231">
        <v>345</v>
      </c>
      <c r="Q492" s="231">
        <v>132</v>
      </c>
      <c r="R492" s="231">
        <v>90</v>
      </c>
    </row>
    <row r="493" spans="2:18" s="23" customFormat="1" ht="17.25" customHeight="1" x14ac:dyDescent="0.2">
      <c r="B493" s="69">
        <v>44774</v>
      </c>
      <c r="C493" s="70">
        <v>21122</v>
      </c>
      <c r="D493" s="71">
        <v>7403</v>
      </c>
      <c r="E493" s="72">
        <v>13719</v>
      </c>
      <c r="F493" s="70" t="s">
        <v>0</v>
      </c>
      <c r="G493" s="72" t="s">
        <v>0</v>
      </c>
      <c r="H493" s="70" t="s">
        <v>0</v>
      </c>
      <c r="I493" s="71" t="s">
        <v>0</v>
      </c>
      <c r="J493" s="74" t="s">
        <v>0</v>
      </c>
      <c r="K493" s="230" t="s">
        <v>0</v>
      </c>
      <c r="L493" s="73" t="s">
        <v>0</v>
      </c>
      <c r="M493" s="72" t="s">
        <v>0</v>
      </c>
      <c r="N493" s="77"/>
      <c r="O493" s="230">
        <v>6351</v>
      </c>
      <c r="P493" s="230">
        <v>620</v>
      </c>
      <c r="Q493" s="230">
        <v>229</v>
      </c>
      <c r="R493" s="230">
        <v>203</v>
      </c>
    </row>
    <row r="494" spans="2:18" s="23" customFormat="1" ht="17.25" customHeight="1" x14ac:dyDescent="0.2">
      <c r="B494" s="67">
        <v>44775</v>
      </c>
      <c r="C494" s="50">
        <v>23437</v>
      </c>
      <c r="D494" s="45">
        <v>9900</v>
      </c>
      <c r="E494" s="51">
        <v>13537</v>
      </c>
      <c r="F494" s="50" t="s">
        <v>0</v>
      </c>
      <c r="G494" s="51" t="s">
        <v>0</v>
      </c>
      <c r="H494" s="50" t="s">
        <v>0</v>
      </c>
      <c r="I494" s="45" t="s">
        <v>0</v>
      </c>
      <c r="J494" s="75" t="s">
        <v>0</v>
      </c>
      <c r="K494" s="228" t="s">
        <v>0</v>
      </c>
      <c r="L494" s="47" t="s">
        <v>0</v>
      </c>
      <c r="M494" s="51" t="s">
        <v>0</v>
      </c>
      <c r="N494" s="77"/>
      <c r="O494" s="228">
        <v>8316</v>
      </c>
      <c r="P494" s="228">
        <v>943</v>
      </c>
      <c r="Q494" s="228">
        <v>329</v>
      </c>
      <c r="R494" s="228">
        <v>312</v>
      </c>
    </row>
    <row r="495" spans="2:18" s="23" customFormat="1" ht="17.25" customHeight="1" x14ac:dyDescent="0.2">
      <c r="B495" s="67">
        <v>44776</v>
      </c>
      <c r="C495" s="50">
        <v>23715</v>
      </c>
      <c r="D495" s="45">
        <v>10292</v>
      </c>
      <c r="E495" s="51">
        <v>13423</v>
      </c>
      <c r="F495" s="50" t="s">
        <v>0</v>
      </c>
      <c r="G495" s="51" t="s">
        <v>0</v>
      </c>
      <c r="H495" s="50" t="s">
        <v>0</v>
      </c>
      <c r="I495" s="45" t="s">
        <v>0</v>
      </c>
      <c r="J495" s="75" t="s">
        <v>0</v>
      </c>
      <c r="K495" s="228" t="s">
        <v>0</v>
      </c>
      <c r="L495" s="47" t="s">
        <v>0</v>
      </c>
      <c r="M495" s="51" t="s">
        <v>0</v>
      </c>
      <c r="N495" s="77"/>
      <c r="O495" s="228">
        <v>8630</v>
      </c>
      <c r="P495" s="228">
        <v>976</v>
      </c>
      <c r="Q495" s="228">
        <v>385</v>
      </c>
      <c r="R495" s="228">
        <v>301</v>
      </c>
    </row>
    <row r="496" spans="2:18" s="23" customFormat="1" ht="17.25" customHeight="1" x14ac:dyDescent="0.2">
      <c r="B496" s="67">
        <v>44777</v>
      </c>
      <c r="C496" s="50">
        <v>23350</v>
      </c>
      <c r="D496" s="45">
        <v>10154</v>
      </c>
      <c r="E496" s="51">
        <v>13196</v>
      </c>
      <c r="F496" s="50" t="s">
        <v>0</v>
      </c>
      <c r="G496" s="51" t="s">
        <v>0</v>
      </c>
      <c r="H496" s="50" t="s">
        <v>0</v>
      </c>
      <c r="I496" s="45" t="s">
        <v>0</v>
      </c>
      <c r="J496" s="75" t="s">
        <v>0</v>
      </c>
      <c r="K496" s="228" t="s">
        <v>0</v>
      </c>
      <c r="L496" s="47" t="s">
        <v>0</v>
      </c>
      <c r="M496" s="51" t="s">
        <v>0</v>
      </c>
      <c r="N496" s="77"/>
      <c r="O496" s="228">
        <v>8520</v>
      </c>
      <c r="P496" s="228">
        <v>907</v>
      </c>
      <c r="Q496" s="228">
        <v>417</v>
      </c>
      <c r="R496" s="228">
        <v>310</v>
      </c>
    </row>
    <row r="497" spans="2:18" s="23" customFormat="1" ht="17.25" customHeight="1" x14ac:dyDescent="0.2">
      <c r="B497" s="67">
        <v>44778</v>
      </c>
      <c r="C497" s="50">
        <v>24346</v>
      </c>
      <c r="D497" s="45">
        <v>10935</v>
      </c>
      <c r="E497" s="51">
        <v>13411</v>
      </c>
      <c r="F497" s="50" t="s">
        <v>0</v>
      </c>
      <c r="G497" s="51" t="s">
        <v>0</v>
      </c>
      <c r="H497" s="50" t="s">
        <v>0</v>
      </c>
      <c r="I497" s="45" t="s">
        <v>0</v>
      </c>
      <c r="J497" s="75" t="s">
        <v>0</v>
      </c>
      <c r="K497" s="228" t="s">
        <v>0</v>
      </c>
      <c r="L497" s="47" t="s">
        <v>0</v>
      </c>
      <c r="M497" s="51" t="s">
        <v>0</v>
      </c>
      <c r="N497" s="77"/>
      <c r="O497" s="228">
        <v>9239</v>
      </c>
      <c r="P497" s="228">
        <v>966</v>
      </c>
      <c r="Q497" s="228">
        <v>400</v>
      </c>
      <c r="R497" s="228">
        <v>330</v>
      </c>
    </row>
    <row r="498" spans="2:18" s="23" customFormat="1" ht="17.25" customHeight="1" x14ac:dyDescent="0.2">
      <c r="B498" s="67">
        <v>44779</v>
      </c>
      <c r="C498" s="50">
        <v>21271</v>
      </c>
      <c r="D498" s="45">
        <v>7931</v>
      </c>
      <c r="E498" s="51">
        <v>13340</v>
      </c>
      <c r="F498" s="50" t="s">
        <v>0</v>
      </c>
      <c r="G498" s="51" t="s">
        <v>0</v>
      </c>
      <c r="H498" s="50" t="s">
        <v>0</v>
      </c>
      <c r="I498" s="45" t="s">
        <v>0</v>
      </c>
      <c r="J498" s="75" t="s">
        <v>0</v>
      </c>
      <c r="K498" s="228" t="s">
        <v>0</v>
      </c>
      <c r="L498" s="47" t="s">
        <v>0</v>
      </c>
      <c r="M498" s="51" t="s">
        <v>0</v>
      </c>
      <c r="N498" s="77"/>
      <c r="O498" s="228">
        <v>6889</v>
      </c>
      <c r="P498" s="228">
        <v>606</v>
      </c>
      <c r="Q498" s="228">
        <v>280</v>
      </c>
      <c r="R498" s="228">
        <v>156</v>
      </c>
    </row>
    <row r="499" spans="2:18" s="23" customFormat="1" ht="17.25" customHeight="1" x14ac:dyDescent="0.2">
      <c r="B499" s="67">
        <v>44780</v>
      </c>
      <c r="C499" s="50">
        <v>18556</v>
      </c>
      <c r="D499" s="45">
        <v>5332</v>
      </c>
      <c r="E499" s="51">
        <v>13224</v>
      </c>
      <c r="F499" s="50" t="s">
        <v>0</v>
      </c>
      <c r="G499" s="51" t="s">
        <v>0</v>
      </c>
      <c r="H499" s="50" t="s">
        <v>0</v>
      </c>
      <c r="I499" s="45" t="s">
        <v>0</v>
      </c>
      <c r="J499" s="75" t="s">
        <v>0</v>
      </c>
      <c r="K499" s="228" t="s">
        <v>0</v>
      </c>
      <c r="L499" s="47" t="s">
        <v>0</v>
      </c>
      <c r="M499" s="51" t="s">
        <v>0</v>
      </c>
      <c r="N499" s="77"/>
      <c r="O499" s="228">
        <v>4807</v>
      </c>
      <c r="P499" s="228">
        <v>321</v>
      </c>
      <c r="Q499" s="228">
        <v>134</v>
      </c>
      <c r="R499" s="228">
        <v>70</v>
      </c>
    </row>
    <row r="500" spans="2:18" s="23" customFormat="1" ht="17.25" customHeight="1" x14ac:dyDescent="0.2">
      <c r="B500" s="67">
        <v>44781</v>
      </c>
      <c r="C500" s="50">
        <v>21106</v>
      </c>
      <c r="D500" s="45">
        <v>7864</v>
      </c>
      <c r="E500" s="51">
        <v>13242</v>
      </c>
      <c r="F500" s="50" t="s">
        <v>0</v>
      </c>
      <c r="G500" s="51" t="s">
        <v>0</v>
      </c>
      <c r="H500" s="50" t="s">
        <v>0</v>
      </c>
      <c r="I500" s="45" t="s">
        <v>0</v>
      </c>
      <c r="J500" s="75" t="s">
        <v>0</v>
      </c>
      <c r="K500" s="228" t="s">
        <v>0</v>
      </c>
      <c r="L500" s="47" t="s">
        <v>0</v>
      </c>
      <c r="M500" s="51" t="s">
        <v>0</v>
      </c>
      <c r="N500" s="77"/>
      <c r="O500" s="228">
        <v>6701</v>
      </c>
      <c r="P500" s="228">
        <v>656</v>
      </c>
      <c r="Q500" s="228">
        <v>246</v>
      </c>
      <c r="R500" s="228">
        <v>261</v>
      </c>
    </row>
    <row r="501" spans="2:18" s="23" customFormat="1" ht="17.25" customHeight="1" x14ac:dyDescent="0.2">
      <c r="B501" s="67">
        <v>44782</v>
      </c>
      <c r="C501" s="50">
        <v>23128</v>
      </c>
      <c r="D501" s="45">
        <v>9876</v>
      </c>
      <c r="E501" s="51">
        <v>13252</v>
      </c>
      <c r="F501" s="50" t="s">
        <v>0</v>
      </c>
      <c r="G501" s="51" t="s">
        <v>0</v>
      </c>
      <c r="H501" s="50" t="s">
        <v>0</v>
      </c>
      <c r="I501" s="45" t="s">
        <v>0</v>
      </c>
      <c r="J501" s="75" t="s">
        <v>0</v>
      </c>
      <c r="K501" s="228" t="s">
        <v>0</v>
      </c>
      <c r="L501" s="47" t="s">
        <v>0</v>
      </c>
      <c r="M501" s="51" t="s">
        <v>0</v>
      </c>
      <c r="N501" s="77"/>
      <c r="O501" s="228">
        <v>8280</v>
      </c>
      <c r="P501" s="228">
        <v>890</v>
      </c>
      <c r="Q501" s="228">
        <v>361</v>
      </c>
      <c r="R501" s="228">
        <v>345</v>
      </c>
    </row>
    <row r="502" spans="2:18" s="23" customFormat="1" ht="17.25" customHeight="1" x14ac:dyDescent="0.2">
      <c r="B502" s="67">
        <v>44783</v>
      </c>
      <c r="C502" s="50">
        <v>23908</v>
      </c>
      <c r="D502" s="45">
        <v>10554</v>
      </c>
      <c r="E502" s="51">
        <v>13354</v>
      </c>
      <c r="F502" s="50" t="s">
        <v>0</v>
      </c>
      <c r="G502" s="51" t="s">
        <v>0</v>
      </c>
      <c r="H502" s="50" t="s">
        <v>0</v>
      </c>
      <c r="I502" s="45" t="s">
        <v>0</v>
      </c>
      <c r="J502" s="75" t="s">
        <v>0</v>
      </c>
      <c r="K502" s="228" t="s">
        <v>0</v>
      </c>
      <c r="L502" s="47" t="s">
        <v>0</v>
      </c>
      <c r="M502" s="51" t="s">
        <v>0</v>
      </c>
      <c r="N502" s="77"/>
      <c r="O502" s="228">
        <v>8830</v>
      </c>
      <c r="P502" s="228">
        <v>964</v>
      </c>
      <c r="Q502" s="228">
        <v>406</v>
      </c>
      <c r="R502" s="228">
        <v>354</v>
      </c>
    </row>
    <row r="503" spans="2:18" s="23" customFormat="1" ht="17.25" customHeight="1" x14ac:dyDescent="0.2">
      <c r="B503" s="67">
        <v>44784</v>
      </c>
      <c r="C503" s="50">
        <v>23495</v>
      </c>
      <c r="D503" s="45">
        <v>10262</v>
      </c>
      <c r="E503" s="51">
        <v>13233</v>
      </c>
      <c r="F503" s="50" t="s">
        <v>0</v>
      </c>
      <c r="G503" s="51" t="s">
        <v>0</v>
      </c>
      <c r="H503" s="50" t="s">
        <v>0</v>
      </c>
      <c r="I503" s="45" t="s">
        <v>0</v>
      </c>
      <c r="J503" s="75" t="s">
        <v>0</v>
      </c>
      <c r="K503" s="228" t="s">
        <v>0</v>
      </c>
      <c r="L503" s="47" t="s">
        <v>0</v>
      </c>
      <c r="M503" s="51" t="s">
        <v>0</v>
      </c>
      <c r="N503" s="77"/>
      <c r="O503" s="228">
        <v>8580</v>
      </c>
      <c r="P503" s="228">
        <v>930</v>
      </c>
      <c r="Q503" s="228">
        <v>433</v>
      </c>
      <c r="R503" s="228">
        <v>319</v>
      </c>
    </row>
    <row r="504" spans="2:18" s="23" customFormat="1" ht="17.25" customHeight="1" x14ac:dyDescent="0.2">
      <c r="B504" s="67">
        <v>44785</v>
      </c>
      <c r="C504" s="50">
        <v>24295</v>
      </c>
      <c r="D504" s="45">
        <v>11013</v>
      </c>
      <c r="E504" s="51">
        <v>13282</v>
      </c>
      <c r="F504" s="50" t="s">
        <v>0</v>
      </c>
      <c r="G504" s="51" t="s">
        <v>0</v>
      </c>
      <c r="H504" s="50" t="s">
        <v>0</v>
      </c>
      <c r="I504" s="45" t="s">
        <v>0</v>
      </c>
      <c r="J504" s="75" t="s">
        <v>0</v>
      </c>
      <c r="K504" s="228" t="s">
        <v>0</v>
      </c>
      <c r="L504" s="47" t="s">
        <v>0</v>
      </c>
      <c r="M504" s="51" t="s">
        <v>0</v>
      </c>
      <c r="N504" s="77"/>
      <c r="O504" s="228">
        <v>9355</v>
      </c>
      <c r="P504" s="228">
        <v>933</v>
      </c>
      <c r="Q504" s="228">
        <v>398</v>
      </c>
      <c r="R504" s="228">
        <v>327</v>
      </c>
    </row>
    <row r="505" spans="2:18" s="23" customFormat="1" ht="17.25" customHeight="1" x14ac:dyDescent="0.2">
      <c r="B505" s="67">
        <v>44786</v>
      </c>
      <c r="C505" s="50">
        <v>20562</v>
      </c>
      <c r="D505" s="45">
        <v>7578</v>
      </c>
      <c r="E505" s="51">
        <v>12984</v>
      </c>
      <c r="F505" s="50" t="s">
        <v>0</v>
      </c>
      <c r="G505" s="51" t="s">
        <v>0</v>
      </c>
      <c r="H505" s="50" t="s">
        <v>0</v>
      </c>
      <c r="I505" s="45" t="s">
        <v>0</v>
      </c>
      <c r="J505" s="75" t="s">
        <v>0</v>
      </c>
      <c r="K505" s="228" t="s">
        <v>0</v>
      </c>
      <c r="L505" s="47" t="s">
        <v>0</v>
      </c>
      <c r="M505" s="51" t="s">
        <v>0</v>
      </c>
      <c r="N505" s="77"/>
      <c r="O505" s="228">
        <v>6646</v>
      </c>
      <c r="P505" s="228">
        <v>512</v>
      </c>
      <c r="Q505" s="228">
        <v>254</v>
      </c>
      <c r="R505" s="228">
        <v>166</v>
      </c>
    </row>
    <row r="506" spans="2:18" s="23" customFormat="1" ht="17.25" customHeight="1" x14ac:dyDescent="0.2">
      <c r="B506" s="67">
        <v>44787</v>
      </c>
      <c r="C506" s="50">
        <v>18567</v>
      </c>
      <c r="D506" s="45">
        <v>5176</v>
      </c>
      <c r="E506" s="51">
        <v>13391</v>
      </c>
      <c r="F506" s="50" t="s">
        <v>0</v>
      </c>
      <c r="G506" s="51" t="s">
        <v>0</v>
      </c>
      <c r="H506" s="50" t="s">
        <v>0</v>
      </c>
      <c r="I506" s="45" t="s">
        <v>0</v>
      </c>
      <c r="J506" s="75" t="s">
        <v>0</v>
      </c>
      <c r="K506" s="228" t="s">
        <v>0</v>
      </c>
      <c r="L506" s="47" t="s">
        <v>0</v>
      </c>
      <c r="M506" s="51" t="s">
        <v>0</v>
      </c>
      <c r="N506" s="77"/>
      <c r="O506" s="228">
        <v>4668</v>
      </c>
      <c r="P506" s="228">
        <v>286</v>
      </c>
      <c r="Q506" s="228">
        <v>137</v>
      </c>
      <c r="R506" s="228">
        <v>85</v>
      </c>
    </row>
    <row r="507" spans="2:18" s="23" customFormat="1" ht="17.25" customHeight="1" x14ac:dyDescent="0.2">
      <c r="B507" s="67">
        <v>44788</v>
      </c>
      <c r="C507" s="50">
        <v>21171</v>
      </c>
      <c r="D507" s="45">
        <v>7734</v>
      </c>
      <c r="E507" s="51">
        <v>13437</v>
      </c>
      <c r="F507" s="50" t="s">
        <v>0</v>
      </c>
      <c r="G507" s="51" t="s">
        <v>0</v>
      </c>
      <c r="H507" s="50" t="s">
        <v>0</v>
      </c>
      <c r="I507" s="45" t="s">
        <v>0</v>
      </c>
      <c r="J507" s="75" t="s">
        <v>0</v>
      </c>
      <c r="K507" s="228" t="s">
        <v>0</v>
      </c>
      <c r="L507" s="47" t="s">
        <v>0</v>
      </c>
      <c r="M507" s="51" t="s">
        <v>0</v>
      </c>
      <c r="N507" s="77"/>
      <c r="O507" s="228">
        <v>6608</v>
      </c>
      <c r="P507" s="228">
        <v>663</v>
      </c>
      <c r="Q507" s="228">
        <v>244</v>
      </c>
      <c r="R507" s="228">
        <v>219</v>
      </c>
    </row>
    <row r="508" spans="2:18" s="23" customFormat="1" ht="17.25" customHeight="1" x14ac:dyDescent="0.2">
      <c r="B508" s="67">
        <v>44789</v>
      </c>
      <c r="C508" s="50">
        <v>23239</v>
      </c>
      <c r="D508" s="45">
        <v>9789</v>
      </c>
      <c r="E508" s="51">
        <v>13450</v>
      </c>
      <c r="F508" s="50" t="s">
        <v>0</v>
      </c>
      <c r="G508" s="51" t="s">
        <v>0</v>
      </c>
      <c r="H508" s="50" t="s">
        <v>0</v>
      </c>
      <c r="I508" s="45" t="s">
        <v>0</v>
      </c>
      <c r="J508" s="75" t="s">
        <v>0</v>
      </c>
      <c r="K508" s="228" t="s">
        <v>0</v>
      </c>
      <c r="L508" s="47" t="s">
        <v>0</v>
      </c>
      <c r="M508" s="51" t="s">
        <v>0</v>
      </c>
      <c r="N508" s="77"/>
      <c r="O508" s="228">
        <v>8261</v>
      </c>
      <c r="P508" s="228">
        <v>849</v>
      </c>
      <c r="Q508" s="228">
        <v>363</v>
      </c>
      <c r="R508" s="228">
        <v>316</v>
      </c>
    </row>
    <row r="509" spans="2:18" s="23" customFormat="1" ht="17.25" customHeight="1" x14ac:dyDescent="0.2">
      <c r="B509" s="67">
        <v>44790</v>
      </c>
      <c r="C509" s="50">
        <v>23940</v>
      </c>
      <c r="D509" s="45">
        <v>10545</v>
      </c>
      <c r="E509" s="51">
        <v>13395</v>
      </c>
      <c r="F509" s="50" t="s">
        <v>0</v>
      </c>
      <c r="G509" s="51" t="s">
        <v>0</v>
      </c>
      <c r="H509" s="50" t="s">
        <v>0</v>
      </c>
      <c r="I509" s="45" t="s">
        <v>0</v>
      </c>
      <c r="J509" s="75" t="s">
        <v>0</v>
      </c>
      <c r="K509" s="228" t="s">
        <v>0</v>
      </c>
      <c r="L509" s="47" t="s">
        <v>0</v>
      </c>
      <c r="M509" s="51" t="s">
        <v>0</v>
      </c>
      <c r="N509" s="77"/>
      <c r="O509" s="228">
        <v>8838</v>
      </c>
      <c r="P509" s="228">
        <v>986</v>
      </c>
      <c r="Q509" s="228">
        <v>388</v>
      </c>
      <c r="R509" s="228">
        <v>333</v>
      </c>
    </row>
    <row r="510" spans="2:18" s="23" customFormat="1" ht="17.25" customHeight="1" x14ac:dyDescent="0.2">
      <c r="B510" s="67">
        <v>44791</v>
      </c>
      <c r="C510" s="50">
        <v>24211</v>
      </c>
      <c r="D510" s="45">
        <v>10541</v>
      </c>
      <c r="E510" s="51">
        <v>13670</v>
      </c>
      <c r="F510" s="50" t="s">
        <v>0</v>
      </c>
      <c r="G510" s="51" t="s">
        <v>0</v>
      </c>
      <c r="H510" s="50" t="s">
        <v>0</v>
      </c>
      <c r="I510" s="45" t="s">
        <v>0</v>
      </c>
      <c r="J510" s="75" t="s">
        <v>0</v>
      </c>
      <c r="K510" s="228" t="s">
        <v>0</v>
      </c>
      <c r="L510" s="47" t="s">
        <v>0</v>
      </c>
      <c r="M510" s="51" t="s">
        <v>0</v>
      </c>
      <c r="N510" s="77"/>
      <c r="O510" s="228">
        <v>8773</v>
      </c>
      <c r="P510" s="228">
        <v>1021</v>
      </c>
      <c r="Q510" s="228">
        <v>414</v>
      </c>
      <c r="R510" s="228">
        <v>333</v>
      </c>
    </row>
    <row r="511" spans="2:18" s="23" customFormat="1" ht="17.25" customHeight="1" x14ac:dyDescent="0.2">
      <c r="B511" s="67">
        <v>44792</v>
      </c>
      <c r="C511" s="50">
        <v>24519</v>
      </c>
      <c r="D511" s="45">
        <v>11013</v>
      </c>
      <c r="E511" s="51">
        <v>13506</v>
      </c>
      <c r="F511" s="50" t="s">
        <v>0</v>
      </c>
      <c r="G511" s="51" t="s">
        <v>0</v>
      </c>
      <c r="H511" s="50" t="s">
        <v>0</v>
      </c>
      <c r="I511" s="45" t="s">
        <v>0</v>
      </c>
      <c r="J511" s="75" t="s">
        <v>0</v>
      </c>
      <c r="K511" s="228" t="s">
        <v>0</v>
      </c>
      <c r="L511" s="47" t="s">
        <v>0</v>
      </c>
      <c r="M511" s="51" t="s">
        <v>0</v>
      </c>
      <c r="N511" s="77"/>
      <c r="O511" s="228">
        <v>9364</v>
      </c>
      <c r="P511" s="228">
        <v>933</v>
      </c>
      <c r="Q511" s="228">
        <v>410</v>
      </c>
      <c r="R511" s="228">
        <v>306</v>
      </c>
    </row>
    <row r="512" spans="2:18" s="23" customFormat="1" ht="17.25" customHeight="1" x14ac:dyDescent="0.2">
      <c r="B512" s="67">
        <v>44793</v>
      </c>
      <c r="C512" s="50">
        <v>21778</v>
      </c>
      <c r="D512" s="45">
        <v>8243</v>
      </c>
      <c r="E512" s="51">
        <v>13535</v>
      </c>
      <c r="F512" s="50" t="s">
        <v>0</v>
      </c>
      <c r="G512" s="51" t="s">
        <v>0</v>
      </c>
      <c r="H512" s="50" t="s">
        <v>0</v>
      </c>
      <c r="I512" s="45" t="s">
        <v>0</v>
      </c>
      <c r="J512" s="75" t="s">
        <v>0</v>
      </c>
      <c r="K512" s="228" t="s">
        <v>0</v>
      </c>
      <c r="L512" s="47" t="s">
        <v>0</v>
      </c>
      <c r="M512" s="51" t="s">
        <v>0</v>
      </c>
      <c r="N512" s="77"/>
      <c r="O512" s="228">
        <v>7096</v>
      </c>
      <c r="P512" s="228">
        <v>642</v>
      </c>
      <c r="Q512" s="228">
        <v>298</v>
      </c>
      <c r="R512" s="228">
        <v>207</v>
      </c>
    </row>
    <row r="513" spans="2:18" s="23" customFormat="1" ht="17.25" customHeight="1" x14ac:dyDescent="0.2">
      <c r="B513" s="67">
        <v>44794</v>
      </c>
      <c r="C513" s="50">
        <v>19262</v>
      </c>
      <c r="D513" s="45">
        <v>5691</v>
      </c>
      <c r="E513" s="51">
        <v>13571</v>
      </c>
      <c r="F513" s="50" t="s">
        <v>0</v>
      </c>
      <c r="G513" s="51" t="s">
        <v>0</v>
      </c>
      <c r="H513" s="50" t="s">
        <v>0</v>
      </c>
      <c r="I513" s="45" t="s">
        <v>0</v>
      </c>
      <c r="J513" s="75" t="s">
        <v>0</v>
      </c>
      <c r="K513" s="228" t="s">
        <v>0</v>
      </c>
      <c r="L513" s="47" t="s">
        <v>0</v>
      </c>
      <c r="M513" s="51" t="s">
        <v>0</v>
      </c>
      <c r="N513" s="77"/>
      <c r="O513" s="228">
        <v>5171</v>
      </c>
      <c r="P513" s="228">
        <v>295</v>
      </c>
      <c r="Q513" s="228">
        <v>136</v>
      </c>
      <c r="R513" s="228">
        <v>89</v>
      </c>
    </row>
    <row r="514" spans="2:18" s="23" customFormat="1" ht="17.25" customHeight="1" x14ac:dyDescent="0.2">
      <c r="B514" s="67">
        <v>44795</v>
      </c>
      <c r="C514" s="50">
        <v>21165</v>
      </c>
      <c r="D514" s="45">
        <v>7483</v>
      </c>
      <c r="E514" s="51">
        <v>13682</v>
      </c>
      <c r="F514" s="50" t="s">
        <v>0</v>
      </c>
      <c r="G514" s="51" t="s">
        <v>0</v>
      </c>
      <c r="H514" s="50" t="s">
        <v>0</v>
      </c>
      <c r="I514" s="45" t="s">
        <v>0</v>
      </c>
      <c r="J514" s="75" t="s">
        <v>0</v>
      </c>
      <c r="K514" s="228" t="s">
        <v>0</v>
      </c>
      <c r="L514" s="47" t="s">
        <v>0</v>
      </c>
      <c r="M514" s="51" t="s">
        <v>0</v>
      </c>
      <c r="N514" s="77"/>
      <c r="O514" s="228">
        <v>6387</v>
      </c>
      <c r="P514" s="228">
        <v>612</v>
      </c>
      <c r="Q514" s="228">
        <v>260</v>
      </c>
      <c r="R514" s="228">
        <v>224</v>
      </c>
    </row>
    <row r="515" spans="2:18" s="23" customFormat="1" ht="17.25" customHeight="1" x14ac:dyDescent="0.2">
      <c r="B515" s="67">
        <v>44796</v>
      </c>
      <c r="C515" s="50">
        <v>23244</v>
      </c>
      <c r="D515" s="45">
        <v>9762</v>
      </c>
      <c r="E515" s="51">
        <v>13482</v>
      </c>
      <c r="F515" s="50" t="s">
        <v>0</v>
      </c>
      <c r="G515" s="51" t="s">
        <v>0</v>
      </c>
      <c r="H515" s="50" t="s">
        <v>0</v>
      </c>
      <c r="I515" s="45" t="s">
        <v>0</v>
      </c>
      <c r="J515" s="75" t="s">
        <v>0</v>
      </c>
      <c r="K515" s="228" t="s">
        <v>0</v>
      </c>
      <c r="L515" s="47" t="s">
        <v>0</v>
      </c>
      <c r="M515" s="51" t="s">
        <v>0</v>
      </c>
      <c r="N515" s="77"/>
      <c r="O515" s="228">
        <v>8178</v>
      </c>
      <c r="P515" s="228">
        <v>884</v>
      </c>
      <c r="Q515" s="228">
        <v>388</v>
      </c>
      <c r="R515" s="228">
        <v>312</v>
      </c>
    </row>
    <row r="516" spans="2:18" s="23" customFormat="1" ht="17.25" customHeight="1" x14ac:dyDescent="0.2">
      <c r="B516" s="67">
        <v>44797</v>
      </c>
      <c r="C516" s="50">
        <v>24001</v>
      </c>
      <c r="D516" s="45">
        <v>10250</v>
      </c>
      <c r="E516" s="51">
        <v>13751</v>
      </c>
      <c r="F516" s="50" t="s">
        <v>0</v>
      </c>
      <c r="G516" s="51" t="s">
        <v>0</v>
      </c>
      <c r="H516" s="50" t="s">
        <v>0</v>
      </c>
      <c r="I516" s="45" t="s">
        <v>0</v>
      </c>
      <c r="J516" s="75" t="s">
        <v>0</v>
      </c>
      <c r="K516" s="228" t="s">
        <v>0</v>
      </c>
      <c r="L516" s="47" t="s">
        <v>0</v>
      </c>
      <c r="M516" s="51" t="s">
        <v>0</v>
      </c>
      <c r="N516" s="77"/>
      <c r="O516" s="228">
        <v>8564</v>
      </c>
      <c r="P516" s="228">
        <v>957</v>
      </c>
      <c r="Q516" s="228">
        <v>402</v>
      </c>
      <c r="R516" s="228">
        <v>327</v>
      </c>
    </row>
    <row r="517" spans="2:18" s="23" customFormat="1" ht="17.25" customHeight="1" x14ac:dyDescent="0.2">
      <c r="B517" s="67">
        <v>44798</v>
      </c>
      <c r="C517" s="50">
        <v>24042</v>
      </c>
      <c r="D517" s="45">
        <v>10522</v>
      </c>
      <c r="E517" s="51">
        <v>13520</v>
      </c>
      <c r="F517" s="50" t="s">
        <v>0</v>
      </c>
      <c r="G517" s="51" t="s">
        <v>0</v>
      </c>
      <c r="H517" s="50" t="s">
        <v>0</v>
      </c>
      <c r="I517" s="45" t="s">
        <v>0</v>
      </c>
      <c r="J517" s="75" t="s">
        <v>0</v>
      </c>
      <c r="K517" s="228" t="s">
        <v>0</v>
      </c>
      <c r="L517" s="47" t="s">
        <v>0</v>
      </c>
      <c r="M517" s="51" t="s">
        <v>0</v>
      </c>
      <c r="N517" s="77"/>
      <c r="O517" s="228">
        <v>8791</v>
      </c>
      <c r="P517" s="228">
        <v>950</v>
      </c>
      <c r="Q517" s="228">
        <v>449</v>
      </c>
      <c r="R517" s="228">
        <v>332</v>
      </c>
    </row>
    <row r="518" spans="2:18" s="23" customFormat="1" ht="17.25" customHeight="1" x14ac:dyDescent="0.2">
      <c r="B518" s="67">
        <v>44799</v>
      </c>
      <c r="C518" s="50">
        <v>24699</v>
      </c>
      <c r="D518" s="45">
        <v>11271</v>
      </c>
      <c r="E518" s="51">
        <v>13428</v>
      </c>
      <c r="F518" s="50" t="s">
        <v>0</v>
      </c>
      <c r="G518" s="51" t="s">
        <v>0</v>
      </c>
      <c r="H518" s="50" t="s">
        <v>0</v>
      </c>
      <c r="I518" s="45" t="s">
        <v>0</v>
      </c>
      <c r="J518" s="75" t="s">
        <v>0</v>
      </c>
      <c r="K518" s="228" t="s">
        <v>0</v>
      </c>
      <c r="L518" s="47" t="s">
        <v>0</v>
      </c>
      <c r="M518" s="51" t="s">
        <v>0</v>
      </c>
      <c r="N518" s="77"/>
      <c r="O518" s="228">
        <v>9530</v>
      </c>
      <c r="P518" s="228">
        <v>980</v>
      </c>
      <c r="Q518" s="228">
        <v>407</v>
      </c>
      <c r="R518" s="228">
        <v>354</v>
      </c>
    </row>
    <row r="519" spans="2:18" s="23" customFormat="1" ht="17.25" customHeight="1" x14ac:dyDescent="0.2">
      <c r="B519" s="67">
        <v>44800</v>
      </c>
      <c r="C519" s="50">
        <v>21568</v>
      </c>
      <c r="D519" s="45">
        <v>8253</v>
      </c>
      <c r="E519" s="51">
        <v>13315</v>
      </c>
      <c r="F519" s="50" t="s">
        <v>0</v>
      </c>
      <c r="G519" s="51" t="s">
        <v>0</v>
      </c>
      <c r="H519" s="50" t="s">
        <v>0</v>
      </c>
      <c r="I519" s="45" t="s">
        <v>0</v>
      </c>
      <c r="J519" s="75" t="s">
        <v>0</v>
      </c>
      <c r="K519" s="228" t="s">
        <v>0</v>
      </c>
      <c r="L519" s="47" t="s">
        <v>0</v>
      </c>
      <c r="M519" s="51" t="s">
        <v>0</v>
      </c>
      <c r="N519" s="77"/>
      <c r="O519" s="228">
        <v>7161</v>
      </c>
      <c r="P519" s="228">
        <v>622</v>
      </c>
      <c r="Q519" s="228">
        <v>279</v>
      </c>
      <c r="R519" s="228">
        <v>191</v>
      </c>
    </row>
    <row r="520" spans="2:18" s="23" customFormat="1" ht="17.25" customHeight="1" x14ac:dyDescent="0.2">
      <c r="B520" s="67">
        <v>44801</v>
      </c>
      <c r="C520" s="50">
        <v>19177</v>
      </c>
      <c r="D520" s="45">
        <v>6023</v>
      </c>
      <c r="E520" s="51">
        <v>13154</v>
      </c>
      <c r="F520" s="50" t="s">
        <v>0</v>
      </c>
      <c r="G520" s="51" t="s">
        <v>0</v>
      </c>
      <c r="H520" s="50" t="s">
        <v>0</v>
      </c>
      <c r="I520" s="45" t="s">
        <v>0</v>
      </c>
      <c r="J520" s="75" t="s">
        <v>0</v>
      </c>
      <c r="K520" s="228" t="s">
        <v>0</v>
      </c>
      <c r="L520" s="47" t="s">
        <v>0</v>
      </c>
      <c r="M520" s="51" t="s">
        <v>0</v>
      </c>
      <c r="N520" s="77"/>
      <c r="O520" s="228">
        <v>5453</v>
      </c>
      <c r="P520" s="228">
        <v>329</v>
      </c>
      <c r="Q520" s="228">
        <v>143</v>
      </c>
      <c r="R520" s="228">
        <v>98</v>
      </c>
    </row>
    <row r="521" spans="2:18" s="23" customFormat="1" ht="17.25" customHeight="1" x14ac:dyDescent="0.2">
      <c r="B521" s="67">
        <v>44802</v>
      </c>
      <c r="C521" s="50">
        <v>18869</v>
      </c>
      <c r="D521" s="45">
        <v>5372</v>
      </c>
      <c r="E521" s="51">
        <v>13497</v>
      </c>
      <c r="F521" s="50" t="s">
        <v>0</v>
      </c>
      <c r="G521" s="51" t="s">
        <v>0</v>
      </c>
      <c r="H521" s="50" t="s">
        <v>0</v>
      </c>
      <c r="I521" s="45" t="s">
        <v>0</v>
      </c>
      <c r="J521" s="75" t="s">
        <v>0</v>
      </c>
      <c r="K521" s="228" t="s">
        <v>0</v>
      </c>
      <c r="L521" s="47" t="s">
        <v>0</v>
      </c>
      <c r="M521" s="51" t="s">
        <v>0</v>
      </c>
      <c r="N521" s="77"/>
      <c r="O521" s="228">
        <v>4788</v>
      </c>
      <c r="P521" s="228">
        <v>341</v>
      </c>
      <c r="Q521" s="228">
        <v>145</v>
      </c>
      <c r="R521" s="228">
        <v>98</v>
      </c>
    </row>
    <row r="522" spans="2:18" s="23" customFormat="1" ht="17.25" customHeight="1" x14ac:dyDescent="0.2">
      <c r="B522" s="67">
        <v>44803</v>
      </c>
      <c r="C522" s="50">
        <v>21119</v>
      </c>
      <c r="D522" s="45">
        <v>7709</v>
      </c>
      <c r="E522" s="51">
        <v>13410</v>
      </c>
      <c r="F522" s="50" t="s">
        <v>0</v>
      </c>
      <c r="G522" s="51" t="s">
        <v>0</v>
      </c>
      <c r="H522" s="50" t="s">
        <v>0</v>
      </c>
      <c r="I522" s="45" t="s">
        <v>0</v>
      </c>
      <c r="J522" s="75" t="s">
        <v>0</v>
      </c>
      <c r="K522" s="228" t="s">
        <v>0</v>
      </c>
      <c r="L522" s="47" t="s">
        <v>0</v>
      </c>
      <c r="M522" s="51" t="s">
        <v>0</v>
      </c>
      <c r="N522" s="77"/>
      <c r="O522" s="228">
        <v>6573</v>
      </c>
      <c r="P522" s="228">
        <v>644</v>
      </c>
      <c r="Q522" s="228">
        <v>262</v>
      </c>
      <c r="R522" s="228">
        <v>230</v>
      </c>
    </row>
    <row r="523" spans="2:18" s="23" customFormat="1" ht="17.25" customHeight="1" x14ac:dyDescent="0.2">
      <c r="B523" s="68">
        <v>44804</v>
      </c>
      <c r="C523" s="52">
        <v>23416</v>
      </c>
      <c r="D523" s="53">
        <v>9907</v>
      </c>
      <c r="E523" s="54">
        <v>13509</v>
      </c>
      <c r="F523" s="52" t="s">
        <v>0</v>
      </c>
      <c r="G523" s="54" t="s">
        <v>0</v>
      </c>
      <c r="H523" s="52" t="s">
        <v>0</v>
      </c>
      <c r="I523" s="53" t="s">
        <v>0</v>
      </c>
      <c r="J523" s="76" t="s">
        <v>0</v>
      </c>
      <c r="K523" s="231" t="s">
        <v>0</v>
      </c>
      <c r="L523" s="55" t="s">
        <v>0</v>
      </c>
      <c r="M523" s="54" t="s">
        <v>0</v>
      </c>
      <c r="N523" s="77"/>
      <c r="O523" s="231">
        <v>8354</v>
      </c>
      <c r="P523" s="231">
        <v>901</v>
      </c>
      <c r="Q523" s="231">
        <v>343</v>
      </c>
      <c r="R523" s="231">
        <v>309</v>
      </c>
    </row>
    <row r="524" spans="2:18" s="23" customFormat="1" ht="17.25" customHeight="1" x14ac:dyDescent="0.2">
      <c r="B524" s="69">
        <v>44805</v>
      </c>
      <c r="C524" s="70">
        <v>23817</v>
      </c>
      <c r="D524" s="71">
        <v>10367</v>
      </c>
      <c r="E524" s="72">
        <v>13450</v>
      </c>
      <c r="F524" s="70" t="s">
        <v>0</v>
      </c>
      <c r="G524" s="72" t="s">
        <v>0</v>
      </c>
      <c r="H524" s="70" t="s">
        <v>0</v>
      </c>
      <c r="I524" s="71" t="s">
        <v>0</v>
      </c>
      <c r="J524" s="74" t="s">
        <v>0</v>
      </c>
      <c r="K524" s="230" t="s">
        <v>0</v>
      </c>
      <c r="L524" s="73" t="s">
        <v>0</v>
      </c>
      <c r="M524" s="72" t="s">
        <v>0</v>
      </c>
      <c r="N524" s="77"/>
      <c r="O524" s="230">
        <v>8702</v>
      </c>
      <c r="P524" s="230">
        <v>944</v>
      </c>
      <c r="Q524" s="230">
        <v>349</v>
      </c>
      <c r="R524" s="230">
        <v>372</v>
      </c>
    </row>
    <row r="525" spans="2:18" s="23" customFormat="1" ht="17.25" customHeight="1" x14ac:dyDescent="0.2">
      <c r="B525" s="67">
        <v>44806</v>
      </c>
      <c r="C525" s="50">
        <v>24351</v>
      </c>
      <c r="D525" s="45">
        <v>11041</v>
      </c>
      <c r="E525" s="51">
        <v>13310</v>
      </c>
      <c r="F525" s="50" t="s">
        <v>0</v>
      </c>
      <c r="G525" s="51" t="s">
        <v>0</v>
      </c>
      <c r="H525" s="50" t="s">
        <v>0</v>
      </c>
      <c r="I525" s="45" t="s">
        <v>0</v>
      </c>
      <c r="J525" s="75" t="s">
        <v>0</v>
      </c>
      <c r="K525" s="228" t="s">
        <v>0</v>
      </c>
      <c r="L525" s="47" t="s">
        <v>0</v>
      </c>
      <c r="M525" s="51" t="s">
        <v>0</v>
      </c>
      <c r="N525" s="77"/>
      <c r="O525" s="228">
        <v>9352</v>
      </c>
      <c r="P525" s="228">
        <v>946</v>
      </c>
      <c r="Q525" s="228">
        <v>398</v>
      </c>
      <c r="R525" s="228">
        <v>345</v>
      </c>
    </row>
    <row r="526" spans="2:18" s="23" customFormat="1" ht="17.25" customHeight="1" x14ac:dyDescent="0.2">
      <c r="B526" s="67">
        <v>44807</v>
      </c>
      <c r="C526" s="50">
        <v>21451</v>
      </c>
      <c r="D526" s="45">
        <v>8013</v>
      </c>
      <c r="E526" s="51">
        <v>13438</v>
      </c>
      <c r="F526" s="50" t="s">
        <v>0</v>
      </c>
      <c r="G526" s="51" t="s">
        <v>0</v>
      </c>
      <c r="H526" s="50" t="s">
        <v>0</v>
      </c>
      <c r="I526" s="45" t="s">
        <v>0</v>
      </c>
      <c r="J526" s="75" t="s">
        <v>0</v>
      </c>
      <c r="K526" s="228" t="s">
        <v>0</v>
      </c>
      <c r="L526" s="47" t="s">
        <v>0</v>
      </c>
      <c r="M526" s="51" t="s">
        <v>0</v>
      </c>
      <c r="N526" s="77"/>
      <c r="O526" s="228">
        <v>6900</v>
      </c>
      <c r="P526" s="228">
        <v>671</v>
      </c>
      <c r="Q526" s="228">
        <v>259</v>
      </c>
      <c r="R526" s="228">
        <v>183</v>
      </c>
    </row>
    <row r="527" spans="2:18" s="23" customFormat="1" ht="17.25" customHeight="1" x14ac:dyDescent="0.2">
      <c r="B527" s="67">
        <v>44808</v>
      </c>
      <c r="C527" s="50">
        <v>19031</v>
      </c>
      <c r="D527" s="45">
        <v>5392</v>
      </c>
      <c r="E527" s="51">
        <v>13639</v>
      </c>
      <c r="F527" s="50" t="s">
        <v>0</v>
      </c>
      <c r="G527" s="51" t="s">
        <v>0</v>
      </c>
      <c r="H527" s="50" t="s">
        <v>0</v>
      </c>
      <c r="I527" s="45" t="s">
        <v>0</v>
      </c>
      <c r="J527" s="75" t="s">
        <v>0</v>
      </c>
      <c r="K527" s="228" t="s">
        <v>0</v>
      </c>
      <c r="L527" s="47" t="s">
        <v>0</v>
      </c>
      <c r="M527" s="51" t="s">
        <v>0</v>
      </c>
      <c r="N527" s="77"/>
      <c r="O527" s="228">
        <v>4841</v>
      </c>
      <c r="P527" s="228">
        <v>330</v>
      </c>
      <c r="Q527" s="228">
        <v>135</v>
      </c>
      <c r="R527" s="228">
        <v>86</v>
      </c>
    </row>
    <row r="528" spans="2:18" s="23" customFormat="1" ht="17.25" customHeight="1" x14ac:dyDescent="0.2">
      <c r="B528" s="67">
        <v>44809</v>
      </c>
      <c r="C528" s="50">
        <v>20853</v>
      </c>
      <c r="D528" s="45">
        <v>7417</v>
      </c>
      <c r="E528" s="51">
        <v>13436</v>
      </c>
      <c r="F528" s="50" t="s">
        <v>0</v>
      </c>
      <c r="G528" s="51" t="s">
        <v>0</v>
      </c>
      <c r="H528" s="50" t="s">
        <v>0</v>
      </c>
      <c r="I528" s="45" t="s">
        <v>0</v>
      </c>
      <c r="J528" s="75" t="s">
        <v>0</v>
      </c>
      <c r="K528" s="228" t="s">
        <v>0</v>
      </c>
      <c r="L528" s="47" t="s">
        <v>0</v>
      </c>
      <c r="M528" s="51" t="s">
        <v>0</v>
      </c>
      <c r="N528" s="77"/>
      <c r="O528" s="228">
        <v>6399</v>
      </c>
      <c r="P528" s="228">
        <v>584</v>
      </c>
      <c r="Q528" s="228">
        <v>232</v>
      </c>
      <c r="R528" s="228">
        <v>202</v>
      </c>
    </row>
    <row r="529" spans="2:19" s="23" customFormat="1" ht="17.25" customHeight="1" x14ac:dyDescent="0.2">
      <c r="B529" s="67">
        <v>44810</v>
      </c>
      <c r="C529" s="50">
        <v>22749</v>
      </c>
      <c r="D529" s="45">
        <v>9627</v>
      </c>
      <c r="E529" s="51">
        <v>13122</v>
      </c>
      <c r="F529" s="50" t="s">
        <v>0</v>
      </c>
      <c r="G529" s="51" t="s">
        <v>0</v>
      </c>
      <c r="H529" s="50" t="s">
        <v>0</v>
      </c>
      <c r="I529" s="45" t="s">
        <v>0</v>
      </c>
      <c r="J529" s="75" t="s">
        <v>0</v>
      </c>
      <c r="K529" s="228" t="s">
        <v>0</v>
      </c>
      <c r="L529" s="47" t="s">
        <v>0</v>
      </c>
      <c r="M529" s="51" t="s">
        <v>0</v>
      </c>
      <c r="N529" s="77"/>
      <c r="O529" s="228">
        <v>7970</v>
      </c>
      <c r="P529" s="228">
        <v>955</v>
      </c>
      <c r="Q529" s="228">
        <v>369</v>
      </c>
      <c r="R529" s="228">
        <v>333</v>
      </c>
    </row>
    <row r="530" spans="2:19" s="23" customFormat="1" ht="17.25" customHeight="1" x14ac:dyDescent="0.2">
      <c r="B530" s="67">
        <v>44811</v>
      </c>
      <c r="C530" s="50">
        <v>23238</v>
      </c>
      <c r="D530" s="45">
        <v>10325</v>
      </c>
      <c r="E530" s="51">
        <v>12913</v>
      </c>
      <c r="F530" s="50" t="s">
        <v>0</v>
      </c>
      <c r="G530" s="51" t="s">
        <v>0</v>
      </c>
      <c r="H530" s="50" t="s">
        <v>0</v>
      </c>
      <c r="I530" s="45" t="s">
        <v>0</v>
      </c>
      <c r="J530" s="75" t="s">
        <v>0</v>
      </c>
      <c r="K530" s="228" t="s">
        <v>0</v>
      </c>
      <c r="L530" s="47" t="s">
        <v>0</v>
      </c>
      <c r="M530" s="51" t="s">
        <v>0</v>
      </c>
      <c r="N530" s="77"/>
      <c r="O530" s="228">
        <v>8639</v>
      </c>
      <c r="P530" s="228">
        <v>996</v>
      </c>
      <c r="Q530" s="228">
        <v>380</v>
      </c>
      <c r="R530" s="228">
        <v>310</v>
      </c>
    </row>
    <row r="531" spans="2:19" s="23" customFormat="1" ht="17.25" customHeight="1" x14ac:dyDescent="0.2">
      <c r="B531" s="67">
        <v>44812</v>
      </c>
      <c r="C531" s="50">
        <v>23212</v>
      </c>
      <c r="D531" s="45">
        <v>10064</v>
      </c>
      <c r="E531" s="51">
        <v>13148</v>
      </c>
      <c r="F531" s="50" t="s">
        <v>0</v>
      </c>
      <c r="G531" s="51" t="s">
        <v>0</v>
      </c>
      <c r="H531" s="50" t="s">
        <v>0</v>
      </c>
      <c r="I531" s="45" t="s">
        <v>0</v>
      </c>
      <c r="J531" s="75" t="s">
        <v>0</v>
      </c>
      <c r="K531" s="228" t="s">
        <v>0</v>
      </c>
      <c r="L531" s="47" t="s">
        <v>0</v>
      </c>
      <c r="M531" s="51" t="s">
        <v>0</v>
      </c>
      <c r="N531" s="77"/>
      <c r="O531" s="228">
        <v>8363</v>
      </c>
      <c r="P531" s="228">
        <v>952</v>
      </c>
      <c r="Q531" s="228">
        <v>415</v>
      </c>
      <c r="R531" s="228">
        <v>334</v>
      </c>
    </row>
    <row r="532" spans="2:19" s="23" customFormat="1" ht="17.25" customHeight="1" x14ac:dyDescent="0.2">
      <c r="B532" s="67">
        <v>44813</v>
      </c>
      <c r="C532" s="50">
        <v>23780</v>
      </c>
      <c r="D532" s="45">
        <v>10971</v>
      </c>
      <c r="E532" s="51">
        <v>12809</v>
      </c>
      <c r="F532" s="50" t="s">
        <v>0</v>
      </c>
      <c r="G532" s="51" t="s">
        <v>0</v>
      </c>
      <c r="H532" s="50" t="s">
        <v>0</v>
      </c>
      <c r="I532" s="45" t="s">
        <v>0</v>
      </c>
      <c r="J532" s="75" t="s">
        <v>0</v>
      </c>
      <c r="K532" s="228" t="s">
        <v>0</v>
      </c>
      <c r="L532" s="47" t="s">
        <v>0</v>
      </c>
      <c r="M532" s="51" t="s">
        <v>0</v>
      </c>
      <c r="N532" s="77"/>
      <c r="O532" s="228">
        <v>9347</v>
      </c>
      <c r="P532" s="228">
        <v>882</v>
      </c>
      <c r="Q532" s="228">
        <v>403</v>
      </c>
      <c r="R532" s="228">
        <v>339</v>
      </c>
    </row>
    <row r="533" spans="2:19" s="23" customFormat="1" ht="17.25" customHeight="1" x14ac:dyDescent="0.2">
      <c r="B533" s="67">
        <v>44814</v>
      </c>
      <c r="C533" s="50">
        <v>21006</v>
      </c>
      <c r="D533" s="45">
        <v>8071</v>
      </c>
      <c r="E533" s="51">
        <v>12935</v>
      </c>
      <c r="F533" s="50" t="s">
        <v>0</v>
      </c>
      <c r="G533" s="51" t="s">
        <v>0</v>
      </c>
      <c r="H533" s="50" t="s">
        <v>0</v>
      </c>
      <c r="I533" s="45" t="s">
        <v>0</v>
      </c>
      <c r="J533" s="75" t="s">
        <v>0</v>
      </c>
      <c r="K533" s="228" t="s">
        <v>0</v>
      </c>
      <c r="L533" s="47" t="s">
        <v>0</v>
      </c>
      <c r="M533" s="51" t="s">
        <v>0</v>
      </c>
      <c r="N533" s="77"/>
      <c r="O533" s="228">
        <v>7021</v>
      </c>
      <c r="P533" s="228">
        <v>621</v>
      </c>
      <c r="Q533" s="228">
        <v>256</v>
      </c>
      <c r="R533" s="228">
        <v>173</v>
      </c>
    </row>
    <row r="534" spans="2:19" s="23" customFormat="1" ht="17.25" customHeight="1" x14ac:dyDescent="0.2">
      <c r="B534" s="67">
        <v>44815</v>
      </c>
      <c r="C534" s="50">
        <v>18661</v>
      </c>
      <c r="D534" s="45">
        <v>5573</v>
      </c>
      <c r="E534" s="51">
        <v>13088</v>
      </c>
      <c r="F534" s="50" t="s">
        <v>0</v>
      </c>
      <c r="G534" s="51" t="s">
        <v>0</v>
      </c>
      <c r="H534" s="50" t="s">
        <v>0</v>
      </c>
      <c r="I534" s="45" t="s">
        <v>0</v>
      </c>
      <c r="J534" s="75" t="s">
        <v>0</v>
      </c>
      <c r="K534" s="228" t="s">
        <v>0</v>
      </c>
      <c r="L534" s="47" t="s">
        <v>0</v>
      </c>
      <c r="M534" s="51" t="s">
        <v>0</v>
      </c>
      <c r="N534" s="77"/>
      <c r="O534" s="228">
        <v>5016</v>
      </c>
      <c r="P534" s="228">
        <v>332</v>
      </c>
      <c r="Q534" s="228">
        <v>124</v>
      </c>
      <c r="R534" s="228">
        <v>101</v>
      </c>
    </row>
    <row r="535" spans="2:19" ht="17.25" customHeight="1" x14ac:dyDescent="0.2">
      <c r="B535" s="67">
        <v>44816</v>
      </c>
      <c r="C535" s="50">
        <v>21073</v>
      </c>
      <c r="D535" s="45">
        <v>7752</v>
      </c>
      <c r="E535" s="51">
        <v>13321</v>
      </c>
      <c r="F535" s="50" t="s">
        <v>0</v>
      </c>
      <c r="G535" s="51" t="s">
        <v>0</v>
      </c>
      <c r="H535" s="50" t="s">
        <v>0</v>
      </c>
      <c r="I535" s="45" t="s">
        <v>0</v>
      </c>
      <c r="J535" s="75" t="s">
        <v>0</v>
      </c>
      <c r="K535" s="228" t="s">
        <v>0</v>
      </c>
      <c r="L535" s="47" t="s">
        <v>0</v>
      </c>
      <c r="M535" s="51" t="s">
        <v>0</v>
      </c>
      <c r="N535" s="77"/>
      <c r="O535" s="228">
        <v>6663</v>
      </c>
      <c r="P535" s="228">
        <v>633</v>
      </c>
      <c r="Q535" s="228">
        <v>245</v>
      </c>
      <c r="R535" s="228">
        <v>211</v>
      </c>
      <c r="S535" s="18"/>
    </row>
    <row r="536" spans="2:19" ht="17.25" customHeight="1" x14ac:dyDescent="0.2">
      <c r="B536" s="67">
        <v>44817</v>
      </c>
      <c r="C536" s="50">
        <v>22958</v>
      </c>
      <c r="D536" s="45">
        <v>9781</v>
      </c>
      <c r="E536" s="51">
        <v>13177</v>
      </c>
      <c r="F536" s="50" t="s">
        <v>0</v>
      </c>
      <c r="G536" s="51" t="s">
        <v>0</v>
      </c>
      <c r="H536" s="50" t="s">
        <v>0</v>
      </c>
      <c r="I536" s="45" t="s">
        <v>0</v>
      </c>
      <c r="J536" s="75" t="s">
        <v>0</v>
      </c>
      <c r="K536" s="228" t="s">
        <v>0</v>
      </c>
      <c r="L536" s="47" t="s">
        <v>0</v>
      </c>
      <c r="M536" s="51" t="s">
        <v>0</v>
      </c>
      <c r="N536" s="77"/>
      <c r="O536" s="228">
        <v>8243</v>
      </c>
      <c r="P536" s="228">
        <v>877</v>
      </c>
      <c r="Q536" s="228">
        <v>345</v>
      </c>
      <c r="R536" s="228">
        <v>316</v>
      </c>
      <c r="S536" s="18"/>
    </row>
    <row r="537" spans="2:19" ht="17.25" customHeight="1" x14ac:dyDescent="0.2">
      <c r="B537" s="67">
        <v>44818</v>
      </c>
      <c r="C537" s="50">
        <v>23949</v>
      </c>
      <c r="D537" s="45">
        <v>10576</v>
      </c>
      <c r="E537" s="51">
        <v>13373</v>
      </c>
      <c r="F537" s="50" t="s">
        <v>0</v>
      </c>
      <c r="G537" s="51" t="s">
        <v>0</v>
      </c>
      <c r="H537" s="50" t="s">
        <v>0</v>
      </c>
      <c r="I537" s="45" t="s">
        <v>0</v>
      </c>
      <c r="J537" s="75" t="s">
        <v>0</v>
      </c>
      <c r="K537" s="228" t="s">
        <v>0</v>
      </c>
      <c r="L537" s="47" t="s">
        <v>0</v>
      </c>
      <c r="M537" s="51" t="s">
        <v>0</v>
      </c>
      <c r="N537" s="77"/>
      <c r="O537" s="228">
        <v>8959</v>
      </c>
      <c r="P537" s="228">
        <v>946</v>
      </c>
      <c r="Q537" s="228">
        <v>365</v>
      </c>
      <c r="R537" s="228">
        <v>306</v>
      </c>
      <c r="S537" s="18"/>
    </row>
    <row r="538" spans="2:19" ht="17.25" customHeight="1" x14ac:dyDescent="0.2">
      <c r="B538" s="67">
        <v>44819</v>
      </c>
      <c r="C538" s="50">
        <v>23960</v>
      </c>
      <c r="D538" s="45">
        <v>10672</v>
      </c>
      <c r="E538" s="51">
        <v>13288</v>
      </c>
      <c r="F538" s="50" t="s">
        <v>0</v>
      </c>
      <c r="G538" s="51" t="s">
        <v>0</v>
      </c>
      <c r="H538" s="50" t="s">
        <v>0</v>
      </c>
      <c r="I538" s="45" t="s">
        <v>0</v>
      </c>
      <c r="J538" s="75" t="s">
        <v>0</v>
      </c>
      <c r="K538" s="228" t="s">
        <v>0</v>
      </c>
      <c r="L538" s="47" t="s">
        <v>0</v>
      </c>
      <c r="M538" s="51" t="s">
        <v>0</v>
      </c>
      <c r="N538" s="77"/>
      <c r="O538" s="228">
        <v>8979</v>
      </c>
      <c r="P538" s="228">
        <v>969</v>
      </c>
      <c r="Q538" s="228">
        <v>383</v>
      </c>
      <c r="R538" s="228">
        <v>341</v>
      </c>
      <c r="S538" s="18"/>
    </row>
    <row r="539" spans="2:19" ht="17.25" customHeight="1" x14ac:dyDescent="0.2">
      <c r="B539" s="67">
        <v>44820</v>
      </c>
      <c r="C539" s="50">
        <v>24319</v>
      </c>
      <c r="D539" s="45">
        <v>11121</v>
      </c>
      <c r="E539" s="51">
        <v>13198</v>
      </c>
      <c r="F539" s="50" t="s">
        <v>0</v>
      </c>
      <c r="G539" s="51" t="s">
        <v>0</v>
      </c>
      <c r="H539" s="50" t="s">
        <v>0</v>
      </c>
      <c r="I539" s="45" t="s">
        <v>0</v>
      </c>
      <c r="J539" s="75" t="s">
        <v>0</v>
      </c>
      <c r="K539" s="228" t="s">
        <v>0</v>
      </c>
      <c r="L539" s="47" t="s">
        <v>0</v>
      </c>
      <c r="M539" s="51" t="s">
        <v>0</v>
      </c>
      <c r="N539" s="77"/>
      <c r="O539" s="228">
        <v>9500</v>
      </c>
      <c r="P539" s="228">
        <v>922</v>
      </c>
      <c r="Q539" s="228">
        <v>368</v>
      </c>
      <c r="R539" s="228">
        <v>331</v>
      </c>
      <c r="S539" s="18"/>
    </row>
    <row r="540" spans="2:19" ht="17.25" customHeight="1" x14ac:dyDescent="0.2">
      <c r="B540" s="67">
        <v>44821</v>
      </c>
      <c r="C540" s="50">
        <v>21885</v>
      </c>
      <c r="D540" s="45">
        <v>8485</v>
      </c>
      <c r="E540" s="51">
        <v>13400</v>
      </c>
      <c r="F540" s="50" t="s">
        <v>0</v>
      </c>
      <c r="G540" s="51" t="s">
        <v>0</v>
      </c>
      <c r="H540" s="50" t="s">
        <v>0</v>
      </c>
      <c r="I540" s="45" t="s">
        <v>0</v>
      </c>
      <c r="J540" s="75" t="s">
        <v>0</v>
      </c>
      <c r="K540" s="228" t="s">
        <v>0</v>
      </c>
      <c r="L540" s="47" t="s">
        <v>0</v>
      </c>
      <c r="M540" s="51" t="s">
        <v>0</v>
      </c>
      <c r="N540" s="77"/>
      <c r="O540" s="228">
        <v>7435</v>
      </c>
      <c r="P540" s="228">
        <v>589</v>
      </c>
      <c r="Q540" s="228">
        <v>276</v>
      </c>
      <c r="R540" s="228">
        <v>185</v>
      </c>
      <c r="S540" s="18"/>
    </row>
    <row r="541" spans="2:19" ht="17.25" customHeight="1" x14ac:dyDescent="0.2">
      <c r="B541" s="67">
        <v>44822</v>
      </c>
      <c r="C541" s="50">
        <v>19199</v>
      </c>
      <c r="D541" s="45">
        <v>5923</v>
      </c>
      <c r="E541" s="51">
        <v>13276</v>
      </c>
      <c r="F541" s="50" t="s">
        <v>0</v>
      </c>
      <c r="G541" s="51" t="s">
        <v>0</v>
      </c>
      <c r="H541" s="50" t="s">
        <v>0</v>
      </c>
      <c r="I541" s="45" t="s">
        <v>0</v>
      </c>
      <c r="J541" s="75" t="s">
        <v>0</v>
      </c>
      <c r="K541" s="228" t="s">
        <v>0</v>
      </c>
      <c r="L541" s="47" t="s">
        <v>0</v>
      </c>
      <c r="M541" s="51" t="s">
        <v>0</v>
      </c>
      <c r="N541" s="77"/>
      <c r="O541" s="228">
        <v>5288</v>
      </c>
      <c r="P541" s="228">
        <v>380</v>
      </c>
      <c r="Q541" s="228">
        <v>156</v>
      </c>
      <c r="R541" s="228">
        <v>99</v>
      </c>
      <c r="S541" s="18"/>
    </row>
    <row r="542" spans="2:19" ht="17.25" customHeight="1" x14ac:dyDescent="0.2">
      <c r="B542" s="67">
        <v>44823</v>
      </c>
      <c r="C542" s="50">
        <v>19012</v>
      </c>
      <c r="D542" s="45">
        <v>5926</v>
      </c>
      <c r="E542" s="51">
        <v>13086</v>
      </c>
      <c r="F542" s="50" t="s">
        <v>0</v>
      </c>
      <c r="G542" s="51" t="s">
        <v>0</v>
      </c>
      <c r="H542" s="50" t="s">
        <v>0</v>
      </c>
      <c r="I542" s="45" t="s">
        <v>0</v>
      </c>
      <c r="J542" s="75" t="s">
        <v>0</v>
      </c>
      <c r="K542" s="228" t="s">
        <v>0</v>
      </c>
      <c r="L542" s="47" t="s">
        <v>0</v>
      </c>
      <c r="M542" s="51" t="s">
        <v>0</v>
      </c>
      <c r="N542" s="77"/>
      <c r="O542" s="228">
        <v>5244</v>
      </c>
      <c r="P542" s="228">
        <v>394</v>
      </c>
      <c r="Q542" s="228">
        <v>164</v>
      </c>
      <c r="R542" s="228">
        <v>124</v>
      </c>
      <c r="S542" s="18"/>
    </row>
    <row r="543" spans="2:19" ht="17.25" customHeight="1" x14ac:dyDescent="0.2">
      <c r="B543" s="67">
        <v>44824</v>
      </c>
      <c r="C543" s="50">
        <v>21630</v>
      </c>
      <c r="D543" s="45">
        <v>8200</v>
      </c>
      <c r="E543" s="51">
        <v>13430</v>
      </c>
      <c r="F543" s="50" t="s">
        <v>0</v>
      </c>
      <c r="G543" s="51" t="s">
        <v>0</v>
      </c>
      <c r="H543" s="50" t="s">
        <v>0</v>
      </c>
      <c r="I543" s="45" t="s">
        <v>0</v>
      </c>
      <c r="J543" s="75" t="s">
        <v>0</v>
      </c>
      <c r="K543" s="228" t="s">
        <v>0</v>
      </c>
      <c r="L543" s="47" t="s">
        <v>0</v>
      </c>
      <c r="M543" s="51" t="s">
        <v>0</v>
      </c>
      <c r="N543" s="77"/>
      <c r="O543" s="228">
        <v>7038</v>
      </c>
      <c r="P543" s="228">
        <v>648</v>
      </c>
      <c r="Q543" s="228">
        <v>277</v>
      </c>
      <c r="R543" s="228">
        <v>237</v>
      </c>
      <c r="S543" s="18"/>
    </row>
    <row r="544" spans="2:19" ht="17.25" customHeight="1" x14ac:dyDescent="0.2">
      <c r="B544" s="67">
        <v>44825</v>
      </c>
      <c r="C544" s="50">
        <v>23115</v>
      </c>
      <c r="D544" s="45">
        <v>9996</v>
      </c>
      <c r="E544" s="51">
        <v>13119</v>
      </c>
      <c r="F544" s="50" t="s">
        <v>0</v>
      </c>
      <c r="G544" s="51" t="s">
        <v>0</v>
      </c>
      <c r="H544" s="50" t="s">
        <v>0</v>
      </c>
      <c r="I544" s="45" t="s">
        <v>0</v>
      </c>
      <c r="J544" s="75" t="s">
        <v>0</v>
      </c>
      <c r="K544" s="228" t="s">
        <v>0</v>
      </c>
      <c r="L544" s="47" t="s">
        <v>0</v>
      </c>
      <c r="M544" s="51" t="s">
        <v>0</v>
      </c>
      <c r="N544" s="77"/>
      <c r="O544" s="228">
        <v>8569</v>
      </c>
      <c r="P544" s="228">
        <v>816</v>
      </c>
      <c r="Q544" s="228">
        <v>322</v>
      </c>
      <c r="R544" s="228">
        <v>289</v>
      </c>
      <c r="S544" s="18"/>
    </row>
    <row r="545" spans="2:19" ht="17.25" customHeight="1" x14ac:dyDescent="0.2">
      <c r="B545" s="67">
        <v>44826</v>
      </c>
      <c r="C545" s="50">
        <v>23879</v>
      </c>
      <c r="D545" s="45">
        <v>10413</v>
      </c>
      <c r="E545" s="51">
        <v>13466</v>
      </c>
      <c r="F545" s="50" t="s">
        <v>0</v>
      </c>
      <c r="G545" s="51" t="s">
        <v>0</v>
      </c>
      <c r="H545" s="50" t="s">
        <v>0</v>
      </c>
      <c r="I545" s="45" t="s">
        <v>0</v>
      </c>
      <c r="J545" s="75" t="s">
        <v>0</v>
      </c>
      <c r="K545" s="228" t="s">
        <v>0</v>
      </c>
      <c r="L545" s="47" t="s">
        <v>0</v>
      </c>
      <c r="M545" s="51" t="s">
        <v>0</v>
      </c>
      <c r="N545" s="77"/>
      <c r="O545" s="228">
        <v>8755</v>
      </c>
      <c r="P545" s="228">
        <v>892</v>
      </c>
      <c r="Q545" s="228">
        <v>420</v>
      </c>
      <c r="R545" s="228">
        <v>346</v>
      </c>
      <c r="S545" s="18"/>
    </row>
    <row r="546" spans="2:19" ht="17.25" customHeight="1" x14ac:dyDescent="0.2">
      <c r="B546" s="67">
        <v>44827</v>
      </c>
      <c r="C546" s="50">
        <v>24295</v>
      </c>
      <c r="D546" s="45">
        <v>10833</v>
      </c>
      <c r="E546" s="51">
        <v>13462</v>
      </c>
      <c r="F546" s="50" t="s">
        <v>0</v>
      </c>
      <c r="G546" s="51" t="s">
        <v>0</v>
      </c>
      <c r="H546" s="50" t="s">
        <v>0</v>
      </c>
      <c r="I546" s="45" t="s">
        <v>0</v>
      </c>
      <c r="J546" s="75" t="s">
        <v>0</v>
      </c>
      <c r="K546" s="228" t="s">
        <v>0</v>
      </c>
      <c r="L546" s="47" t="s">
        <v>0</v>
      </c>
      <c r="M546" s="51" t="s">
        <v>0</v>
      </c>
      <c r="N546" s="77"/>
      <c r="O546" s="228">
        <v>9261</v>
      </c>
      <c r="P546" s="228">
        <v>860</v>
      </c>
      <c r="Q546" s="228">
        <v>354</v>
      </c>
      <c r="R546" s="228">
        <v>358</v>
      </c>
      <c r="S546" s="18"/>
    </row>
    <row r="547" spans="2:19" ht="17.25" customHeight="1" x14ac:dyDescent="0.2">
      <c r="B547" s="67">
        <v>44828</v>
      </c>
      <c r="C547" s="50">
        <v>21555</v>
      </c>
      <c r="D547" s="45">
        <v>7982</v>
      </c>
      <c r="E547" s="51">
        <v>13573</v>
      </c>
      <c r="F547" s="50" t="s">
        <v>0</v>
      </c>
      <c r="G547" s="51" t="s">
        <v>0</v>
      </c>
      <c r="H547" s="50" t="s">
        <v>0</v>
      </c>
      <c r="I547" s="45" t="s">
        <v>0</v>
      </c>
      <c r="J547" s="75" t="s">
        <v>0</v>
      </c>
      <c r="K547" s="228" t="s">
        <v>0</v>
      </c>
      <c r="L547" s="47" t="s">
        <v>0</v>
      </c>
      <c r="M547" s="51" t="s">
        <v>0</v>
      </c>
      <c r="N547" s="77"/>
      <c r="O547" s="228">
        <v>6874</v>
      </c>
      <c r="P547" s="228">
        <v>670</v>
      </c>
      <c r="Q547" s="228">
        <v>231</v>
      </c>
      <c r="R547" s="228">
        <v>207</v>
      </c>
      <c r="S547" s="18"/>
    </row>
    <row r="548" spans="2:19" ht="17.25" customHeight="1" x14ac:dyDescent="0.2">
      <c r="B548" s="67">
        <v>44829</v>
      </c>
      <c r="C548" s="50">
        <v>18996</v>
      </c>
      <c r="D548" s="45">
        <v>5291</v>
      </c>
      <c r="E548" s="51">
        <v>13705</v>
      </c>
      <c r="F548" s="50" t="s">
        <v>0</v>
      </c>
      <c r="G548" s="51" t="s">
        <v>0</v>
      </c>
      <c r="H548" s="50" t="s">
        <v>0</v>
      </c>
      <c r="I548" s="45" t="s">
        <v>0</v>
      </c>
      <c r="J548" s="75" t="s">
        <v>0</v>
      </c>
      <c r="K548" s="228" t="s">
        <v>0</v>
      </c>
      <c r="L548" s="47" t="s">
        <v>0</v>
      </c>
      <c r="M548" s="51" t="s">
        <v>0</v>
      </c>
      <c r="N548" s="77"/>
      <c r="O548" s="228">
        <v>4742</v>
      </c>
      <c r="P548" s="228">
        <v>297</v>
      </c>
      <c r="Q548" s="228">
        <v>145</v>
      </c>
      <c r="R548" s="228">
        <v>107</v>
      </c>
      <c r="S548" s="18"/>
    </row>
    <row r="549" spans="2:19" ht="17.25" customHeight="1" x14ac:dyDescent="0.2">
      <c r="B549" s="67">
        <v>44830</v>
      </c>
      <c r="C549" s="50">
        <v>21433</v>
      </c>
      <c r="D549" s="45">
        <v>7673</v>
      </c>
      <c r="E549" s="51">
        <v>13760</v>
      </c>
      <c r="F549" s="50" t="s">
        <v>0</v>
      </c>
      <c r="G549" s="51" t="s">
        <v>0</v>
      </c>
      <c r="H549" s="50" t="s">
        <v>0</v>
      </c>
      <c r="I549" s="45" t="s">
        <v>0</v>
      </c>
      <c r="J549" s="75" t="s">
        <v>0</v>
      </c>
      <c r="K549" s="228" t="s">
        <v>0</v>
      </c>
      <c r="L549" s="47" t="s">
        <v>0</v>
      </c>
      <c r="M549" s="51" t="s">
        <v>0</v>
      </c>
      <c r="N549" s="77"/>
      <c r="O549" s="228">
        <v>6646</v>
      </c>
      <c r="P549" s="228">
        <v>605</v>
      </c>
      <c r="Q549" s="228">
        <v>217</v>
      </c>
      <c r="R549" s="228">
        <v>205</v>
      </c>
      <c r="S549" s="18"/>
    </row>
    <row r="550" spans="2:19" ht="17.25" customHeight="1" x14ac:dyDescent="0.2">
      <c r="B550" s="67">
        <v>44831</v>
      </c>
      <c r="C550" s="50">
        <v>23697</v>
      </c>
      <c r="D550" s="45">
        <v>10085</v>
      </c>
      <c r="E550" s="51">
        <v>13612</v>
      </c>
      <c r="F550" s="50" t="s">
        <v>0</v>
      </c>
      <c r="G550" s="51" t="s">
        <v>0</v>
      </c>
      <c r="H550" s="50" t="s">
        <v>0</v>
      </c>
      <c r="I550" s="45" t="s">
        <v>0</v>
      </c>
      <c r="J550" s="75" t="s">
        <v>0</v>
      </c>
      <c r="K550" s="228" t="s">
        <v>0</v>
      </c>
      <c r="L550" s="47" t="s">
        <v>0</v>
      </c>
      <c r="M550" s="51" t="s">
        <v>0</v>
      </c>
      <c r="N550" s="77"/>
      <c r="O550" s="228">
        <v>8548</v>
      </c>
      <c r="P550" s="228">
        <v>904</v>
      </c>
      <c r="Q550" s="228">
        <v>340</v>
      </c>
      <c r="R550" s="228">
        <v>293</v>
      </c>
      <c r="S550" s="18"/>
    </row>
    <row r="551" spans="2:19" ht="17.25" customHeight="1" x14ac:dyDescent="0.2">
      <c r="B551" s="67">
        <v>44832</v>
      </c>
      <c r="C551" s="50">
        <v>24235</v>
      </c>
      <c r="D551" s="45">
        <v>10461</v>
      </c>
      <c r="E551" s="51">
        <v>13774</v>
      </c>
      <c r="F551" s="50" t="s">
        <v>0</v>
      </c>
      <c r="G551" s="51" t="s">
        <v>0</v>
      </c>
      <c r="H551" s="50" t="s">
        <v>0</v>
      </c>
      <c r="I551" s="45" t="s">
        <v>0</v>
      </c>
      <c r="J551" s="75" t="s">
        <v>0</v>
      </c>
      <c r="K551" s="228" t="s">
        <v>0</v>
      </c>
      <c r="L551" s="47" t="s">
        <v>0</v>
      </c>
      <c r="M551" s="51" t="s">
        <v>0</v>
      </c>
      <c r="N551" s="77"/>
      <c r="O551" s="228">
        <v>8820</v>
      </c>
      <c r="P551" s="228">
        <v>904</v>
      </c>
      <c r="Q551" s="228">
        <v>361</v>
      </c>
      <c r="R551" s="228">
        <v>376</v>
      </c>
      <c r="S551" s="18"/>
    </row>
    <row r="552" spans="2:19" ht="17.25" customHeight="1" x14ac:dyDescent="0.2">
      <c r="B552" s="67">
        <v>44833</v>
      </c>
      <c r="C552" s="50">
        <v>24043</v>
      </c>
      <c r="D552" s="45">
        <v>10462</v>
      </c>
      <c r="E552" s="51">
        <v>13581</v>
      </c>
      <c r="F552" s="50" t="s">
        <v>0</v>
      </c>
      <c r="G552" s="51" t="s">
        <v>0</v>
      </c>
      <c r="H552" s="50" t="s">
        <v>0</v>
      </c>
      <c r="I552" s="45" t="s">
        <v>0</v>
      </c>
      <c r="J552" s="75" t="s">
        <v>0</v>
      </c>
      <c r="K552" s="228" t="s">
        <v>0</v>
      </c>
      <c r="L552" s="47" t="s">
        <v>0</v>
      </c>
      <c r="M552" s="51" t="s">
        <v>0</v>
      </c>
      <c r="N552" s="77"/>
      <c r="O552" s="228">
        <v>8742</v>
      </c>
      <c r="P552" s="228">
        <v>980</v>
      </c>
      <c r="Q552" s="228">
        <v>378</v>
      </c>
      <c r="R552" s="228">
        <v>362</v>
      </c>
      <c r="S552" s="18"/>
    </row>
    <row r="553" spans="2:19" ht="17.25" customHeight="1" x14ac:dyDescent="0.2">
      <c r="B553" s="68">
        <v>44834</v>
      </c>
      <c r="C553" s="52">
        <v>24467</v>
      </c>
      <c r="D553" s="53">
        <v>10953</v>
      </c>
      <c r="E553" s="54">
        <v>13514</v>
      </c>
      <c r="F553" s="52" t="s">
        <v>0</v>
      </c>
      <c r="G553" s="54" t="s">
        <v>0</v>
      </c>
      <c r="H553" s="52" t="s">
        <v>0</v>
      </c>
      <c r="I553" s="53" t="s">
        <v>0</v>
      </c>
      <c r="J553" s="76" t="s">
        <v>0</v>
      </c>
      <c r="K553" s="231" t="s">
        <v>0</v>
      </c>
      <c r="L553" s="55" t="s">
        <v>0</v>
      </c>
      <c r="M553" s="54" t="s">
        <v>0</v>
      </c>
      <c r="N553" s="77"/>
      <c r="O553" s="231">
        <v>9347</v>
      </c>
      <c r="P553" s="231">
        <v>896</v>
      </c>
      <c r="Q553" s="231">
        <v>369</v>
      </c>
      <c r="R553" s="231">
        <v>341</v>
      </c>
      <c r="S553" s="18"/>
    </row>
    <row r="554" spans="2:19" ht="17.25" customHeight="1" x14ac:dyDescent="0.2">
      <c r="B554" s="69">
        <v>44835</v>
      </c>
      <c r="C554" s="70">
        <v>21427</v>
      </c>
      <c r="D554" s="71">
        <v>7842</v>
      </c>
      <c r="E554" s="72">
        <v>13585</v>
      </c>
      <c r="F554" s="70" t="s">
        <v>0</v>
      </c>
      <c r="G554" s="72" t="s">
        <v>0</v>
      </c>
      <c r="H554" s="70" t="s">
        <v>0</v>
      </c>
      <c r="I554" s="71" t="s">
        <v>0</v>
      </c>
      <c r="J554" s="74" t="s">
        <v>0</v>
      </c>
      <c r="K554" s="230" t="s">
        <v>0</v>
      </c>
      <c r="L554" s="73" t="s">
        <v>0</v>
      </c>
      <c r="M554" s="72" t="s">
        <v>0</v>
      </c>
      <c r="N554" s="77"/>
      <c r="O554" s="230">
        <v>6768</v>
      </c>
      <c r="P554" s="230">
        <v>622</v>
      </c>
      <c r="Q554" s="230">
        <v>245</v>
      </c>
      <c r="R554" s="230">
        <v>207</v>
      </c>
      <c r="S554" s="18"/>
    </row>
    <row r="555" spans="2:19" ht="17.25" customHeight="1" x14ac:dyDescent="0.2">
      <c r="B555" s="67">
        <v>44836</v>
      </c>
      <c r="C555" s="50">
        <v>19032</v>
      </c>
      <c r="D555" s="45">
        <v>5400</v>
      </c>
      <c r="E555" s="51">
        <v>13632</v>
      </c>
      <c r="F555" s="50" t="s">
        <v>0</v>
      </c>
      <c r="G555" s="51" t="s">
        <v>0</v>
      </c>
      <c r="H555" s="50" t="s">
        <v>0</v>
      </c>
      <c r="I555" s="45" t="s">
        <v>0</v>
      </c>
      <c r="J555" s="75" t="s">
        <v>0</v>
      </c>
      <c r="K555" s="228" t="s">
        <v>0</v>
      </c>
      <c r="L555" s="47" t="s">
        <v>0</v>
      </c>
      <c r="M555" s="51" t="s">
        <v>0</v>
      </c>
      <c r="N555" s="77"/>
      <c r="O555" s="228">
        <v>4796</v>
      </c>
      <c r="P555" s="228">
        <v>327</v>
      </c>
      <c r="Q555" s="228">
        <v>159</v>
      </c>
      <c r="R555" s="228">
        <v>118</v>
      </c>
      <c r="S555" s="18"/>
    </row>
    <row r="556" spans="2:19" ht="17.25" customHeight="1" x14ac:dyDescent="0.2">
      <c r="B556" s="67">
        <v>44837</v>
      </c>
      <c r="C556" s="50">
        <v>21733</v>
      </c>
      <c r="D556" s="45">
        <v>8036</v>
      </c>
      <c r="E556" s="51">
        <v>13697</v>
      </c>
      <c r="F556" s="50" t="s">
        <v>0</v>
      </c>
      <c r="G556" s="51" t="s">
        <v>0</v>
      </c>
      <c r="H556" s="50" t="s">
        <v>0</v>
      </c>
      <c r="I556" s="45" t="s">
        <v>0</v>
      </c>
      <c r="J556" s="75" t="s">
        <v>0</v>
      </c>
      <c r="K556" s="228" t="s">
        <v>0</v>
      </c>
      <c r="L556" s="47" t="s">
        <v>0</v>
      </c>
      <c r="M556" s="51" t="s">
        <v>0</v>
      </c>
      <c r="N556" s="77"/>
      <c r="O556" s="228">
        <v>6965</v>
      </c>
      <c r="P556" s="228">
        <v>609</v>
      </c>
      <c r="Q556" s="228">
        <v>252</v>
      </c>
      <c r="R556" s="228">
        <v>210</v>
      </c>
      <c r="S556" s="18"/>
    </row>
    <row r="557" spans="2:19" ht="17.25" customHeight="1" x14ac:dyDescent="0.2">
      <c r="B557" s="67">
        <v>44838</v>
      </c>
      <c r="C557" s="50">
        <v>23662</v>
      </c>
      <c r="D557" s="45">
        <v>10158</v>
      </c>
      <c r="E557" s="51">
        <v>13504</v>
      </c>
      <c r="F557" s="50" t="s">
        <v>0</v>
      </c>
      <c r="G557" s="51" t="s">
        <v>0</v>
      </c>
      <c r="H557" s="50" t="s">
        <v>0</v>
      </c>
      <c r="I557" s="45" t="s">
        <v>0</v>
      </c>
      <c r="J557" s="75" t="s">
        <v>0</v>
      </c>
      <c r="K557" s="228" t="s">
        <v>0</v>
      </c>
      <c r="L557" s="47" t="s">
        <v>0</v>
      </c>
      <c r="M557" s="51" t="s">
        <v>0</v>
      </c>
      <c r="N557" s="77"/>
      <c r="O557" s="228">
        <v>8558</v>
      </c>
      <c r="P557" s="228">
        <v>917</v>
      </c>
      <c r="Q557" s="228">
        <v>332</v>
      </c>
      <c r="R557" s="228">
        <v>351</v>
      </c>
      <c r="S557" s="18"/>
    </row>
    <row r="558" spans="2:19" ht="17.25" customHeight="1" x14ac:dyDescent="0.2">
      <c r="B558" s="67">
        <v>44839</v>
      </c>
      <c r="C558" s="50">
        <v>24718</v>
      </c>
      <c r="D558" s="45">
        <v>10782</v>
      </c>
      <c r="E558" s="51">
        <v>13936</v>
      </c>
      <c r="F558" s="50" t="s">
        <v>0</v>
      </c>
      <c r="G558" s="51" t="s">
        <v>0</v>
      </c>
      <c r="H558" s="50" t="s">
        <v>0</v>
      </c>
      <c r="I558" s="45" t="s">
        <v>0</v>
      </c>
      <c r="J558" s="75" t="s">
        <v>0</v>
      </c>
      <c r="K558" s="228" t="s">
        <v>0</v>
      </c>
      <c r="L558" s="47" t="s">
        <v>0</v>
      </c>
      <c r="M558" s="51" t="s">
        <v>0</v>
      </c>
      <c r="N558" s="77"/>
      <c r="O558" s="228">
        <v>9080</v>
      </c>
      <c r="P558" s="228">
        <v>973</v>
      </c>
      <c r="Q558" s="228">
        <v>406</v>
      </c>
      <c r="R558" s="228">
        <v>323</v>
      </c>
      <c r="S558" s="18"/>
    </row>
    <row r="559" spans="2:19" ht="17.25" customHeight="1" x14ac:dyDescent="0.2">
      <c r="B559" s="67">
        <v>44840</v>
      </c>
      <c r="C559" s="50">
        <v>24774</v>
      </c>
      <c r="D559" s="45">
        <v>10941</v>
      </c>
      <c r="E559" s="51">
        <v>13833</v>
      </c>
      <c r="F559" s="50" t="s">
        <v>0</v>
      </c>
      <c r="G559" s="51" t="s">
        <v>0</v>
      </c>
      <c r="H559" s="50" t="s">
        <v>0</v>
      </c>
      <c r="I559" s="45" t="s">
        <v>0</v>
      </c>
      <c r="J559" s="75" t="s">
        <v>0</v>
      </c>
      <c r="K559" s="228" t="s">
        <v>0</v>
      </c>
      <c r="L559" s="47" t="s">
        <v>0</v>
      </c>
      <c r="M559" s="51" t="s">
        <v>0</v>
      </c>
      <c r="N559" s="77"/>
      <c r="O559" s="228">
        <v>9202</v>
      </c>
      <c r="P559" s="228">
        <v>976</v>
      </c>
      <c r="Q559" s="228">
        <v>415</v>
      </c>
      <c r="R559" s="228">
        <v>348</v>
      </c>
      <c r="S559" s="18"/>
    </row>
    <row r="560" spans="2:19" ht="17.25" customHeight="1" x14ac:dyDescent="0.2">
      <c r="B560" s="67">
        <v>44841</v>
      </c>
      <c r="C560" s="50">
        <v>24411</v>
      </c>
      <c r="D560" s="45">
        <v>10718</v>
      </c>
      <c r="E560" s="51">
        <v>13693</v>
      </c>
      <c r="F560" s="50" t="s">
        <v>0</v>
      </c>
      <c r="G560" s="51" t="s">
        <v>0</v>
      </c>
      <c r="H560" s="50" t="s">
        <v>0</v>
      </c>
      <c r="I560" s="45" t="s">
        <v>0</v>
      </c>
      <c r="J560" s="75" t="s">
        <v>0</v>
      </c>
      <c r="K560" s="228" t="s">
        <v>0</v>
      </c>
      <c r="L560" s="47" t="s">
        <v>0</v>
      </c>
      <c r="M560" s="51" t="s">
        <v>0</v>
      </c>
      <c r="N560" s="77"/>
      <c r="O560" s="228">
        <v>9051</v>
      </c>
      <c r="P560" s="228">
        <v>964</v>
      </c>
      <c r="Q560" s="228">
        <v>377</v>
      </c>
      <c r="R560" s="228">
        <v>326</v>
      </c>
      <c r="S560" s="18"/>
    </row>
    <row r="561" spans="2:19" ht="17.25" customHeight="1" x14ac:dyDescent="0.2">
      <c r="B561" s="67">
        <v>44842</v>
      </c>
      <c r="C561" s="50">
        <v>21431</v>
      </c>
      <c r="D561" s="45">
        <v>7834</v>
      </c>
      <c r="E561" s="51">
        <v>13597</v>
      </c>
      <c r="F561" s="50" t="s">
        <v>0</v>
      </c>
      <c r="G561" s="51" t="s">
        <v>0</v>
      </c>
      <c r="H561" s="50" t="s">
        <v>0</v>
      </c>
      <c r="I561" s="45" t="s">
        <v>0</v>
      </c>
      <c r="J561" s="75" t="s">
        <v>0</v>
      </c>
      <c r="K561" s="228" t="s">
        <v>0</v>
      </c>
      <c r="L561" s="47" t="s">
        <v>0</v>
      </c>
      <c r="M561" s="51" t="s">
        <v>0</v>
      </c>
      <c r="N561" s="77"/>
      <c r="O561" s="228">
        <v>6847</v>
      </c>
      <c r="P561" s="228">
        <v>581</v>
      </c>
      <c r="Q561" s="228">
        <v>241</v>
      </c>
      <c r="R561" s="228">
        <v>165</v>
      </c>
      <c r="S561" s="18"/>
    </row>
    <row r="562" spans="2:19" ht="17.25" customHeight="1" x14ac:dyDescent="0.2">
      <c r="B562" s="67">
        <v>44843</v>
      </c>
      <c r="C562" s="50">
        <v>19131</v>
      </c>
      <c r="D562" s="45">
        <v>5478</v>
      </c>
      <c r="E562" s="51">
        <v>13653</v>
      </c>
      <c r="F562" s="50" t="s">
        <v>0</v>
      </c>
      <c r="G562" s="51" t="s">
        <v>0</v>
      </c>
      <c r="H562" s="50" t="s">
        <v>0</v>
      </c>
      <c r="I562" s="45" t="s">
        <v>0</v>
      </c>
      <c r="J562" s="75" t="s">
        <v>0</v>
      </c>
      <c r="K562" s="228" t="s">
        <v>0</v>
      </c>
      <c r="L562" s="47" t="s">
        <v>0</v>
      </c>
      <c r="M562" s="51" t="s">
        <v>0</v>
      </c>
      <c r="N562" s="77"/>
      <c r="O562" s="228">
        <v>4844</v>
      </c>
      <c r="P562" s="228">
        <v>351</v>
      </c>
      <c r="Q562" s="228">
        <v>166</v>
      </c>
      <c r="R562" s="228">
        <v>117</v>
      </c>
      <c r="S562" s="18"/>
    </row>
    <row r="563" spans="2:19" ht="17.25" customHeight="1" x14ac:dyDescent="0.2">
      <c r="B563" s="67">
        <v>44844</v>
      </c>
      <c r="C563" s="50">
        <v>21356</v>
      </c>
      <c r="D563" s="45">
        <v>7691</v>
      </c>
      <c r="E563" s="51">
        <v>13665</v>
      </c>
      <c r="F563" s="50" t="s">
        <v>0</v>
      </c>
      <c r="G563" s="51" t="s">
        <v>0</v>
      </c>
      <c r="H563" s="50" t="s">
        <v>0</v>
      </c>
      <c r="I563" s="45" t="s">
        <v>0</v>
      </c>
      <c r="J563" s="75" t="s">
        <v>0</v>
      </c>
      <c r="K563" s="228" t="s">
        <v>0</v>
      </c>
      <c r="L563" s="47" t="s">
        <v>0</v>
      </c>
      <c r="M563" s="51" t="s">
        <v>0</v>
      </c>
      <c r="N563" s="77"/>
      <c r="O563" s="228">
        <v>6589</v>
      </c>
      <c r="P563" s="228">
        <v>645</v>
      </c>
      <c r="Q563" s="228">
        <v>239</v>
      </c>
      <c r="R563" s="228">
        <v>218</v>
      </c>
      <c r="S563" s="18"/>
    </row>
    <row r="564" spans="2:19" ht="17.25" customHeight="1" x14ac:dyDescent="0.2">
      <c r="B564" s="67">
        <v>44845</v>
      </c>
      <c r="C564" s="50">
        <v>23725</v>
      </c>
      <c r="D564" s="45">
        <v>10038</v>
      </c>
      <c r="E564" s="51">
        <v>13687</v>
      </c>
      <c r="F564" s="50" t="s">
        <v>0</v>
      </c>
      <c r="G564" s="51" t="s">
        <v>0</v>
      </c>
      <c r="H564" s="50" t="s">
        <v>0</v>
      </c>
      <c r="I564" s="45" t="s">
        <v>0</v>
      </c>
      <c r="J564" s="75" t="s">
        <v>0</v>
      </c>
      <c r="K564" s="228" t="s">
        <v>0</v>
      </c>
      <c r="L564" s="47" t="s">
        <v>0</v>
      </c>
      <c r="M564" s="51" t="s">
        <v>0</v>
      </c>
      <c r="N564" s="77"/>
      <c r="O564" s="228">
        <v>8522</v>
      </c>
      <c r="P564" s="228">
        <v>889</v>
      </c>
      <c r="Q564" s="228">
        <v>342</v>
      </c>
      <c r="R564" s="228">
        <v>285</v>
      </c>
      <c r="S564" s="18"/>
    </row>
    <row r="565" spans="2:19" ht="17.25" customHeight="1" x14ac:dyDescent="0.2">
      <c r="B565" s="67">
        <v>44846</v>
      </c>
      <c r="C565" s="50">
        <v>24062</v>
      </c>
      <c r="D565" s="45">
        <v>10578</v>
      </c>
      <c r="E565" s="51">
        <v>13484</v>
      </c>
      <c r="F565" s="50" t="s">
        <v>0</v>
      </c>
      <c r="G565" s="51" t="s">
        <v>0</v>
      </c>
      <c r="H565" s="50" t="s">
        <v>0</v>
      </c>
      <c r="I565" s="45" t="s">
        <v>0</v>
      </c>
      <c r="J565" s="75" t="s">
        <v>0</v>
      </c>
      <c r="K565" s="228" t="s">
        <v>0</v>
      </c>
      <c r="L565" s="47" t="s">
        <v>0</v>
      </c>
      <c r="M565" s="51" t="s">
        <v>0</v>
      </c>
      <c r="N565" s="77"/>
      <c r="O565" s="228">
        <v>8949</v>
      </c>
      <c r="P565" s="228">
        <v>928</v>
      </c>
      <c r="Q565" s="228">
        <v>377</v>
      </c>
      <c r="R565" s="228">
        <v>324</v>
      </c>
      <c r="S565" s="18"/>
    </row>
    <row r="566" spans="2:19" ht="17.25" customHeight="1" x14ac:dyDescent="0.2">
      <c r="B566" s="67">
        <v>44847</v>
      </c>
      <c r="C566" s="50">
        <v>23975</v>
      </c>
      <c r="D566" s="45">
        <v>10442</v>
      </c>
      <c r="E566" s="51">
        <v>13533</v>
      </c>
      <c r="F566" s="50" t="s">
        <v>0</v>
      </c>
      <c r="G566" s="51" t="s">
        <v>0</v>
      </c>
      <c r="H566" s="50" t="s">
        <v>0</v>
      </c>
      <c r="I566" s="45" t="s">
        <v>0</v>
      </c>
      <c r="J566" s="75" t="s">
        <v>0</v>
      </c>
      <c r="K566" s="228" t="s">
        <v>0</v>
      </c>
      <c r="L566" s="47" t="s">
        <v>0</v>
      </c>
      <c r="M566" s="51" t="s">
        <v>0</v>
      </c>
      <c r="N566" s="77"/>
      <c r="O566" s="228">
        <v>8749</v>
      </c>
      <c r="P566" s="228">
        <v>959</v>
      </c>
      <c r="Q566" s="228">
        <v>413</v>
      </c>
      <c r="R566" s="228">
        <v>321</v>
      </c>
      <c r="S566" s="18"/>
    </row>
    <row r="567" spans="2:19" ht="17.25" customHeight="1" x14ac:dyDescent="0.2">
      <c r="B567" s="67">
        <v>44848</v>
      </c>
      <c r="C567" s="50">
        <v>24534</v>
      </c>
      <c r="D567" s="45">
        <v>11085</v>
      </c>
      <c r="E567" s="51">
        <v>13449</v>
      </c>
      <c r="F567" s="50" t="s">
        <v>0</v>
      </c>
      <c r="G567" s="51" t="s">
        <v>0</v>
      </c>
      <c r="H567" s="50" t="s">
        <v>0</v>
      </c>
      <c r="I567" s="45" t="s">
        <v>0</v>
      </c>
      <c r="J567" s="75" t="s">
        <v>0</v>
      </c>
      <c r="K567" s="228" t="s">
        <v>0</v>
      </c>
      <c r="L567" s="47" t="s">
        <v>0</v>
      </c>
      <c r="M567" s="51" t="s">
        <v>0</v>
      </c>
      <c r="N567" s="77"/>
      <c r="O567" s="228">
        <v>9404</v>
      </c>
      <c r="P567" s="228">
        <v>952</v>
      </c>
      <c r="Q567" s="228">
        <v>438</v>
      </c>
      <c r="R567" s="228">
        <v>291</v>
      </c>
      <c r="S567" s="18"/>
    </row>
    <row r="568" spans="2:19" ht="17.25" customHeight="1" x14ac:dyDescent="0.2">
      <c r="B568" s="67">
        <v>44849</v>
      </c>
      <c r="C568" s="50">
        <v>21185</v>
      </c>
      <c r="D568" s="45">
        <v>7867</v>
      </c>
      <c r="E568" s="51">
        <v>13318</v>
      </c>
      <c r="F568" s="50" t="s">
        <v>0</v>
      </c>
      <c r="G568" s="51" t="s">
        <v>0</v>
      </c>
      <c r="H568" s="50" t="s">
        <v>0</v>
      </c>
      <c r="I568" s="45" t="s">
        <v>0</v>
      </c>
      <c r="J568" s="75" t="s">
        <v>0</v>
      </c>
      <c r="K568" s="228" t="s">
        <v>0</v>
      </c>
      <c r="L568" s="47" t="s">
        <v>0</v>
      </c>
      <c r="M568" s="51" t="s">
        <v>0</v>
      </c>
      <c r="N568" s="77"/>
      <c r="O568" s="228">
        <v>6752</v>
      </c>
      <c r="P568" s="228">
        <v>633</v>
      </c>
      <c r="Q568" s="228">
        <v>283</v>
      </c>
      <c r="R568" s="228">
        <v>199</v>
      </c>
      <c r="S568" s="18"/>
    </row>
    <row r="569" spans="2:19" ht="17.25" customHeight="1" x14ac:dyDescent="0.2">
      <c r="B569" s="67">
        <v>44850</v>
      </c>
      <c r="C569" s="50">
        <v>19108</v>
      </c>
      <c r="D569" s="45">
        <v>5629</v>
      </c>
      <c r="E569" s="51">
        <v>13479</v>
      </c>
      <c r="F569" s="50" t="s">
        <v>0</v>
      </c>
      <c r="G569" s="51" t="s">
        <v>0</v>
      </c>
      <c r="H569" s="50" t="s">
        <v>0</v>
      </c>
      <c r="I569" s="45" t="s">
        <v>0</v>
      </c>
      <c r="J569" s="75" t="s">
        <v>0</v>
      </c>
      <c r="K569" s="228" t="s">
        <v>0</v>
      </c>
      <c r="L569" s="47" t="s">
        <v>0</v>
      </c>
      <c r="M569" s="51" t="s">
        <v>0</v>
      </c>
      <c r="N569" s="77"/>
      <c r="O569" s="228">
        <v>4972</v>
      </c>
      <c r="P569" s="228">
        <v>390</v>
      </c>
      <c r="Q569" s="228">
        <v>163</v>
      </c>
      <c r="R569" s="228">
        <v>104</v>
      </c>
      <c r="S569" s="18"/>
    </row>
    <row r="570" spans="2:19" ht="17.25" customHeight="1" x14ac:dyDescent="0.2">
      <c r="B570" s="67">
        <v>44851</v>
      </c>
      <c r="C570" s="50">
        <v>22186</v>
      </c>
      <c r="D570" s="45">
        <v>8401</v>
      </c>
      <c r="E570" s="51">
        <v>13785</v>
      </c>
      <c r="F570" s="50" t="s">
        <v>0</v>
      </c>
      <c r="G570" s="51" t="s">
        <v>0</v>
      </c>
      <c r="H570" s="50" t="s">
        <v>0</v>
      </c>
      <c r="I570" s="45" t="s">
        <v>0</v>
      </c>
      <c r="J570" s="75" t="s">
        <v>0</v>
      </c>
      <c r="K570" s="228" t="s">
        <v>0</v>
      </c>
      <c r="L570" s="47" t="s">
        <v>0</v>
      </c>
      <c r="M570" s="51" t="s">
        <v>0</v>
      </c>
      <c r="N570" s="77"/>
      <c r="O570" s="228">
        <v>7254</v>
      </c>
      <c r="P570" s="228">
        <v>675</v>
      </c>
      <c r="Q570" s="228">
        <v>233</v>
      </c>
      <c r="R570" s="228">
        <v>239</v>
      </c>
      <c r="S570" s="18"/>
    </row>
    <row r="571" spans="2:19" ht="17.25" customHeight="1" x14ac:dyDescent="0.2">
      <c r="B571" s="67">
        <v>44852</v>
      </c>
      <c r="C571" s="50">
        <v>24447</v>
      </c>
      <c r="D571" s="45">
        <v>10764</v>
      </c>
      <c r="E571" s="51">
        <v>13683</v>
      </c>
      <c r="F571" s="50" t="s">
        <v>0</v>
      </c>
      <c r="G571" s="51" t="s">
        <v>0</v>
      </c>
      <c r="H571" s="50" t="s">
        <v>0</v>
      </c>
      <c r="I571" s="45" t="s">
        <v>0</v>
      </c>
      <c r="J571" s="75" t="s">
        <v>0</v>
      </c>
      <c r="K571" s="228" t="s">
        <v>0</v>
      </c>
      <c r="L571" s="47" t="s">
        <v>0</v>
      </c>
      <c r="M571" s="51" t="s">
        <v>0</v>
      </c>
      <c r="N571" s="77"/>
      <c r="O571" s="228">
        <v>9163</v>
      </c>
      <c r="P571" s="228">
        <v>903</v>
      </c>
      <c r="Q571" s="228">
        <v>363</v>
      </c>
      <c r="R571" s="228">
        <v>335</v>
      </c>
      <c r="S571" s="18"/>
    </row>
    <row r="572" spans="2:19" ht="17.25" customHeight="1" x14ac:dyDescent="0.2">
      <c r="B572" s="67">
        <v>44853</v>
      </c>
      <c r="C572" s="50">
        <v>24803</v>
      </c>
      <c r="D572" s="45">
        <v>11144</v>
      </c>
      <c r="E572" s="51">
        <v>13659</v>
      </c>
      <c r="F572" s="50" t="s">
        <v>0</v>
      </c>
      <c r="G572" s="51" t="s">
        <v>0</v>
      </c>
      <c r="H572" s="50" t="s">
        <v>0</v>
      </c>
      <c r="I572" s="45" t="s">
        <v>0</v>
      </c>
      <c r="J572" s="75" t="s">
        <v>0</v>
      </c>
      <c r="K572" s="228" t="s">
        <v>0</v>
      </c>
      <c r="L572" s="47" t="s">
        <v>0</v>
      </c>
      <c r="M572" s="51" t="s">
        <v>0</v>
      </c>
      <c r="N572" s="77"/>
      <c r="O572" s="228">
        <v>9423</v>
      </c>
      <c r="P572" s="228">
        <v>964</v>
      </c>
      <c r="Q572" s="228">
        <v>418</v>
      </c>
      <c r="R572" s="228">
        <v>339</v>
      </c>
      <c r="S572" s="18"/>
    </row>
    <row r="573" spans="2:19" ht="17.25" customHeight="1" x14ac:dyDescent="0.2">
      <c r="B573" s="67">
        <v>44854</v>
      </c>
      <c r="C573" s="50">
        <v>24885</v>
      </c>
      <c r="D573" s="45">
        <v>11132</v>
      </c>
      <c r="E573" s="51">
        <v>13753</v>
      </c>
      <c r="F573" s="50" t="s">
        <v>0</v>
      </c>
      <c r="G573" s="51" t="s">
        <v>0</v>
      </c>
      <c r="H573" s="50" t="s">
        <v>0</v>
      </c>
      <c r="I573" s="45" t="s">
        <v>0</v>
      </c>
      <c r="J573" s="75" t="s">
        <v>0</v>
      </c>
      <c r="K573" s="228" t="s">
        <v>0</v>
      </c>
      <c r="L573" s="47" t="s">
        <v>0</v>
      </c>
      <c r="M573" s="51" t="s">
        <v>0</v>
      </c>
      <c r="N573" s="77"/>
      <c r="O573" s="228">
        <v>9433</v>
      </c>
      <c r="P573" s="228">
        <v>936</v>
      </c>
      <c r="Q573" s="228">
        <v>411</v>
      </c>
      <c r="R573" s="228">
        <v>352</v>
      </c>
      <c r="S573" s="18"/>
    </row>
    <row r="574" spans="2:19" ht="17.25" customHeight="1" x14ac:dyDescent="0.2">
      <c r="B574" s="67">
        <v>44855</v>
      </c>
      <c r="C574" s="50">
        <v>25456</v>
      </c>
      <c r="D574" s="45">
        <v>11581</v>
      </c>
      <c r="E574" s="51">
        <v>13875</v>
      </c>
      <c r="F574" s="50" t="s">
        <v>0</v>
      </c>
      <c r="G574" s="51" t="s">
        <v>0</v>
      </c>
      <c r="H574" s="50" t="s">
        <v>0</v>
      </c>
      <c r="I574" s="45" t="s">
        <v>0</v>
      </c>
      <c r="J574" s="75" t="s">
        <v>0</v>
      </c>
      <c r="K574" s="228" t="s">
        <v>0</v>
      </c>
      <c r="L574" s="47" t="s">
        <v>0</v>
      </c>
      <c r="M574" s="51" t="s">
        <v>0</v>
      </c>
      <c r="N574" s="77"/>
      <c r="O574" s="228">
        <v>9907</v>
      </c>
      <c r="P574" s="228">
        <v>948</v>
      </c>
      <c r="Q574" s="228">
        <v>411</v>
      </c>
      <c r="R574" s="228">
        <v>315</v>
      </c>
      <c r="S574" s="18"/>
    </row>
    <row r="575" spans="2:19" ht="17.25" customHeight="1" x14ac:dyDescent="0.2">
      <c r="B575" s="67">
        <v>44856</v>
      </c>
      <c r="C575" s="50">
        <v>21718</v>
      </c>
      <c r="D575" s="45">
        <v>8248</v>
      </c>
      <c r="E575" s="51">
        <v>13470</v>
      </c>
      <c r="F575" s="50" t="s">
        <v>0</v>
      </c>
      <c r="G575" s="51" t="s">
        <v>0</v>
      </c>
      <c r="H575" s="50" t="s">
        <v>0</v>
      </c>
      <c r="I575" s="45" t="s">
        <v>0</v>
      </c>
      <c r="J575" s="75" t="s">
        <v>0</v>
      </c>
      <c r="K575" s="228" t="s">
        <v>0</v>
      </c>
      <c r="L575" s="47" t="s">
        <v>0</v>
      </c>
      <c r="M575" s="51" t="s">
        <v>0</v>
      </c>
      <c r="N575" s="77"/>
      <c r="O575" s="228">
        <v>7272</v>
      </c>
      <c r="P575" s="228">
        <v>550</v>
      </c>
      <c r="Q575" s="228">
        <v>257</v>
      </c>
      <c r="R575" s="228">
        <v>169</v>
      </c>
      <c r="S575" s="18"/>
    </row>
    <row r="576" spans="2:19" ht="17.25" customHeight="1" x14ac:dyDescent="0.2">
      <c r="B576" s="67">
        <v>44857</v>
      </c>
      <c r="C576" s="50">
        <v>19608</v>
      </c>
      <c r="D576" s="45">
        <v>6167</v>
      </c>
      <c r="E576" s="51">
        <v>13441</v>
      </c>
      <c r="F576" s="50" t="s">
        <v>0</v>
      </c>
      <c r="G576" s="51" t="s">
        <v>0</v>
      </c>
      <c r="H576" s="50" t="s">
        <v>0</v>
      </c>
      <c r="I576" s="45" t="s">
        <v>0</v>
      </c>
      <c r="J576" s="75" t="s">
        <v>0</v>
      </c>
      <c r="K576" s="228" t="s">
        <v>0</v>
      </c>
      <c r="L576" s="47" t="s">
        <v>0</v>
      </c>
      <c r="M576" s="51" t="s">
        <v>0</v>
      </c>
      <c r="N576" s="77"/>
      <c r="O576" s="228">
        <v>5546</v>
      </c>
      <c r="P576" s="228">
        <v>364</v>
      </c>
      <c r="Q576" s="228">
        <v>148</v>
      </c>
      <c r="R576" s="228">
        <v>109</v>
      </c>
      <c r="S576" s="18"/>
    </row>
    <row r="577" spans="2:19" ht="17.25" customHeight="1" x14ac:dyDescent="0.2">
      <c r="B577" s="67">
        <v>44858</v>
      </c>
      <c r="C577" s="50">
        <v>21606</v>
      </c>
      <c r="D577" s="45">
        <v>7924</v>
      </c>
      <c r="E577" s="51">
        <v>13682</v>
      </c>
      <c r="F577" s="50" t="s">
        <v>0</v>
      </c>
      <c r="G577" s="51" t="s">
        <v>0</v>
      </c>
      <c r="H577" s="50" t="s">
        <v>0</v>
      </c>
      <c r="I577" s="45" t="s">
        <v>0</v>
      </c>
      <c r="J577" s="75" t="s">
        <v>0</v>
      </c>
      <c r="K577" s="228" t="s">
        <v>0</v>
      </c>
      <c r="L577" s="47" t="s">
        <v>0</v>
      </c>
      <c r="M577" s="51" t="s">
        <v>0</v>
      </c>
      <c r="N577" s="77"/>
      <c r="O577" s="228">
        <v>6866</v>
      </c>
      <c r="P577" s="228">
        <v>595</v>
      </c>
      <c r="Q577" s="228">
        <v>232</v>
      </c>
      <c r="R577" s="228">
        <v>231</v>
      </c>
      <c r="S577" s="18"/>
    </row>
    <row r="578" spans="2:19" ht="17.25" customHeight="1" x14ac:dyDescent="0.2">
      <c r="B578" s="67">
        <v>44859</v>
      </c>
      <c r="C578" s="50">
        <v>23664</v>
      </c>
      <c r="D578" s="45">
        <v>10183</v>
      </c>
      <c r="E578" s="51">
        <v>13481</v>
      </c>
      <c r="F578" s="50" t="s">
        <v>0</v>
      </c>
      <c r="G578" s="51" t="s">
        <v>0</v>
      </c>
      <c r="H578" s="50" t="s">
        <v>0</v>
      </c>
      <c r="I578" s="45" t="s">
        <v>0</v>
      </c>
      <c r="J578" s="75" t="s">
        <v>0</v>
      </c>
      <c r="K578" s="228" t="s">
        <v>0</v>
      </c>
      <c r="L578" s="47" t="s">
        <v>0</v>
      </c>
      <c r="M578" s="51" t="s">
        <v>0</v>
      </c>
      <c r="N578" s="77"/>
      <c r="O578" s="228">
        <v>8666</v>
      </c>
      <c r="P578" s="228">
        <v>820</v>
      </c>
      <c r="Q578" s="228">
        <v>369</v>
      </c>
      <c r="R578" s="228">
        <v>328</v>
      </c>
      <c r="S578" s="18"/>
    </row>
    <row r="579" spans="2:19" ht="17.25" customHeight="1" x14ac:dyDescent="0.2">
      <c r="B579" s="67">
        <v>44860</v>
      </c>
      <c r="C579" s="50">
        <v>24385</v>
      </c>
      <c r="D579" s="45">
        <v>10613</v>
      </c>
      <c r="E579" s="51">
        <v>13772</v>
      </c>
      <c r="F579" s="50" t="s">
        <v>0</v>
      </c>
      <c r="G579" s="51" t="s">
        <v>0</v>
      </c>
      <c r="H579" s="50" t="s">
        <v>0</v>
      </c>
      <c r="I579" s="45" t="s">
        <v>0</v>
      </c>
      <c r="J579" s="75" t="s">
        <v>0</v>
      </c>
      <c r="K579" s="228" t="s">
        <v>0</v>
      </c>
      <c r="L579" s="47" t="s">
        <v>0</v>
      </c>
      <c r="M579" s="51" t="s">
        <v>0</v>
      </c>
      <c r="N579" s="77"/>
      <c r="O579" s="228">
        <v>8993</v>
      </c>
      <c r="P579" s="228">
        <v>905</v>
      </c>
      <c r="Q579" s="228">
        <v>412</v>
      </c>
      <c r="R579" s="228">
        <v>303</v>
      </c>
      <c r="S579" s="18"/>
    </row>
    <row r="580" spans="2:19" ht="17.25" customHeight="1" x14ac:dyDescent="0.2">
      <c r="B580" s="67">
        <v>44861</v>
      </c>
      <c r="C580" s="50">
        <v>24418</v>
      </c>
      <c r="D580" s="45">
        <v>10742</v>
      </c>
      <c r="E580" s="51">
        <v>13676</v>
      </c>
      <c r="F580" s="50" t="s">
        <v>0</v>
      </c>
      <c r="G580" s="51" t="s">
        <v>0</v>
      </c>
      <c r="H580" s="50" t="s">
        <v>0</v>
      </c>
      <c r="I580" s="45" t="s">
        <v>0</v>
      </c>
      <c r="J580" s="75" t="s">
        <v>0</v>
      </c>
      <c r="K580" s="228" t="s">
        <v>0</v>
      </c>
      <c r="L580" s="47" t="s">
        <v>0</v>
      </c>
      <c r="M580" s="51" t="s">
        <v>0</v>
      </c>
      <c r="N580" s="77"/>
      <c r="O580" s="228">
        <v>9104</v>
      </c>
      <c r="P580" s="228">
        <v>903</v>
      </c>
      <c r="Q580" s="228">
        <v>389</v>
      </c>
      <c r="R580" s="228">
        <v>346</v>
      </c>
      <c r="S580" s="18"/>
    </row>
    <row r="581" spans="2:19" ht="17.25" customHeight="1" x14ac:dyDescent="0.2">
      <c r="B581" s="67">
        <v>44862</v>
      </c>
      <c r="C581" s="50">
        <v>24848</v>
      </c>
      <c r="D581" s="45">
        <v>11269</v>
      </c>
      <c r="E581" s="51">
        <v>13579</v>
      </c>
      <c r="F581" s="50" t="s">
        <v>0</v>
      </c>
      <c r="G581" s="51" t="s">
        <v>0</v>
      </c>
      <c r="H581" s="50" t="s">
        <v>0</v>
      </c>
      <c r="I581" s="45" t="s">
        <v>0</v>
      </c>
      <c r="J581" s="75" t="s">
        <v>0</v>
      </c>
      <c r="K581" s="228" t="s">
        <v>0</v>
      </c>
      <c r="L581" s="47" t="s">
        <v>0</v>
      </c>
      <c r="M581" s="51" t="s">
        <v>0</v>
      </c>
      <c r="N581" s="77"/>
      <c r="O581" s="228">
        <v>9676</v>
      </c>
      <c r="P581" s="228">
        <v>887</v>
      </c>
      <c r="Q581" s="228">
        <v>374</v>
      </c>
      <c r="R581" s="228">
        <v>332</v>
      </c>
      <c r="S581" s="18"/>
    </row>
    <row r="582" spans="2:19" ht="17.25" customHeight="1" x14ac:dyDescent="0.2">
      <c r="B582" s="67">
        <v>44863</v>
      </c>
      <c r="C582" s="50">
        <v>21105</v>
      </c>
      <c r="D582" s="45">
        <v>7800</v>
      </c>
      <c r="E582" s="51">
        <v>13305</v>
      </c>
      <c r="F582" s="50" t="s">
        <v>0</v>
      </c>
      <c r="G582" s="51" t="s">
        <v>0</v>
      </c>
      <c r="H582" s="50" t="s">
        <v>0</v>
      </c>
      <c r="I582" s="45" t="s">
        <v>0</v>
      </c>
      <c r="J582" s="75" t="s">
        <v>0</v>
      </c>
      <c r="K582" s="228" t="s">
        <v>0</v>
      </c>
      <c r="L582" s="47" t="s">
        <v>0</v>
      </c>
      <c r="M582" s="51" t="s">
        <v>0</v>
      </c>
      <c r="N582" s="77"/>
      <c r="O582" s="228">
        <v>6873</v>
      </c>
      <c r="P582" s="228">
        <v>493</v>
      </c>
      <c r="Q582" s="228">
        <v>248</v>
      </c>
      <c r="R582" s="228">
        <v>186</v>
      </c>
      <c r="S582" s="18"/>
    </row>
    <row r="583" spans="2:19" ht="17.25" customHeight="1" x14ac:dyDescent="0.2">
      <c r="B583" s="67">
        <v>44864</v>
      </c>
      <c r="C583" s="50">
        <v>19118</v>
      </c>
      <c r="D583" s="45">
        <v>5603</v>
      </c>
      <c r="E583" s="51">
        <v>13515</v>
      </c>
      <c r="F583" s="50" t="s">
        <v>0</v>
      </c>
      <c r="G583" s="51" t="s">
        <v>0</v>
      </c>
      <c r="H583" s="50" t="s">
        <v>0</v>
      </c>
      <c r="I583" s="45" t="s">
        <v>0</v>
      </c>
      <c r="J583" s="75" t="s">
        <v>0</v>
      </c>
      <c r="K583" s="228" t="s">
        <v>0</v>
      </c>
      <c r="L583" s="47" t="s">
        <v>0</v>
      </c>
      <c r="M583" s="51" t="s">
        <v>0</v>
      </c>
      <c r="N583" s="77"/>
      <c r="O583" s="228">
        <v>5073</v>
      </c>
      <c r="P583" s="228">
        <v>325</v>
      </c>
      <c r="Q583" s="228">
        <v>120</v>
      </c>
      <c r="R583" s="228">
        <v>85</v>
      </c>
      <c r="S583" s="18"/>
    </row>
    <row r="584" spans="2:19" ht="17.25" customHeight="1" x14ac:dyDescent="0.2">
      <c r="B584" s="68">
        <v>44865</v>
      </c>
      <c r="C584" s="52">
        <v>22371</v>
      </c>
      <c r="D584" s="53">
        <v>8265</v>
      </c>
      <c r="E584" s="54">
        <v>14106</v>
      </c>
      <c r="F584" s="52" t="s">
        <v>0</v>
      </c>
      <c r="G584" s="54" t="s">
        <v>0</v>
      </c>
      <c r="H584" s="52" t="s">
        <v>0</v>
      </c>
      <c r="I584" s="53" t="s">
        <v>0</v>
      </c>
      <c r="J584" s="76" t="s">
        <v>0</v>
      </c>
      <c r="K584" s="231" t="s">
        <v>0</v>
      </c>
      <c r="L584" s="55" t="s">
        <v>0</v>
      </c>
      <c r="M584" s="54" t="s">
        <v>0</v>
      </c>
      <c r="N584" s="77"/>
      <c r="O584" s="231">
        <v>7122</v>
      </c>
      <c r="P584" s="231">
        <v>626</v>
      </c>
      <c r="Q584" s="231">
        <v>279</v>
      </c>
      <c r="R584" s="231">
        <v>238</v>
      </c>
      <c r="S584" s="18"/>
    </row>
    <row r="585" spans="2:19" ht="17.25" customHeight="1" x14ac:dyDescent="0.2">
      <c r="B585" s="69">
        <v>44866</v>
      </c>
      <c r="C585" s="70">
        <v>24610</v>
      </c>
      <c r="D585" s="71">
        <v>10518</v>
      </c>
      <c r="E585" s="72">
        <v>14092</v>
      </c>
      <c r="F585" s="70" t="s">
        <v>0</v>
      </c>
      <c r="G585" s="72" t="s">
        <v>0</v>
      </c>
      <c r="H585" s="70" t="s">
        <v>0</v>
      </c>
      <c r="I585" s="71" t="s">
        <v>0</v>
      </c>
      <c r="J585" s="74" t="s">
        <v>0</v>
      </c>
      <c r="K585" s="230" t="s">
        <v>0</v>
      </c>
      <c r="L585" s="73" t="s">
        <v>0</v>
      </c>
      <c r="M585" s="72" t="s">
        <v>0</v>
      </c>
      <c r="N585" s="77"/>
      <c r="O585" s="230">
        <v>8850</v>
      </c>
      <c r="P585" s="230">
        <v>961</v>
      </c>
      <c r="Q585" s="230">
        <v>363</v>
      </c>
      <c r="R585" s="230">
        <v>344</v>
      </c>
      <c r="S585" s="18"/>
    </row>
    <row r="586" spans="2:19" ht="17.25" customHeight="1" x14ac:dyDescent="0.2">
      <c r="B586" s="67">
        <v>44867</v>
      </c>
      <c r="C586" s="50">
        <v>25424</v>
      </c>
      <c r="D586" s="45">
        <v>11593</v>
      </c>
      <c r="E586" s="51">
        <v>13831</v>
      </c>
      <c r="F586" s="50" t="s">
        <v>0</v>
      </c>
      <c r="G586" s="51" t="s">
        <v>0</v>
      </c>
      <c r="H586" s="50" t="s">
        <v>0</v>
      </c>
      <c r="I586" s="45" t="s">
        <v>0</v>
      </c>
      <c r="J586" s="75" t="s">
        <v>0</v>
      </c>
      <c r="K586" s="228" t="s">
        <v>0</v>
      </c>
      <c r="L586" s="47" t="s">
        <v>0</v>
      </c>
      <c r="M586" s="51" t="s">
        <v>0</v>
      </c>
      <c r="N586" s="77"/>
      <c r="O586" s="228">
        <v>9795</v>
      </c>
      <c r="P586" s="228">
        <v>961</v>
      </c>
      <c r="Q586" s="228">
        <v>464</v>
      </c>
      <c r="R586" s="228">
        <v>373</v>
      </c>
      <c r="S586" s="18"/>
    </row>
    <row r="587" spans="2:19" ht="17.25" customHeight="1" x14ac:dyDescent="0.2">
      <c r="B587" s="67">
        <v>44868</v>
      </c>
      <c r="C587" s="50">
        <v>25307</v>
      </c>
      <c r="D587" s="45">
        <v>11144</v>
      </c>
      <c r="E587" s="51">
        <v>14163</v>
      </c>
      <c r="F587" s="50" t="s">
        <v>0</v>
      </c>
      <c r="G587" s="51" t="s">
        <v>0</v>
      </c>
      <c r="H587" s="50" t="s">
        <v>0</v>
      </c>
      <c r="I587" s="45" t="s">
        <v>0</v>
      </c>
      <c r="J587" s="75" t="s">
        <v>0</v>
      </c>
      <c r="K587" s="228" t="s">
        <v>0</v>
      </c>
      <c r="L587" s="47" t="s">
        <v>0</v>
      </c>
      <c r="M587" s="51" t="s">
        <v>0</v>
      </c>
      <c r="N587" s="77"/>
      <c r="O587" s="228">
        <v>9467</v>
      </c>
      <c r="P587" s="228">
        <v>929</v>
      </c>
      <c r="Q587" s="228">
        <v>421</v>
      </c>
      <c r="R587" s="228">
        <v>327</v>
      </c>
      <c r="S587" s="18"/>
    </row>
    <row r="588" spans="2:19" ht="17.25" customHeight="1" x14ac:dyDescent="0.2">
      <c r="B588" s="67">
        <v>44869</v>
      </c>
      <c r="C588" s="50">
        <v>26043</v>
      </c>
      <c r="D588" s="45">
        <v>12006</v>
      </c>
      <c r="E588" s="51">
        <v>14037</v>
      </c>
      <c r="F588" s="50" t="s">
        <v>0</v>
      </c>
      <c r="G588" s="51" t="s">
        <v>0</v>
      </c>
      <c r="H588" s="50" t="s">
        <v>0</v>
      </c>
      <c r="I588" s="45" t="s">
        <v>0</v>
      </c>
      <c r="J588" s="75" t="s">
        <v>0</v>
      </c>
      <c r="K588" s="228" t="s">
        <v>0</v>
      </c>
      <c r="L588" s="47" t="s">
        <v>0</v>
      </c>
      <c r="M588" s="51" t="s">
        <v>0</v>
      </c>
      <c r="N588" s="77"/>
      <c r="O588" s="228">
        <v>10279</v>
      </c>
      <c r="P588" s="228">
        <v>950</v>
      </c>
      <c r="Q588" s="228">
        <v>414</v>
      </c>
      <c r="R588" s="228">
        <v>363</v>
      </c>
      <c r="S588" s="18"/>
    </row>
    <row r="589" spans="2:19" ht="17.25" customHeight="1" x14ac:dyDescent="0.2">
      <c r="B589" s="67">
        <v>44870</v>
      </c>
      <c r="C589" s="50">
        <v>22289</v>
      </c>
      <c r="D589" s="45">
        <v>8674</v>
      </c>
      <c r="E589" s="51">
        <v>13615</v>
      </c>
      <c r="F589" s="50" t="s">
        <v>0</v>
      </c>
      <c r="G589" s="51" t="s">
        <v>0</v>
      </c>
      <c r="H589" s="50" t="s">
        <v>0</v>
      </c>
      <c r="I589" s="45" t="s">
        <v>0</v>
      </c>
      <c r="J589" s="75" t="s">
        <v>0</v>
      </c>
      <c r="K589" s="228" t="s">
        <v>0</v>
      </c>
      <c r="L589" s="47" t="s">
        <v>0</v>
      </c>
      <c r="M589" s="51" t="s">
        <v>0</v>
      </c>
      <c r="N589" s="77"/>
      <c r="O589" s="228">
        <v>7551</v>
      </c>
      <c r="P589" s="228">
        <v>667</v>
      </c>
      <c r="Q589" s="228">
        <v>252</v>
      </c>
      <c r="R589" s="228">
        <v>204</v>
      </c>
      <c r="S589" s="18"/>
    </row>
    <row r="590" spans="2:19" ht="17.25" customHeight="1" x14ac:dyDescent="0.2">
      <c r="B590" s="67">
        <v>44871</v>
      </c>
      <c r="C590" s="50">
        <v>19694</v>
      </c>
      <c r="D590" s="45">
        <v>6107</v>
      </c>
      <c r="E590" s="51">
        <v>13587</v>
      </c>
      <c r="F590" s="50" t="s">
        <v>0</v>
      </c>
      <c r="G590" s="51" t="s">
        <v>0</v>
      </c>
      <c r="H590" s="50" t="s">
        <v>0</v>
      </c>
      <c r="I590" s="45" t="s">
        <v>0</v>
      </c>
      <c r="J590" s="75" t="s">
        <v>0</v>
      </c>
      <c r="K590" s="228" t="s">
        <v>0</v>
      </c>
      <c r="L590" s="47" t="s">
        <v>0</v>
      </c>
      <c r="M590" s="51" t="s">
        <v>0</v>
      </c>
      <c r="N590" s="77"/>
      <c r="O590" s="228">
        <v>5498</v>
      </c>
      <c r="P590" s="228">
        <v>344</v>
      </c>
      <c r="Q590" s="228">
        <v>176</v>
      </c>
      <c r="R590" s="228">
        <v>89</v>
      </c>
      <c r="S590" s="18"/>
    </row>
    <row r="591" spans="2:19" ht="17.25" customHeight="1" x14ac:dyDescent="0.2">
      <c r="B591" s="67">
        <v>44872</v>
      </c>
      <c r="C591" s="50">
        <v>22147</v>
      </c>
      <c r="D591" s="45">
        <v>8580</v>
      </c>
      <c r="E591" s="51">
        <v>13567</v>
      </c>
      <c r="F591" s="50" t="s">
        <v>0</v>
      </c>
      <c r="G591" s="51" t="s">
        <v>0</v>
      </c>
      <c r="H591" s="50" t="s">
        <v>0</v>
      </c>
      <c r="I591" s="45" t="s">
        <v>0</v>
      </c>
      <c r="J591" s="75" t="s">
        <v>0</v>
      </c>
      <c r="K591" s="228" t="s">
        <v>0</v>
      </c>
      <c r="L591" s="47" t="s">
        <v>0</v>
      </c>
      <c r="M591" s="51" t="s">
        <v>0</v>
      </c>
      <c r="N591" s="77"/>
      <c r="O591" s="228">
        <v>7400</v>
      </c>
      <c r="P591" s="228">
        <v>675</v>
      </c>
      <c r="Q591" s="228">
        <v>256</v>
      </c>
      <c r="R591" s="228">
        <v>249</v>
      </c>
      <c r="S591" s="18"/>
    </row>
    <row r="592" spans="2:19" ht="17.25" customHeight="1" x14ac:dyDescent="0.2">
      <c r="B592" s="67">
        <v>44873</v>
      </c>
      <c r="C592" s="50">
        <v>24891</v>
      </c>
      <c r="D592" s="45">
        <v>11253</v>
      </c>
      <c r="E592" s="51">
        <v>13638</v>
      </c>
      <c r="F592" s="50" t="s">
        <v>0</v>
      </c>
      <c r="G592" s="51" t="s">
        <v>0</v>
      </c>
      <c r="H592" s="50" t="s">
        <v>0</v>
      </c>
      <c r="I592" s="45" t="s">
        <v>0</v>
      </c>
      <c r="J592" s="75" t="s">
        <v>0</v>
      </c>
      <c r="K592" s="228" t="s">
        <v>0</v>
      </c>
      <c r="L592" s="47" t="s">
        <v>0</v>
      </c>
      <c r="M592" s="51" t="s">
        <v>0</v>
      </c>
      <c r="N592" s="77"/>
      <c r="O592" s="228">
        <v>9606</v>
      </c>
      <c r="P592" s="228">
        <v>906</v>
      </c>
      <c r="Q592" s="228">
        <v>411</v>
      </c>
      <c r="R592" s="228">
        <v>330</v>
      </c>
      <c r="S592" s="18"/>
    </row>
    <row r="593" spans="2:19" ht="17.25" customHeight="1" x14ac:dyDescent="0.2">
      <c r="B593" s="67">
        <v>44874</v>
      </c>
      <c r="C593" s="50">
        <v>25551</v>
      </c>
      <c r="D593" s="45">
        <v>11775</v>
      </c>
      <c r="E593" s="51">
        <v>13776</v>
      </c>
      <c r="F593" s="50" t="s">
        <v>0</v>
      </c>
      <c r="G593" s="51" t="s">
        <v>0</v>
      </c>
      <c r="H593" s="50" t="s">
        <v>0</v>
      </c>
      <c r="I593" s="45" t="s">
        <v>0</v>
      </c>
      <c r="J593" s="75" t="s">
        <v>0</v>
      </c>
      <c r="K593" s="228" t="s">
        <v>0</v>
      </c>
      <c r="L593" s="47" t="s">
        <v>0</v>
      </c>
      <c r="M593" s="51" t="s">
        <v>0</v>
      </c>
      <c r="N593" s="77"/>
      <c r="O593" s="228">
        <v>9949</v>
      </c>
      <c r="P593" s="228">
        <v>1045</v>
      </c>
      <c r="Q593" s="228">
        <v>417</v>
      </c>
      <c r="R593" s="228">
        <v>364</v>
      </c>
      <c r="S593" s="18"/>
    </row>
    <row r="594" spans="2:19" ht="17.25" customHeight="1" x14ac:dyDescent="0.2">
      <c r="B594" s="67">
        <v>44875</v>
      </c>
      <c r="C594" s="50">
        <v>25009</v>
      </c>
      <c r="D594" s="45">
        <v>11387</v>
      </c>
      <c r="E594" s="51">
        <v>13622</v>
      </c>
      <c r="F594" s="50" t="s">
        <v>0</v>
      </c>
      <c r="G594" s="51" t="s">
        <v>0</v>
      </c>
      <c r="H594" s="50" t="s">
        <v>0</v>
      </c>
      <c r="I594" s="45" t="s">
        <v>0</v>
      </c>
      <c r="J594" s="75" t="s">
        <v>0</v>
      </c>
      <c r="K594" s="228" t="s">
        <v>0</v>
      </c>
      <c r="L594" s="47" t="s">
        <v>0</v>
      </c>
      <c r="M594" s="51" t="s">
        <v>0</v>
      </c>
      <c r="N594" s="77"/>
      <c r="O594" s="228">
        <v>9595</v>
      </c>
      <c r="P594" s="228">
        <v>970</v>
      </c>
      <c r="Q594" s="228">
        <v>458</v>
      </c>
      <c r="R594" s="228">
        <v>364</v>
      </c>
      <c r="S594" s="18"/>
    </row>
    <row r="595" spans="2:19" ht="17.25" customHeight="1" x14ac:dyDescent="0.2">
      <c r="B595" s="67">
        <v>44876</v>
      </c>
      <c r="C595" s="50">
        <v>25761</v>
      </c>
      <c r="D595" s="45">
        <v>12215</v>
      </c>
      <c r="E595" s="51">
        <v>13546</v>
      </c>
      <c r="F595" s="50" t="s">
        <v>0</v>
      </c>
      <c r="G595" s="51" t="s">
        <v>0</v>
      </c>
      <c r="H595" s="50" t="s">
        <v>0</v>
      </c>
      <c r="I595" s="45" t="s">
        <v>0</v>
      </c>
      <c r="J595" s="75" t="s">
        <v>0</v>
      </c>
      <c r="K595" s="228" t="s">
        <v>0</v>
      </c>
      <c r="L595" s="47" t="s">
        <v>0</v>
      </c>
      <c r="M595" s="51" t="s">
        <v>0</v>
      </c>
      <c r="N595" s="77"/>
      <c r="O595" s="228">
        <v>10500</v>
      </c>
      <c r="P595" s="228">
        <v>974</v>
      </c>
      <c r="Q595" s="228">
        <v>406</v>
      </c>
      <c r="R595" s="228">
        <v>335</v>
      </c>
      <c r="S595" s="18"/>
    </row>
    <row r="596" spans="2:19" ht="17.25" customHeight="1" x14ac:dyDescent="0.2">
      <c r="B596" s="67">
        <v>44877</v>
      </c>
      <c r="C596" s="50">
        <v>22057</v>
      </c>
      <c r="D596" s="45">
        <v>8910</v>
      </c>
      <c r="E596" s="51">
        <v>13147</v>
      </c>
      <c r="F596" s="50" t="s">
        <v>0</v>
      </c>
      <c r="G596" s="51" t="s">
        <v>0</v>
      </c>
      <c r="H596" s="50" t="s">
        <v>0</v>
      </c>
      <c r="I596" s="45" t="s">
        <v>0</v>
      </c>
      <c r="J596" s="75" t="s">
        <v>0</v>
      </c>
      <c r="K596" s="228" t="s">
        <v>0</v>
      </c>
      <c r="L596" s="47" t="s">
        <v>0</v>
      </c>
      <c r="M596" s="51" t="s">
        <v>0</v>
      </c>
      <c r="N596" s="77"/>
      <c r="O596" s="228">
        <v>7811</v>
      </c>
      <c r="P596" s="228">
        <v>656</v>
      </c>
      <c r="Q596" s="228">
        <v>257</v>
      </c>
      <c r="R596" s="228">
        <v>186</v>
      </c>
      <c r="S596" s="18"/>
    </row>
    <row r="597" spans="2:19" ht="17.25" customHeight="1" x14ac:dyDescent="0.2">
      <c r="B597" s="67">
        <v>44878</v>
      </c>
      <c r="C597" s="50">
        <v>19064</v>
      </c>
      <c r="D597" s="45">
        <v>5935</v>
      </c>
      <c r="E597" s="51">
        <v>13129</v>
      </c>
      <c r="F597" s="50" t="s">
        <v>0</v>
      </c>
      <c r="G597" s="51" t="s">
        <v>0</v>
      </c>
      <c r="H597" s="50" t="s">
        <v>0</v>
      </c>
      <c r="I597" s="45" t="s">
        <v>0</v>
      </c>
      <c r="J597" s="75" t="s">
        <v>0</v>
      </c>
      <c r="K597" s="228" t="s">
        <v>0</v>
      </c>
      <c r="L597" s="47" t="s">
        <v>0</v>
      </c>
      <c r="M597" s="51" t="s">
        <v>0</v>
      </c>
      <c r="N597" s="77"/>
      <c r="O597" s="228">
        <v>5392</v>
      </c>
      <c r="P597" s="228">
        <v>308</v>
      </c>
      <c r="Q597" s="228">
        <v>143</v>
      </c>
      <c r="R597" s="228">
        <v>92</v>
      </c>
      <c r="S597" s="18"/>
    </row>
    <row r="598" spans="2:19" ht="17.25" customHeight="1" x14ac:dyDescent="0.2">
      <c r="B598" s="67">
        <v>44879</v>
      </c>
      <c r="C598" s="50">
        <v>22078</v>
      </c>
      <c r="D598" s="45">
        <v>8576</v>
      </c>
      <c r="E598" s="51">
        <v>13502</v>
      </c>
      <c r="F598" s="50" t="s">
        <v>0</v>
      </c>
      <c r="G598" s="51" t="s">
        <v>0</v>
      </c>
      <c r="H598" s="50" t="s">
        <v>0</v>
      </c>
      <c r="I598" s="45" t="s">
        <v>0</v>
      </c>
      <c r="J598" s="75" t="s">
        <v>0</v>
      </c>
      <c r="K598" s="228" t="s">
        <v>0</v>
      </c>
      <c r="L598" s="47" t="s">
        <v>0</v>
      </c>
      <c r="M598" s="51" t="s">
        <v>0</v>
      </c>
      <c r="N598" s="77"/>
      <c r="O598" s="228">
        <v>7405</v>
      </c>
      <c r="P598" s="228">
        <v>644</v>
      </c>
      <c r="Q598" s="228">
        <v>289</v>
      </c>
      <c r="R598" s="228">
        <v>238</v>
      </c>
      <c r="S598" s="18"/>
    </row>
    <row r="599" spans="2:19" ht="17.25" customHeight="1" x14ac:dyDescent="0.2">
      <c r="B599" s="67">
        <v>44880</v>
      </c>
      <c r="C599" s="50">
        <v>24492</v>
      </c>
      <c r="D599" s="45">
        <v>10887</v>
      </c>
      <c r="E599" s="51">
        <v>13605</v>
      </c>
      <c r="F599" s="50" t="s">
        <v>0</v>
      </c>
      <c r="G599" s="51" t="s">
        <v>0</v>
      </c>
      <c r="H599" s="50" t="s">
        <v>0</v>
      </c>
      <c r="I599" s="45" t="s">
        <v>0</v>
      </c>
      <c r="J599" s="75" t="s">
        <v>0</v>
      </c>
      <c r="K599" s="228" t="s">
        <v>0</v>
      </c>
      <c r="L599" s="47" t="s">
        <v>0</v>
      </c>
      <c r="M599" s="51" t="s">
        <v>0</v>
      </c>
      <c r="N599" s="77"/>
      <c r="O599" s="228">
        <v>9224</v>
      </c>
      <c r="P599" s="228">
        <v>888</v>
      </c>
      <c r="Q599" s="228">
        <v>416</v>
      </c>
      <c r="R599" s="228">
        <v>359</v>
      </c>
      <c r="S599" s="18"/>
    </row>
    <row r="600" spans="2:19" ht="17.25" customHeight="1" x14ac:dyDescent="0.2">
      <c r="B600" s="67">
        <v>44881</v>
      </c>
      <c r="C600" s="50">
        <v>24711</v>
      </c>
      <c r="D600" s="45">
        <v>11206</v>
      </c>
      <c r="E600" s="51">
        <v>13505</v>
      </c>
      <c r="F600" s="50" t="s">
        <v>0</v>
      </c>
      <c r="G600" s="51" t="s">
        <v>0</v>
      </c>
      <c r="H600" s="50" t="s">
        <v>0</v>
      </c>
      <c r="I600" s="45" t="s">
        <v>0</v>
      </c>
      <c r="J600" s="75" t="s">
        <v>0</v>
      </c>
      <c r="K600" s="228" t="s">
        <v>0</v>
      </c>
      <c r="L600" s="47" t="s">
        <v>0</v>
      </c>
      <c r="M600" s="51" t="s">
        <v>0</v>
      </c>
      <c r="N600" s="77"/>
      <c r="O600" s="228">
        <v>9419</v>
      </c>
      <c r="P600" s="228">
        <v>988</v>
      </c>
      <c r="Q600" s="228">
        <v>455</v>
      </c>
      <c r="R600" s="228">
        <v>344</v>
      </c>
      <c r="S600" s="18"/>
    </row>
    <row r="601" spans="2:19" ht="17.25" customHeight="1" x14ac:dyDescent="0.2">
      <c r="B601" s="67">
        <v>44882</v>
      </c>
      <c r="C601" s="50">
        <v>25074</v>
      </c>
      <c r="D601" s="45">
        <v>11395</v>
      </c>
      <c r="E601" s="51">
        <v>13679</v>
      </c>
      <c r="F601" s="50" t="s">
        <v>0</v>
      </c>
      <c r="G601" s="51" t="s">
        <v>0</v>
      </c>
      <c r="H601" s="50" t="s">
        <v>0</v>
      </c>
      <c r="I601" s="45" t="s">
        <v>0</v>
      </c>
      <c r="J601" s="75" t="s">
        <v>0</v>
      </c>
      <c r="K601" s="228" t="s">
        <v>0</v>
      </c>
      <c r="L601" s="47" t="s">
        <v>0</v>
      </c>
      <c r="M601" s="51" t="s">
        <v>0</v>
      </c>
      <c r="N601" s="77"/>
      <c r="O601" s="228">
        <v>9653</v>
      </c>
      <c r="P601" s="228">
        <v>944</v>
      </c>
      <c r="Q601" s="228">
        <v>444</v>
      </c>
      <c r="R601" s="228">
        <v>354</v>
      </c>
      <c r="S601" s="18"/>
    </row>
    <row r="602" spans="2:19" ht="17.25" customHeight="1" x14ac:dyDescent="0.2">
      <c r="B602" s="67">
        <v>44883</v>
      </c>
      <c r="C602" s="50">
        <v>25061</v>
      </c>
      <c r="D602" s="45">
        <v>11581</v>
      </c>
      <c r="E602" s="51">
        <v>13480</v>
      </c>
      <c r="F602" s="50" t="s">
        <v>0</v>
      </c>
      <c r="G602" s="51" t="s">
        <v>0</v>
      </c>
      <c r="H602" s="50" t="s">
        <v>0</v>
      </c>
      <c r="I602" s="45" t="s">
        <v>0</v>
      </c>
      <c r="J602" s="75" t="s">
        <v>0</v>
      </c>
      <c r="K602" s="228" t="s">
        <v>0</v>
      </c>
      <c r="L602" s="47" t="s">
        <v>0</v>
      </c>
      <c r="M602" s="51" t="s">
        <v>0</v>
      </c>
      <c r="N602" s="77"/>
      <c r="O602" s="228">
        <v>9899</v>
      </c>
      <c r="P602" s="228">
        <v>934</v>
      </c>
      <c r="Q602" s="228">
        <v>408</v>
      </c>
      <c r="R602" s="228">
        <v>340</v>
      </c>
      <c r="S602" s="18"/>
    </row>
    <row r="603" spans="2:19" ht="17.25" customHeight="1" x14ac:dyDescent="0.2">
      <c r="B603" s="67">
        <v>44884</v>
      </c>
      <c r="C603" s="50">
        <v>21779</v>
      </c>
      <c r="D603" s="45">
        <v>8444</v>
      </c>
      <c r="E603" s="51">
        <v>13335</v>
      </c>
      <c r="F603" s="50" t="s">
        <v>0</v>
      </c>
      <c r="G603" s="51" t="s">
        <v>0</v>
      </c>
      <c r="H603" s="50" t="s">
        <v>0</v>
      </c>
      <c r="I603" s="45" t="s">
        <v>0</v>
      </c>
      <c r="J603" s="75" t="s">
        <v>0</v>
      </c>
      <c r="K603" s="228" t="s">
        <v>0</v>
      </c>
      <c r="L603" s="47" t="s">
        <v>0</v>
      </c>
      <c r="M603" s="51" t="s">
        <v>0</v>
      </c>
      <c r="N603" s="77"/>
      <c r="O603" s="228">
        <v>7436</v>
      </c>
      <c r="P603" s="228">
        <v>579</v>
      </c>
      <c r="Q603" s="228">
        <v>250</v>
      </c>
      <c r="R603" s="228">
        <v>179</v>
      </c>
      <c r="S603" s="18"/>
    </row>
    <row r="604" spans="2:19" ht="17.25" customHeight="1" x14ac:dyDescent="0.2">
      <c r="B604" s="67">
        <v>44885</v>
      </c>
      <c r="C604" s="50">
        <v>19383</v>
      </c>
      <c r="D604" s="45">
        <v>5868</v>
      </c>
      <c r="E604" s="51">
        <v>13515</v>
      </c>
      <c r="F604" s="50" t="s">
        <v>0</v>
      </c>
      <c r="G604" s="51" t="s">
        <v>0</v>
      </c>
      <c r="H604" s="50" t="s">
        <v>0</v>
      </c>
      <c r="I604" s="45" t="s">
        <v>0</v>
      </c>
      <c r="J604" s="75" t="s">
        <v>0</v>
      </c>
      <c r="K604" s="228" t="s">
        <v>0</v>
      </c>
      <c r="L604" s="47" t="s">
        <v>0</v>
      </c>
      <c r="M604" s="51" t="s">
        <v>0</v>
      </c>
      <c r="N604" s="77"/>
      <c r="O604" s="228">
        <v>5279</v>
      </c>
      <c r="P604" s="228">
        <v>346</v>
      </c>
      <c r="Q604" s="228">
        <v>148</v>
      </c>
      <c r="R604" s="228">
        <v>95</v>
      </c>
      <c r="S604" s="18"/>
    </row>
    <row r="605" spans="2:19" ht="17.25" customHeight="1" x14ac:dyDescent="0.2">
      <c r="B605" s="67">
        <v>44886</v>
      </c>
      <c r="C605" s="50">
        <v>21950</v>
      </c>
      <c r="D605" s="45">
        <v>8477</v>
      </c>
      <c r="E605" s="51">
        <v>13473</v>
      </c>
      <c r="F605" s="50" t="s">
        <v>0</v>
      </c>
      <c r="G605" s="51" t="s">
        <v>0</v>
      </c>
      <c r="H605" s="50" t="s">
        <v>0</v>
      </c>
      <c r="I605" s="45" t="s">
        <v>0</v>
      </c>
      <c r="J605" s="75" t="s">
        <v>0</v>
      </c>
      <c r="K605" s="228" t="s">
        <v>0</v>
      </c>
      <c r="L605" s="47" t="s">
        <v>0</v>
      </c>
      <c r="M605" s="51" t="s">
        <v>0</v>
      </c>
      <c r="N605" s="77"/>
      <c r="O605" s="228">
        <v>7266</v>
      </c>
      <c r="P605" s="228">
        <v>700</v>
      </c>
      <c r="Q605" s="228">
        <v>254</v>
      </c>
      <c r="R605" s="228">
        <v>257</v>
      </c>
      <c r="S605" s="18"/>
    </row>
    <row r="606" spans="2:19" ht="17.25" customHeight="1" x14ac:dyDescent="0.2">
      <c r="B606" s="67">
        <v>44887</v>
      </c>
      <c r="C606" s="50">
        <v>24094</v>
      </c>
      <c r="D606" s="45">
        <v>10658</v>
      </c>
      <c r="E606" s="51">
        <v>13436</v>
      </c>
      <c r="F606" s="50" t="s">
        <v>0</v>
      </c>
      <c r="G606" s="51" t="s">
        <v>0</v>
      </c>
      <c r="H606" s="50" t="s">
        <v>0</v>
      </c>
      <c r="I606" s="45" t="s">
        <v>0</v>
      </c>
      <c r="J606" s="75" t="s">
        <v>0</v>
      </c>
      <c r="K606" s="228" t="s">
        <v>0</v>
      </c>
      <c r="L606" s="47" t="s">
        <v>0</v>
      </c>
      <c r="M606" s="51" t="s">
        <v>0</v>
      </c>
      <c r="N606" s="77"/>
      <c r="O606" s="228">
        <v>8968</v>
      </c>
      <c r="P606" s="228">
        <v>958</v>
      </c>
      <c r="Q606" s="228">
        <v>386</v>
      </c>
      <c r="R606" s="228">
        <v>346</v>
      </c>
      <c r="S606" s="18"/>
    </row>
    <row r="607" spans="2:19" ht="17.25" customHeight="1" x14ac:dyDescent="0.2">
      <c r="B607" s="67">
        <v>44888</v>
      </c>
      <c r="C607" s="50">
        <v>24338</v>
      </c>
      <c r="D607" s="45">
        <v>10960</v>
      </c>
      <c r="E607" s="51">
        <v>13378</v>
      </c>
      <c r="F607" s="50" t="s">
        <v>0</v>
      </c>
      <c r="G607" s="51" t="s">
        <v>0</v>
      </c>
      <c r="H607" s="50" t="s">
        <v>0</v>
      </c>
      <c r="I607" s="45" t="s">
        <v>0</v>
      </c>
      <c r="J607" s="75" t="s">
        <v>0</v>
      </c>
      <c r="K607" s="228" t="s">
        <v>0</v>
      </c>
      <c r="L607" s="47" t="s">
        <v>0</v>
      </c>
      <c r="M607" s="51" t="s">
        <v>0</v>
      </c>
      <c r="N607" s="77"/>
      <c r="O607" s="228">
        <v>9266</v>
      </c>
      <c r="P607" s="228">
        <v>915</v>
      </c>
      <c r="Q607" s="228">
        <v>415</v>
      </c>
      <c r="R607" s="228">
        <v>364</v>
      </c>
      <c r="S607" s="18"/>
    </row>
    <row r="608" spans="2:19" ht="17.25" customHeight="1" x14ac:dyDescent="0.2">
      <c r="B608" s="67">
        <v>44889</v>
      </c>
      <c r="C608" s="50">
        <v>24544</v>
      </c>
      <c r="D608" s="45">
        <v>11034</v>
      </c>
      <c r="E608" s="51">
        <v>13510</v>
      </c>
      <c r="F608" s="50" t="s">
        <v>0</v>
      </c>
      <c r="G608" s="51" t="s">
        <v>0</v>
      </c>
      <c r="H608" s="50" t="s">
        <v>0</v>
      </c>
      <c r="I608" s="45" t="s">
        <v>0</v>
      </c>
      <c r="J608" s="75" t="s">
        <v>0</v>
      </c>
      <c r="K608" s="228" t="s">
        <v>0</v>
      </c>
      <c r="L608" s="47" t="s">
        <v>0</v>
      </c>
      <c r="M608" s="51" t="s">
        <v>0</v>
      </c>
      <c r="N608" s="77"/>
      <c r="O608" s="228">
        <v>9349</v>
      </c>
      <c r="P608" s="228">
        <v>938</v>
      </c>
      <c r="Q608" s="228">
        <v>421</v>
      </c>
      <c r="R608" s="228">
        <v>326</v>
      </c>
      <c r="S608" s="18"/>
    </row>
    <row r="609" spans="2:19" ht="17.25" customHeight="1" x14ac:dyDescent="0.2">
      <c r="B609" s="67">
        <v>44890</v>
      </c>
      <c r="C609" s="50">
        <v>25473</v>
      </c>
      <c r="D609" s="45">
        <v>11964</v>
      </c>
      <c r="E609" s="51">
        <v>13509</v>
      </c>
      <c r="F609" s="50" t="s">
        <v>0</v>
      </c>
      <c r="G609" s="51" t="s">
        <v>0</v>
      </c>
      <c r="H609" s="50" t="s">
        <v>0</v>
      </c>
      <c r="I609" s="45" t="s">
        <v>0</v>
      </c>
      <c r="J609" s="75" t="s">
        <v>0</v>
      </c>
      <c r="K609" s="228" t="s">
        <v>0</v>
      </c>
      <c r="L609" s="47" t="s">
        <v>0</v>
      </c>
      <c r="M609" s="51" t="s">
        <v>0</v>
      </c>
      <c r="N609" s="77"/>
      <c r="O609" s="228">
        <v>10174</v>
      </c>
      <c r="P609" s="228">
        <v>1032</v>
      </c>
      <c r="Q609" s="228">
        <v>402</v>
      </c>
      <c r="R609" s="228">
        <v>356</v>
      </c>
      <c r="S609" s="18"/>
    </row>
    <row r="610" spans="2:19" ht="17.25" customHeight="1" x14ac:dyDescent="0.2">
      <c r="B610" s="67">
        <v>44891</v>
      </c>
      <c r="C610" s="50">
        <v>21285</v>
      </c>
      <c r="D610" s="45">
        <v>8239</v>
      </c>
      <c r="E610" s="51">
        <v>13046</v>
      </c>
      <c r="F610" s="50" t="s">
        <v>0</v>
      </c>
      <c r="G610" s="51" t="s">
        <v>0</v>
      </c>
      <c r="H610" s="50" t="s">
        <v>0</v>
      </c>
      <c r="I610" s="45" t="s">
        <v>0</v>
      </c>
      <c r="J610" s="75" t="s">
        <v>0</v>
      </c>
      <c r="K610" s="228" t="s">
        <v>0</v>
      </c>
      <c r="L610" s="47" t="s">
        <v>0</v>
      </c>
      <c r="M610" s="51" t="s">
        <v>0</v>
      </c>
      <c r="N610" s="77"/>
      <c r="O610" s="228">
        <v>7262</v>
      </c>
      <c r="P610" s="228">
        <v>555</v>
      </c>
      <c r="Q610" s="228">
        <v>236</v>
      </c>
      <c r="R610" s="228">
        <v>186</v>
      </c>
      <c r="S610" s="18"/>
    </row>
    <row r="611" spans="2:19" ht="17.25" customHeight="1" x14ac:dyDescent="0.2">
      <c r="B611" s="67">
        <v>44892</v>
      </c>
      <c r="C611" s="50">
        <v>19101</v>
      </c>
      <c r="D611" s="45">
        <v>5750</v>
      </c>
      <c r="E611" s="51">
        <v>13351</v>
      </c>
      <c r="F611" s="50" t="s">
        <v>0</v>
      </c>
      <c r="G611" s="51" t="s">
        <v>0</v>
      </c>
      <c r="H611" s="50" t="s">
        <v>0</v>
      </c>
      <c r="I611" s="45" t="s">
        <v>0</v>
      </c>
      <c r="J611" s="75" t="s">
        <v>0</v>
      </c>
      <c r="K611" s="228" t="s">
        <v>0</v>
      </c>
      <c r="L611" s="47" t="s">
        <v>0</v>
      </c>
      <c r="M611" s="51" t="s">
        <v>0</v>
      </c>
      <c r="N611" s="77"/>
      <c r="O611" s="228">
        <v>5158</v>
      </c>
      <c r="P611" s="228">
        <v>342</v>
      </c>
      <c r="Q611" s="228">
        <v>148</v>
      </c>
      <c r="R611" s="228">
        <v>102</v>
      </c>
      <c r="S611" s="18"/>
    </row>
    <row r="612" spans="2:19" ht="17.25" customHeight="1" x14ac:dyDescent="0.2">
      <c r="B612" s="67">
        <v>44893</v>
      </c>
      <c r="C612" s="50">
        <v>22060</v>
      </c>
      <c r="D612" s="45">
        <v>8519</v>
      </c>
      <c r="E612" s="51">
        <v>13541</v>
      </c>
      <c r="F612" s="50" t="s">
        <v>0</v>
      </c>
      <c r="G612" s="51" t="s">
        <v>0</v>
      </c>
      <c r="H612" s="50" t="s">
        <v>0</v>
      </c>
      <c r="I612" s="45" t="s">
        <v>0</v>
      </c>
      <c r="J612" s="75" t="s">
        <v>0</v>
      </c>
      <c r="K612" s="228" t="s">
        <v>0</v>
      </c>
      <c r="L612" s="47" t="s">
        <v>0</v>
      </c>
      <c r="M612" s="51" t="s">
        <v>0</v>
      </c>
      <c r="N612" s="77"/>
      <c r="O612" s="228">
        <v>7368</v>
      </c>
      <c r="P612" s="228">
        <v>657</v>
      </c>
      <c r="Q612" s="228">
        <v>249</v>
      </c>
      <c r="R612" s="228">
        <v>245</v>
      </c>
      <c r="S612" s="18"/>
    </row>
    <row r="613" spans="2:19" ht="17.25" customHeight="1" x14ac:dyDescent="0.2">
      <c r="B613" s="67">
        <v>44894</v>
      </c>
      <c r="C613" s="50">
        <v>24230</v>
      </c>
      <c r="D613" s="45">
        <v>10571</v>
      </c>
      <c r="E613" s="51">
        <v>13659</v>
      </c>
      <c r="F613" s="50" t="s">
        <v>0</v>
      </c>
      <c r="G613" s="51" t="s">
        <v>0</v>
      </c>
      <c r="H613" s="50" t="s">
        <v>0</v>
      </c>
      <c r="I613" s="45" t="s">
        <v>0</v>
      </c>
      <c r="J613" s="75" t="s">
        <v>0</v>
      </c>
      <c r="K613" s="228" t="s">
        <v>0</v>
      </c>
      <c r="L613" s="47" t="s">
        <v>0</v>
      </c>
      <c r="M613" s="51" t="s">
        <v>0</v>
      </c>
      <c r="N613" s="77"/>
      <c r="O613" s="228">
        <v>8906</v>
      </c>
      <c r="P613" s="228">
        <v>952</v>
      </c>
      <c r="Q613" s="228">
        <v>372</v>
      </c>
      <c r="R613" s="228">
        <v>341</v>
      </c>
      <c r="S613" s="18"/>
    </row>
    <row r="614" spans="2:19" ht="17.25" customHeight="1" x14ac:dyDescent="0.2">
      <c r="B614" s="68">
        <v>44895</v>
      </c>
      <c r="C614" s="52">
        <v>24738</v>
      </c>
      <c r="D614" s="53">
        <v>11051</v>
      </c>
      <c r="E614" s="54">
        <v>13687</v>
      </c>
      <c r="F614" s="52" t="s">
        <v>0</v>
      </c>
      <c r="G614" s="54" t="s">
        <v>0</v>
      </c>
      <c r="H614" s="52" t="s">
        <v>0</v>
      </c>
      <c r="I614" s="53" t="s">
        <v>0</v>
      </c>
      <c r="J614" s="76" t="s">
        <v>0</v>
      </c>
      <c r="K614" s="231" t="s">
        <v>0</v>
      </c>
      <c r="L614" s="55" t="s">
        <v>0</v>
      </c>
      <c r="M614" s="54" t="s">
        <v>0</v>
      </c>
      <c r="N614" s="77"/>
      <c r="O614" s="231">
        <v>9334</v>
      </c>
      <c r="P614" s="231">
        <v>953</v>
      </c>
      <c r="Q614" s="231">
        <v>420</v>
      </c>
      <c r="R614" s="231">
        <v>344</v>
      </c>
      <c r="S614" s="18"/>
    </row>
    <row r="615" spans="2:19" ht="17.25" customHeight="1" x14ac:dyDescent="0.2">
      <c r="B615" s="69">
        <v>44896</v>
      </c>
      <c r="C615" s="70">
        <v>25130</v>
      </c>
      <c r="D615" s="71">
        <v>11111</v>
      </c>
      <c r="E615" s="72">
        <v>14019</v>
      </c>
      <c r="F615" s="70" t="s">
        <v>0</v>
      </c>
      <c r="G615" s="72" t="s">
        <v>0</v>
      </c>
      <c r="H615" s="70" t="s">
        <v>0</v>
      </c>
      <c r="I615" s="71" t="s">
        <v>0</v>
      </c>
      <c r="J615" s="74" t="s">
        <v>0</v>
      </c>
      <c r="K615" s="230" t="s">
        <v>0</v>
      </c>
      <c r="L615" s="73" t="s">
        <v>0</v>
      </c>
      <c r="M615" s="72" t="s">
        <v>0</v>
      </c>
      <c r="N615" s="77"/>
      <c r="O615" s="230">
        <v>9383</v>
      </c>
      <c r="P615" s="230">
        <v>938</v>
      </c>
      <c r="Q615" s="230">
        <v>435</v>
      </c>
      <c r="R615" s="230">
        <v>355</v>
      </c>
      <c r="S615" s="18"/>
    </row>
    <row r="616" spans="2:19" ht="17.25" customHeight="1" x14ac:dyDescent="0.2">
      <c r="B616" s="67">
        <v>44897</v>
      </c>
      <c r="C616" s="50">
        <v>25534</v>
      </c>
      <c r="D616" s="45">
        <v>11763</v>
      </c>
      <c r="E616" s="51">
        <v>13771</v>
      </c>
      <c r="F616" s="50" t="s">
        <v>0</v>
      </c>
      <c r="G616" s="51" t="s">
        <v>0</v>
      </c>
      <c r="H616" s="50" t="s">
        <v>0</v>
      </c>
      <c r="I616" s="45" t="s">
        <v>0</v>
      </c>
      <c r="J616" s="75" t="s">
        <v>0</v>
      </c>
      <c r="K616" s="228" t="s">
        <v>0</v>
      </c>
      <c r="L616" s="47" t="s">
        <v>0</v>
      </c>
      <c r="M616" s="51" t="s">
        <v>0</v>
      </c>
      <c r="N616" s="77"/>
      <c r="O616" s="228">
        <v>10082</v>
      </c>
      <c r="P616" s="228">
        <v>951</v>
      </c>
      <c r="Q616" s="228">
        <v>413</v>
      </c>
      <c r="R616" s="228">
        <v>317</v>
      </c>
      <c r="S616" s="18"/>
    </row>
    <row r="617" spans="2:19" ht="17.25" customHeight="1" x14ac:dyDescent="0.2">
      <c r="B617" s="67">
        <v>44898</v>
      </c>
      <c r="C617" s="50">
        <v>21964</v>
      </c>
      <c r="D617" s="45">
        <v>8344</v>
      </c>
      <c r="E617" s="51">
        <v>13620</v>
      </c>
      <c r="F617" s="50" t="s">
        <v>0</v>
      </c>
      <c r="G617" s="51" t="s">
        <v>0</v>
      </c>
      <c r="H617" s="50" t="s">
        <v>0</v>
      </c>
      <c r="I617" s="45" t="s">
        <v>0</v>
      </c>
      <c r="J617" s="75" t="s">
        <v>0</v>
      </c>
      <c r="K617" s="228" t="s">
        <v>0</v>
      </c>
      <c r="L617" s="47" t="s">
        <v>0</v>
      </c>
      <c r="M617" s="51" t="s">
        <v>0</v>
      </c>
      <c r="N617" s="77"/>
      <c r="O617" s="228">
        <v>7360</v>
      </c>
      <c r="P617" s="228">
        <v>584</v>
      </c>
      <c r="Q617" s="228">
        <v>230</v>
      </c>
      <c r="R617" s="228">
        <v>170</v>
      </c>
      <c r="S617" s="18"/>
    </row>
    <row r="618" spans="2:19" ht="17.25" customHeight="1" x14ac:dyDescent="0.2">
      <c r="B618" s="67">
        <v>44899</v>
      </c>
      <c r="C618" s="50">
        <v>19406</v>
      </c>
      <c r="D618" s="45">
        <v>5663</v>
      </c>
      <c r="E618" s="51">
        <v>13743</v>
      </c>
      <c r="F618" s="50" t="s">
        <v>0</v>
      </c>
      <c r="G618" s="51" t="s">
        <v>0</v>
      </c>
      <c r="H618" s="50" t="s">
        <v>0</v>
      </c>
      <c r="I618" s="45" t="s">
        <v>0</v>
      </c>
      <c r="J618" s="75" t="s">
        <v>0</v>
      </c>
      <c r="K618" s="228" t="s">
        <v>0</v>
      </c>
      <c r="L618" s="47" t="s">
        <v>0</v>
      </c>
      <c r="M618" s="51" t="s">
        <v>0</v>
      </c>
      <c r="N618" s="77"/>
      <c r="O618" s="228">
        <v>5095</v>
      </c>
      <c r="P618" s="228">
        <v>321</v>
      </c>
      <c r="Q618" s="228">
        <v>153</v>
      </c>
      <c r="R618" s="228">
        <v>94</v>
      </c>
      <c r="S618" s="18"/>
    </row>
    <row r="619" spans="2:19" ht="17.25" customHeight="1" x14ac:dyDescent="0.2">
      <c r="B619" s="67">
        <v>44900</v>
      </c>
      <c r="C619" s="50">
        <v>22220</v>
      </c>
      <c r="D619" s="45">
        <v>8407</v>
      </c>
      <c r="E619" s="51">
        <v>13813</v>
      </c>
      <c r="F619" s="50" t="s">
        <v>0</v>
      </c>
      <c r="G619" s="51" t="s">
        <v>0</v>
      </c>
      <c r="H619" s="50" t="s">
        <v>0</v>
      </c>
      <c r="I619" s="45" t="s">
        <v>0</v>
      </c>
      <c r="J619" s="75" t="s">
        <v>0</v>
      </c>
      <c r="K619" s="228" t="s">
        <v>0</v>
      </c>
      <c r="L619" s="47" t="s">
        <v>0</v>
      </c>
      <c r="M619" s="51" t="s">
        <v>0</v>
      </c>
      <c r="N619" s="77"/>
      <c r="O619" s="228">
        <v>7250</v>
      </c>
      <c r="P619" s="228">
        <v>678</v>
      </c>
      <c r="Q619" s="228">
        <v>259</v>
      </c>
      <c r="R619" s="228">
        <v>220</v>
      </c>
      <c r="S619" s="18"/>
    </row>
    <row r="620" spans="2:19" ht="17.25" customHeight="1" x14ac:dyDescent="0.2">
      <c r="B620" s="67">
        <v>44901</v>
      </c>
      <c r="C620" s="50">
        <v>24363</v>
      </c>
      <c r="D620" s="45">
        <v>10469</v>
      </c>
      <c r="E620" s="51">
        <v>13894</v>
      </c>
      <c r="F620" s="50" t="s">
        <v>0</v>
      </c>
      <c r="G620" s="51" t="s">
        <v>0</v>
      </c>
      <c r="H620" s="50" t="s">
        <v>0</v>
      </c>
      <c r="I620" s="45" t="s">
        <v>0</v>
      </c>
      <c r="J620" s="75" t="s">
        <v>0</v>
      </c>
      <c r="K620" s="228" t="s">
        <v>0</v>
      </c>
      <c r="L620" s="47" t="s">
        <v>0</v>
      </c>
      <c r="M620" s="51" t="s">
        <v>0</v>
      </c>
      <c r="N620" s="77"/>
      <c r="O620" s="228">
        <v>8883</v>
      </c>
      <c r="P620" s="228">
        <v>901</v>
      </c>
      <c r="Q620" s="228">
        <v>343</v>
      </c>
      <c r="R620" s="228">
        <v>342</v>
      </c>
      <c r="S620" s="18"/>
    </row>
    <row r="621" spans="2:19" ht="17.25" customHeight="1" x14ac:dyDescent="0.2">
      <c r="B621" s="67">
        <v>44902</v>
      </c>
      <c r="C621" s="50">
        <v>24726</v>
      </c>
      <c r="D621" s="45">
        <v>10814</v>
      </c>
      <c r="E621" s="51">
        <v>13912</v>
      </c>
      <c r="F621" s="50" t="s">
        <v>0</v>
      </c>
      <c r="G621" s="51" t="s">
        <v>0</v>
      </c>
      <c r="H621" s="50" t="s">
        <v>0</v>
      </c>
      <c r="I621" s="45" t="s">
        <v>0</v>
      </c>
      <c r="J621" s="75" t="s">
        <v>0</v>
      </c>
      <c r="K621" s="228" t="s">
        <v>0</v>
      </c>
      <c r="L621" s="47" t="s">
        <v>0</v>
      </c>
      <c r="M621" s="51" t="s">
        <v>0</v>
      </c>
      <c r="N621" s="77"/>
      <c r="O621" s="228">
        <v>9163</v>
      </c>
      <c r="P621" s="228">
        <v>906</v>
      </c>
      <c r="Q621" s="228">
        <v>402</v>
      </c>
      <c r="R621" s="228">
        <v>343</v>
      </c>
      <c r="S621" s="18"/>
    </row>
    <row r="622" spans="2:19" ht="17.25" customHeight="1" x14ac:dyDescent="0.2">
      <c r="B622" s="67">
        <v>44903</v>
      </c>
      <c r="C622" s="50">
        <v>24645</v>
      </c>
      <c r="D622" s="45">
        <v>10808</v>
      </c>
      <c r="E622" s="51">
        <v>13837</v>
      </c>
      <c r="F622" s="50" t="s">
        <v>0</v>
      </c>
      <c r="G622" s="51" t="s">
        <v>0</v>
      </c>
      <c r="H622" s="50" t="s">
        <v>0</v>
      </c>
      <c r="I622" s="45" t="s">
        <v>0</v>
      </c>
      <c r="J622" s="75" t="s">
        <v>0</v>
      </c>
      <c r="K622" s="228" t="s">
        <v>0</v>
      </c>
      <c r="L622" s="47" t="s">
        <v>0</v>
      </c>
      <c r="M622" s="51" t="s">
        <v>0</v>
      </c>
      <c r="N622" s="77"/>
      <c r="O622" s="228">
        <v>9158</v>
      </c>
      <c r="P622" s="228">
        <v>933</v>
      </c>
      <c r="Q622" s="228">
        <v>373</v>
      </c>
      <c r="R622" s="228">
        <v>344</v>
      </c>
      <c r="S622" s="18"/>
    </row>
    <row r="623" spans="2:19" ht="17.25" customHeight="1" x14ac:dyDescent="0.2">
      <c r="B623" s="67">
        <v>44904</v>
      </c>
      <c r="C623" s="50">
        <v>25268</v>
      </c>
      <c r="D623" s="45">
        <v>11362</v>
      </c>
      <c r="E623" s="51">
        <v>13906</v>
      </c>
      <c r="F623" s="50" t="s">
        <v>0</v>
      </c>
      <c r="G623" s="51" t="s">
        <v>0</v>
      </c>
      <c r="H623" s="50" t="s">
        <v>0</v>
      </c>
      <c r="I623" s="45" t="s">
        <v>0</v>
      </c>
      <c r="J623" s="75" t="s">
        <v>0</v>
      </c>
      <c r="K623" s="228" t="s">
        <v>0</v>
      </c>
      <c r="L623" s="47" t="s">
        <v>0</v>
      </c>
      <c r="M623" s="51" t="s">
        <v>0</v>
      </c>
      <c r="N623" s="77"/>
      <c r="O623" s="228">
        <v>9713</v>
      </c>
      <c r="P623" s="228">
        <v>913</v>
      </c>
      <c r="Q623" s="228">
        <v>401</v>
      </c>
      <c r="R623" s="228">
        <v>335</v>
      </c>
      <c r="S623" s="18"/>
    </row>
    <row r="624" spans="2:19" ht="17.25" customHeight="1" x14ac:dyDescent="0.2">
      <c r="B624" s="67">
        <v>44905</v>
      </c>
      <c r="C624" s="50">
        <v>21708</v>
      </c>
      <c r="D624" s="45">
        <v>7897</v>
      </c>
      <c r="E624" s="51">
        <v>13811</v>
      </c>
      <c r="F624" s="50" t="s">
        <v>0</v>
      </c>
      <c r="G624" s="51" t="s">
        <v>0</v>
      </c>
      <c r="H624" s="50" t="s">
        <v>0</v>
      </c>
      <c r="I624" s="45" t="s">
        <v>0</v>
      </c>
      <c r="J624" s="75" t="s">
        <v>0</v>
      </c>
      <c r="K624" s="228" t="s">
        <v>0</v>
      </c>
      <c r="L624" s="47" t="s">
        <v>0</v>
      </c>
      <c r="M624" s="51" t="s">
        <v>0</v>
      </c>
      <c r="N624" s="77"/>
      <c r="O624" s="228">
        <v>7000</v>
      </c>
      <c r="P624" s="228">
        <v>514</v>
      </c>
      <c r="Q624" s="228">
        <v>228</v>
      </c>
      <c r="R624" s="228">
        <v>155</v>
      </c>
      <c r="S624" s="18"/>
    </row>
    <row r="625" spans="2:19" ht="17.25" customHeight="1" x14ac:dyDescent="0.2">
      <c r="B625" s="67">
        <v>44906</v>
      </c>
      <c r="C625" s="50">
        <v>19069</v>
      </c>
      <c r="D625" s="45">
        <v>5402</v>
      </c>
      <c r="E625" s="51">
        <v>13667</v>
      </c>
      <c r="F625" s="50" t="s">
        <v>0</v>
      </c>
      <c r="G625" s="51" t="s">
        <v>0</v>
      </c>
      <c r="H625" s="50" t="s">
        <v>0</v>
      </c>
      <c r="I625" s="45" t="s">
        <v>0</v>
      </c>
      <c r="J625" s="75" t="s">
        <v>0</v>
      </c>
      <c r="K625" s="228" t="s">
        <v>0</v>
      </c>
      <c r="L625" s="47" t="s">
        <v>0</v>
      </c>
      <c r="M625" s="51" t="s">
        <v>0</v>
      </c>
      <c r="N625" s="77"/>
      <c r="O625" s="228">
        <v>4844</v>
      </c>
      <c r="P625" s="228">
        <v>311</v>
      </c>
      <c r="Q625" s="228">
        <v>161</v>
      </c>
      <c r="R625" s="228">
        <v>86</v>
      </c>
      <c r="S625" s="18"/>
    </row>
    <row r="626" spans="2:19" ht="17.25" customHeight="1" x14ac:dyDescent="0.2">
      <c r="B626" s="67">
        <v>44907</v>
      </c>
      <c r="C626" s="50">
        <v>22220</v>
      </c>
      <c r="D626" s="45">
        <v>8046</v>
      </c>
      <c r="E626" s="51">
        <v>14174</v>
      </c>
      <c r="F626" s="50" t="s">
        <v>0</v>
      </c>
      <c r="G626" s="51" t="s">
        <v>0</v>
      </c>
      <c r="H626" s="50" t="s">
        <v>0</v>
      </c>
      <c r="I626" s="45" t="s">
        <v>0</v>
      </c>
      <c r="J626" s="75" t="s">
        <v>0</v>
      </c>
      <c r="K626" s="228" t="s">
        <v>0</v>
      </c>
      <c r="L626" s="47" t="s">
        <v>0</v>
      </c>
      <c r="M626" s="51" t="s">
        <v>0</v>
      </c>
      <c r="N626" s="77"/>
      <c r="O626" s="228">
        <v>6920</v>
      </c>
      <c r="P626" s="228">
        <v>681</v>
      </c>
      <c r="Q626" s="228">
        <v>259</v>
      </c>
      <c r="R626" s="228">
        <v>186</v>
      </c>
      <c r="S626" s="18"/>
    </row>
    <row r="627" spans="2:19" ht="17.25" customHeight="1" x14ac:dyDescent="0.2">
      <c r="B627" s="67">
        <v>44908</v>
      </c>
      <c r="C627" s="50">
        <v>24053</v>
      </c>
      <c r="D627" s="45">
        <v>10216</v>
      </c>
      <c r="E627" s="51">
        <v>13837</v>
      </c>
      <c r="F627" s="50" t="s">
        <v>0</v>
      </c>
      <c r="G627" s="51" t="s">
        <v>0</v>
      </c>
      <c r="H627" s="50" t="s">
        <v>0</v>
      </c>
      <c r="I627" s="45" t="s">
        <v>0</v>
      </c>
      <c r="J627" s="75" t="s">
        <v>0</v>
      </c>
      <c r="K627" s="228" t="s">
        <v>0</v>
      </c>
      <c r="L627" s="47" t="s">
        <v>0</v>
      </c>
      <c r="M627" s="51" t="s">
        <v>0</v>
      </c>
      <c r="N627" s="77"/>
      <c r="O627" s="228">
        <v>8627</v>
      </c>
      <c r="P627" s="228">
        <v>906</v>
      </c>
      <c r="Q627" s="228">
        <v>398</v>
      </c>
      <c r="R627" s="228">
        <v>285</v>
      </c>
      <c r="S627" s="18"/>
    </row>
    <row r="628" spans="2:19" ht="17.25" customHeight="1" x14ac:dyDescent="0.2">
      <c r="B628" s="67">
        <v>44909</v>
      </c>
      <c r="C628" s="50">
        <v>24399</v>
      </c>
      <c r="D628" s="45">
        <v>10723</v>
      </c>
      <c r="E628" s="51">
        <v>13676</v>
      </c>
      <c r="F628" s="50" t="s">
        <v>0</v>
      </c>
      <c r="G628" s="51" t="s">
        <v>0</v>
      </c>
      <c r="H628" s="50" t="s">
        <v>0</v>
      </c>
      <c r="I628" s="45" t="s">
        <v>0</v>
      </c>
      <c r="J628" s="75" t="s">
        <v>0</v>
      </c>
      <c r="K628" s="228" t="s">
        <v>0</v>
      </c>
      <c r="L628" s="47" t="s">
        <v>0</v>
      </c>
      <c r="M628" s="51" t="s">
        <v>0</v>
      </c>
      <c r="N628" s="77"/>
      <c r="O628" s="228">
        <v>8972</v>
      </c>
      <c r="P628" s="228">
        <v>1015</v>
      </c>
      <c r="Q628" s="228">
        <v>397</v>
      </c>
      <c r="R628" s="228">
        <v>339</v>
      </c>
      <c r="S628" s="18"/>
    </row>
    <row r="629" spans="2:19" ht="17.25" customHeight="1" x14ac:dyDescent="0.2">
      <c r="B629" s="67">
        <v>44910</v>
      </c>
      <c r="C629" s="50">
        <v>24278</v>
      </c>
      <c r="D629" s="45">
        <v>10630</v>
      </c>
      <c r="E629" s="51">
        <v>13648</v>
      </c>
      <c r="F629" s="50" t="s">
        <v>0</v>
      </c>
      <c r="G629" s="51" t="s">
        <v>0</v>
      </c>
      <c r="H629" s="50" t="s">
        <v>0</v>
      </c>
      <c r="I629" s="45" t="s">
        <v>0</v>
      </c>
      <c r="J629" s="75" t="s">
        <v>0</v>
      </c>
      <c r="K629" s="228" t="s">
        <v>0</v>
      </c>
      <c r="L629" s="47" t="s">
        <v>0</v>
      </c>
      <c r="M629" s="51" t="s">
        <v>0</v>
      </c>
      <c r="N629" s="77"/>
      <c r="O629" s="228">
        <v>8912</v>
      </c>
      <c r="P629" s="228">
        <v>953</v>
      </c>
      <c r="Q629" s="228">
        <v>397</v>
      </c>
      <c r="R629" s="228">
        <v>368</v>
      </c>
      <c r="S629" s="18"/>
    </row>
    <row r="630" spans="2:19" ht="17.25" customHeight="1" x14ac:dyDescent="0.2">
      <c r="B630" s="67">
        <v>44911</v>
      </c>
      <c r="C630" s="50">
        <v>24307</v>
      </c>
      <c r="D630" s="45">
        <v>10727</v>
      </c>
      <c r="E630" s="51">
        <v>13580</v>
      </c>
      <c r="F630" s="50" t="s">
        <v>0</v>
      </c>
      <c r="G630" s="51" t="s">
        <v>0</v>
      </c>
      <c r="H630" s="50" t="s">
        <v>0</v>
      </c>
      <c r="I630" s="45" t="s">
        <v>0</v>
      </c>
      <c r="J630" s="75" t="s">
        <v>0</v>
      </c>
      <c r="K630" s="228" t="s">
        <v>0</v>
      </c>
      <c r="L630" s="47" t="s">
        <v>0</v>
      </c>
      <c r="M630" s="51" t="s">
        <v>0</v>
      </c>
      <c r="N630" s="77"/>
      <c r="O630" s="228">
        <v>9107</v>
      </c>
      <c r="P630" s="228">
        <v>901</v>
      </c>
      <c r="Q630" s="228">
        <v>394</v>
      </c>
      <c r="R630" s="228">
        <v>325</v>
      </c>
      <c r="S630" s="18"/>
    </row>
    <row r="631" spans="2:19" ht="17.25" customHeight="1" x14ac:dyDescent="0.2">
      <c r="B631" s="67">
        <v>44912</v>
      </c>
      <c r="C631" s="50">
        <v>21251</v>
      </c>
      <c r="D631" s="45">
        <v>7776</v>
      </c>
      <c r="E631" s="51">
        <v>13475</v>
      </c>
      <c r="F631" s="50" t="s">
        <v>0</v>
      </c>
      <c r="G631" s="51" t="s">
        <v>0</v>
      </c>
      <c r="H631" s="50" t="s">
        <v>0</v>
      </c>
      <c r="I631" s="45" t="s">
        <v>0</v>
      </c>
      <c r="J631" s="75" t="s">
        <v>0</v>
      </c>
      <c r="K631" s="228" t="s">
        <v>0</v>
      </c>
      <c r="L631" s="47" t="s">
        <v>0</v>
      </c>
      <c r="M631" s="51" t="s">
        <v>0</v>
      </c>
      <c r="N631" s="77"/>
      <c r="O631" s="228">
        <v>6750</v>
      </c>
      <c r="P631" s="228">
        <v>580</v>
      </c>
      <c r="Q631" s="228">
        <v>264</v>
      </c>
      <c r="R631" s="228">
        <v>182</v>
      </c>
      <c r="S631" s="18"/>
    </row>
    <row r="632" spans="2:19" ht="17.25" customHeight="1" x14ac:dyDescent="0.2">
      <c r="B632" s="67">
        <v>44913</v>
      </c>
      <c r="C632" s="50">
        <v>18891</v>
      </c>
      <c r="D632" s="45">
        <v>5402</v>
      </c>
      <c r="E632" s="51">
        <v>13489</v>
      </c>
      <c r="F632" s="50" t="s">
        <v>0</v>
      </c>
      <c r="G632" s="51" t="s">
        <v>0</v>
      </c>
      <c r="H632" s="50" t="s">
        <v>0</v>
      </c>
      <c r="I632" s="45" t="s">
        <v>0</v>
      </c>
      <c r="J632" s="75" t="s">
        <v>0</v>
      </c>
      <c r="K632" s="228" t="s">
        <v>0</v>
      </c>
      <c r="L632" s="47" t="s">
        <v>0</v>
      </c>
      <c r="M632" s="51" t="s">
        <v>0</v>
      </c>
      <c r="N632" s="77"/>
      <c r="O632" s="228">
        <v>4727</v>
      </c>
      <c r="P632" s="228">
        <v>395</v>
      </c>
      <c r="Q632" s="228">
        <v>166</v>
      </c>
      <c r="R632" s="228">
        <v>114</v>
      </c>
      <c r="S632" s="18"/>
    </row>
    <row r="633" spans="2:19" ht="17.25" customHeight="1" x14ac:dyDescent="0.2">
      <c r="B633" s="67">
        <v>44914</v>
      </c>
      <c r="C633" s="50">
        <v>22271</v>
      </c>
      <c r="D633" s="45">
        <v>8532</v>
      </c>
      <c r="E633" s="51">
        <v>13739</v>
      </c>
      <c r="F633" s="50" t="s">
        <v>0</v>
      </c>
      <c r="G633" s="51" t="s">
        <v>0</v>
      </c>
      <c r="H633" s="50" t="s">
        <v>0</v>
      </c>
      <c r="I633" s="45" t="s">
        <v>0</v>
      </c>
      <c r="J633" s="75" t="s">
        <v>0</v>
      </c>
      <c r="K633" s="228" t="s">
        <v>0</v>
      </c>
      <c r="L633" s="47" t="s">
        <v>0</v>
      </c>
      <c r="M633" s="51" t="s">
        <v>0</v>
      </c>
      <c r="N633" s="77"/>
      <c r="O633" s="228">
        <v>7412</v>
      </c>
      <c r="P633" s="228">
        <v>631</v>
      </c>
      <c r="Q633" s="228">
        <v>258</v>
      </c>
      <c r="R633" s="228">
        <v>231</v>
      </c>
      <c r="S633" s="18"/>
    </row>
    <row r="634" spans="2:19" ht="17.25" customHeight="1" x14ac:dyDescent="0.2">
      <c r="B634" s="67">
        <v>44915</v>
      </c>
      <c r="C634" s="50">
        <v>24670</v>
      </c>
      <c r="D634" s="45">
        <v>11042</v>
      </c>
      <c r="E634" s="51">
        <v>13628</v>
      </c>
      <c r="F634" s="50" t="s">
        <v>0</v>
      </c>
      <c r="G634" s="51" t="s">
        <v>0</v>
      </c>
      <c r="H634" s="50" t="s">
        <v>0</v>
      </c>
      <c r="I634" s="45" t="s">
        <v>0</v>
      </c>
      <c r="J634" s="75" t="s">
        <v>0</v>
      </c>
      <c r="K634" s="228" t="s">
        <v>0</v>
      </c>
      <c r="L634" s="47" t="s">
        <v>0</v>
      </c>
      <c r="M634" s="51" t="s">
        <v>0</v>
      </c>
      <c r="N634" s="77"/>
      <c r="O634" s="228">
        <v>9265</v>
      </c>
      <c r="P634" s="228">
        <v>1010</v>
      </c>
      <c r="Q634" s="228">
        <v>410</v>
      </c>
      <c r="R634" s="228">
        <v>357</v>
      </c>
      <c r="S634" s="18"/>
    </row>
    <row r="635" spans="2:19" ht="17.25" customHeight="1" x14ac:dyDescent="0.2">
      <c r="B635" s="67">
        <v>44916</v>
      </c>
      <c r="C635" s="50">
        <v>25154</v>
      </c>
      <c r="D635" s="45">
        <v>11652</v>
      </c>
      <c r="E635" s="51">
        <v>13502</v>
      </c>
      <c r="F635" s="50" t="s">
        <v>0</v>
      </c>
      <c r="G635" s="51" t="s">
        <v>0</v>
      </c>
      <c r="H635" s="50" t="s">
        <v>0</v>
      </c>
      <c r="I635" s="45" t="s">
        <v>0</v>
      </c>
      <c r="J635" s="75" t="s">
        <v>0</v>
      </c>
      <c r="K635" s="228" t="s">
        <v>0</v>
      </c>
      <c r="L635" s="47" t="s">
        <v>0</v>
      </c>
      <c r="M635" s="51" t="s">
        <v>0</v>
      </c>
      <c r="N635" s="77"/>
      <c r="O635" s="228">
        <v>9574</v>
      </c>
      <c r="P635" s="228">
        <v>1168</v>
      </c>
      <c r="Q635" s="228">
        <v>528</v>
      </c>
      <c r="R635" s="228">
        <v>382</v>
      </c>
      <c r="S635" s="18"/>
    </row>
    <row r="636" spans="2:19" ht="17.25" customHeight="1" x14ac:dyDescent="0.2">
      <c r="B636" s="67">
        <v>44917</v>
      </c>
      <c r="C636" s="50">
        <v>24848</v>
      </c>
      <c r="D636" s="45">
        <v>11590</v>
      </c>
      <c r="E636" s="51">
        <v>13258</v>
      </c>
      <c r="F636" s="50" t="s">
        <v>0</v>
      </c>
      <c r="G636" s="51" t="s">
        <v>0</v>
      </c>
      <c r="H636" s="50" t="s">
        <v>0</v>
      </c>
      <c r="I636" s="45" t="s">
        <v>0</v>
      </c>
      <c r="J636" s="75" t="s">
        <v>0</v>
      </c>
      <c r="K636" s="228" t="s">
        <v>0</v>
      </c>
      <c r="L636" s="47" t="s">
        <v>0</v>
      </c>
      <c r="M636" s="51" t="s">
        <v>0</v>
      </c>
      <c r="N636" s="77"/>
      <c r="O636" s="228">
        <v>9587</v>
      </c>
      <c r="P636" s="228">
        <v>1080</v>
      </c>
      <c r="Q636" s="228">
        <v>510</v>
      </c>
      <c r="R636" s="228">
        <v>413</v>
      </c>
      <c r="S636" s="18"/>
    </row>
    <row r="637" spans="2:19" ht="17.25" customHeight="1" x14ac:dyDescent="0.2">
      <c r="B637" s="67">
        <v>44918</v>
      </c>
      <c r="C637" s="50">
        <v>25615</v>
      </c>
      <c r="D637" s="45">
        <v>12975</v>
      </c>
      <c r="E637" s="51">
        <v>12640</v>
      </c>
      <c r="F637" s="50" t="s">
        <v>0</v>
      </c>
      <c r="G637" s="51" t="s">
        <v>0</v>
      </c>
      <c r="H637" s="50" t="s">
        <v>0</v>
      </c>
      <c r="I637" s="45" t="s">
        <v>0</v>
      </c>
      <c r="J637" s="75" t="s">
        <v>0</v>
      </c>
      <c r="K637" s="228" t="s">
        <v>0</v>
      </c>
      <c r="L637" s="47" t="s">
        <v>0</v>
      </c>
      <c r="M637" s="51" t="s">
        <v>0</v>
      </c>
      <c r="N637" s="77"/>
      <c r="O637" s="228">
        <v>10793</v>
      </c>
      <c r="P637" s="228">
        <v>1229</v>
      </c>
      <c r="Q637" s="228">
        <v>526</v>
      </c>
      <c r="R637" s="228">
        <v>427</v>
      </c>
      <c r="S637" s="18"/>
    </row>
    <row r="638" spans="2:19" ht="17.25" customHeight="1" x14ac:dyDescent="0.2">
      <c r="B638" s="67">
        <v>44919</v>
      </c>
      <c r="C638" s="50">
        <v>22171</v>
      </c>
      <c r="D638" s="45">
        <v>9906</v>
      </c>
      <c r="E638" s="51">
        <v>12265</v>
      </c>
      <c r="F638" s="50" t="s">
        <v>0</v>
      </c>
      <c r="G638" s="51" t="s">
        <v>0</v>
      </c>
      <c r="H638" s="50" t="s">
        <v>0</v>
      </c>
      <c r="I638" s="45" t="s">
        <v>0</v>
      </c>
      <c r="J638" s="75" t="s">
        <v>0</v>
      </c>
      <c r="K638" s="228" t="s">
        <v>0</v>
      </c>
      <c r="L638" s="47" t="s">
        <v>0</v>
      </c>
      <c r="M638" s="51" t="s">
        <v>0</v>
      </c>
      <c r="N638" s="77"/>
      <c r="O638" s="228">
        <v>8547</v>
      </c>
      <c r="P638" s="228">
        <v>750</v>
      </c>
      <c r="Q638" s="228">
        <v>356</v>
      </c>
      <c r="R638" s="228">
        <v>253</v>
      </c>
      <c r="S638" s="18"/>
    </row>
    <row r="639" spans="2:19" ht="17.25" customHeight="1" x14ac:dyDescent="0.2">
      <c r="B639" s="67">
        <v>44920</v>
      </c>
      <c r="C639" s="50">
        <v>17886</v>
      </c>
      <c r="D639" s="45">
        <v>5689</v>
      </c>
      <c r="E639" s="51">
        <v>12197</v>
      </c>
      <c r="F639" s="50" t="s">
        <v>0</v>
      </c>
      <c r="G639" s="51" t="s">
        <v>0</v>
      </c>
      <c r="H639" s="50" t="s">
        <v>0</v>
      </c>
      <c r="I639" s="45" t="s">
        <v>0</v>
      </c>
      <c r="J639" s="75" t="s">
        <v>0</v>
      </c>
      <c r="K639" s="228" t="s">
        <v>0</v>
      </c>
      <c r="L639" s="47" t="s">
        <v>0</v>
      </c>
      <c r="M639" s="51" t="s">
        <v>0</v>
      </c>
      <c r="N639" s="77"/>
      <c r="O639" s="228">
        <v>5117</v>
      </c>
      <c r="P639" s="228">
        <v>323</v>
      </c>
      <c r="Q639" s="228">
        <v>129</v>
      </c>
      <c r="R639" s="228">
        <v>120</v>
      </c>
      <c r="S639" s="18"/>
    </row>
    <row r="640" spans="2:19" ht="17.25" customHeight="1" x14ac:dyDescent="0.2">
      <c r="B640" s="67">
        <v>44921</v>
      </c>
      <c r="C640" s="50">
        <v>16998</v>
      </c>
      <c r="D640" s="45">
        <v>4682</v>
      </c>
      <c r="E640" s="51">
        <v>12316</v>
      </c>
      <c r="F640" s="50" t="s">
        <v>0</v>
      </c>
      <c r="G640" s="51" t="s">
        <v>0</v>
      </c>
      <c r="H640" s="50" t="s">
        <v>0</v>
      </c>
      <c r="I640" s="45" t="s">
        <v>0</v>
      </c>
      <c r="J640" s="75" t="s">
        <v>0</v>
      </c>
      <c r="K640" s="228" t="s">
        <v>0</v>
      </c>
      <c r="L640" s="47" t="s">
        <v>0</v>
      </c>
      <c r="M640" s="51" t="s">
        <v>0</v>
      </c>
      <c r="N640" s="77"/>
      <c r="O640" s="228">
        <v>4214</v>
      </c>
      <c r="P640" s="228">
        <v>255</v>
      </c>
      <c r="Q640" s="228">
        <v>108</v>
      </c>
      <c r="R640" s="228">
        <v>105</v>
      </c>
      <c r="S640" s="18"/>
    </row>
    <row r="641" spans="2:19" ht="17.25" customHeight="1" x14ac:dyDescent="0.2">
      <c r="B641" s="67">
        <v>44922</v>
      </c>
      <c r="C641" s="50">
        <v>17401</v>
      </c>
      <c r="D641" s="45">
        <v>5093</v>
      </c>
      <c r="E641" s="51">
        <v>12308</v>
      </c>
      <c r="F641" s="50" t="s">
        <v>0</v>
      </c>
      <c r="G641" s="51" t="s">
        <v>0</v>
      </c>
      <c r="H641" s="50" t="s">
        <v>0</v>
      </c>
      <c r="I641" s="45" t="s">
        <v>0</v>
      </c>
      <c r="J641" s="75" t="s">
        <v>0</v>
      </c>
      <c r="K641" s="228" t="s">
        <v>0</v>
      </c>
      <c r="L641" s="47" t="s">
        <v>0</v>
      </c>
      <c r="M641" s="51" t="s">
        <v>0</v>
      </c>
      <c r="N641" s="77"/>
      <c r="O641" s="228">
        <v>4478</v>
      </c>
      <c r="P641" s="228">
        <v>320</v>
      </c>
      <c r="Q641" s="228">
        <v>173</v>
      </c>
      <c r="R641" s="228">
        <v>122</v>
      </c>
      <c r="S641" s="18"/>
    </row>
    <row r="642" spans="2:19" ht="17.25" customHeight="1" x14ac:dyDescent="0.2">
      <c r="B642" s="67">
        <v>44923</v>
      </c>
      <c r="C642" s="50">
        <v>20407</v>
      </c>
      <c r="D642" s="45">
        <v>7683</v>
      </c>
      <c r="E642" s="51">
        <v>12724</v>
      </c>
      <c r="F642" s="50" t="s">
        <v>0</v>
      </c>
      <c r="G642" s="51" t="s">
        <v>0</v>
      </c>
      <c r="H642" s="50" t="s">
        <v>0</v>
      </c>
      <c r="I642" s="45" t="s">
        <v>0</v>
      </c>
      <c r="J642" s="75" t="s">
        <v>0</v>
      </c>
      <c r="K642" s="228" t="s">
        <v>0</v>
      </c>
      <c r="L642" s="47" t="s">
        <v>0</v>
      </c>
      <c r="M642" s="51" t="s">
        <v>0</v>
      </c>
      <c r="N642" s="77"/>
      <c r="O642" s="228">
        <v>6666</v>
      </c>
      <c r="P642" s="228">
        <v>525</v>
      </c>
      <c r="Q642" s="228">
        <v>277</v>
      </c>
      <c r="R642" s="228">
        <v>215</v>
      </c>
      <c r="S642" s="18"/>
    </row>
    <row r="643" spans="2:19" ht="17.25" customHeight="1" x14ac:dyDescent="0.2">
      <c r="B643" s="67">
        <v>44924</v>
      </c>
      <c r="C643" s="50">
        <v>23126</v>
      </c>
      <c r="D643" s="45">
        <v>9965</v>
      </c>
      <c r="E643" s="51">
        <v>13161</v>
      </c>
      <c r="F643" s="50" t="s">
        <v>0</v>
      </c>
      <c r="G643" s="51" t="s">
        <v>0</v>
      </c>
      <c r="H643" s="50" t="s">
        <v>0</v>
      </c>
      <c r="I643" s="45" t="s">
        <v>0</v>
      </c>
      <c r="J643" s="75" t="s">
        <v>0</v>
      </c>
      <c r="K643" s="228" t="s">
        <v>0</v>
      </c>
      <c r="L643" s="47" t="s">
        <v>0</v>
      </c>
      <c r="M643" s="51" t="s">
        <v>0</v>
      </c>
      <c r="N643" s="77"/>
      <c r="O643" s="228">
        <v>8405</v>
      </c>
      <c r="P643" s="228">
        <v>792</v>
      </c>
      <c r="Q643" s="228">
        <v>385</v>
      </c>
      <c r="R643" s="228">
        <v>383</v>
      </c>
      <c r="S643" s="18"/>
    </row>
    <row r="644" spans="2:19" ht="17.25" customHeight="1" x14ac:dyDescent="0.2">
      <c r="B644" s="67">
        <v>44925</v>
      </c>
      <c r="C644" s="50">
        <v>24717</v>
      </c>
      <c r="D644" s="45">
        <v>11246</v>
      </c>
      <c r="E644" s="51">
        <v>13471</v>
      </c>
      <c r="F644" s="50" t="s">
        <v>0</v>
      </c>
      <c r="G644" s="51" t="s">
        <v>0</v>
      </c>
      <c r="H644" s="50" t="s">
        <v>0</v>
      </c>
      <c r="I644" s="45" t="s">
        <v>0</v>
      </c>
      <c r="J644" s="75" t="s">
        <v>0</v>
      </c>
      <c r="K644" s="228" t="s">
        <v>0</v>
      </c>
      <c r="L644" s="47" t="s">
        <v>0</v>
      </c>
      <c r="M644" s="51" t="s">
        <v>0</v>
      </c>
      <c r="N644" s="77"/>
      <c r="O644" s="228">
        <v>9298</v>
      </c>
      <c r="P644" s="228">
        <v>1037</v>
      </c>
      <c r="Q644" s="228">
        <v>472</v>
      </c>
      <c r="R644" s="228">
        <v>439</v>
      </c>
      <c r="S644" s="18"/>
    </row>
    <row r="645" spans="2:19" ht="17.25" customHeight="1" x14ac:dyDescent="0.2">
      <c r="B645" s="68">
        <v>44926</v>
      </c>
      <c r="C645" s="52">
        <v>21685</v>
      </c>
      <c r="D645" s="53">
        <v>8156</v>
      </c>
      <c r="E645" s="54">
        <v>13529</v>
      </c>
      <c r="F645" s="52" t="s">
        <v>0</v>
      </c>
      <c r="G645" s="54" t="s">
        <v>0</v>
      </c>
      <c r="H645" s="52" t="s">
        <v>0</v>
      </c>
      <c r="I645" s="53" t="s">
        <v>0</v>
      </c>
      <c r="J645" s="76" t="s">
        <v>0</v>
      </c>
      <c r="K645" s="231" t="s">
        <v>0</v>
      </c>
      <c r="L645" s="55" t="s">
        <v>0</v>
      </c>
      <c r="M645" s="54" t="s">
        <v>0</v>
      </c>
      <c r="N645" s="77"/>
      <c r="O645" s="231">
        <v>6870</v>
      </c>
      <c r="P645" s="231">
        <v>686</v>
      </c>
      <c r="Q645" s="231">
        <v>329</v>
      </c>
      <c r="R645" s="231">
        <v>271</v>
      </c>
      <c r="S645" s="18"/>
    </row>
    <row r="646" spans="2:19" ht="17.25" customHeight="1" x14ac:dyDescent="0.2">
      <c r="B646" s="69">
        <v>44927</v>
      </c>
      <c r="C646" s="70">
        <v>18772</v>
      </c>
      <c r="D646" s="71">
        <v>5701</v>
      </c>
      <c r="E646" s="72">
        <v>13071</v>
      </c>
      <c r="F646" s="70" t="s">
        <v>0</v>
      </c>
      <c r="G646" s="72" t="s">
        <v>0</v>
      </c>
      <c r="H646" s="70" t="s">
        <v>0</v>
      </c>
      <c r="I646" s="71" t="s">
        <v>0</v>
      </c>
      <c r="J646" s="74" t="s">
        <v>0</v>
      </c>
      <c r="K646" s="230" t="s">
        <v>0</v>
      </c>
      <c r="L646" s="73" t="s">
        <v>0</v>
      </c>
      <c r="M646" s="72" t="s">
        <v>0</v>
      </c>
      <c r="N646" s="77"/>
      <c r="O646" s="230">
        <v>4976</v>
      </c>
      <c r="P646" s="230">
        <v>416</v>
      </c>
      <c r="Q646" s="230">
        <v>192</v>
      </c>
      <c r="R646" s="230">
        <v>117</v>
      </c>
      <c r="S646" s="18"/>
    </row>
    <row r="647" spans="2:19" ht="17.25" customHeight="1" x14ac:dyDescent="0.2">
      <c r="B647" s="67">
        <v>44928</v>
      </c>
      <c r="C647" s="50">
        <v>18899</v>
      </c>
      <c r="D647" s="45">
        <v>5587</v>
      </c>
      <c r="E647" s="51">
        <v>13312</v>
      </c>
      <c r="F647" s="50" t="s">
        <v>0</v>
      </c>
      <c r="G647" s="51" t="s">
        <v>0</v>
      </c>
      <c r="H647" s="50" t="s">
        <v>0</v>
      </c>
      <c r="I647" s="45" t="s">
        <v>0</v>
      </c>
      <c r="J647" s="75" t="s">
        <v>0</v>
      </c>
      <c r="K647" s="228" t="s">
        <v>0</v>
      </c>
      <c r="L647" s="47" t="s">
        <v>0</v>
      </c>
      <c r="M647" s="51" t="s">
        <v>0</v>
      </c>
      <c r="N647" s="77"/>
      <c r="O647" s="228">
        <v>4847</v>
      </c>
      <c r="P647" s="228">
        <v>393</v>
      </c>
      <c r="Q647" s="228">
        <v>226</v>
      </c>
      <c r="R647" s="228">
        <v>121</v>
      </c>
      <c r="S647" s="18"/>
    </row>
    <row r="648" spans="2:19" ht="17.25" customHeight="1" x14ac:dyDescent="0.2">
      <c r="B648" s="67">
        <v>44929</v>
      </c>
      <c r="C648" s="50">
        <v>21547</v>
      </c>
      <c r="D648" s="45">
        <v>8060</v>
      </c>
      <c r="E648" s="51">
        <v>13487</v>
      </c>
      <c r="F648" s="50" t="s">
        <v>0</v>
      </c>
      <c r="G648" s="51" t="s">
        <v>0</v>
      </c>
      <c r="H648" s="50" t="s">
        <v>0</v>
      </c>
      <c r="I648" s="45" t="s">
        <v>0</v>
      </c>
      <c r="J648" s="75" t="s">
        <v>0</v>
      </c>
      <c r="K648" s="228" t="s">
        <v>0</v>
      </c>
      <c r="L648" s="47" t="s">
        <v>0</v>
      </c>
      <c r="M648" s="51" t="s">
        <v>0</v>
      </c>
      <c r="N648" s="77"/>
      <c r="O648" s="228">
        <v>6868</v>
      </c>
      <c r="P648" s="228">
        <v>620</v>
      </c>
      <c r="Q648" s="228">
        <v>270</v>
      </c>
      <c r="R648" s="228">
        <v>302</v>
      </c>
      <c r="S648" s="18"/>
    </row>
    <row r="649" spans="2:19" ht="17.25" customHeight="1" x14ac:dyDescent="0.2">
      <c r="B649" s="67">
        <v>44930</v>
      </c>
      <c r="C649" s="50">
        <v>24441</v>
      </c>
      <c r="D649" s="45">
        <v>10396</v>
      </c>
      <c r="E649" s="51">
        <v>14045</v>
      </c>
      <c r="F649" s="50" t="s">
        <v>0</v>
      </c>
      <c r="G649" s="51" t="s">
        <v>0</v>
      </c>
      <c r="H649" s="50" t="s">
        <v>0</v>
      </c>
      <c r="I649" s="45" t="s">
        <v>0</v>
      </c>
      <c r="J649" s="75" t="s">
        <v>0</v>
      </c>
      <c r="K649" s="228" t="s">
        <v>0</v>
      </c>
      <c r="L649" s="47" t="s">
        <v>0</v>
      </c>
      <c r="M649" s="51" t="s">
        <v>0</v>
      </c>
      <c r="N649" s="77"/>
      <c r="O649" s="228">
        <v>8642</v>
      </c>
      <c r="P649" s="228">
        <v>965</v>
      </c>
      <c r="Q649" s="228">
        <v>409</v>
      </c>
      <c r="R649" s="228">
        <v>380</v>
      </c>
      <c r="S649" s="18"/>
    </row>
    <row r="650" spans="2:19" ht="17.25" customHeight="1" x14ac:dyDescent="0.2">
      <c r="B650" s="67">
        <v>44931</v>
      </c>
      <c r="C650" s="50">
        <v>25420</v>
      </c>
      <c r="D650" s="45">
        <v>10909</v>
      </c>
      <c r="E650" s="51">
        <v>14511</v>
      </c>
      <c r="F650" s="50" t="s">
        <v>0</v>
      </c>
      <c r="G650" s="51" t="s">
        <v>0</v>
      </c>
      <c r="H650" s="50" t="s">
        <v>0</v>
      </c>
      <c r="I650" s="45" t="s">
        <v>0</v>
      </c>
      <c r="J650" s="75" t="s">
        <v>0</v>
      </c>
      <c r="K650" s="228" t="s">
        <v>0</v>
      </c>
      <c r="L650" s="47" t="s">
        <v>0</v>
      </c>
      <c r="M650" s="51" t="s">
        <v>0</v>
      </c>
      <c r="N650" s="77"/>
      <c r="O650" s="228">
        <v>8904</v>
      </c>
      <c r="P650" s="228">
        <v>1111</v>
      </c>
      <c r="Q650" s="228">
        <v>486</v>
      </c>
      <c r="R650" s="228">
        <v>408</v>
      </c>
      <c r="S650" s="18"/>
    </row>
    <row r="651" spans="2:19" ht="17.25" customHeight="1" x14ac:dyDescent="0.2">
      <c r="B651" s="67">
        <v>44932</v>
      </c>
      <c r="C651" s="50">
        <v>26387</v>
      </c>
      <c r="D651" s="45">
        <v>11817</v>
      </c>
      <c r="E651" s="51">
        <v>14570</v>
      </c>
      <c r="F651" s="50" t="s">
        <v>0</v>
      </c>
      <c r="G651" s="51" t="s">
        <v>0</v>
      </c>
      <c r="H651" s="50" t="s">
        <v>0</v>
      </c>
      <c r="I651" s="45" t="s">
        <v>0</v>
      </c>
      <c r="J651" s="75" t="s">
        <v>0</v>
      </c>
      <c r="K651" s="228" t="s">
        <v>0</v>
      </c>
      <c r="L651" s="47" t="s">
        <v>0</v>
      </c>
      <c r="M651" s="51" t="s">
        <v>0</v>
      </c>
      <c r="N651" s="77"/>
      <c r="O651" s="228">
        <v>9713</v>
      </c>
      <c r="P651" s="228">
        <v>1179</v>
      </c>
      <c r="Q651" s="228">
        <v>491</v>
      </c>
      <c r="R651" s="228">
        <v>434</v>
      </c>
      <c r="S651" s="18"/>
    </row>
    <row r="652" spans="2:19" ht="17.25" customHeight="1" x14ac:dyDescent="0.2">
      <c r="B652" s="67">
        <v>44933</v>
      </c>
      <c r="C652" s="50">
        <v>22689</v>
      </c>
      <c r="D652" s="45">
        <v>7900</v>
      </c>
      <c r="E652" s="51">
        <v>14789</v>
      </c>
      <c r="F652" s="50" t="s">
        <v>0</v>
      </c>
      <c r="G652" s="51" t="s">
        <v>0</v>
      </c>
      <c r="H652" s="50" t="s">
        <v>0</v>
      </c>
      <c r="I652" s="45" t="s">
        <v>0</v>
      </c>
      <c r="J652" s="75" t="s">
        <v>0</v>
      </c>
      <c r="K652" s="228" t="s">
        <v>0</v>
      </c>
      <c r="L652" s="47" t="s">
        <v>0</v>
      </c>
      <c r="M652" s="51" t="s">
        <v>0</v>
      </c>
      <c r="N652" s="77"/>
      <c r="O652" s="228">
        <v>6708</v>
      </c>
      <c r="P652" s="228">
        <v>672</v>
      </c>
      <c r="Q652" s="228">
        <v>310</v>
      </c>
      <c r="R652" s="228">
        <v>210</v>
      </c>
      <c r="S652" s="18"/>
    </row>
    <row r="653" spans="2:19" ht="17.25" customHeight="1" x14ac:dyDescent="0.2">
      <c r="B653" s="67">
        <v>44934</v>
      </c>
      <c r="C653" s="50">
        <v>20052</v>
      </c>
      <c r="D653" s="45">
        <v>5660</v>
      </c>
      <c r="E653" s="51">
        <v>14392</v>
      </c>
      <c r="F653" s="50" t="s">
        <v>0</v>
      </c>
      <c r="G653" s="51" t="s">
        <v>0</v>
      </c>
      <c r="H653" s="50" t="s">
        <v>0</v>
      </c>
      <c r="I653" s="45" t="s">
        <v>0</v>
      </c>
      <c r="J653" s="75" t="s">
        <v>0</v>
      </c>
      <c r="K653" s="228" t="s">
        <v>0</v>
      </c>
      <c r="L653" s="47" t="s">
        <v>0</v>
      </c>
      <c r="M653" s="51" t="s">
        <v>0</v>
      </c>
      <c r="N653" s="77"/>
      <c r="O653" s="228">
        <v>4974</v>
      </c>
      <c r="P653" s="228">
        <v>389</v>
      </c>
      <c r="Q653" s="228">
        <v>188</v>
      </c>
      <c r="R653" s="228">
        <v>109</v>
      </c>
      <c r="S653" s="18"/>
    </row>
    <row r="654" spans="2:19" ht="17.25" customHeight="1" x14ac:dyDescent="0.2">
      <c r="B654" s="67">
        <v>44935</v>
      </c>
      <c r="C654" s="50">
        <v>22614</v>
      </c>
      <c r="D654" s="45">
        <v>8554</v>
      </c>
      <c r="E654" s="51">
        <v>14060</v>
      </c>
      <c r="F654" s="50" t="s">
        <v>0</v>
      </c>
      <c r="G654" s="51" t="s">
        <v>0</v>
      </c>
      <c r="H654" s="50" t="s">
        <v>0</v>
      </c>
      <c r="I654" s="45" t="s">
        <v>0</v>
      </c>
      <c r="J654" s="75" t="s">
        <v>0</v>
      </c>
      <c r="K654" s="228" t="s">
        <v>0</v>
      </c>
      <c r="L654" s="47" t="s">
        <v>0</v>
      </c>
      <c r="M654" s="51" t="s">
        <v>0</v>
      </c>
      <c r="N654" s="77"/>
      <c r="O654" s="228">
        <v>7180</v>
      </c>
      <c r="P654" s="228">
        <v>748</v>
      </c>
      <c r="Q654" s="228">
        <v>378</v>
      </c>
      <c r="R654" s="228">
        <v>248</v>
      </c>
      <c r="S654" s="18"/>
    </row>
    <row r="655" spans="2:19" ht="17.25" customHeight="1" x14ac:dyDescent="0.2">
      <c r="B655" s="67">
        <v>44936</v>
      </c>
      <c r="C655" s="50">
        <v>24839</v>
      </c>
      <c r="D655" s="45">
        <v>10798</v>
      </c>
      <c r="E655" s="51">
        <v>14041</v>
      </c>
      <c r="F655" s="50" t="s">
        <v>0</v>
      </c>
      <c r="G655" s="51" t="s">
        <v>0</v>
      </c>
      <c r="H655" s="50" t="s">
        <v>0</v>
      </c>
      <c r="I655" s="45" t="s">
        <v>0</v>
      </c>
      <c r="J655" s="75" t="s">
        <v>0</v>
      </c>
      <c r="K655" s="228" t="s">
        <v>0</v>
      </c>
      <c r="L655" s="47" t="s">
        <v>0</v>
      </c>
      <c r="M655" s="51" t="s">
        <v>0</v>
      </c>
      <c r="N655" s="77"/>
      <c r="O655" s="228">
        <v>8834</v>
      </c>
      <c r="P655" s="228">
        <v>1061</v>
      </c>
      <c r="Q655" s="228">
        <v>469</v>
      </c>
      <c r="R655" s="228">
        <v>434</v>
      </c>
      <c r="S655" s="18"/>
    </row>
    <row r="656" spans="2:19" ht="17.25" customHeight="1" x14ac:dyDescent="0.2">
      <c r="B656" s="67">
        <v>44937</v>
      </c>
      <c r="C656" s="50">
        <v>25533</v>
      </c>
      <c r="D656" s="45">
        <v>11202</v>
      </c>
      <c r="E656" s="51">
        <v>14331</v>
      </c>
      <c r="F656" s="50" t="s">
        <v>0</v>
      </c>
      <c r="G656" s="51" t="s">
        <v>0</v>
      </c>
      <c r="H656" s="50" t="s">
        <v>0</v>
      </c>
      <c r="I656" s="45" t="s">
        <v>0</v>
      </c>
      <c r="J656" s="75" t="s">
        <v>0</v>
      </c>
      <c r="K656" s="228" t="s">
        <v>0</v>
      </c>
      <c r="L656" s="47" t="s">
        <v>0</v>
      </c>
      <c r="M656" s="51" t="s">
        <v>0</v>
      </c>
      <c r="N656" s="77"/>
      <c r="O656" s="228">
        <v>9159</v>
      </c>
      <c r="P656" s="228">
        <v>1097</v>
      </c>
      <c r="Q656" s="228">
        <v>545</v>
      </c>
      <c r="R656" s="228">
        <v>401</v>
      </c>
      <c r="S656" s="18"/>
    </row>
    <row r="657" spans="2:19" ht="17.25" customHeight="1" x14ac:dyDescent="0.2">
      <c r="B657" s="67">
        <v>44938</v>
      </c>
      <c r="C657" s="50">
        <v>25614</v>
      </c>
      <c r="D657" s="45">
        <v>11353</v>
      </c>
      <c r="E657" s="51">
        <v>14261</v>
      </c>
      <c r="F657" s="50" t="s">
        <v>0</v>
      </c>
      <c r="G657" s="51" t="s">
        <v>0</v>
      </c>
      <c r="H657" s="50" t="s">
        <v>0</v>
      </c>
      <c r="I657" s="45" t="s">
        <v>0</v>
      </c>
      <c r="J657" s="75" t="s">
        <v>0</v>
      </c>
      <c r="K657" s="228" t="s">
        <v>0</v>
      </c>
      <c r="L657" s="47" t="s">
        <v>0</v>
      </c>
      <c r="M657" s="51" t="s">
        <v>0</v>
      </c>
      <c r="N657" s="77"/>
      <c r="O657" s="228">
        <v>9221</v>
      </c>
      <c r="P657" s="228">
        <v>1133</v>
      </c>
      <c r="Q657" s="228">
        <v>571</v>
      </c>
      <c r="R657" s="228">
        <v>428</v>
      </c>
      <c r="S657" s="18"/>
    </row>
    <row r="658" spans="2:19" ht="17.25" customHeight="1" x14ac:dyDescent="0.2">
      <c r="B658" s="67">
        <v>44939</v>
      </c>
      <c r="C658" s="50">
        <v>25703</v>
      </c>
      <c r="D658" s="45">
        <v>11777</v>
      </c>
      <c r="E658" s="51">
        <v>13926</v>
      </c>
      <c r="F658" s="50" t="s">
        <v>0</v>
      </c>
      <c r="G658" s="51" t="s">
        <v>0</v>
      </c>
      <c r="H658" s="50" t="s">
        <v>0</v>
      </c>
      <c r="I658" s="45" t="s">
        <v>0</v>
      </c>
      <c r="J658" s="75" t="s">
        <v>0</v>
      </c>
      <c r="K658" s="228" t="s">
        <v>0</v>
      </c>
      <c r="L658" s="47" t="s">
        <v>0</v>
      </c>
      <c r="M658" s="51" t="s">
        <v>0</v>
      </c>
      <c r="N658" s="77"/>
      <c r="O658" s="228">
        <v>9722</v>
      </c>
      <c r="P658" s="228">
        <v>1167</v>
      </c>
      <c r="Q658" s="228">
        <v>517</v>
      </c>
      <c r="R658" s="228">
        <v>371</v>
      </c>
      <c r="S658" s="18"/>
    </row>
    <row r="659" spans="2:19" ht="17.25" customHeight="1" x14ac:dyDescent="0.2">
      <c r="B659" s="67">
        <v>44940</v>
      </c>
      <c r="C659" s="50">
        <v>22162</v>
      </c>
      <c r="D659" s="45">
        <v>8171</v>
      </c>
      <c r="E659" s="51">
        <v>13991</v>
      </c>
      <c r="F659" s="50" t="s">
        <v>0</v>
      </c>
      <c r="G659" s="51" t="s">
        <v>0</v>
      </c>
      <c r="H659" s="50" t="s">
        <v>0</v>
      </c>
      <c r="I659" s="45" t="s">
        <v>0</v>
      </c>
      <c r="J659" s="75" t="s">
        <v>0</v>
      </c>
      <c r="K659" s="228" t="s">
        <v>0</v>
      </c>
      <c r="L659" s="47" t="s">
        <v>0</v>
      </c>
      <c r="M659" s="51" t="s">
        <v>0</v>
      </c>
      <c r="N659" s="77"/>
      <c r="O659" s="228">
        <v>6935</v>
      </c>
      <c r="P659" s="228">
        <v>702</v>
      </c>
      <c r="Q659" s="228">
        <v>307</v>
      </c>
      <c r="R659" s="228">
        <v>227</v>
      </c>
      <c r="S659" s="18"/>
    </row>
    <row r="660" spans="2:19" ht="17.25" customHeight="1" x14ac:dyDescent="0.2">
      <c r="B660" s="67">
        <v>44941</v>
      </c>
      <c r="C660" s="50">
        <v>19615</v>
      </c>
      <c r="D660" s="45">
        <v>5807</v>
      </c>
      <c r="E660" s="51">
        <v>13808</v>
      </c>
      <c r="F660" s="50" t="s">
        <v>0</v>
      </c>
      <c r="G660" s="51" t="s">
        <v>0</v>
      </c>
      <c r="H660" s="50" t="s">
        <v>0</v>
      </c>
      <c r="I660" s="45" t="s">
        <v>0</v>
      </c>
      <c r="J660" s="75" t="s">
        <v>0</v>
      </c>
      <c r="K660" s="228" t="s">
        <v>0</v>
      </c>
      <c r="L660" s="47" t="s">
        <v>0</v>
      </c>
      <c r="M660" s="51" t="s">
        <v>0</v>
      </c>
      <c r="N660" s="77"/>
      <c r="O660" s="228">
        <v>5116</v>
      </c>
      <c r="P660" s="228">
        <v>406</v>
      </c>
      <c r="Q660" s="228">
        <v>179</v>
      </c>
      <c r="R660" s="228">
        <v>106</v>
      </c>
      <c r="S660" s="18"/>
    </row>
    <row r="661" spans="2:19" ht="17.25" customHeight="1" x14ac:dyDescent="0.2">
      <c r="B661" s="67">
        <v>44942</v>
      </c>
      <c r="C661" s="50">
        <v>22543</v>
      </c>
      <c r="D661" s="45">
        <v>8541</v>
      </c>
      <c r="E661" s="51">
        <v>14002</v>
      </c>
      <c r="F661" s="50" t="s">
        <v>0</v>
      </c>
      <c r="G661" s="51" t="s">
        <v>0</v>
      </c>
      <c r="H661" s="50" t="s">
        <v>0</v>
      </c>
      <c r="I661" s="45" t="s">
        <v>0</v>
      </c>
      <c r="J661" s="75" t="s">
        <v>0</v>
      </c>
      <c r="K661" s="228" t="s">
        <v>0</v>
      </c>
      <c r="L661" s="47" t="s">
        <v>0</v>
      </c>
      <c r="M661" s="51" t="s">
        <v>0</v>
      </c>
      <c r="N661" s="77"/>
      <c r="O661" s="228">
        <v>7165</v>
      </c>
      <c r="P661" s="228">
        <v>734</v>
      </c>
      <c r="Q661" s="228">
        <v>345</v>
      </c>
      <c r="R661" s="228">
        <v>297</v>
      </c>
      <c r="S661" s="18"/>
    </row>
    <row r="662" spans="2:19" ht="17.25" customHeight="1" x14ac:dyDescent="0.2">
      <c r="B662" s="67">
        <v>44943</v>
      </c>
      <c r="C662" s="50">
        <v>24718</v>
      </c>
      <c r="D662" s="45">
        <v>10866</v>
      </c>
      <c r="E662" s="51">
        <v>13852</v>
      </c>
      <c r="F662" s="50" t="s">
        <v>0</v>
      </c>
      <c r="G662" s="51" t="s">
        <v>0</v>
      </c>
      <c r="H662" s="50" t="s">
        <v>0</v>
      </c>
      <c r="I662" s="45" t="s">
        <v>0</v>
      </c>
      <c r="J662" s="75" t="s">
        <v>0</v>
      </c>
      <c r="K662" s="228" t="s">
        <v>0</v>
      </c>
      <c r="L662" s="47" t="s">
        <v>0</v>
      </c>
      <c r="M662" s="51" t="s">
        <v>0</v>
      </c>
      <c r="N662" s="77"/>
      <c r="O662" s="228">
        <v>9042</v>
      </c>
      <c r="P662" s="228">
        <v>979</v>
      </c>
      <c r="Q662" s="228">
        <v>453</v>
      </c>
      <c r="R662" s="228">
        <v>392</v>
      </c>
      <c r="S662" s="18"/>
    </row>
    <row r="663" spans="2:19" ht="17.25" customHeight="1" x14ac:dyDescent="0.2">
      <c r="B663" s="67">
        <v>44944</v>
      </c>
      <c r="C663" s="50">
        <v>24761</v>
      </c>
      <c r="D663" s="45">
        <v>10721</v>
      </c>
      <c r="E663" s="51">
        <v>14040</v>
      </c>
      <c r="F663" s="50" t="s">
        <v>0</v>
      </c>
      <c r="G663" s="51" t="s">
        <v>0</v>
      </c>
      <c r="H663" s="50" t="s">
        <v>0</v>
      </c>
      <c r="I663" s="45" t="s">
        <v>0</v>
      </c>
      <c r="J663" s="75" t="s">
        <v>0</v>
      </c>
      <c r="K663" s="228" t="s">
        <v>0</v>
      </c>
      <c r="L663" s="47" t="s">
        <v>0</v>
      </c>
      <c r="M663" s="51" t="s">
        <v>0</v>
      </c>
      <c r="N663" s="77"/>
      <c r="O663" s="228">
        <v>8827</v>
      </c>
      <c r="P663" s="228">
        <v>1057</v>
      </c>
      <c r="Q663" s="228">
        <v>449</v>
      </c>
      <c r="R663" s="228">
        <v>388</v>
      </c>
      <c r="S663" s="18"/>
    </row>
    <row r="664" spans="2:19" ht="17.25" customHeight="1" x14ac:dyDescent="0.2">
      <c r="B664" s="67">
        <v>44945</v>
      </c>
      <c r="C664" s="50">
        <v>24775</v>
      </c>
      <c r="D664" s="45">
        <v>10866</v>
      </c>
      <c r="E664" s="51">
        <v>13909</v>
      </c>
      <c r="F664" s="50" t="s">
        <v>0</v>
      </c>
      <c r="G664" s="51" t="s">
        <v>0</v>
      </c>
      <c r="H664" s="50" t="s">
        <v>0</v>
      </c>
      <c r="I664" s="45" t="s">
        <v>0</v>
      </c>
      <c r="J664" s="75" t="s">
        <v>0</v>
      </c>
      <c r="K664" s="228" t="s">
        <v>0</v>
      </c>
      <c r="L664" s="47" t="s">
        <v>0</v>
      </c>
      <c r="M664" s="51" t="s">
        <v>0</v>
      </c>
      <c r="N664" s="77"/>
      <c r="O664" s="228">
        <v>8927</v>
      </c>
      <c r="P664" s="228">
        <v>1072</v>
      </c>
      <c r="Q664" s="228">
        <v>516</v>
      </c>
      <c r="R664" s="228">
        <v>351</v>
      </c>
      <c r="S664" s="18"/>
    </row>
    <row r="665" spans="2:19" ht="17.25" customHeight="1" x14ac:dyDescent="0.2">
      <c r="B665" s="67">
        <v>44946</v>
      </c>
      <c r="C665" s="50">
        <v>24964</v>
      </c>
      <c r="D665" s="45">
        <v>11356</v>
      </c>
      <c r="E665" s="51">
        <v>13608</v>
      </c>
      <c r="F665" s="50" t="s">
        <v>0</v>
      </c>
      <c r="G665" s="51" t="s">
        <v>0</v>
      </c>
      <c r="H665" s="50" t="s">
        <v>0</v>
      </c>
      <c r="I665" s="45" t="s">
        <v>0</v>
      </c>
      <c r="J665" s="75" t="s">
        <v>0</v>
      </c>
      <c r="K665" s="228" t="s">
        <v>0</v>
      </c>
      <c r="L665" s="47" t="s">
        <v>0</v>
      </c>
      <c r="M665" s="51" t="s">
        <v>0</v>
      </c>
      <c r="N665" s="77"/>
      <c r="O665" s="228">
        <v>9527</v>
      </c>
      <c r="P665" s="228">
        <v>1055</v>
      </c>
      <c r="Q665" s="228">
        <v>460</v>
      </c>
      <c r="R665" s="228">
        <v>314</v>
      </c>
      <c r="S665" s="18"/>
    </row>
    <row r="666" spans="2:19" ht="17.25" customHeight="1" x14ac:dyDescent="0.2">
      <c r="B666" s="67">
        <v>44947</v>
      </c>
      <c r="C666" s="50">
        <v>21906</v>
      </c>
      <c r="D666" s="45">
        <v>8351</v>
      </c>
      <c r="E666" s="51">
        <v>13555</v>
      </c>
      <c r="F666" s="50" t="s">
        <v>0</v>
      </c>
      <c r="G666" s="51" t="s">
        <v>0</v>
      </c>
      <c r="H666" s="50" t="s">
        <v>0</v>
      </c>
      <c r="I666" s="45" t="s">
        <v>0</v>
      </c>
      <c r="J666" s="75" t="s">
        <v>0</v>
      </c>
      <c r="K666" s="228" t="s">
        <v>0</v>
      </c>
      <c r="L666" s="47" t="s">
        <v>0</v>
      </c>
      <c r="M666" s="51" t="s">
        <v>0</v>
      </c>
      <c r="N666" s="77"/>
      <c r="O666" s="228">
        <v>7233</v>
      </c>
      <c r="P666" s="228">
        <v>663</v>
      </c>
      <c r="Q666" s="228">
        <v>287</v>
      </c>
      <c r="R666" s="228">
        <v>168</v>
      </c>
      <c r="S666" s="18"/>
    </row>
    <row r="667" spans="2:19" ht="17.25" customHeight="1" x14ac:dyDescent="0.2">
      <c r="B667" s="67">
        <v>44948</v>
      </c>
      <c r="C667" s="50">
        <v>19115</v>
      </c>
      <c r="D667" s="45">
        <v>5785</v>
      </c>
      <c r="E667" s="51">
        <v>13330</v>
      </c>
      <c r="F667" s="50" t="s">
        <v>0</v>
      </c>
      <c r="G667" s="51" t="s">
        <v>0</v>
      </c>
      <c r="H667" s="50" t="s">
        <v>0</v>
      </c>
      <c r="I667" s="45" t="s">
        <v>0</v>
      </c>
      <c r="J667" s="75" t="s">
        <v>0</v>
      </c>
      <c r="K667" s="228" t="s">
        <v>0</v>
      </c>
      <c r="L667" s="47" t="s">
        <v>0</v>
      </c>
      <c r="M667" s="51" t="s">
        <v>0</v>
      </c>
      <c r="N667" s="77"/>
      <c r="O667" s="228">
        <v>5091</v>
      </c>
      <c r="P667" s="228">
        <v>413</v>
      </c>
      <c r="Q667" s="228">
        <v>180</v>
      </c>
      <c r="R667" s="228">
        <v>101</v>
      </c>
      <c r="S667" s="18"/>
    </row>
    <row r="668" spans="2:19" ht="17.25" customHeight="1" x14ac:dyDescent="0.2">
      <c r="B668" s="67">
        <v>44949</v>
      </c>
      <c r="C668" s="50">
        <v>22232</v>
      </c>
      <c r="D668" s="45">
        <v>8453</v>
      </c>
      <c r="E668" s="51">
        <v>13779</v>
      </c>
      <c r="F668" s="50" t="s">
        <v>0</v>
      </c>
      <c r="G668" s="51" t="s">
        <v>0</v>
      </c>
      <c r="H668" s="50" t="s">
        <v>0</v>
      </c>
      <c r="I668" s="45" t="s">
        <v>0</v>
      </c>
      <c r="J668" s="75" t="s">
        <v>0</v>
      </c>
      <c r="K668" s="228" t="s">
        <v>0</v>
      </c>
      <c r="L668" s="47" t="s">
        <v>0</v>
      </c>
      <c r="M668" s="51" t="s">
        <v>0</v>
      </c>
      <c r="N668" s="77"/>
      <c r="O668" s="228">
        <v>7131</v>
      </c>
      <c r="P668" s="228">
        <v>727</v>
      </c>
      <c r="Q668" s="228">
        <v>323</v>
      </c>
      <c r="R668" s="228">
        <v>272</v>
      </c>
      <c r="S668" s="18"/>
    </row>
    <row r="669" spans="2:19" ht="17.25" customHeight="1" x14ac:dyDescent="0.2">
      <c r="B669" s="67">
        <v>44950</v>
      </c>
      <c r="C669" s="50">
        <v>24528</v>
      </c>
      <c r="D669" s="45">
        <v>10565</v>
      </c>
      <c r="E669" s="51">
        <v>13963</v>
      </c>
      <c r="F669" s="50" t="s">
        <v>0</v>
      </c>
      <c r="G669" s="51" t="s">
        <v>0</v>
      </c>
      <c r="H669" s="50" t="s">
        <v>0</v>
      </c>
      <c r="I669" s="45" t="s">
        <v>0</v>
      </c>
      <c r="J669" s="75" t="s">
        <v>0</v>
      </c>
      <c r="K669" s="228" t="s">
        <v>0</v>
      </c>
      <c r="L669" s="47" t="s">
        <v>0</v>
      </c>
      <c r="M669" s="51" t="s">
        <v>0</v>
      </c>
      <c r="N669" s="77"/>
      <c r="O669" s="228">
        <v>8800</v>
      </c>
      <c r="P669" s="228">
        <v>983</v>
      </c>
      <c r="Q669" s="228">
        <v>411</v>
      </c>
      <c r="R669" s="228">
        <v>371</v>
      </c>
      <c r="S669" s="18"/>
    </row>
    <row r="670" spans="2:19" ht="17.25" customHeight="1" x14ac:dyDescent="0.2">
      <c r="B670" s="67">
        <v>44951</v>
      </c>
      <c r="C670" s="50">
        <v>25103</v>
      </c>
      <c r="D670" s="45">
        <v>10887</v>
      </c>
      <c r="E670" s="51">
        <v>14216</v>
      </c>
      <c r="F670" s="50" t="s">
        <v>0</v>
      </c>
      <c r="G670" s="51" t="s">
        <v>0</v>
      </c>
      <c r="H670" s="50" t="s">
        <v>0</v>
      </c>
      <c r="I670" s="45" t="s">
        <v>0</v>
      </c>
      <c r="J670" s="75" t="s">
        <v>0</v>
      </c>
      <c r="K670" s="228" t="s">
        <v>0</v>
      </c>
      <c r="L670" s="47" t="s">
        <v>0</v>
      </c>
      <c r="M670" s="51" t="s">
        <v>0</v>
      </c>
      <c r="N670" s="77"/>
      <c r="O670" s="228">
        <v>9041</v>
      </c>
      <c r="P670" s="228">
        <v>1018</v>
      </c>
      <c r="Q670" s="228">
        <v>482</v>
      </c>
      <c r="R670" s="228">
        <v>346</v>
      </c>
      <c r="S670" s="18"/>
    </row>
    <row r="671" spans="2:19" ht="17.25" customHeight="1" x14ac:dyDescent="0.2">
      <c r="B671" s="67">
        <v>44952</v>
      </c>
      <c r="C671" s="50">
        <v>25196</v>
      </c>
      <c r="D671" s="45">
        <v>11047</v>
      </c>
      <c r="E671" s="51">
        <v>14149</v>
      </c>
      <c r="F671" s="50" t="s">
        <v>0</v>
      </c>
      <c r="G671" s="51" t="s">
        <v>0</v>
      </c>
      <c r="H671" s="50" t="s">
        <v>0</v>
      </c>
      <c r="I671" s="45" t="s">
        <v>0</v>
      </c>
      <c r="J671" s="75" t="s">
        <v>0</v>
      </c>
      <c r="K671" s="228" t="s">
        <v>0</v>
      </c>
      <c r="L671" s="47" t="s">
        <v>0</v>
      </c>
      <c r="M671" s="51" t="s">
        <v>0</v>
      </c>
      <c r="N671" s="77"/>
      <c r="O671" s="228">
        <v>9221</v>
      </c>
      <c r="P671" s="228">
        <v>999</v>
      </c>
      <c r="Q671" s="228">
        <v>448</v>
      </c>
      <c r="R671" s="228">
        <v>379</v>
      </c>
      <c r="S671" s="18"/>
    </row>
    <row r="672" spans="2:19" ht="17.25" customHeight="1" x14ac:dyDescent="0.2">
      <c r="B672" s="67">
        <v>44953</v>
      </c>
      <c r="C672" s="50">
        <v>25709</v>
      </c>
      <c r="D672" s="45">
        <v>11763</v>
      </c>
      <c r="E672" s="51">
        <v>13946</v>
      </c>
      <c r="F672" s="50" t="s">
        <v>0</v>
      </c>
      <c r="G672" s="51" t="s">
        <v>0</v>
      </c>
      <c r="H672" s="50" t="s">
        <v>0</v>
      </c>
      <c r="I672" s="45" t="s">
        <v>0</v>
      </c>
      <c r="J672" s="75" t="s">
        <v>0</v>
      </c>
      <c r="K672" s="228" t="s">
        <v>0</v>
      </c>
      <c r="L672" s="47" t="s">
        <v>0</v>
      </c>
      <c r="M672" s="51" t="s">
        <v>0</v>
      </c>
      <c r="N672" s="77"/>
      <c r="O672" s="228">
        <v>9964</v>
      </c>
      <c r="P672" s="228">
        <v>1007</v>
      </c>
      <c r="Q672" s="228">
        <v>446</v>
      </c>
      <c r="R672" s="228">
        <v>346</v>
      </c>
      <c r="S672" s="18"/>
    </row>
    <row r="673" spans="2:19" ht="17.25" customHeight="1" x14ac:dyDescent="0.2">
      <c r="B673" s="67">
        <v>44954</v>
      </c>
      <c r="C673" s="50">
        <v>22150</v>
      </c>
      <c r="D673" s="45">
        <v>8179</v>
      </c>
      <c r="E673" s="51">
        <v>13971</v>
      </c>
      <c r="F673" s="50" t="s">
        <v>0</v>
      </c>
      <c r="G673" s="51" t="s">
        <v>0</v>
      </c>
      <c r="H673" s="50" t="s">
        <v>0</v>
      </c>
      <c r="I673" s="45" t="s">
        <v>0</v>
      </c>
      <c r="J673" s="75" t="s">
        <v>0</v>
      </c>
      <c r="K673" s="228" t="s">
        <v>0</v>
      </c>
      <c r="L673" s="47" t="s">
        <v>0</v>
      </c>
      <c r="M673" s="51" t="s">
        <v>0</v>
      </c>
      <c r="N673" s="77"/>
      <c r="O673" s="228">
        <v>7077</v>
      </c>
      <c r="P673" s="228">
        <v>636</v>
      </c>
      <c r="Q673" s="228">
        <v>281</v>
      </c>
      <c r="R673" s="228">
        <v>185</v>
      </c>
      <c r="S673" s="18"/>
    </row>
    <row r="674" spans="2:19" ht="17.25" customHeight="1" x14ac:dyDescent="0.2">
      <c r="B674" s="67">
        <v>44955</v>
      </c>
      <c r="C674" s="50">
        <v>19698</v>
      </c>
      <c r="D674" s="45">
        <v>5826</v>
      </c>
      <c r="E674" s="51">
        <v>13872</v>
      </c>
      <c r="F674" s="50" t="s">
        <v>0</v>
      </c>
      <c r="G674" s="51" t="s">
        <v>0</v>
      </c>
      <c r="H674" s="50" t="s">
        <v>0</v>
      </c>
      <c r="I674" s="45" t="s">
        <v>0</v>
      </c>
      <c r="J674" s="75" t="s">
        <v>0</v>
      </c>
      <c r="K674" s="228" t="s">
        <v>0</v>
      </c>
      <c r="L674" s="47" t="s">
        <v>0</v>
      </c>
      <c r="M674" s="51" t="s">
        <v>0</v>
      </c>
      <c r="N674" s="77"/>
      <c r="O674" s="228">
        <v>5165</v>
      </c>
      <c r="P674" s="228">
        <v>390</v>
      </c>
      <c r="Q674" s="228">
        <v>163</v>
      </c>
      <c r="R674" s="228">
        <v>108</v>
      </c>
      <c r="S674" s="18"/>
    </row>
    <row r="675" spans="2:19" ht="17.25" customHeight="1" x14ac:dyDescent="0.2">
      <c r="B675" s="67">
        <v>44956</v>
      </c>
      <c r="C675" s="50">
        <v>22590</v>
      </c>
      <c r="D675" s="45">
        <v>8668</v>
      </c>
      <c r="E675" s="51">
        <v>13922</v>
      </c>
      <c r="F675" s="50" t="s">
        <v>0</v>
      </c>
      <c r="G675" s="51" t="s">
        <v>0</v>
      </c>
      <c r="H675" s="50" t="s">
        <v>0</v>
      </c>
      <c r="I675" s="45" t="s">
        <v>0</v>
      </c>
      <c r="J675" s="75" t="s">
        <v>0</v>
      </c>
      <c r="K675" s="228" t="s">
        <v>0</v>
      </c>
      <c r="L675" s="47" t="s">
        <v>0</v>
      </c>
      <c r="M675" s="51" t="s">
        <v>0</v>
      </c>
      <c r="N675" s="77"/>
      <c r="O675" s="228">
        <v>7305</v>
      </c>
      <c r="P675" s="228">
        <v>746</v>
      </c>
      <c r="Q675" s="228">
        <v>354</v>
      </c>
      <c r="R675" s="228">
        <v>263</v>
      </c>
      <c r="S675" s="18"/>
    </row>
    <row r="676" spans="2:19" ht="17.25" customHeight="1" x14ac:dyDescent="0.2">
      <c r="B676" s="68">
        <v>44957</v>
      </c>
      <c r="C676" s="52">
        <v>24750</v>
      </c>
      <c r="D676" s="53">
        <v>10546</v>
      </c>
      <c r="E676" s="54">
        <v>14204</v>
      </c>
      <c r="F676" s="52" t="s">
        <v>0</v>
      </c>
      <c r="G676" s="54" t="s">
        <v>0</v>
      </c>
      <c r="H676" s="52" t="s">
        <v>0</v>
      </c>
      <c r="I676" s="53" t="s">
        <v>0</v>
      </c>
      <c r="J676" s="76" t="s">
        <v>0</v>
      </c>
      <c r="K676" s="231" t="s">
        <v>0</v>
      </c>
      <c r="L676" s="55" t="s">
        <v>0</v>
      </c>
      <c r="M676" s="54" t="s">
        <v>0</v>
      </c>
      <c r="N676" s="77"/>
      <c r="O676" s="231">
        <v>8762</v>
      </c>
      <c r="P676" s="231">
        <v>1012</v>
      </c>
      <c r="Q676" s="231">
        <v>437</v>
      </c>
      <c r="R676" s="231">
        <v>335</v>
      </c>
      <c r="S676" s="18"/>
    </row>
    <row r="677" spans="2:19" ht="17.25" customHeight="1" x14ac:dyDescent="0.2">
      <c r="B677" s="69">
        <v>44958</v>
      </c>
      <c r="C677" s="70">
        <v>25374</v>
      </c>
      <c r="D677" s="71">
        <v>11020</v>
      </c>
      <c r="E677" s="72">
        <v>14354</v>
      </c>
      <c r="F677" s="70" t="s">
        <v>0</v>
      </c>
      <c r="G677" s="72" t="s">
        <v>0</v>
      </c>
      <c r="H677" s="70" t="s">
        <v>0</v>
      </c>
      <c r="I677" s="71" t="s">
        <v>0</v>
      </c>
      <c r="J677" s="74" t="s">
        <v>0</v>
      </c>
      <c r="K677" s="230" t="s">
        <v>0</v>
      </c>
      <c r="L677" s="73" t="s">
        <v>0</v>
      </c>
      <c r="M677" s="72" t="s">
        <v>0</v>
      </c>
      <c r="N677" s="77"/>
      <c r="O677" s="230">
        <v>9159</v>
      </c>
      <c r="P677" s="230">
        <v>1041</v>
      </c>
      <c r="Q677" s="230">
        <v>463</v>
      </c>
      <c r="R677" s="230">
        <v>357</v>
      </c>
      <c r="S677" s="18"/>
    </row>
    <row r="678" spans="2:19" ht="17.25" customHeight="1" x14ac:dyDescent="0.2">
      <c r="B678" s="67">
        <v>44959</v>
      </c>
      <c r="C678" s="50">
        <v>25553</v>
      </c>
      <c r="D678" s="45">
        <v>11345</v>
      </c>
      <c r="E678" s="51">
        <v>14208</v>
      </c>
      <c r="F678" s="50" t="s">
        <v>0</v>
      </c>
      <c r="G678" s="51" t="s">
        <v>0</v>
      </c>
      <c r="H678" s="50" t="s">
        <v>0</v>
      </c>
      <c r="I678" s="45" t="s">
        <v>0</v>
      </c>
      <c r="J678" s="75" t="s">
        <v>0</v>
      </c>
      <c r="K678" s="228" t="s">
        <v>0</v>
      </c>
      <c r="L678" s="47" t="s">
        <v>0</v>
      </c>
      <c r="M678" s="51" t="s">
        <v>0</v>
      </c>
      <c r="N678" s="77"/>
      <c r="O678" s="228">
        <v>9356</v>
      </c>
      <c r="P678" s="228">
        <v>1147</v>
      </c>
      <c r="Q678" s="228">
        <v>450</v>
      </c>
      <c r="R678" s="228">
        <v>392</v>
      </c>
      <c r="S678" s="18"/>
    </row>
    <row r="679" spans="2:19" ht="17.25" customHeight="1" x14ac:dyDescent="0.2">
      <c r="B679" s="67">
        <v>44960</v>
      </c>
      <c r="C679" s="50">
        <v>26192</v>
      </c>
      <c r="D679" s="45">
        <v>12194</v>
      </c>
      <c r="E679" s="51">
        <v>13998</v>
      </c>
      <c r="F679" s="50" t="s">
        <v>0</v>
      </c>
      <c r="G679" s="51" t="s">
        <v>0</v>
      </c>
      <c r="H679" s="50" t="s">
        <v>0</v>
      </c>
      <c r="I679" s="45" t="s">
        <v>0</v>
      </c>
      <c r="J679" s="75" t="s">
        <v>0</v>
      </c>
      <c r="K679" s="228" t="s">
        <v>0</v>
      </c>
      <c r="L679" s="47" t="s">
        <v>0</v>
      </c>
      <c r="M679" s="51" t="s">
        <v>0</v>
      </c>
      <c r="N679" s="77"/>
      <c r="O679" s="228">
        <v>10304</v>
      </c>
      <c r="P679" s="228">
        <v>1105</v>
      </c>
      <c r="Q679" s="228">
        <v>453</v>
      </c>
      <c r="R679" s="228">
        <v>332</v>
      </c>
      <c r="S679" s="18"/>
    </row>
    <row r="680" spans="2:19" ht="17.25" customHeight="1" x14ac:dyDescent="0.2">
      <c r="B680" s="67">
        <v>44961</v>
      </c>
      <c r="C680" s="50">
        <v>22650</v>
      </c>
      <c r="D680" s="45">
        <v>8851</v>
      </c>
      <c r="E680" s="51">
        <v>13799</v>
      </c>
      <c r="F680" s="50" t="s">
        <v>0</v>
      </c>
      <c r="G680" s="51" t="s">
        <v>0</v>
      </c>
      <c r="H680" s="50" t="s">
        <v>0</v>
      </c>
      <c r="I680" s="45" t="s">
        <v>0</v>
      </c>
      <c r="J680" s="75" t="s">
        <v>0</v>
      </c>
      <c r="K680" s="228" t="s">
        <v>0</v>
      </c>
      <c r="L680" s="47" t="s">
        <v>0</v>
      </c>
      <c r="M680" s="51" t="s">
        <v>0</v>
      </c>
      <c r="N680" s="77"/>
      <c r="O680" s="228">
        <v>7667</v>
      </c>
      <c r="P680" s="228">
        <v>692</v>
      </c>
      <c r="Q680" s="228">
        <v>285</v>
      </c>
      <c r="R680" s="228">
        <v>207</v>
      </c>
      <c r="S680" s="18"/>
    </row>
    <row r="681" spans="2:19" ht="17.25" customHeight="1" x14ac:dyDescent="0.2">
      <c r="B681" s="67">
        <v>44962</v>
      </c>
      <c r="C681" s="50">
        <v>20274</v>
      </c>
      <c r="D681" s="45">
        <v>6338</v>
      </c>
      <c r="E681" s="51">
        <v>13936</v>
      </c>
      <c r="F681" s="50" t="s">
        <v>0</v>
      </c>
      <c r="G681" s="51" t="s">
        <v>0</v>
      </c>
      <c r="H681" s="50" t="s">
        <v>0</v>
      </c>
      <c r="I681" s="45" t="s">
        <v>0</v>
      </c>
      <c r="J681" s="75" t="s">
        <v>0</v>
      </c>
      <c r="K681" s="228" t="s">
        <v>0</v>
      </c>
      <c r="L681" s="47" t="s">
        <v>0</v>
      </c>
      <c r="M681" s="51" t="s">
        <v>0</v>
      </c>
      <c r="N681" s="77"/>
      <c r="O681" s="228">
        <v>5593</v>
      </c>
      <c r="P681" s="228">
        <v>420</v>
      </c>
      <c r="Q681" s="228">
        <v>217</v>
      </c>
      <c r="R681" s="228">
        <v>108</v>
      </c>
      <c r="S681" s="18"/>
    </row>
    <row r="682" spans="2:19" ht="17.25" customHeight="1" x14ac:dyDescent="0.2">
      <c r="B682" s="67">
        <v>44963</v>
      </c>
      <c r="C682" s="50">
        <v>22527</v>
      </c>
      <c r="D682" s="45">
        <v>8771</v>
      </c>
      <c r="E682" s="51">
        <v>13756</v>
      </c>
      <c r="F682" s="50" t="s">
        <v>0</v>
      </c>
      <c r="G682" s="51" t="s">
        <v>0</v>
      </c>
      <c r="H682" s="50" t="s">
        <v>0</v>
      </c>
      <c r="I682" s="45" t="s">
        <v>0</v>
      </c>
      <c r="J682" s="75" t="s">
        <v>0</v>
      </c>
      <c r="K682" s="228" t="s">
        <v>0</v>
      </c>
      <c r="L682" s="47" t="s">
        <v>0</v>
      </c>
      <c r="M682" s="51" t="s">
        <v>0</v>
      </c>
      <c r="N682" s="77"/>
      <c r="O682" s="228">
        <v>7475</v>
      </c>
      <c r="P682" s="228">
        <v>719</v>
      </c>
      <c r="Q682" s="228">
        <v>331</v>
      </c>
      <c r="R682" s="228">
        <v>246</v>
      </c>
      <c r="S682" s="18"/>
    </row>
    <row r="683" spans="2:19" ht="17.25" customHeight="1" x14ac:dyDescent="0.2">
      <c r="B683" s="67">
        <v>44964</v>
      </c>
      <c r="C683" s="50">
        <v>24135</v>
      </c>
      <c r="D683" s="45">
        <v>10596</v>
      </c>
      <c r="E683" s="51">
        <v>13539</v>
      </c>
      <c r="F683" s="50" t="s">
        <v>0</v>
      </c>
      <c r="G683" s="51" t="s">
        <v>0</v>
      </c>
      <c r="H683" s="50" t="s">
        <v>0</v>
      </c>
      <c r="I683" s="45" t="s">
        <v>0</v>
      </c>
      <c r="J683" s="75" t="s">
        <v>0</v>
      </c>
      <c r="K683" s="228" t="s">
        <v>0</v>
      </c>
      <c r="L683" s="47" t="s">
        <v>0</v>
      </c>
      <c r="M683" s="51" t="s">
        <v>0</v>
      </c>
      <c r="N683" s="77"/>
      <c r="O683" s="228">
        <v>8822</v>
      </c>
      <c r="P683" s="228">
        <v>1013</v>
      </c>
      <c r="Q683" s="228">
        <v>424</v>
      </c>
      <c r="R683" s="228">
        <v>337</v>
      </c>
      <c r="S683" s="18"/>
    </row>
    <row r="684" spans="2:19" ht="17.25" customHeight="1" x14ac:dyDescent="0.2">
      <c r="B684" s="67">
        <v>44965</v>
      </c>
      <c r="C684" s="50">
        <v>25197</v>
      </c>
      <c r="D684" s="45">
        <v>11243</v>
      </c>
      <c r="E684" s="51">
        <v>13954</v>
      </c>
      <c r="F684" s="50" t="s">
        <v>0</v>
      </c>
      <c r="G684" s="51" t="s">
        <v>0</v>
      </c>
      <c r="H684" s="50" t="s">
        <v>0</v>
      </c>
      <c r="I684" s="45" t="s">
        <v>0</v>
      </c>
      <c r="J684" s="75" t="s">
        <v>0</v>
      </c>
      <c r="K684" s="228" t="s">
        <v>0</v>
      </c>
      <c r="L684" s="47" t="s">
        <v>0</v>
      </c>
      <c r="M684" s="51" t="s">
        <v>0</v>
      </c>
      <c r="N684" s="77"/>
      <c r="O684" s="228">
        <v>9423</v>
      </c>
      <c r="P684" s="228">
        <v>1006</v>
      </c>
      <c r="Q684" s="228">
        <v>461</v>
      </c>
      <c r="R684" s="228">
        <v>353</v>
      </c>
      <c r="S684" s="18"/>
    </row>
    <row r="685" spans="2:19" ht="17.25" customHeight="1" x14ac:dyDescent="0.2">
      <c r="B685" s="67">
        <v>44966</v>
      </c>
      <c r="C685" s="50">
        <v>25366</v>
      </c>
      <c r="D685" s="45">
        <v>11512</v>
      </c>
      <c r="E685" s="51">
        <v>13854</v>
      </c>
      <c r="F685" s="50" t="s">
        <v>0</v>
      </c>
      <c r="G685" s="51" t="s">
        <v>0</v>
      </c>
      <c r="H685" s="50" t="s">
        <v>0</v>
      </c>
      <c r="I685" s="45" t="s">
        <v>0</v>
      </c>
      <c r="J685" s="75" t="s">
        <v>0</v>
      </c>
      <c r="K685" s="228" t="s">
        <v>0</v>
      </c>
      <c r="L685" s="47" t="s">
        <v>0</v>
      </c>
      <c r="M685" s="51" t="s">
        <v>0</v>
      </c>
      <c r="N685" s="77"/>
      <c r="O685" s="228">
        <v>9560</v>
      </c>
      <c r="P685" s="228">
        <v>1096</v>
      </c>
      <c r="Q685" s="228">
        <v>467</v>
      </c>
      <c r="R685" s="228">
        <v>389</v>
      </c>
      <c r="S685" s="18"/>
    </row>
    <row r="686" spans="2:19" ht="17.25" customHeight="1" x14ac:dyDescent="0.2">
      <c r="B686" s="67">
        <v>44967</v>
      </c>
      <c r="C686" s="50">
        <v>25836</v>
      </c>
      <c r="D686" s="45">
        <v>12076</v>
      </c>
      <c r="E686" s="51">
        <v>13760</v>
      </c>
      <c r="F686" s="50" t="s">
        <v>0</v>
      </c>
      <c r="G686" s="51" t="s">
        <v>0</v>
      </c>
      <c r="H686" s="50" t="s">
        <v>0</v>
      </c>
      <c r="I686" s="45" t="s">
        <v>0</v>
      </c>
      <c r="J686" s="75" t="s">
        <v>0</v>
      </c>
      <c r="K686" s="228" t="s">
        <v>0</v>
      </c>
      <c r="L686" s="47" t="s">
        <v>0</v>
      </c>
      <c r="M686" s="51" t="s">
        <v>0</v>
      </c>
      <c r="N686" s="77"/>
      <c r="O686" s="228">
        <v>10180</v>
      </c>
      <c r="P686" s="228">
        <v>1075</v>
      </c>
      <c r="Q686" s="228">
        <v>472</v>
      </c>
      <c r="R686" s="228">
        <v>349</v>
      </c>
      <c r="S686" s="18"/>
    </row>
    <row r="687" spans="2:19" ht="17.25" customHeight="1" x14ac:dyDescent="0.2">
      <c r="B687" s="67">
        <v>44968</v>
      </c>
      <c r="C687" s="50">
        <v>22362</v>
      </c>
      <c r="D687" s="45">
        <v>8583</v>
      </c>
      <c r="E687" s="51">
        <v>13779</v>
      </c>
      <c r="F687" s="50" t="s">
        <v>0</v>
      </c>
      <c r="G687" s="51" t="s">
        <v>0</v>
      </c>
      <c r="H687" s="50" t="s">
        <v>0</v>
      </c>
      <c r="I687" s="45" t="s">
        <v>0</v>
      </c>
      <c r="J687" s="75" t="s">
        <v>0</v>
      </c>
      <c r="K687" s="228" t="s">
        <v>0</v>
      </c>
      <c r="L687" s="47" t="s">
        <v>0</v>
      </c>
      <c r="M687" s="51" t="s">
        <v>0</v>
      </c>
      <c r="N687" s="77"/>
      <c r="O687" s="228">
        <v>7462</v>
      </c>
      <c r="P687" s="228">
        <v>663</v>
      </c>
      <c r="Q687" s="228">
        <v>274</v>
      </c>
      <c r="R687" s="228">
        <v>184</v>
      </c>
      <c r="S687" s="18"/>
    </row>
    <row r="688" spans="2:19" ht="17.25" customHeight="1" x14ac:dyDescent="0.2">
      <c r="B688" s="67">
        <v>44969</v>
      </c>
      <c r="C688" s="50">
        <v>19302</v>
      </c>
      <c r="D688" s="45">
        <v>5976</v>
      </c>
      <c r="E688" s="51">
        <v>13326</v>
      </c>
      <c r="F688" s="50" t="s">
        <v>0</v>
      </c>
      <c r="G688" s="51" t="s">
        <v>0</v>
      </c>
      <c r="H688" s="50" t="s">
        <v>0</v>
      </c>
      <c r="I688" s="45" t="s">
        <v>0</v>
      </c>
      <c r="J688" s="75" t="s">
        <v>0</v>
      </c>
      <c r="K688" s="228" t="s">
        <v>0</v>
      </c>
      <c r="L688" s="47" t="s">
        <v>0</v>
      </c>
      <c r="M688" s="51" t="s">
        <v>0</v>
      </c>
      <c r="N688" s="77"/>
      <c r="O688" s="228">
        <v>5328</v>
      </c>
      <c r="P688" s="228">
        <v>393</v>
      </c>
      <c r="Q688" s="228">
        <v>182</v>
      </c>
      <c r="R688" s="228">
        <v>73</v>
      </c>
      <c r="S688" s="18"/>
    </row>
    <row r="689" spans="2:19" ht="17.25" customHeight="1" x14ac:dyDescent="0.2">
      <c r="B689" s="67">
        <v>44970</v>
      </c>
      <c r="C689" s="50">
        <v>22258</v>
      </c>
      <c r="D689" s="45">
        <v>8549</v>
      </c>
      <c r="E689" s="51">
        <v>13709</v>
      </c>
      <c r="F689" s="50" t="s">
        <v>0</v>
      </c>
      <c r="G689" s="51" t="s">
        <v>0</v>
      </c>
      <c r="H689" s="50" t="s">
        <v>0</v>
      </c>
      <c r="I689" s="45" t="s">
        <v>0</v>
      </c>
      <c r="J689" s="75" t="s">
        <v>0</v>
      </c>
      <c r="K689" s="228" t="s">
        <v>0</v>
      </c>
      <c r="L689" s="47" t="s">
        <v>0</v>
      </c>
      <c r="M689" s="51" t="s">
        <v>0</v>
      </c>
      <c r="N689" s="77"/>
      <c r="O689" s="228">
        <v>7325</v>
      </c>
      <c r="P689" s="228">
        <v>686</v>
      </c>
      <c r="Q689" s="228">
        <v>313</v>
      </c>
      <c r="R689" s="228">
        <v>225</v>
      </c>
      <c r="S689" s="18"/>
    </row>
    <row r="690" spans="2:19" ht="17.25" customHeight="1" x14ac:dyDescent="0.2">
      <c r="B690" s="67">
        <v>44971</v>
      </c>
      <c r="C690" s="50">
        <v>24226</v>
      </c>
      <c r="D690" s="45">
        <v>10566</v>
      </c>
      <c r="E690" s="51">
        <v>13660</v>
      </c>
      <c r="F690" s="50" t="s">
        <v>0</v>
      </c>
      <c r="G690" s="51" t="s">
        <v>0</v>
      </c>
      <c r="H690" s="50" t="s">
        <v>0</v>
      </c>
      <c r="I690" s="45" t="s">
        <v>0</v>
      </c>
      <c r="J690" s="75" t="s">
        <v>0</v>
      </c>
      <c r="K690" s="228" t="s">
        <v>0</v>
      </c>
      <c r="L690" s="47" t="s">
        <v>0</v>
      </c>
      <c r="M690" s="51" t="s">
        <v>0</v>
      </c>
      <c r="N690" s="77"/>
      <c r="O690" s="228">
        <v>8871</v>
      </c>
      <c r="P690" s="228">
        <v>952</v>
      </c>
      <c r="Q690" s="228">
        <v>388</v>
      </c>
      <c r="R690" s="228">
        <v>355</v>
      </c>
      <c r="S690" s="18"/>
    </row>
    <row r="691" spans="2:19" ht="17.25" customHeight="1" x14ac:dyDescent="0.2">
      <c r="B691" s="67">
        <v>44972</v>
      </c>
      <c r="C691" s="50">
        <v>24923</v>
      </c>
      <c r="D691" s="45">
        <v>10934</v>
      </c>
      <c r="E691" s="51">
        <v>13989</v>
      </c>
      <c r="F691" s="50" t="s">
        <v>0</v>
      </c>
      <c r="G691" s="51" t="s">
        <v>0</v>
      </c>
      <c r="H691" s="50" t="s">
        <v>0</v>
      </c>
      <c r="I691" s="45" t="s">
        <v>0</v>
      </c>
      <c r="J691" s="75" t="s">
        <v>0</v>
      </c>
      <c r="K691" s="228" t="s">
        <v>0</v>
      </c>
      <c r="L691" s="47" t="s">
        <v>0</v>
      </c>
      <c r="M691" s="51" t="s">
        <v>0</v>
      </c>
      <c r="N691" s="77"/>
      <c r="O691" s="228">
        <v>9181</v>
      </c>
      <c r="P691" s="228">
        <v>1005</v>
      </c>
      <c r="Q691" s="228">
        <v>415</v>
      </c>
      <c r="R691" s="228">
        <v>333</v>
      </c>
      <c r="S691" s="18"/>
    </row>
    <row r="692" spans="2:19" ht="17.25" customHeight="1" x14ac:dyDescent="0.2">
      <c r="B692" s="67">
        <v>44973</v>
      </c>
      <c r="C692" s="50">
        <v>24843</v>
      </c>
      <c r="D692" s="45">
        <v>10995</v>
      </c>
      <c r="E692" s="51">
        <v>13848</v>
      </c>
      <c r="F692" s="50" t="s">
        <v>0</v>
      </c>
      <c r="G692" s="51" t="s">
        <v>0</v>
      </c>
      <c r="H692" s="50" t="s">
        <v>0</v>
      </c>
      <c r="I692" s="45" t="s">
        <v>0</v>
      </c>
      <c r="J692" s="75" t="s">
        <v>0</v>
      </c>
      <c r="K692" s="228" t="s">
        <v>0</v>
      </c>
      <c r="L692" s="47" t="s">
        <v>0</v>
      </c>
      <c r="M692" s="51" t="s">
        <v>0</v>
      </c>
      <c r="N692" s="77"/>
      <c r="O692" s="228">
        <v>9101</v>
      </c>
      <c r="P692" s="228">
        <v>1080</v>
      </c>
      <c r="Q692" s="228">
        <v>418</v>
      </c>
      <c r="R692" s="228">
        <v>396</v>
      </c>
      <c r="S692" s="18"/>
    </row>
    <row r="693" spans="2:19" ht="17.25" customHeight="1" x14ac:dyDescent="0.2">
      <c r="B693" s="67">
        <v>44974</v>
      </c>
      <c r="C693" s="50">
        <v>25451</v>
      </c>
      <c r="D693" s="45">
        <v>11748</v>
      </c>
      <c r="E693" s="51">
        <v>13703</v>
      </c>
      <c r="F693" s="50" t="s">
        <v>0</v>
      </c>
      <c r="G693" s="51" t="s">
        <v>0</v>
      </c>
      <c r="H693" s="50" t="s">
        <v>0</v>
      </c>
      <c r="I693" s="45" t="s">
        <v>0</v>
      </c>
      <c r="J693" s="75" t="s">
        <v>0</v>
      </c>
      <c r="K693" s="228" t="s">
        <v>0</v>
      </c>
      <c r="L693" s="47" t="s">
        <v>0</v>
      </c>
      <c r="M693" s="51" t="s">
        <v>0</v>
      </c>
      <c r="N693" s="77"/>
      <c r="O693" s="228">
        <v>9976</v>
      </c>
      <c r="P693" s="228">
        <v>1004</v>
      </c>
      <c r="Q693" s="228">
        <v>436</v>
      </c>
      <c r="R693" s="228">
        <v>332</v>
      </c>
      <c r="S693" s="18"/>
    </row>
    <row r="694" spans="2:19" ht="17.25" customHeight="1" x14ac:dyDescent="0.2">
      <c r="B694" s="67">
        <v>44975</v>
      </c>
      <c r="C694" s="50">
        <v>21988</v>
      </c>
      <c r="D694" s="45">
        <v>8256</v>
      </c>
      <c r="E694" s="51">
        <v>13732</v>
      </c>
      <c r="F694" s="50" t="s">
        <v>0</v>
      </c>
      <c r="G694" s="51" t="s">
        <v>0</v>
      </c>
      <c r="H694" s="50" t="s">
        <v>0</v>
      </c>
      <c r="I694" s="45" t="s">
        <v>0</v>
      </c>
      <c r="J694" s="75" t="s">
        <v>0</v>
      </c>
      <c r="K694" s="228" t="s">
        <v>0</v>
      </c>
      <c r="L694" s="47" t="s">
        <v>0</v>
      </c>
      <c r="M694" s="51" t="s">
        <v>0</v>
      </c>
      <c r="N694" s="77"/>
      <c r="O694" s="228">
        <v>7128</v>
      </c>
      <c r="P694" s="228">
        <v>689</v>
      </c>
      <c r="Q694" s="228">
        <v>247</v>
      </c>
      <c r="R694" s="228">
        <v>192</v>
      </c>
      <c r="S694" s="18"/>
    </row>
    <row r="695" spans="2:19" ht="17.25" customHeight="1" x14ac:dyDescent="0.2">
      <c r="B695" s="67">
        <v>44976</v>
      </c>
      <c r="C695" s="50">
        <v>19585</v>
      </c>
      <c r="D695" s="45">
        <v>5897</v>
      </c>
      <c r="E695" s="51">
        <v>13688</v>
      </c>
      <c r="F695" s="50" t="s">
        <v>0</v>
      </c>
      <c r="G695" s="51" t="s">
        <v>0</v>
      </c>
      <c r="H695" s="50" t="s">
        <v>0</v>
      </c>
      <c r="I695" s="45" t="s">
        <v>0</v>
      </c>
      <c r="J695" s="75" t="s">
        <v>0</v>
      </c>
      <c r="K695" s="228" t="s">
        <v>0</v>
      </c>
      <c r="L695" s="47" t="s">
        <v>0</v>
      </c>
      <c r="M695" s="51" t="s">
        <v>0</v>
      </c>
      <c r="N695" s="77"/>
      <c r="O695" s="228">
        <v>5236</v>
      </c>
      <c r="P695" s="228">
        <v>409</v>
      </c>
      <c r="Q695" s="228">
        <v>179</v>
      </c>
      <c r="R695" s="228">
        <v>73</v>
      </c>
      <c r="S695" s="18"/>
    </row>
    <row r="696" spans="2:19" ht="17.25" customHeight="1" x14ac:dyDescent="0.2">
      <c r="B696" s="67">
        <v>44977</v>
      </c>
      <c r="C696" s="50">
        <v>22251</v>
      </c>
      <c r="D696" s="45">
        <v>8551</v>
      </c>
      <c r="E696" s="51">
        <v>13700</v>
      </c>
      <c r="F696" s="50" t="s">
        <v>0</v>
      </c>
      <c r="G696" s="51" t="s">
        <v>0</v>
      </c>
      <c r="H696" s="50" t="s">
        <v>0</v>
      </c>
      <c r="I696" s="45" t="s">
        <v>0</v>
      </c>
      <c r="J696" s="75" t="s">
        <v>0</v>
      </c>
      <c r="K696" s="228" t="s">
        <v>0</v>
      </c>
      <c r="L696" s="47" t="s">
        <v>0</v>
      </c>
      <c r="M696" s="51" t="s">
        <v>0</v>
      </c>
      <c r="N696" s="77"/>
      <c r="O696" s="228">
        <v>7338</v>
      </c>
      <c r="P696" s="228">
        <v>670</v>
      </c>
      <c r="Q696" s="228">
        <v>312</v>
      </c>
      <c r="R696" s="228">
        <v>231</v>
      </c>
      <c r="S696" s="18"/>
    </row>
    <row r="697" spans="2:19" ht="17.25" customHeight="1" x14ac:dyDescent="0.2">
      <c r="B697" s="67">
        <v>44978</v>
      </c>
      <c r="C697" s="50">
        <v>24781</v>
      </c>
      <c r="D697" s="45">
        <v>10960</v>
      </c>
      <c r="E697" s="51">
        <v>13821</v>
      </c>
      <c r="F697" s="50" t="s">
        <v>0</v>
      </c>
      <c r="G697" s="51" t="s">
        <v>0</v>
      </c>
      <c r="H697" s="50" t="s">
        <v>0</v>
      </c>
      <c r="I697" s="45" t="s">
        <v>0</v>
      </c>
      <c r="J697" s="75" t="s">
        <v>0</v>
      </c>
      <c r="K697" s="228" t="s">
        <v>0</v>
      </c>
      <c r="L697" s="47" t="s">
        <v>0</v>
      </c>
      <c r="M697" s="51" t="s">
        <v>0</v>
      </c>
      <c r="N697" s="77"/>
      <c r="O697" s="228">
        <v>9220</v>
      </c>
      <c r="P697" s="228">
        <v>979</v>
      </c>
      <c r="Q697" s="228">
        <v>427</v>
      </c>
      <c r="R697" s="228">
        <v>334</v>
      </c>
      <c r="S697" s="18"/>
    </row>
    <row r="698" spans="2:19" ht="17.25" customHeight="1" x14ac:dyDescent="0.2">
      <c r="B698" s="67">
        <v>44979</v>
      </c>
      <c r="C698" s="50">
        <v>25319</v>
      </c>
      <c r="D698" s="45">
        <v>11448</v>
      </c>
      <c r="E698" s="51">
        <v>13871</v>
      </c>
      <c r="F698" s="50" t="s">
        <v>0</v>
      </c>
      <c r="G698" s="51" t="s">
        <v>0</v>
      </c>
      <c r="H698" s="50" t="s">
        <v>0</v>
      </c>
      <c r="I698" s="45" t="s">
        <v>0</v>
      </c>
      <c r="J698" s="75" t="s">
        <v>0</v>
      </c>
      <c r="K698" s="228" t="s">
        <v>0</v>
      </c>
      <c r="L698" s="47" t="s">
        <v>0</v>
      </c>
      <c r="M698" s="51" t="s">
        <v>0</v>
      </c>
      <c r="N698" s="77"/>
      <c r="O698" s="228">
        <v>9543</v>
      </c>
      <c r="P698" s="228">
        <v>1054</v>
      </c>
      <c r="Q698" s="228">
        <v>479</v>
      </c>
      <c r="R698" s="228">
        <v>372</v>
      </c>
      <c r="S698" s="18"/>
    </row>
    <row r="699" spans="2:19" ht="17.25" customHeight="1" x14ac:dyDescent="0.2">
      <c r="B699" s="67">
        <v>44980</v>
      </c>
      <c r="C699" s="50">
        <v>25308</v>
      </c>
      <c r="D699" s="45">
        <v>11259</v>
      </c>
      <c r="E699" s="51">
        <v>14049</v>
      </c>
      <c r="F699" s="50" t="s">
        <v>0</v>
      </c>
      <c r="G699" s="51" t="s">
        <v>0</v>
      </c>
      <c r="H699" s="50" t="s">
        <v>0</v>
      </c>
      <c r="I699" s="45" t="s">
        <v>0</v>
      </c>
      <c r="J699" s="75" t="s">
        <v>0</v>
      </c>
      <c r="K699" s="228" t="s">
        <v>0</v>
      </c>
      <c r="L699" s="47" t="s">
        <v>0</v>
      </c>
      <c r="M699" s="51" t="s">
        <v>0</v>
      </c>
      <c r="N699" s="77"/>
      <c r="O699" s="228">
        <v>9445</v>
      </c>
      <c r="P699" s="228">
        <v>1012</v>
      </c>
      <c r="Q699" s="228">
        <v>443</v>
      </c>
      <c r="R699" s="228">
        <v>359</v>
      </c>
      <c r="S699" s="18"/>
    </row>
    <row r="700" spans="2:19" ht="17.25" customHeight="1" x14ac:dyDescent="0.2">
      <c r="B700" s="67">
        <v>44981</v>
      </c>
      <c r="C700" s="50">
        <v>25706</v>
      </c>
      <c r="D700" s="45">
        <v>11920</v>
      </c>
      <c r="E700" s="51">
        <v>13786</v>
      </c>
      <c r="F700" s="50" t="s">
        <v>0</v>
      </c>
      <c r="G700" s="51" t="s">
        <v>0</v>
      </c>
      <c r="H700" s="50" t="s">
        <v>0</v>
      </c>
      <c r="I700" s="45" t="s">
        <v>0</v>
      </c>
      <c r="J700" s="75" t="s">
        <v>0</v>
      </c>
      <c r="K700" s="228" t="s">
        <v>0</v>
      </c>
      <c r="L700" s="47" t="s">
        <v>0</v>
      </c>
      <c r="M700" s="51" t="s">
        <v>0</v>
      </c>
      <c r="N700" s="77"/>
      <c r="O700" s="228">
        <v>10065</v>
      </c>
      <c r="P700" s="228">
        <v>1058</v>
      </c>
      <c r="Q700" s="228">
        <v>438</v>
      </c>
      <c r="R700" s="228">
        <v>359</v>
      </c>
      <c r="S700" s="18"/>
    </row>
    <row r="701" spans="2:19" ht="17.25" customHeight="1" x14ac:dyDescent="0.2">
      <c r="B701" s="67">
        <v>44982</v>
      </c>
      <c r="C701" s="50">
        <v>22248</v>
      </c>
      <c r="D701" s="45">
        <v>8529</v>
      </c>
      <c r="E701" s="51">
        <v>13719</v>
      </c>
      <c r="F701" s="50" t="s">
        <v>0</v>
      </c>
      <c r="G701" s="51" t="s">
        <v>0</v>
      </c>
      <c r="H701" s="50" t="s">
        <v>0</v>
      </c>
      <c r="I701" s="45" t="s">
        <v>0</v>
      </c>
      <c r="J701" s="75" t="s">
        <v>0</v>
      </c>
      <c r="K701" s="228" t="s">
        <v>0</v>
      </c>
      <c r="L701" s="47" t="s">
        <v>0</v>
      </c>
      <c r="M701" s="51" t="s">
        <v>0</v>
      </c>
      <c r="N701" s="77"/>
      <c r="O701" s="228">
        <v>7384</v>
      </c>
      <c r="P701" s="228">
        <v>683</v>
      </c>
      <c r="Q701" s="228">
        <v>288</v>
      </c>
      <c r="R701" s="228">
        <v>174</v>
      </c>
      <c r="S701" s="18"/>
    </row>
    <row r="702" spans="2:19" ht="17.25" customHeight="1" x14ac:dyDescent="0.2">
      <c r="B702" s="67">
        <v>44983</v>
      </c>
      <c r="C702" s="50">
        <v>19557</v>
      </c>
      <c r="D702" s="45">
        <v>5978</v>
      </c>
      <c r="E702" s="51">
        <v>13579</v>
      </c>
      <c r="F702" s="50" t="s">
        <v>0</v>
      </c>
      <c r="G702" s="51" t="s">
        <v>0</v>
      </c>
      <c r="H702" s="50" t="s">
        <v>0</v>
      </c>
      <c r="I702" s="45" t="s">
        <v>0</v>
      </c>
      <c r="J702" s="75" t="s">
        <v>0</v>
      </c>
      <c r="K702" s="228" t="s">
        <v>0</v>
      </c>
      <c r="L702" s="47" t="s">
        <v>0</v>
      </c>
      <c r="M702" s="51" t="s">
        <v>0</v>
      </c>
      <c r="N702" s="77"/>
      <c r="O702" s="228">
        <v>5322</v>
      </c>
      <c r="P702" s="228">
        <v>371</v>
      </c>
      <c r="Q702" s="228">
        <v>189</v>
      </c>
      <c r="R702" s="228">
        <v>96</v>
      </c>
      <c r="S702" s="18"/>
    </row>
    <row r="703" spans="2:19" ht="17.25" customHeight="1" x14ac:dyDescent="0.2">
      <c r="B703" s="67">
        <v>44984</v>
      </c>
      <c r="C703" s="50">
        <v>22111</v>
      </c>
      <c r="D703" s="45">
        <v>8612</v>
      </c>
      <c r="E703" s="51">
        <v>13499</v>
      </c>
      <c r="F703" s="50" t="s">
        <v>0</v>
      </c>
      <c r="G703" s="51" t="s">
        <v>0</v>
      </c>
      <c r="H703" s="50" t="s">
        <v>0</v>
      </c>
      <c r="I703" s="45" t="s">
        <v>0</v>
      </c>
      <c r="J703" s="75" t="s">
        <v>0</v>
      </c>
      <c r="K703" s="228" t="s">
        <v>0</v>
      </c>
      <c r="L703" s="47" t="s">
        <v>0</v>
      </c>
      <c r="M703" s="51" t="s">
        <v>0</v>
      </c>
      <c r="N703" s="77"/>
      <c r="O703" s="228">
        <v>7364</v>
      </c>
      <c r="P703" s="228">
        <v>732</v>
      </c>
      <c r="Q703" s="228">
        <v>290</v>
      </c>
      <c r="R703" s="228">
        <v>226</v>
      </c>
      <c r="S703" s="18"/>
    </row>
    <row r="704" spans="2:19" ht="17.25" customHeight="1" x14ac:dyDescent="0.2">
      <c r="B704" s="68">
        <v>44985</v>
      </c>
      <c r="C704" s="52">
        <v>24713</v>
      </c>
      <c r="D704" s="53">
        <v>11179</v>
      </c>
      <c r="E704" s="54">
        <v>13534</v>
      </c>
      <c r="F704" s="52" t="s">
        <v>0</v>
      </c>
      <c r="G704" s="54" t="s">
        <v>0</v>
      </c>
      <c r="H704" s="52" t="s">
        <v>0</v>
      </c>
      <c r="I704" s="53" t="s">
        <v>0</v>
      </c>
      <c r="J704" s="76" t="s">
        <v>0</v>
      </c>
      <c r="K704" s="231" t="s">
        <v>0</v>
      </c>
      <c r="L704" s="55" t="s">
        <v>0</v>
      </c>
      <c r="M704" s="54" t="s">
        <v>0</v>
      </c>
      <c r="N704" s="77"/>
      <c r="O704" s="231">
        <v>9340</v>
      </c>
      <c r="P704" s="231">
        <v>1037</v>
      </c>
      <c r="Q704" s="231">
        <v>407</v>
      </c>
      <c r="R704" s="231">
        <v>395</v>
      </c>
      <c r="S704" s="18"/>
    </row>
    <row r="705" spans="2:19" ht="17.25" customHeight="1" x14ac:dyDescent="0.2">
      <c r="B705" s="69">
        <v>44986</v>
      </c>
      <c r="C705" s="70">
        <v>25040</v>
      </c>
      <c r="D705" s="71">
        <v>11543</v>
      </c>
      <c r="E705" s="72">
        <v>13497</v>
      </c>
      <c r="F705" s="70" t="s">
        <v>0</v>
      </c>
      <c r="G705" s="72" t="s">
        <v>0</v>
      </c>
      <c r="H705" s="70" t="s">
        <v>0</v>
      </c>
      <c r="I705" s="71" t="s">
        <v>0</v>
      </c>
      <c r="J705" s="74" t="s">
        <v>0</v>
      </c>
      <c r="K705" s="230" t="s">
        <v>0</v>
      </c>
      <c r="L705" s="73" t="s">
        <v>0</v>
      </c>
      <c r="M705" s="72" t="s">
        <v>0</v>
      </c>
      <c r="N705" s="77"/>
      <c r="O705" s="230">
        <v>9591</v>
      </c>
      <c r="P705" s="230">
        <v>1140</v>
      </c>
      <c r="Q705" s="230">
        <v>450</v>
      </c>
      <c r="R705" s="230">
        <v>362</v>
      </c>
      <c r="S705" s="18"/>
    </row>
    <row r="706" spans="2:19" ht="17.25" customHeight="1" x14ac:dyDescent="0.2">
      <c r="B706" s="67">
        <v>44987</v>
      </c>
      <c r="C706" s="50">
        <v>24892</v>
      </c>
      <c r="D706" s="45">
        <v>11456</v>
      </c>
      <c r="E706" s="51">
        <v>13436</v>
      </c>
      <c r="F706" s="50" t="s">
        <v>0</v>
      </c>
      <c r="G706" s="51" t="s">
        <v>0</v>
      </c>
      <c r="H706" s="50" t="s">
        <v>0</v>
      </c>
      <c r="I706" s="45" t="s">
        <v>0</v>
      </c>
      <c r="J706" s="75" t="s">
        <v>0</v>
      </c>
      <c r="K706" s="228" t="s">
        <v>0</v>
      </c>
      <c r="L706" s="47" t="s">
        <v>0</v>
      </c>
      <c r="M706" s="51" t="s">
        <v>0</v>
      </c>
      <c r="N706" s="77"/>
      <c r="O706" s="228">
        <v>9562</v>
      </c>
      <c r="P706" s="228">
        <v>1075</v>
      </c>
      <c r="Q706" s="228">
        <v>442</v>
      </c>
      <c r="R706" s="228">
        <v>377</v>
      </c>
      <c r="S706" s="18"/>
    </row>
    <row r="707" spans="2:19" ht="17.25" customHeight="1" x14ac:dyDescent="0.2">
      <c r="B707" s="67">
        <v>44988</v>
      </c>
      <c r="C707" s="50">
        <v>25717</v>
      </c>
      <c r="D707" s="45">
        <v>12153</v>
      </c>
      <c r="E707" s="51">
        <v>13564</v>
      </c>
      <c r="F707" s="50" t="s">
        <v>0</v>
      </c>
      <c r="G707" s="51" t="s">
        <v>0</v>
      </c>
      <c r="H707" s="50" t="s">
        <v>0</v>
      </c>
      <c r="I707" s="45" t="s">
        <v>0</v>
      </c>
      <c r="J707" s="75" t="s">
        <v>0</v>
      </c>
      <c r="K707" s="228" t="s">
        <v>0</v>
      </c>
      <c r="L707" s="47" t="s">
        <v>0</v>
      </c>
      <c r="M707" s="51" t="s">
        <v>0</v>
      </c>
      <c r="N707" s="77"/>
      <c r="O707" s="228">
        <v>10292</v>
      </c>
      <c r="P707" s="228">
        <v>1061</v>
      </c>
      <c r="Q707" s="228">
        <v>459</v>
      </c>
      <c r="R707" s="228">
        <v>341</v>
      </c>
      <c r="S707" s="18"/>
    </row>
    <row r="708" spans="2:19" ht="17.25" customHeight="1" x14ac:dyDescent="0.2">
      <c r="B708" s="67">
        <v>44989</v>
      </c>
      <c r="C708" s="50">
        <v>22284</v>
      </c>
      <c r="D708" s="45">
        <v>8583</v>
      </c>
      <c r="E708" s="51">
        <v>13701</v>
      </c>
      <c r="F708" s="50" t="s">
        <v>0</v>
      </c>
      <c r="G708" s="51" t="s">
        <v>0</v>
      </c>
      <c r="H708" s="50" t="s">
        <v>0</v>
      </c>
      <c r="I708" s="45" t="s">
        <v>0</v>
      </c>
      <c r="J708" s="75" t="s">
        <v>0</v>
      </c>
      <c r="K708" s="228" t="s">
        <v>0</v>
      </c>
      <c r="L708" s="47" t="s">
        <v>0</v>
      </c>
      <c r="M708" s="51" t="s">
        <v>0</v>
      </c>
      <c r="N708" s="77"/>
      <c r="O708" s="228">
        <v>7428</v>
      </c>
      <c r="P708" s="228">
        <v>653</v>
      </c>
      <c r="Q708" s="228">
        <v>282</v>
      </c>
      <c r="R708" s="228">
        <v>220</v>
      </c>
      <c r="S708" s="18"/>
    </row>
    <row r="709" spans="2:19" ht="17.25" customHeight="1" x14ac:dyDescent="0.2">
      <c r="B709" s="67">
        <v>44990</v>
      </c>
      <c r="C709" s="50">
        <v>19495</v>
      </c>
      <c r="D709" s="45">
        <v>5999</v>
      </c>
      <c r="E709" s="51">
        <v>13496</v>
      </c>
      <c r="F709" s="50" t="s">
        <v>0</v>
      </c>
      <c r="G709" s="51" t="s">
        <v>0</v>
      </c>
      <c r="H709" s="50" t="s">
        <v>0</v>
      </c>
      <c r="I709" s="45" t="s">
        <v>0</v>
      </c>
      <c r="J709" s="75" t="s">
        <v>0</v>
      </c>
      <c r="K709" s="228" t="s">
        <v>0</v>
      </c>
      <c r="L709" s="47" t="s">
        <v>0</v>
      </c>
      <c r="M709" s="51" t="s">
        <v>0</v>
      </c>
      <c r="N709" s="77"/>
      <c r="O709" s="228">
        <v>5337</v>
      </c>
      <c r="P709" s="228">
        <v>388</v>
      </c>
      <c r="Q709" s="228">
        <v>178</v>
      </c>
      <c r="R709" s="228">
        <v>96</v>
      </c>
      <c r="S709" s="18"/>
    </row>
    <row r="710" spans="2:19" ht="17.25" customHeight="1" x14ac:dyDescent="0.2">
      <c r="B710" s="67">
        <v>44991</v>
      </c>
      <c r="C710" s="50">
        <v>22732</v>
      </c>
      <c r="D710" s="45">
        <v>9000</v>
      </c>
      <c r="E710" s="51">
        <v>13732</v>
      </c>
      <c r="F710" s="50" t="s">
        <v>0</v>
      </c>
      <c r="G710" s="51" t="s">
        <v>0</v>
      </c>
      <c r="H710" s="50" t="s">
        <v>0</v>
      </c>
      <c r="I710" s="45" t="s">
        <v>0</v>
      </c>
      <c r="J710" s="75" t="s">
        <v>0</v>
      </c>
      <c r="K710" s="228" t="s">
        <v>0</v>
      </c>
      <c r="L710" s="47" t="s">
        <v>0</v>
      </c>
      <c r="M710" s="51" t="s">
        <v>0</v>
      </c>
      <c r="N710" s="77"/>
      <c r="O710" s="228">
        <v>7730</v>
      </c>
      <c r="P710" s="228">
        <v>718</v>
      </c>
      <c r="Q710" s="228">
        <v>335</v>
      </c>
      <c r="R710" s="228">
        <v>217</v>
      </c>
      <c r="S710" s="18"/>
    </row>
    <row r="711" spans="2:19" ht="17.25" customHeight="1" x14ac:dyDescent="0.2">
      <c r="B711" s="67">
        <v>44992</v>
      </c>
      <c r="C711" s="50">
        <v>25014</v>
      </c>
      <c r="D711" s="45">
        <v>11283</v>
      </c>
      <c r="E711" s="51">
        <v>13731</v>
      </c>
      <c r="F711" s="50" t="s">
        <v>0</v>
      </c>
      <c r="G711" s="51" t="s">
        <v>0</v>
      </c>
      <c r="H711" s="50" t="s">
        <v>0</v>
      </c>
      <c r="I711" s="45" t="s">
        <v>0</v>
      </c>
      <c r="J711" s="75" t="s">
        <v>0</v>
      </c>
      <c r="K711" s="228" t="s">
        <v>0</v>
      </c>
      <c r="L711" s="47" t="s">
        <v>0</v>
      </c>
      <c r="M711" s="51" t="s">
        <v>0</v>
      </c>
      <c r="N711" s="77"/>
      <c r="O711" s="228">
        <v>9495</v>
      </c>
      <c r="P711" s="228">
        <v>1003</v>
      </c>
      <c r="Q711" s="228">
        <v>405</v>
      </c>
      <c r="R711" s="228">
        <v>380</v>
      </c>
      <c r="S711" s="18"/>
    </row>
    <row r="712" spans="2:19" ht="17.25" customHeight="1" x14ac:dyDescent="0.2">
      <c r="B712" s="67">
        <v>44993</v>
      </c>
      <c r="C712" s="50">
        <v>25528</v>
      </c>
      <c r="D712" s="45">
        <v>11831</v>
      </c>
      <c r="E712" s="51">
        <v>13697</v>
      </c>
      <c r="F712" s="50" t="s">
        <v>0</v>
      </c>
      <c r="G712" s="51" t="s">
        <v>0</v>
      </c>
      <c r="H712" s="50" t="s">
        <v>0</v>
      </c>
      <c r="I712" s="45" t="s">
        <v>0</v>
      </c>
      <c r="J712" s="75" t="s">
        <v>0</v>
      </c>
      <c r="K712" s="228" t="s">
        <v>0</v>
      </c>
      <c r="L712" s="47" t="s">
        <v>0</v>
      </c>
      <c r="M712" s="51" t="s">
        <v>0</v>
      </c>
      <c r="N712" s="77"/>
      <c r="O712" s="228">
        <v>9952</v>
      </c>
      <c r="P712" s="228">
        <v>1058</v>
      </c>
      <c r="Q712" s="228">
        <v>472</v>
      </c>
      <c r="R712" s="228">
        <v>349</v>
      </c>
      <c r="S712" s="18"/>
    </row>
    <row r="713" spans="2:19" ht="17.25" customHeight="1" x14ac:dyDescent="0.2">
      <c r="B713" s="67">
        <v>44994</v>
      </c>
      <c r="C713" s="50">
        <v>25096</v>
      </c>
      <c r="D713" s="45">
        <v>11277</v>
      </c>
      <c r="E713" s="51">
        <v>13819</v>
      </c>
      <c r="F713" s="50" t="s">
        <v>0</v>
      </c>
      <c r="G713" s="51" t="s">
        <v>0</v>
      </c>
      <c r="H713" s="50" t="s">
        <v>0</v>
      </c>
      <c r="I713" s="45" t="s">
        <v>0</v>
      </c>
      <c r="J713" s="75" t="s">
        <v>0</v>
      </c>
      <c r="K713" s="228" t="s">
        <v>0</v>
      </c>
      <c r="L713" s="47" t="s">
        <v>0</v>
      </c>
      <c r="M713" s="51" t="s">
        <v>0</v>
      </c>
      <c r="N713" s="77"/>
      <c r="O713" s="228">
        <v>9444</v>
      </c>
      <c r="P713" s="228">
        <v>1094</v>
      </c>
      <c r="Q713" s="228">
        <v>413</v>
      </c>
      <c r="R713" s="228">
        <v>326</v>
      </c>
      <c r="S713" s="18"/>
    </row>
    <row r="714" spans="2:19" ht="17.25" customHeight="1" x14ac:dyDescent="0.2">
      <c r="B714" s="67">
        <v>44995</v>
      </c>
      <c r="C714" s="50">
        <v>25409</v>
      </c>
      <c r="D714" s="45">
        <v>11851</v>
      </c>
      <c r="E714" s="51">
        <v>13558</v>
      </c>
      <c r="F714" s="50" t="s">
        <v>0</v>
      </c>
      <c r="G714" s="51" t="s">
        <v>0</v>
      </c>
      <c r="H714" s="50" t="s">
        <v>0</v>
      </c>
      <c r="I714" s="45" t="s">
        <v>0</v>
      </c>
      <c r="J714" s="75" t="s">
        <v>0</v>
      </c>
      <c r="K714" s="228" t="s">
        <v>0</v>
      </c>
      <c r="L714" s="47" t="s">
        <v>0</v>
      </c>
      <c r="M714" s="51" t="s">
        <v>0</v>
      </c>
      <c r="N714" s="77"/>
      <c r="O714" s="228">
        <v>9985</v>
      </c>
      <c r="P714" s="228">
        <v>1081</v>
      </c>
      <c r="Q714" s="228">
        <v>436</v>
      </c>
      <c r="R714" s="228">
        <v>349</v>
      </c>
      <c r="S714" s="18"/>
    </row>
    <row r="715" spans="2:19" ht="17.25" customHeight="1" x14ac:dyDescent="0.2">
      <c r="B715" s="67">
        <v>44996</v>
      </c>
      <c r="C715" s="50">
        <v>22216</v>
      </c>
      <c r="D715" s="45">
        <v>8728</v>
      </c>
      <c r="E715" s="51">
        <v>13488</v>
      </c>
      <c r="F715" s="50" t="s">
        <v>0</v>
      </c>
      <c r="G715" s="51" t="s">
        <v>0</v>
      </c>
      <c r="H715" s="50" t="s">
        <v>0</v>
      </c>
      <c r="I715" s="45" t="s">
        <v>0</v>
      </c>
      <c r="J715" s="75" t="s">
        <v>0</v>
      </c>
      <c r="K715" s="228" t="s">
        <v>0</v>
      </c>
      <c r="L715" s="47" t="s">
        <v>0</v>
      </c>
      <c r="M715" s="51" t="s">
        <v>0</v>
      </c>
      <c r="N715" s="77"/>
      <c r="O715" s="228">
        <v>7602</v>
      </c>
      <c r="P715" s="228">
        <v>675</v>
      </c>
      <c r="Q715" s="228">
        <v>268</v>
      </c>
      <c r="R715" s="228">
        <v>183</v>
      </c>
      <c r="S715" s="18"/>
    </row>
    <row r="716" spans="2:19" ht="17.25" customHeight="1" x14ac:dyDescent="0.2">
      <c r="B716" s="67">
        <v>44997</v>
      </c>
      <c r="C716" s="50">
        <v>20021</v>
      </c>
      <c r="D716" s="45">
        <v>6366</v>
      </c>
      <c r="E716" s="51">
        <v>13655</v>
      </c>
      <c r="F716" s="50" t="s">
        <v>0</v>
      </c>
      <c r="G716" s="51" t="s">
        <v>0</v>
      </c>
      <c r="H716" s="50" t="s">
        <v>0</v>
      </c>
      <c r="I716" s="45" t="s">
        <v>0</v>
      </c>
      <c r="J716" s="75" t="s">
        <v>0</v>
      </c>
      <c r="K716" s="228" t="s">
        <v>0</v>
      </c>
      <c r="L716" s="47" t="s">
        <v>0</v>
      </c>
      <c r="M716" s="51" t="s">
        <v>0</v>
      </c>
      <c r="N716" s="77"/>
      <c r="O716" s="228">
        <v>5659</v>
      </c>
      <c r="P716" s="228">
        <v>420</v>
      </c>
      <c r="Q716" s="228">
        <v>170</v>
      </c>
      <c r="R716" s="228">
        <v>117</v>
      </c>
      <c r="S716" s="18"/>
    </row>
    <row r="717" spans="2:19" ht="17.25" customHeight="1" x14ac:dyDescent="0.2">
      <c r="B717" s="67">
        <v>44998</v>
      </c>
      <c r="C717" s="50">
        <v>22344</v>
      </c>
      <c r="D717" s="45">
        <v>8950</v>
      </c>
      <c r="E717" s="51">
        <v>13394</v>
      </c>
      <c r="F717" s="50" t="s">
        <v>0</v>
      </c>
      <c r="G717" s="51" t="s">
        <v>0</v>
      </c>
      <c r="H717" s="50" t="s">
        <v>0</v>
      </c>
      <c r="I717" s="45" t="s">
        <v>0</v>
      </c>
      <c r="J717" s="75" t="s">
        <v>0</v>
      </c>
      <c r="K717" s="228" t="s">
        <v>0</v>
      </c>
      <c r="L717" s="47" t="s">
        <v>0</v>
      </c>
      <c r="M717" s="51" t="s">
        <v>0</v>
      </c>
      <c r="N717" s="77"/>
      <c r="O717" s="228">
        <v>7603</v>
      </c>
      <c r="P717" s="228">
        <v>775</v>
      </c>
      <c r="Q717" s="228">
        <v>322</v>
      </c>
      <c r="R717" s="228">
        <v>250</v>
      </c>
      <c r="S717" s="18"/>
    </row>
    <row r="718" spans="2:19" ht="17.25" customHeight="1" x14ac:dyDescent="0.2">
      <c r="B718" s="67">
        <v>44999</v>
      </c>
      <c r="C718" s="50">
        <v>24293</v>
      </c>
      <c r="D718" s="45">
        <v>10901</v>
      </c>
      <c r="E718" s="51">
        <v>13392</v>
      </c>
      <c r="F718" s="50" t="s">
        <v>0</v>
      </c>
      <c r="G718" s="51" t="s">
        <v>0</v>
      </c>
      <c r="H718" s="50" t="s">
        <v>0</v>
      </c>
      <c r="I718" s="45" t="s">
        <v>0</v>
      </c>
      <c r="J718" s="75" t="s">
        <v>0</v>
      </c>
      <c r="K718" s="228" t="s">
        <v>0</v>
      </c>
      <c r="L718" s="47" t="s">
        <v>0</v>
      </c>
      <c r="M718" s="51" t="s">
        <v>0</v>
      </c>
      <c r="N718" s="77"/>
      <c r="O718" s="228">
        <v>9067</v>
      </c>
      <c r="P718" s="228">
        <v>1061</v>
      </c>
      <c r="Q718" s="228">
        <v>397</v>
      </c>
      <c r="R718" s="228">
        <v>376</v>
      </c>
      <c r="S718" s="18"/>
    </row>
    <row r="719" spans="2:19" ht="17.25" customHeight="1" x14ac:dyDescent="0.2">
      <c r="B719" s="67">
        <v>45000</v>
      </c>
      <c r="C719" s="50">
        <v>24603</v>
      </c>
      <c r="D719" s="45">
        <v>10996</v>
      </c>
      <c r="E719" s="51">
        <v>13607</v>
      </c>
      <c r="F719" s="50" t="s">
        <v>0</v>
      </c>
      <c r="G719" s="51" t="s">
        <v>0</v>
      </c>
      <c r="H719" s="50" t="s">
        <v>0</v>
      </c>
      <c r="I719" s="45" t="s">
        <v>0</v>
      </c>
      <c r="J719" s="75" t="s">
        <v>0</v>
      </c>
      <c r="K719" s="228" t="s">
        <v>0</v>
      </c>
      <c r="L719" s="47" t="s">
        <v>0</v>
      </c>
      <c r="M719" s="51" t="s">
        <v>0</v>
      </c>
      <c r="N719" s="77"/>
      <c r="O719" s="228">
        <v>9061</v>
      </c>
      <c r="P719" s="228">
        <v>1089</v>
      </c>
      <c r="Q719" s="228">
        <v>457</v>
      </c>
      <c r="R719" s="228">
        <v>389</v>
      </c>
      <c r="S719" s="18"/>
    </row>
    <row r="720" spans="2:19" ht="17.25" customHeight="1" x14ac:dyDescent="0.2">
      <c r="B720" s="67">
        <v>45001</v>
      </c>
      <c r="C720" s="50">
        <v>24223</v>
      </c>
      <c r="D720" s="45">
        <v>10375</v>
      </c>
      <c r="E720" s="51">
        <v>13848</v>
      </c>
      <c r="F720" s="50" t="s">
        <v>0</v>
      </c>
      <c r="G720" s="51" t="s">
        <v>0</v>
      </c>
      <c r="H720" s="50" t="s">
        <v>0</v>
      </c>
      <c r="I720" s="45" t="s">
        <v>0</v>
      </c>
      <c r="J720" s="75" t="s">
        <v>0</v>
      </c>
      <c r="K720" s="228" t="s">
        <v>0</v>
      </c>
      <c r="L720" s="47" t="s">
        <v>0</v>
      </c>
      <c r="M720" s="51" t="s">
        <v>0</v>
      </c>
      <c r="N720" s="77"/>
      <c r="O720" s="228">
        <v>8539</v>
      </c>
      <c r="P720" s="228">
        <v>1057</v>
      </c>
      <c r="Q720" s="228">
        <v>438</v>
      </c>
      <c r="R720" s="228">
        <v>341</v>
      </c>
      <c r="S720" s="18"/>
    </row>
    <row r="721" spans="2:19" ht="17.25" customHeight="1" x14ac:dyDescent="0.2">
      <c r="B721" s="67">
        <v>45002</v>
      </c>
      <c r="C721" s="50">
        <v>24899</v>
      </c>
      <c r="D721" s="45">
        <v>11157</v>
      </c>
      <c r="E721" s="51">
        <v>13742</v>
      </c>
      <c r="F721" s="50" t="s">
        <v>0</v>
      </c>
      <c r="G721" s="51" t="s">
        <v>0</v>
      </c>
      <c r="H721" s="50" t="s">
        <v>0</v>
      </c>
      <c r="I721" s="45" t="s">
        <v>0</v>
      </c>
      <c r="J721" s="75" t="s">
        <v>0</v>
      </c>
      <c r="K721" s="228" t="s">
        <v>0</v>
      </c>
      <c r="L721" s="47" t="s">
        <v>0</v>
      </c>
      <c r="M721" s="51" t="s">
        <v>0</v>
      </c>
      <c r="N721" s="77"/>
      <c r="O721" s="228">
        <v>9390</v>
      </c>
      <c r="P721" s="228">
        <v>1034</v>
      </c>
      <c r="Q721" s="228">
        <v>400</v>
      </c>
      <c r="R721" s="228">
        <v>333</v>
      </c>
      <c r="S721" s="18"/>
    </row>
    <row r="722" spans="2:19" ht="17.25" customHeight="1" x14ac:dyDescent="0.2">
      <c r="B722" s="67">
        <v>45003</v>
      </c>
      <c r="C722" s="50">
        <v>22156</v>
      </c>
      <c r="D722" s="45">
        <v>8538</v>
      </c>
      <c r="E722" s="51">
        <v>13618</v>
      </c>
      <c r="F722" s="50" t="s">
        <v>0</v>
      </c>
      <c r="G722" s="51" t="s">
        <v>0</v>
      </c>
      <c r="H722" s="50" t="s">
        <v>0</v>
      </c>
      <c r="I722" s="45" t="s">
        <v>0</v>
      </c>
      <c r="J722" s="75" t="s">
        <v>0</v>
      </c>
      <c r="K722" s="228" t="s">
        <v>0</v>
      </c>
      <c r="L722" s="47" t="s">
        <v>0</v>
      </c>
      <c r="M722" s="51" t="s">
        <v>0</v>
      </c>
      <c r="N722" s="77"/>
      <c r="O722" s="228">
        <v>7397</v>
      </c>
      <c r="P722" s="228">
        <v>696</v>
      </c>
      <c r="Q722" s="228">
        <v>265</v>
      </c>
      <c r="R722" s="228">
        <v>180</v>
      </c>
      <c r="S722" s="18"/>
    </row>
    <row r="723" spans="2:19" ht="17.25" customHeight="1" x14ac:dyDescent="0.2">
      <c r="B723" s="67">
        <v>45004</v>
      </c>
      <c r="C723" s="50">
        <v>19601</v>
      </c>
      <c r="D723" s="45">
        <v>6053</v>
      </c>
      <c r="E723" s="51">
        <v>13548</v>
      </c>
      <c r="F723" s="50" t="s">
        <v>0</v>
      </c>
      <c r="G723" s="51" t="s">
        <v>0</v>
      </c>
      <c r="H723" s="50" t="s">
        <v>0</v>
      </c>
      <c r="I723" s="45" t="s">
        <v>0</v>
      </c>
      <c r="J723" s="75" t="s">
        <v>0</v>
      </c>
      <c r="K723" s="228" t="s">
        <v>0</v>
      </c>
      <c r="L723" s="47" t="s">
        <v>0</v>
      </c>
      <c r="M723" s="51" t="s">
        <v>0</v>
      </c>
      <c r="N723" s="77"/>
      <c r="O723" s="228">
        <v>5435</v>
      </c>
      <c r="P723" s="228">
        <v>383</v>
      </c>
      <c r="Q723" s="228">
        <v>141</v>
      </c>
      <c r="R723" s="228">
        <v>94</v>
      </c>
      <c r="S723" s="18"/>
    </row>
    <row r="724" spans="2:19" ht="17.25" customHeight="1" x14ac:dyDescent="0.2">
      <c r="B724" s="67">
        <v>45005</v>
      </c>
      <c r="C724" s="50">
        <v>22285</v>
      </c>
      <c r="D724" s="45">
        <v>8529</v>
      </c>
      <c r="E724" s="51">
        <v>13756</v>
      </c>
      <c r="F724" s="50" t="s">
        <v>0</v>
      </c>
      <c r="G724" s="51" t="s">
        <v>0</v>
      </c>
      <c r="H724" s="50" t="s">
        <v>0</v>
      </c>
      <c r="I724" s="45" t="s">
        <v>0</v>
      </c>
      <c r="J724" s="75" t="s">
        <v>0</v>
      </c>
      <c r="K724" s="228" t="s">
        <v>0</v>
      </c>
      <c r="L724" s="47" t="s">
        <v>0</v>
      </c>
      <c r="M724" s="51" t="s">
        <v>0</v>
      </c>
      <c r="N724" s="77"/>
      <c r="O724" s="228">
        <v>7210</v>
      </c>
      <c r="P724" s="228">
        <v>748</v>
      </c>
      <c r="Q724" s="228">
        <v>289</v>
      </c>
      <c r="R724" s="228">
        <v>282</v>
      </c>
      <c r="S724" s="18"/>
    </row>
    <row r="725" spans="2:19" ht="17.25" customHeight="1" x14ac:dyDescent="0.2">
      <c r="B725" s="67">
        <v>45006</v>
      </c>
      <c r="C725" s="50">
        <v>24566</v>
      </c>
      <c r="D725" s="45">
        <v>10881</v>
      </c>
      <c r="E725" s="51">
        <v>13685</v>
      </c>
      <c r="F725" s="50" t="s">
        <v>0</v>
      </c>
      <c r="G725" s="51" t="s">
        <v>0</v>
      </c>
      <c r="H725" s="50" t="s">
        <v>0</v>
      </c>
      <c r="I725" s="45" t="s">
        <v>0</v>
      </c>
      <c r="J725" s="75" t="s">
        <v>0</v>
      </c>
      <c r="K725" s="228" t="s">
        <v>0</v>
      </c>
      <c r="L725" s="47" t="s">
        <v>0</v>
      </c>
      <c r="M725" s="51" t="s">
        <v>0</v>
      </c>
      <c r="N725" s="77"/>
      <c r="O725" s="228">
        <v>9089</v>
      </c>
      <c r="P725" s="228">
        <v>1000</v>
      </c>
      <c r="Q725" s="228">
        <v>413</v>
      </c>
      <c r="R725" s="228">
        <v>379</v>
      </c>
      <c r="S725" s="18"/>
    </row>
    <row r="726" spans="2:19" ht="17.25" customHeight="1" x14ac:dyDescent="0.2">
      <c r="B726" s="67">
        <v>45007</v>
      </c>
      <c r="C726" s="50">
        <v>25201</v>
      </c>
      <c r="D726" s="45">
        <v>11257</v>
      </c>
      <c r="E726" s="51">
        <v>13944</v>
      </c>
      <c r="F726" s="50" t="s">
        <v>0</v>
      </c>
      <c r="G726" s="51" t="s">
        <v>0</v>
      </c>
      <c r="H726" s="50" t="s">
        <v>0</v>
      </c>
      <c r="I726" s="45" t="s">
        <v>0</v>
      </c>
      <c r="J726" s="75" t="s">
        <v>0</v>
      </c>
      <c r="K726" s="228" t="s">
        <v>0</v>
      </c>
      <c r="L726" s="47" t="s">
        <v>0</v>
      </c>
      <c r="M726" s="51" t="s">
        <v>0</v>
      </c>
      <c r="N726" s="77"/>
      <c r="O726" s="228">
        <v>9382</v>
      </c>
      <c r="P726" s="228">
        <v>1012</v>
      </c>
      <c r="Q726" s="228">
        <v>475</v>
      </c>
      <c r="R726" s="228">
        <v>388</v>
      </c>
      <c r="S726" s="18"/>
    </row>
    <row r="727" spans="2:19" ht="17.25" customHeight="1" x14ac:dyDescent="0.2">
      <c r="B727" s="67">
        <v>45008</v>
      </c>
      <c r="C727" s="50">
        <v>25376</v>
      </c>
      <c r="D727" s="45">
        <v>11389</v>
      </c>
      <c r="E727" s="51">
        <v>13987</v>
      </c>
      <c r="F727" s="50" t="s">
        <v>0</v>
      </c>
      <c r="G727" s="51" t="s">
        <v>0</v>
      </c>
      <c r="H727" s="50" t="s">
        <v>0</v>
      </c>
      <c r="I727" s="45" t="s">
        <v>0</v>
      </c>
      <c r="J727" s="75" t="s">
        <v>0</v>
      </c>
      <c r="K727" s="228" t="s">
        <v>0</v>
      </c>
      <c r="L727" s="47" t="s">
        <v>0</v>
      </c>
      <c r="M727" s="51" t="s">
        <v>0</v>
      </c>
      <c r="N727" s="77"/>
      <c r="O727" s="228">
        <v>9546</v>
      </c>
      <c r="P727" s="228">
        <v>1053</v>
      </c>
      <c r="Q727" s="228">
        <v>468</v>
      </c>
      <c r="R727" s="228">
        <v>322</v>
      </c>
      <c r="S727" s="18"/>
    </row>
    <row r="728" spans="2:19" ht="17.25" customHeight="1" x14ac:dyDescent="0.2">
      <c r="B728" s="67">
        <v>45009</v>
      </c>
      <c r="C728" s="50">
        <v>25850</v>
      </c>
      <c r="D728" s="45">
        <v>12051</v>
      </c>
      <c r="E728" s="51">
        <v>13799</v>
      </c>
      <c r="F728" s="50" t="s">
        <v>0</v>
      </c>
      <c r="G728" s="51" t="s">
        <v>0</v>
      </c>
      <c r="H728" s="50" t="s">
        <v>0</v>
      </c>
      <c r="I728" s="45" t="s">
        <v>0</v>
      </c>
      <c r="J728" s="75" t="s">
        <v>0</v>
      </c>
      <c r="K728" s="228" t="s">
        <v>0</v>
      </c>
      <c r="L728" s="47" t="s">
        <v>0</v>
      </c>
      <c r="M728" s="51" t="s">
        <v>0</v>
      </c>
      <c r="N728" s="77"/>
      <c r="O728" s="228">
        <v>10176</v>
      </c>
      <c r="P728" s="228">
        <v>1129</v>
      </c>
      <c r="Q728" s="228">
        <v>423</v>
      </c>
      <c r="R728" s="228">
        <v>323</v>
      </c>
      <c r="S728" s="18"/>
    </row>
    <row r="729" spans="2:19" ht="17.25" customHeight="1" x14ac:dyDescent="0.2">
      <c r="B729" s="67">
        <v>45010</v>
      </c>
      <c r="C729" s="50">
        <v>22265</v>
      </c>
      <c r="D729" s="45">
        <v>8402</v>
      </c>
      <c r="E729" s="51">
        <v>13863</v>
      </c>
      <c r="F729" s="50" t="s">
        <v>0</v>
      </c>
      <c r="G729" s="51" t="s">
        <v>0</v>
      </c>
      <c r="H729" s="50" t="s">
        <v>0</v>
      </c>
      <c r="I729" s="45" t="s">
        <v>0</v>
      </c>
      <c r="J729" s="75" t="s">
        <v>0</v>
      </c>
      <c r="K729" s="228" t="s">
        <v>0</v>
      </c>
      <c r="L729" s="47" t="s">
        <v>0</v>
      </c>
      <c r="M729" s="51" t="s">
        <v>0</v>
      </c>
      <c r="N729" s="77"/>
      <c r="O729" s="228">
        <v>7227</v>
      </c>
      <c r="P729" s="228">
        <v>700</v>
      </c>
      <c r="Q729" s="228">
        <v>288</v>
      </c>
      <c r="R729" s="228">
        <v>187</v>
      </c>
      <c r="S729" s="18"/>
    </row>
    <row r="730" spans="2:19" ht="17.25" customHeight="1" x14ac:dyDescent="0.2">
      <c r="B730" s="67">
        <v>45011</v>
      </c>
      <c r="C730" s="50">
        <v>19397</v>
      </c>
      <c r="D730" s="45">
        <v>5835</v>
      </c>
      <c r="E730" s="51">
        <v>13562</v>
      </c>
      <c r="F730" s="50" t="s">
        <v>0</v>
      </c>
      <c r="G730" s="51" t="s">
        <v>0</v>
      </c>
      <c r="H730" s="50" t="s">
        <v>0</v>
      </c>
      <c r="I730" s="45" t="s">
        <v>0</v>
      </c>
      <c r="J730" s="75" t="s">
        <v>0</v>
      </c>
      <c r="K730" s="228" t="s">
        <v>0</v>
      </c>
      <c r="L730" s="47" t="s">
        <v>0</v>
      </c>
      <c r="M730" s="51" t="s">
        <v>0</v>
      </c>
      <c r="N730" s="77"/>
      <c r="O730" s="228">
        <v>5179</v>
      </c>
      <c r="P730" s="228">
        <v>396</v>
      </c>
      <c r="Q730" s="228">
        <v>155</v>
      </c>
      <c r="R730" s="228">
        <v>105</v>
      </c>
      <c r="S730" s="18"/>
    </row>
    <row r="731" spans="2:19" ht="17.25" customHeight="1" x14ac:dyDescent="0.2">
      <c r="B731" s="67">
        <v>45012</v>
      </c>
      <c r="C731" s="50">
        <v>22023</v>
      </c>
      <c r="D731" s="45">
        <v>8744</v>
      </c>
      <c r="E731" s="51">
        <v>13279</v>
      </c>
      <c r="F731" s="50" t="s">
        <v>0</v>
      </c>
      <c r="G731" s="51" t="s">
        <v>0</v>
      </c>
      <c r="H731" s="50" t="s">
        <v>0</v>
      </c>
      <c r="I731" s="45" t="s">
        <v>0</v>
      </c>
      <c r="J731" s="75" t="s">
        <v>0</v>
      </c>
      <c r="K731" s="228" t="s">
        <v>0</v>
      </c>
      <c r="L731" s="47" t="s">
        <v>0</v>
      </c>
      <c r="M731" s="51" t="s">
        <v>0</v>
      </c>
      <c r="N731" s="77"/>
      <c r="O731" s="228">
        <v>7490</v>
      </c>
      <c r="P731" s="228">
        <v>752</v>
      </c>
      <c r="Q731" s="228">
        <v>263</v>
      </c>
      <c r="R731" s="228">
        <v>239</v>
      </c>
      <c r="S731" s="18"/>
    </row>
    <row r="732" spans="2:19" ht="17.25" customHeight="1" x14ac:dyDescent="0.2">
      <c r="B732" s="67">
        <v>45013</v>
      </c>
      <c r="C732" s="50">
        <v>24506</v>
      </c>
      <c r="D732" s="45">
        <v>11174</v>
      </c>
      <c r="E732" s="51">
        <v>13332</v>
      </c>
      <c r="F732" s="50" t="s">
        <v>0</v>
      </c>
      <c r="G732" s="51" t="s">
        <v>0</v>
      </c>
      <c r="H732" s="50" t="s">
        <v>0</v>
      </c>
      <c r="I732" s="45" t="s">
        <v>0</v>
      </c>
      <c r="J732" s="75" t="s">
        <v>0</v>
      </c>
      <c r="K732" s="228" t="s">
        <v>0</v>
      </c>
      <c r="L732" s="47" t="s">
        <v>0</v>
      </c>
      <c r="M732" s="51" t="s">
        <v>0</v>
      </c>
      <c r="N732" s="77"/>
      <c r="O732" s="228">
        <v>9405</v>
      </c>
      <c r="P732" s="228">
        <v>992</v>
      </c>
      <c r="Q732" s="228">
        <v>417</v>
      </c>
      <c r="R732" s="228">
        <v>360</v>
      </c>
      <c r="S732" s="18"/>
    </row>
    <row r="733" spans="2:19" ht="17.25" customHeight="1" x14ac:dyDescent="0.2">
      <c r="B733" s="67">
        <v>45014</v>
      </c>
      <c r="C733" s="50">
        <v>24830</v>
      </c>
      <c r="D733" s="45">
        <v>11367</v>
      </c>
      <c r="E733" s="51">
        <v>13463</v>
      </c>
      <c r="F733" s="50" t="s">
        <v>0</v>
      </c>
      <c r="G733" s="51" t="s">
        <v>0</v>
      </c>
      <c r="H733" s="50" t="s">
        <v>0</v>
      </c>
      <c r="I733" s="45" t="s">
        <v>0</v>
      </c>
      <c r="J733" s="75" t="s">
        <v>0</v>
      </c>
      <c r="K733" s="228" t="s">
        <v>0</v>
      </c>
      <c r="L733" s="47" t="s">
        <v>0</v>
      </c>
      <c r="M733" s="51" t="s">
        <v>0</v>
      </c>
      <c r="N733" s="77"/>
      <c r="O733" s="228">
        <v>9560</v>
      </c>
      <c r="P733" s="228">
        <v>1052</v>
      </c>
      <c r="Q733" s="228">
        <v>393</v>
      </c>
      <c r="R733" s="228">
        <v>362</v>
      </c>
      <c r="S733" s="18"/>
    </row>
    <row r="734" spans="2:19" ht="17.25" customHeight="1" x14ac:dyDescent="0.2">
      <c r="B734" s="67">
        <v>45015</v>
      </c>
      <c r="C734" s="50">
        <v>24910</v>
      </c>
      <c r="D734" s="45">
        <v>11600</v>
      </c>
      <c r="E734" s="51">
        <v>13310</v>
      </c>
      <c r="F734" s="50" t="s">
        <v>0</v>
      </c>
      <c r="G734" s="51" t="s">
        <v>0</v>
      </c>
      <c r="H734" s="50" t="s">
        <v>0</v>
      </c>
      <c r="I734" s="45" t="s">
        <v>0</v>
      </c>
      <c r="J734" s="75" t="s">
        <v>0</v>
      </c>
      <c r="K734" s="228" t="s">
        <v>0</v>
      </c>
      <c r="L734" s="47" t="s">
        <v>0</v>
      </c>
      <c r="M734" s="51" t="s">
        <v>0</v>
      </c>
      <c r="N734" s="77"/>
      <c r="O734" s="228">
        <v>9699</v>
      </c>
      <c r="P734" s="228">
        <v>1121</v>
      </c>
      <c r="Q734" s="228">
        <v>444</v>
      </c>
      <c r="R734" s="228">
        <v>336</v>
      </c>
      <c r="S734" s="18"/>
    </row>
    <row r="735" spans="2:19" ht="17.25" customHeight="1" x14ac:dyDescent="0.2">
      <c r="B735" s="68">
        <v>45016</v>
      </c>
      <c r="C735" s="52">
        <v>25281</v>
      </c>
      <c r="D735" s="53">
        <v>11927</v>
      </c>
      <c r="E735" s="54">
        <v>13354</v>
      </c>
      <c r="F735" s="52" t="s">
        <v>0</v>
      </c>
      <c r="G735" s="54" t="s">
        <v>0</v>
      </c>
      <c r="H735" s="52" t="s">
        <v>0</v>
      </c>
      <c r="I735" s="53" t="s">
        <v>0</v>
      </c>
      <c r="J735" s="76" t="s">
        <v>0</v>
      </c>
      <c r="K735" s="231" t="s">
        <v>0</v>
      </c>
      <c r="L735" s="55" t="s">
        <v>0</v>
      </c>
      <c r="M735" s="54" t="s">
        <v>0</v>
      </c>
      <c r="N735" s="77"/>
      <c r="O735" s="231">
        <v>10153</v>
      </c>
      <c r="P735" s="231">
        <v>1059</v>
      </c>
      <c r="Q735" s="231">
        <v>392</v>
      </c>
      <c r="R735" s="231">
        <v>323</v>
      </c>
      <c r="S735" s="18"/>
    </row>
    <row r="736" spans="2:19" ht="17.25" customHeight="1" x14ac:dyDescent="0.2">
      <c r="B736" s="69">
        <v>45017</v>
      </c>
      <c r="C736" s="70">
        <v>21995</v>
      </c>
      <c r="D736" s="71">
        <v>8469</v>
      </c>
      <c r="E736" s="72">
        <v>13526</v>
      </c>
      <c r="F736" s="70" t="s">
        <v>0</v>
      </c>
      <c r="G736" s="72" t="s">
        <v>0</v>
      </c>
      <c r="H736" s="70" t="s">
        <v>0</v>
      </c>
      <c r="I736" s="71" t="s">
        <v>0</v>
      </c>
      <c r="J736" s="74" t="s">
        <v>0</v>
      </c>
      <c r="K736" s="230" t="s">
        <v>0</v>
      </c>
      <c r="L736" s="73" t="s">
        <v>0</v>
      </c>
      <c r="M736" s="72" t="s">
        <v>0</v>
      </c>
      <c r="N736" s="77"/>
      <c r="O736" s="230">
        <v>7453</v>
      </c>
      <c r="P736" s="230">
        <v>617</v>
      </c>
      <c r="Q736" s="230">
        <v>240</v>
      </c>
      <c r="R736" s="230">
        <v>159</v>
      </c>
      <c r="S736" s="18"/>
    </row>
    <row r="737" spans="2:19" ht="17.25" customHeight="1" x14ac:dyDescent="0.2">
      <c r="B737" s="67">
        <v>45018</v>
      </c>
      <c r="C737" s="50">
        <v>18951</v>
      </c>
      <c r="D737" s="45">
        <v>5923</v>
      </c>
      <c r="E737" s="51">
        <v>13028</v>
      </c>
      <c r="F737" s="50" t="s">
        <v>0</v>
      </c>
      <c r="G737" s="51" t="s">
        <v>0</v>
      </c>
      <c r="H737" s="50" t="s">
        <v>0</v>
      </c>
      <c r="I737" s="45" t="s">
        <v>0</v>
      </c>
      <c r="J737" s="75" t="s">
        <v>0</v>
      </c>
      <c r="K737" s="228" t="s">
        <v>0</v>
      </c>
      <c r="L737" s="47" t="s">
        <v>0</v>
      </c>
      <c r="M737" s="51" t="s">
        <v>0</v>
      </c>
      <c r="N737" s="77"/>
      <c r="O737" s="228">
        <v>5297</v>
      </c>
      <c r="P737" s="228">
        <v>376</v>
      </c>
      <c r="Q737" s="228">
        <v>155</v>
      </c>
      <c r="R737" s="228">
        <v>95</v>
      </c>
      <c r="S737" s="18"/>
    </row>
    <row r="738" spans="2:19" ht="17.25" customHeight="1" x14ac:dyDescent="0.2">
      <c r="B738" s="67">
        <v>45019</v>
      </c>
      <c r="C738" s="50">
        <v>22068</v>
      </c>
      <c r="D738" s="45">
        <v>8778</v>
      </c>
      <c r="E738" s="51">
        <v>13290</v>
      </c>
      <c r="F738" s="50" t="s">
        <v>0</v>
      </c>
      <c r="G738" s="51" t="s">
        <v>0</v>
      </c>
      <c r="H738" s="50" t="s">
        <v>0</v>
      </c>
      <c r="I738" s="45" t="s">
        <v>0</v>
      </c>
      <c r="J738" s="75" t="s">
        <v>0</v>
      </c>
      <c r="K738" s="228" t="s">
        <v>0</v>
      </c>
      <c r="L738" s="47" t="s">
        <v>0</v>
      </c>
      <c r="M738" s="51" t="s">
        <v>0</v>
      </c>
      <c r="N738" s="77"/>
      <c r="O738" s="228">
        <v>7398</v>
      </c>
      <c r="P738" s="228">
        <v>797</v>
      </c>
      <c r="Q738" s="228">
        <v>316</v>
      </c>
      <c r="R738" s="228">
        <v>267</v>
      </c>
      <c r="S738" s="18"/>
    </row>
    <row r="739" spans="2:19" ht="17.25" customHeight="1" x14ac:dyDescent="0.2">
      <c r="B739" s="67">
        <v>45020</v>
      </c>
      <c r="C739" s="50">
        <v>24591</v>
      </c>
      <c r="D739" s="45">
        <v>11436</v>
      </c>
      <c r="E739" s="51">
        <v>13155</v>
      </c>
      <c r="F739" s="50" t="s">
        <v>0</v>
      </c>
      <c r="G739" s="51" t="s">
        <v>0</v>
      </c>
      <c r="H739" s="50" t="s">
        <v>0</v>
      </c>
      <c r="I739" s="45" t="s">
        <v>0</v>
      </c>
      <c r="J739" s="75" t="s">
        <v>0</v>
      </c>
      <c r="K739" s="228" t="s">
        <v>0</v>
      </c>
      <c r="L739" s="47" t="s">
        <v>0</v>
      </c>
      <c r="M739" s="51" t="s">
        <v>0</v>
      </c>
      <c r="N739" s="77"/>
      <c r="O739" s="228">
        <v>9570</v>
      </c>
      <c r="P739" s="228">
        <v>1056</v>
      </c>
      <c r="Q739" s="228">
        <v>444</v>
      </c>
      <c r="R739" s="228">
        <v>366</v>
      </c>
      <c r="S739" s="18"/>
    </row>
    <row r="740" spans="2:19" ht="17.25" customHeight="1" x14ac:dyDescent="0.2">
      <c r="B740" s="67">
        <v>45021</v>
      </c>
      <c r="C740" s="50">
        <v>25035</v>
      </c>
      <c r="D740" s="45">
        <v>11531</v>
      </c>
      <c r="E740" s="51">
        <v>13504</v>
      </c>
      <c r="F740" s="50" t="s">
        <v>0</v>
      </c>
      <c r="G740" s="51" t="s">
        <v>0</v>
      </c>
      <c r="H740" s="50" t="s">
        <v>0</v>
      </c>
      <c r="I740" s="45" t="s">
        <v>0</v>
      </c>
      <c r="J740" s="75" t="s">
        <v>0</v>
      </c>
      <c r="K740" s="228" t="s">
        <v>0</v>
      </c>
      <c r="L740" s="47" t="s">
        <v>0</v>
      </c>
      <c r="M740" s="51" t="s">
        <v>0</v>
      </c>
      <c r="N740" s="77"/>
      <c r="O740" s="228">
        <v>9476</v>
      </c>
      <c r="P740" s="228">
        <v>1168</v>
      </c>
      <c r="Q740" s="228">
        <v>469</v>
      </c>
      <c r="R740" s="228">
        <v>418</v>
      </c>
      <c r="S740" s="18"/>
    </row>
    <row r="741" spans="2:19" ht="17.25" customHeight="1" x14ac:dyDescent="0.2">
      <c r="B741" s="67">
        <v>45022</v>
      </c>
      <c r="C741" s="50">
        <v>25807</v>
      </c>
      <c r="D741" s="45">
        <v>12948</v>
      </c>
      <c r="E741" s="51">
        <v>12859</v>
      </c>
      <c r="F741" s="50" t="s">
        <v>0</v>
      </c>
      <c r="G741" s="51" t="s">
        <v>0</v>
      </c>
      <c r="H741" s="50" t="s">
        <v>0</v>
      </c>
      <c r="I741" s="45" t="s">
        <v>0</v>
      </c>
      <c r="J741" s="75" t="s">
        <v>0</v>
      </c>
      <c r="K741" s="228" t="s">
        <v>0</v>
      </c>
      <c r="L741" s="47" t="s">
        <v>0</v>
      </c>
      <c r="M741" s="51" t="s">
        <v>0</v>
      </c>
      <c r="N741" s="77"/>
      <c r="O741" s="228">
        <v>10716</v>
      </c>
      <c r="P741" s="228">
        <v>1252</v>
      </c>
      <c r="Q741" s="228">
        <v>521</v>
      </c>
      <c r="R741" s="228">
        <v>459</v>
      </c>
      <c r="S741" s="18"/>
    </row>
    <row r="742" spans="2:19" ht="17.25" customHeight="1" x14ac:dyDescent="0.2">
      <c r="B742" s="67">
        <v>45023</v>
      </c>
      <c r="C742" s="50">
        <v>23249</v>
      </c>
      <c r="D742" s="45">
        <v>10807</v>
      </c>
      <c r="E742" s="51">
        <v>12442</v>
      </c>
      <c r="F742" s="50" t="s">
        <v>0</v>
      </c>
      <c r="G742" s="51" t="s">
        <v>0</v>
      </c>
      <c r="H742" s="50" t="s">
        <v>0</v>
      </c>
      <c r="I742" s="45" t="s">
        <v>0</v>
      </c>
      <c r="J742" s="75" t="s">
        <v>0</v>
      </c>
      <c r="K742" s="228" t="s">
        <v>0</v>
      </c>
      <c r="L742" s="47" t="s">
        <v>0</v>
      </c>
      <c r="M742" s="51" t="s">
        <v>0</v>
      </c>
      <c r="N742" s="77"/>
      <c r="O742" s="228">
        <v>9175</v>
      </c>
      <c r="P742" s="228">
        <v>956</v>
      </c>
      <c r="Q742" s="228">
        <v>387</v>
      </c>
      <c r="R742" s="228">
        <v>289</v>
      </c>
      <c r="S742" s="18"/>
    </row>
    <row r="743" spans="2:19" ht="17.25" customHeight="1" x14ac:dyDescent="0.2">
      <c r="B743" s="67">
        <v>45024</v>
      </c>
      <c r="C743" s="50">
        <v>19961</v>
      </c>
      <c r="D743" s="45">
        <v>7573</v>
      </c>
      <c r="E743" s="51">
        <v>12388</v>
      </c>
      <c r="F743" s="50" t="s">
        <v>0</v>
      </c>
      <c r="G743" s="51" t="s">
        <v>0</v>
      </c>
      <c r="H743" s="50" t="s">
        <v>0</v>
      </c>
      <c r="I743" s="45" t="s">
        <v>0</v>
      </c>
      <c r="J743" s="75" t="s">
        <v>0</v>
      </c>
      <c r="K743" s="228" t="s">
        <v>0</v>
      </c>
      <c r="L743" s="47" t="s">
        <v>0</v>
      </c>
      <c r="M743" s="51" t="s">
        <v>0</v>
      </c>
      <c r="N743" s="77"/>
      <c r="O743" s="228">
        <v>6600</v>
      </c>
      <c r="P743" s="228">
        <v>568</v>
      </c>
      <c r="Q743" s="228">
        <v>248</v>
      </c>
      <c r="R743" s="228">
        <v>157</v>
      </c>
      <c r="S743" s="18"/>
    </row>
    <row r="744" spans="2:19" ht="17.25" customHeight="1" x14ac:dyDescent="0.2">
      <c r="B744" s="67">
        <v>45025</v>
      </c>
      <c r="C744" s="50">
        <v>18348</v>
      </c>
      <c r="D744" s="45">
        <v>6000</v>
      </c>
      <c r="E744" s="51">
        <v>12348</v>
      </c>
      <c r="F744" s="50" t="s">
        <v>0</v>
      </c>
      <c r="G744" s="51" t="s">
        <v>0</v>
      </c>
      <c r="H744" s="50" t="s">
        <v>0</v>
      </c>
      <c r="I744" s="45" t="s">
        <v>0</v>
      </c>
      <c r="J744" s="75" t="s">
        <v>0</v>
      </c>
      <c r="K744" s="228" t="s">
        <v>0</v>
      </c>
      <c r="L744" s="47" t="s">
        <v>0</v>
      </c>
      <c r="M744" s="51" t="s">
        <v>0</v>
      </c>
      <c r="N744" s="77"/>
      <c r="O744" s="228">
        <v>5415</v>
      </c>
      <c r="P744" s="228">
        <v>351</v>
      </c>
      <c r="Q744" s="228">
        <v>151</v>
      </c>
      <c r="R744" s="228">
        <v>83</v>
      </c>
      <c r="S744" s="18"/>
    </row>
    <row r="745" spans="2:19" ht="17.25" customHeight="1" x14ac:dyDescent="0.2">
      <c r="B745" s="67">
        <v>45026</v>
      </c>
      <c r="C745" s="50">
        <v>17954</v>
      </c>
      <c r="D745" s="45">
        <v>5999</v>
      </c>
      <c r="E745" s="51">
        <v>11955</v>
      </c>
      <c r="F745" s="50" t="s">
        <v>0</v>
      </c>
      <c r="G745" s="51" t="s">
        <v>0</v>
      </c>
      <c r="H745" s="50" t="s">
        <v>0</v>
      </c>
      <c r="I745" s="45" t="s">
        <v>0</v>
      </c>
      <c r="J745" s="75" t="s">
        <v>0</v>
      </c>
      <c r="K745" s="228" t="s">
        <v>0</v>
      </c>
      <c r="L745" s="47" t="s">
        <v>0</v>
      </c>
      <c r="M745" s="51" t="s">
        <v>0</v>
      </c>
      <c r="N745" s="77"/>
      <c r="O745" s="228">
        <v>5320</v>
      </c>
      <c r="P745" s="228">
        <v>377</v>
      </c>
      <c r="Q745" s="228">
        <v>179</v>
      </c>
      <c r="R745" s="228">
        <v>123</v>
      </c>
      <c r="S745" s="18"/>
    </row>
    <row r="746" spans="2:19" ht="17.25" customHeight="1" x14ac:dyDescent="0.2">
      <c r="B746" s="67">
        <v>45027</v>
      </c>
      <c r="C746" s="50">
        <v>20768</v>
      </c>
      <c r="D746" s="45">
        <v>8373</v>
      </c>
      <c r="E746" s="51">
        <v>12395</v>
      </c>
      <c r="F746" s="50" t="s">
        <v>0</v>
      </c>
      <c r="G746" s="51" t="s">
        <v>0</v>
      </c>
      <c r="H746" s="50" t="s">
        <v>0</v>
      </c>
      <c r="I746" s="45" t="s">
        <v>0</v>
      </c>
      <c r="J746" s="75" t="s">
        <v>0</v>
      </c>
      <c r="K746" s="228" t="s">
        <v>0</v>
      </c>
      <c r="L746" s="47" t="s">
        <v>0</v>
      </c>
      <c r="M746" s="51" t="s">
        <v>0</v>
      </c>
      <c r="N746" s="77"/>
      <c r="O746" s="228">
        <v>7131</v>
      </c>
      <c r="P746" s="228">
        <v>726</v>
      </c>
      <c r="Q746" s="228">
        <v>272</v>
      </c>
      <c r="R746" s="228">
        <v>244</v>
      </c>
      <c r="S746" s="18"/>
    </row>
    <row r="747" spans="2:19" ht="17.25" customHeight="1" x14ac:dyDescent="0.2">
      <c r="B747" s="67">
        <v>45028</v>
      </c>
      <c r="C747" s="50">
        <v>23428</v>
      </c>
      <c r="D747" s="45">
        <v>10512</v>
      </c>
      <c r="E747" s="51">
        <v>12916</v>
      </c>
      <c r="F747" s="50" t="s">
        <v>0</v>
      </c>
      <c r="G747" s="51" t="s">
        <v>0</v>
      </c>
      <c r="H747" s="50" t="s">
        <v>0</v>
      </c>
      <c r="I747" s="45" t="s">
        <v>0</v>
      </c>
      <c r="J747" s="75" t="s">
        <v>0</v>
      </c>
      <c r="K747" s="228" t="s">
        <v>0</v>
      </c>
      <c r="L747" s="47" t="s">
        <v>0</v>
      </c>
      <c r="M747" s="51" t="s">
        <v>0</v>
      </c>
      <c r="N747" s="77"/>
      <c r="O747" s="228">
        <v>8756</v>
      </c>
      <c r="P747" s="228">
        <v>987</v>
      </c>
      <c r="Q747" s="228">
        <v>404</v>
      </c>
      <c r="R747" s="228">
        <v>365</v>
      </c>
      <c r="S747" s="18"/>
    </row>
    <row r="748" spans="2:19" ht="17.25" customHeight="1" x14ac:dyDescent="0.2">
      <c r="B748" s="67">
        <v>45029</v>
      </c>
      <c r="C748" s="50">
        <v>24161</v>
      </c>
      <c r="D748" s="45">
        <v>11004</v>
      </c>
      <c r="E748" s="51">
        <v>13157</v>
      </c>
      <c r="F748" s="50" t="s">
        <v>0</v>
      </c>
      <c r="G748" s="51" t="s">
        <v>0</v>
      </c>
      <c r="H748" s="50" t="s">
        <v>0</v>
      </c>
      <c r="I748" s="45" t="s">
        <v>0</v>
      </c>
      <c r="J748" s="75" t="s">
        <v>0</v>
      </c>
      <c r="K748" s="228" t="s">
        <v>0</v>
      </c>
      <c r="L748" s="47" t="s">
        <v>0</v>
      </c>
      <c r="M748" s="51" t="s">
        <v>0</v>
      </c>
      <c r="N748" s="77"/>
      <c r="O748" s="228">
        <v>8988</v>
      </c>
      <c r="P748" s="228">
        <v>1162</v>
      </c>
      <c r="Q748" s="228">
        <v>457</v>
      </c>
      <c r="R748" s="228">
        <v>397</v>
      </c>
      <c r="S748" s="18"/>
    </row>
    <row r="749" spans="2:19" ht="17.25" customHeight="1" x14ac:dyDescent="0.2">
      <c r="B749" s="67">
        <v>45030</v>
      </c>
      <c r="C749" s="50">
        <v>24316</v>
      </c>
      <c r="D749" s="45">
        <v>11128</v>
      </c>
      <c r="E749" s="51">
        <v>13188</v>
      </c>
      <c r="F749" s="50" t="s">
        <v>0</v>
      </c>
      <c r="G749" s="51" t="s">
        <v>0</v>
      </c>
      <c r="H749" s="50" t="s">
        <v>0</v>
      </c>
      <c r="I749" s="45" t="s">
        <v>0</v>
      </c>
      <c r="J749" s="75" t="s">
        <v>0</v>
      </c>
      <c r="K749" s="228" t="s">
        <v>0</v>
      </c>
      <c r="L749" s="47" t="s">
        <v>0</v>
      </c>
      <c r="M749" s="51" t="s">
        <v>0</v>
      </c>
      <c r="N749" s="77"/>
      <c r="O749" s="228">
        <v>9135</v>
      </c>
      <c r="P749" s="228">
        <v>1177</v>
      </c>
      <c r="Q749" s="228">
        <v>429</v>
      </c>
      <c r="R749" s="228">
        <v>387</v>
      </c>
      <c r="S749" s="18"/>
    </row>
    <row r="750" spans="2:19" ht="17.25" customHeight="1" x14ac:dyDescent="0.2">
      <c r="B750" s="67">
        <v>45031</v>
      </c>
      <c r="C750" s="50">
        <v>21036</v>
      </c>
      <c r="D750" s="45">
        <v>7807</v>
      </c>
      <c r="E750" s="51">
        <v>13229</v>
      </c>
      <c r="F750" s="50" t="s">
        <v>0</v>
      </c>
      <c r="G750" s="51" t="s">
        <v>0</v>
      </c>
      <c r="H750" s="50" t="s">
        <v>0</v>
      </c>
      <c r="I750" s="45" t="s">
        <v>0</v>
      </c>
      <c r="J750" s="75" t="s">
        <v>0</v>
      </c>
      <c r="K750" s="228" t="s">
        <v>0</v>
      </c>
      <c r="L750" s="47" t="s">
        <v>0</v>
      </c>
      <c r="M750" s="51" t="s">
        <v>0</v>
      </c>
      <c r="N750" s="77"/>
      <c r="O750" s="228">
        <v>6616</v>
      </c>
      <c r="P750" s="228">
        <v>721</v>
      </c>
      <c r="Q750" s="228">
        <v>255</v>
      </c>
      <c r="R750" s="228">
        <v>215</v>
      </c>
      <c r="S750" s="18"/>
    </row>
    <row r="751" spans="2:19" ht="17.25" customHeight="1" x14ac:dyDescent="0.2">
      <c r="B751" s="67">
        <v>45032</v>
      </c>
      <c r="C751" s="50">
        <v>18522</v>
      </c>
      <c r="D751" s="45">
        <v>5431</v>
      </c>
      <c r="E751" s="51">
        <v>13091</v>
      </c>
      <c r="F751" s="50" t="s">
        <v>0</v>
      </c>
      <c r="G751" s="51" t="s">
        <v>0</v>
      </c>
      <c r="H751" s="50" t="s">
        <v>0</v>
      </c>
      <c r="I751" s="45" t="s">
        <v>0</v>
      </c>
      <c r="J751" s="75" t="s">
        <v>0</v>
      </c>
      <c r="K751" s="228" t="s">
        <v>0</v>
      </c>
      <c r="L751" s="47" t="s">
        <v>0</v>
      </c>
      <c r="M751" s="51" t="s">
        <v>0</v>
      </c>
      <c r="N751" s="77"/>
      <c r="O751" s="228">
        <v>4794</v>
      </c>
      <c r="P751" s="228">
        <v>340</v>
      </c>
      <c r="Q751" s="228">
        <v>192</v>
      </c>
      <c r="R751" s="228">
        <v>105</v>
      </c>
      <c r="S751" s="18"/>
    </row>
    <row r="752" spans="2:19" ht="17.25" customHeight="1" x14ac:dyDescent="0.2">
      <c r="B752" s="67">
        <v>45033</v>
      </c>
      <c r="C752" s="50">
        <v>21292</v>
      </c>
      <c r="D752" s="45">
        <v>8184</v>
      </c>
      <c r="E752" s="51">
        <v>13108</v>
      </c>
      <c r="F752" s="50" t="s">
        <v>0</v>
      </c>
      <c r="G752" s="51" t="s">
        <v>0</v>
      </c>
      <c r="H752" s="50" t="s">
        <v>0</v>
      </c>
      <c r="I752" s="45" t="s">
        <v>0</v>
      </c>
      <c r="J752" s="75" t="s">
        <v>0</v>
      </c>
      <c r="K752" s="228" t="s">
        <v>0</v>
      </c>
      <c r="L752" s="47" t="s">
        <v>0</v>
      </c>
      <c r="M752" s="51" t="s">
        <v>0</v>
      </c>
      <c r="N752" s="77"/>
      <c r="O752" s="228">
        <v>6915</v>
      </c>
      <c r="P752" s="228">
        <v>729</v>
      </c>
      <c r="Q752" s="228">
        <v>290</v>
      </c>
      <c r="R752" s="228">
        <v>250</v>
      </c>
      <c r="S752" s="18"/>
    </row>
    <row r="753" spans="2:19" ht="17.25" customHeight="1" x14ac:dyDescent="0.2">
      <c r="B753" s="67">
        <v>45034</v>
      </c>
      <c r="C753" s="50">
        <v>23747</v>
      </c>
      <c r="D753" s="45">
        <v>10716</v>
      </c>
      <c r="E753" s="51">
        <v>13031</v>
      </c>
      <c r="F753" s="50" t="s">
        <v>0</v>
      </c>
      <c r="G753" s="51" t="s">
        <v>0</v>
      </c>
      <c r="H753" s="50" t="s">
        <v>0</v>
      </c>
      <c r="I753" s="45" t="s">
        <v>0</v>
      </c>
      <c r="J753" s="75" t="s">
        <v>0</v>
      </c>
      <c r="K753" s="228" t="s">
        <v>0</v>
      </c>
      <c r="L753" s="47" t="s">
        <v>0</v>
      </c>
      <c r="M753" s="51" t="s">
        <v>0</v>
      </c>
      <c r="N753" s="77"/>
      <c r="O753" s="228">
        <v>8968</v>
      </c>
      <c r="P753" s="228">
        <v>1010</v>
      </c>
      <c r="Q753" s="228">
        <v>392</v>
      </c>
      <c r="R753" s="228">
        <v>346</v>
      </c>
      <c r="S753" s="18"/>
    </row>
    <row r="754" spans="2:19" ht="17.25" customHeight="1" x14ac:dyDescent="0.2">
      <c r="B754" s="67">
        <v>45035</v>
      </c>
      <c r="C754" s="50">
        <v>24571</v>
      </c>
      <c r="D754" s="45">
        <v>11441</v>
      </c>
      <c r="E754" s="51">
        <v>13130</v>
      </c>
      <c r="F754" s="50" t="s">
        <v>0</v>
      </c>
      <c r="G754" s="51" t="s">
        <v>0</v>
      </c>
      <c r="H754" s="50" t="s">
        <v>0</v>
      </c>
      <c r="I754" s="45" t="s">
        <v>0</v>
      </c>
      <c r="J754" s="75" t="s">
        <v>0</v>
      </c>
      <c r="K754" s="228" t="s">
        <v>0</v>
      </c>
      <c r="L754" s="47" t="s">
        <v>0</v>
      </c>
      <c r="M754" s="51" t="s">
        <v>0</v>
      </c>
      <c r="N754" s="77"/>
      <c r="O754" s="228">
        <v>9488</v>
      </c>
      <c r="P754" s="228">
        <v>1142</v>
      </c>
      <c r="Q754" s="228">
        <v>434</v>
      </c>
      <c r="R754" s="228">
        <v>377</v>
      </c>
      <c r="S754" s="18"/>
    </row>
    <row r="755" spans="2:19" ht="17.25" customHeight="1" x14ac:dyDescent="0.2">
      <c r="B755" s="67">
        <v>45036</v>
      </c>
      <c r="C755" s="50">
        <v>24588</v>
      </c>
      <c r="D755" s="45">
        <v>11561</v>
      </c>
      <c r="E755" s="51">
        <v>13027</v>
      </c>
      <c r="F755" s="50" t="s">
        <v>0</v>
      </c>
      <c r="G755" s="51" t="s">
        <v>0</v>
      </c>
      <c r="H755" s="50" t="s">
        <v>0</v>
      </c>
      <c r="I755" s="45" t="s">
        <v>0</v>
      </c>
      <c r="J755" s="75" t="s">
        <v>0</v>
      </c>
      <c r="K755" s="228" t="s">
        <v>0</v>
      </c>
      <c r="L755" s="47" t="s">
        <v>0</v>
      </c>
      <c r="M755" s="51" t="s">
        <v>0</v>
      </c>
      <c r="N755" s="77"/>
      <c r="O755" s="228">
        <v>9499</v>
      </c>
      <c r="P755" s="228">
        <v>1243</v>
      </c>
      <c r="Q755" s="228">
        <v>464</v>
      </c>
      <c r="R755" s="228">
        <v>355</v>
      </c>
      <c r="S755" s="18"/>
    </row>
    <row r="756" spans="2:19" ht="17.25" customHeight="1" x14ac:dyDescent="0.2">
      <c r="B756" s="67">
        <v>45037</v>
      </c>
      <c r="C756" s="50">
        <v>25089</v>
      </c>
      <c r="D756" s="45">
        <v>12207</v>
      </c>
      <c r="E756" s="51">
        <v>12882</v>
      </c>
      <c r="F756" s="50" t="s">
        <v>0</v>
      </c>
      <c r="G756" s="51" t="s">
        <v>0</v>
      </c>
      <c r="H756" s="50" t="s">
        <v>0</v>
      </c>
      <c r="I756" s="45" t="s">
        <v>0</v>
      </c>
      <c r="J756" s="75" t="s">
        <v>0</v>
      </c>
      <c r="K756" s="228" t="s">
        <v>0</v>
      </c>
      <c r="L756" s="47" t="s">
        <v>0</v>
      </c>
      <c r="M756" s="51" t="s">
        <v>0</v>
      </c>
      <c r="N756" s="77"/>
      <c r="O756" s="228">
        <v>10264</v>
      </c>
      <c r="P756" s="228">
        <v>1139</v>
      </c>
      <c r="Q756" s="228">
        <v>435</v>
      </c>
      <c r="R756" s="228">
        <v>369</v>
      </c>
      <c r="S756" s="18"/>
    </row>
    <row r="757" spans="2:19" ht="17.25" customHeight="1" x14ac:dyDescent="0.2">
      <c r="B757" s="67">
        <v>45038</v>
      </c>
      <c r="C757" s="50">
        <v>21757</v>
      </c>
      <c r="D757" s="45">
        <v>8854</v>
      </c>
      <c r="E757" s="51">
        <v>12903</v>
      </c>
      <c r="F757" s="50" t="s">
        <v>0</v>
      </c>
      <c r="G757" s="51" t="s">
        <v>0</v>
      </c>
      <c r="H757" s="50" t="s">
        <v>0</v>
      </c>
      <c r="I757" s="45" t="s">
        <v>0</v>
      </c>
      <c r="J757" s="75" t="s">
        <v>0</v>
      </c>
      <c r="K757" s="228" t="s">
        <v>0</v>
      </c>
      <c r="L757" s="47" t="s">
        <v>0</v>
      </c>
      <c r="M757" s="51" t="s">
        <v>0</v>
      </c>
      <c r="N757" s="77"/>
      <c r="O757" s="228">
        <v>7645</v>
      </c>
      <c r="P757" s="228">
        <v>715</v>
      </c>
      <c r="Q757" s="228">
        <v>273</v>
      </c>
      <c r="R757" s="228">
        <v>221</v>
      </c>
      <c r="S757" s="18"/>
    </row>
    <row r="758" spans="2:19" ht="17.25" customHeight="1" x14ac:dyDescent="0.2">
      <c r="B758" s="67">
        <v>45039</v>
      </c>
      <c r="C758" s="50">
        <v>18744</v>
      </c>
      <c r="D758" s="45">
        <v>5938</v>
      </c>
      <c r="E758" s="51">
        <v>12806</v>
      </c>
      <c r="F758" s="50" t="s">
        <v>0</v>
      </c>
      <c r="G758" s="51" t="s">
        <v>0</v>
      </c>
      <c r="H758" s="50" t="s">
        <v>0</v>
      </c>
      <c r="I758" s="45" t="s">
        <v>0</v>
      </c>
      <c r="J758" s="75" t="s">
        <v>0</v>
      </c>
      <c r="K758" s="228" t="s">
        <v>0</v>
      </c>
      <c r="L758" s="47" t="s">
        <v>0</v>
      </c>
      <c r="M758" s="51" t="s">
        <v>0</v>
      </c>
      <c r="N758" s="77"/>
      <c r="O758" s="228">
        <v>5242</v>
      </c>
      <c r="P758" s="228">
        <v>426</v>
      </c>
      <c r="Q758" s="228">
        <v>161</v>
      </c>
      <c r="R758" s="228">
        <v>109</v>
      </c>
      <c r="S758" s="18"/>
    </row>
    <row r="759" spans="2:19" ht="17.25" customHeight="1" x14ac:dyDescent="0.2">
      <c r="B759" s="67">
        <v>45040</v>
      </c>
      <c r="C759" s="50">
        <v>21460</v>
      </c>
      <c r="D759" s="45">
        <v>8653</v>
      </c>
      <c r="E759" s="51">
        <v>12807</v>
      </c>
      <c r="F759" s="50" t="s">
        <v>0</v>
      </c>
      <c r="G759" s="51" t="s">
        <v>0</v>
      </c>
      <c r="H759" s="50" t="s">
        <v>0</v>
      </c>
      <c r="I759" s="45" t="s">
        <v>0</v>
      </c>
      <c r="J759" s="75" t="s">
        <v>0</v>
      </c>
      <c r="K759" s="228" t="s">
        <v>0</v>
      </c>
      <c r="L759" s="47" t="s">
        <v>0</v>
      </c>
      <c r="M759" s="51" t="s">
        <v>0</v>
      </c>
      <c r="N759" s="77"/>
      <c r="O759" s="228">
        <v>7369</v>
      </c>
      <c r="P759" s="228">
        <v>751</v>
      </c>
      <c r="Q759" s="228">
        <v>289</v>
      </c>
      <c r="R759" s="228">
        <v>244</v>
      </c>
      <c r="S759" s="18"/>
    </row>
    <row r="760" spans="2:19" ht="17.25" customHeight="1" x14ac:dyDescent="0.2">
      <c r="B760" s="67">
        <v>45041</v>
      </c>
      <c r="C760" s="50">
        <v>24185</v>
      </c>
      <c r="D760" s="45">
        <v>11438</v>
      </c>
      <c r="E760" s="51">
        <v>12747</v>
      </c>
      <c r="F760" s="50" t="s">
        <v>0</v>
      </c>
      <c r="G760" s="51" t="s">
        <v>0</v>
      </c>
      <c r="H760" s="50" t="s">
        <v>0</v>
      </c>
      <c r="I760" s="45" t="s">
        <v>0</v>
      </c>
      <c r="J760" s="75" t="s">
        <v>0</v>
      </c>
      <c r="K760" s="228" t="s">
        <v>0</v>
      </c>
      <c r="L760" s="47" t="s">
        <v>0</v>
      </c>
      <c r="M760" s="51" t="s">
        <v>0</v>
      </c>
      <c r="N760" s="77"/>
      <c r="O760" s="228">
        <v>9574</v>
      </c>
      <c r="P760" s="228">
        <v>1077</v>
      </c>
      <c r="Q760" s="228">
        <v>414</v>
      </c>
      <c r="R760" s="228">
        <v>373</v>
      </c>
      <c r="S760" s="18"/>
    </row>
    <row r="761" spans="2:19" ht="17.25" customHeight="1" x14ac:dyDescent="0.2">
      <c r="B761" s="67">
        <v>45042</v>
      </c>
      <c r="C761" s="50">
        <v>24804</v>
      </c>
      <c r="D761" s="45">
        <v>11954</v>
      </c>
      <c r="E761" s="51">
        <v>12850</v>
      </c>
      <c r="F761" s="50" t="s">
        <v>0</v>
      </c>
      <c r="G761" s="51" t="s">
        <v>0</v>
      </c>
      <c r="H761" s="50" t="s">
        <v>0</v>
      </c>
      <c r="I761" s="45" t="s">
        <v>0</v>
      </c>
      <c r="J761" s="75" t="s">
        <v>0</v>
      </c>
      <c r="K761" s="228" t="s">
        <v>0</v>
      </c>
      <c r="L761" s="47" t="s">
        <v>0</v>
      </c>
      <c r="M761" s="51" t="s">
        <v>0</v>
      </c>
      <c r="N761" s="77"/>
      <c r="O761" s="228">
        <v>9933</v>
      </c>
      <c r="P761" s="228">
        <v>1200</v>
      </c>
      <c r="Q761" s="228">
        <v>446</v>
      </c>
      <c r="R761" s="228">
        <v>375</v>
      </c>
      <c r="S761" s="18"/>
    </row>
    <row r="762" spans="2:19" ht="17.25" customHeight="1" x14ac:dyDescent="0.2">
      <c r="B762" s="67">
        <v>45043</v>
      </c>
      <c r="C762" s="50">
        <v>24283</v>
      </c>
      <c r="D762" s="45">
        <v>11523</v>
      </c>
      <c r="E762" s="51">
        <v>12760</v>
      </c>
      <c r="F762" s="50" t="s">
        <v>0</v>
      </c>
      <c r="G762" s="51" t="s">
        <v>0</v>
      </c>
      <c r="H762" s="50" t="s">
        <v>0</v>
      </c>
      <c r="I762" s="45" t="s">
        <v>0</v>
      </c>
      <c r="J762" s="75" t="s">
        <v>0</v>
      </c>
      <c r="K762" s="228" t="s">
        <v>0</v>
      </c>
      <c r="L762" s="47" t="s">
        <v>0</v>
      </c>
      <c r="M762" s="51" t="s">
        <v>0</v>
      </c>
      <c r="N762" s="77"/>
      <c r="O762" s="228">
        <v>9600</v>
      </c>
      <c r="P762" s="228">
        <v>1145</v>
      </c>
      <c r="Q762" s="228">
        <v>414</v>
      </c>
      <c r="R762" s="228">
        <v>364</v>
      </c>
      <c r="S762" s="18"/>
    </row>
    <row r="763" spans="2:19" ht="17.25" customHeight="1" x14ac:dyDescent="0.2">
      <c r="B763" s="67">
        <v>45044</v>
      </c>
      <c r="C763" s="50">
        <v>25319</v>
      </c>
      <c r="D763" s="45">
        <v>12736</v>
      </c>
      <c r="E763" s="51">
        <v>12583</v>
      </c>
      <c r="F763" s="50" t="s">
        <v>0</v>
      </c>
      <c r="G763" s="51" t="s">
        <v>0</v>
      </c>
      <c r="H763" s="50" t="s">
        <v>0</v>
      </c>
      <c r="I763" s="45" t="s">
        <v>0</v>
      </c>
      <c r="J763" s="75" t="s">
        <v>0</v>
      </c>
      <c r="K763" s="228" t="s">
        <v>0</v>
      </c>
      <c r="L763" s="47" t="s">
        <v>0</v>
      </c>
      <c r="M763" s="51" t="s">
        <v>0</v>
      </c>
      <c r="N763" s="77"/>
      <c r="O763" s="228">
        <v>10785</v>
      </c>
      <c r="P763" s="228">
        <v>1179</v>
      </c>
      <c r="Q763" s="228">
        <v>408</v>
      </c>
      <c r="R763" s="228">
        <v>364</v>
      </c>
      <c r="S763" s="18"/>
    </row>
    <row r="764" spans="2:19" ht="17.25" customHeight="1" x14ac:dyDescent="0.2">
      <c r="B764" s="67">
        <v>45045</v>
      </c>
      <c r="C764" s="50">
        <v>21819</v>
      </c>
      <c r="D764" s="45">
        <v>9449</v>
      </c>
      <c r="E764" s="51">
        <v>12370</v>
      </c>
      <c r="F764" s="50" t="s">
        <v>0</v>
      </c>
      <c r="G764" s="51" t="s">
        <v>0</v>
      </c>
      <c r="H764" s="50" t="s">
        <v>0</v>
      </c>
      <c r="I764" s="45" t="s">
        <v>0</v>
      </c>
      <c r="J764" s="75" t="s">
        <v>0</v>
      </c>
      <c r="K764" s="228" t="s">
        <v>0</v>
      </c>
      <c r="L764" s="47" t="s">
        <v>0</v>
      </c>
      <c r="M764" s="51" t="s">
        <v>0</v>
      </c>
      <c r="N764" s="77"/>
      <c r="O764" s="228">
        <v>8221</v>
      </c>
      <c r="P764" s="228">
        <v>749</v>
      </c>
      <c r="Q764" s="228">
        <v>272</v>
      </c>
      <c r="R764" s="228">
        <v>207</v>
      </c>
      <c r="S764" s="18"/>
    </row>
    <row r="765" spans="2:19" ht="17.25" customHeight="1" x14ac:dyDescent="0.2">
      <c r="B765" s="68">
        <v>45046</v>
      </c>
      <c r="C765" s="52">
        <v>19167</v>
      </c>
      <c r="D765" s="53">
        <v>6785</v>
      </c>
      <c r="E765" s="54">
        <v>12382</v>
      </c>
      <c r="F765" s="52" t="s">
        <v>0</v>
      </c>
      <c r="G765" s="54" t="s">
        <v>0</v>
      </c>
      <c r="H765" s="52" t="s">
        <v>0</v>
      </c>
      <c r="I765" s="53" t="s">
        <v>0</v>
      </c>
      <c r="J765" s="76" t="s">
        <v>0</v>
      </c>
      <c r="K765" s="231" t="s">
        <v>0</v>
      </c>
      <c r="L765" s="55" t="s">
        <v>0</v>
      </c>
      <c r="M765" s="54" t="s">
        <v>0</v>
      </c>
      <c r="N765" s="77"/>
      <c r="O765" s="231">
        <v>6014</v>
      </c>
      <c r="P765" s="231">
        <v>471</v>
      </c>
      <c r="Q765" s="231">
        <v>201</v>
      </c>
      <c r="R765" s="231">
        <v>99</v>
      </c>
      <c r="S765" s="18"/>
    </row>
    <row r="766" spans="2:19" ht="17.25" customHeight="1" x14ac:dyDescent="0.2">
      <c r="B766" s="69">
        <v>45047</v>
      </c>
      <c r="C766" s="70">
        <v>18402</v>
      </c>
      <c r="D766" s="71">
        <v>6112</v>
      </c>
      <c r="E766" s="72">
        <v>12290</v>
      </c>
      <c r="F766" s="70" t="s">
        <v>0</v>
      </c>
      <c r="G766" s="72" t="s">
        <v>0</v>
      </c>
      <c r="H766" s="70" t="s">
        <v>0</v>
      </c>
      <c r="I766" s="71" t="s">
        <v>0</v>
      </c>
      <c r="J766" s="74" t="s">
        <v>0</v>
      </c>
      <c r="K766" s="230" t="s">
        <v>0</v>
      </c>
      <c r="L766" s="73" t="s">
        <v>0</v>
      </c>
      <c r="M766" s="72" t="s">
        <v>0</v>
      </c>
      <c r="N766" s="77"/>
      <c r="O766" s="230">
        <v>5347</v>
      </c>
      <c r="P766" s="230">
        <v>454</v>
      </c>
      <c r="Q766" s="230">
        <v>184</v>
      </c>
      <c r="R766" s="230">
        <v>127</v>
      </c>
      <c r="S766" s="18"/>
    </row>
    <row r="767" spans="2:19" ht="17.25" customHeight="1" x14ac:dyDescent="0.2">
      <c r="B767" s="67">
        <v>45048</v>
      </c>
      <c r="C767" s="50">
        <v>20832</v>
      </c>
      <c r="D767" s="45">
        <v>8432</v>
      </c>
      <c r="E767" s="51">
        <v>12400</v>
      </c>
      <c r="F767" s="50" t="s">
        <v>0</v>
      </c>
      <c r="G767" s="51" t="s">
        <v>0</v>
      </c>
      <c r="H767" s="50" t="s">
        <v>0</v>
      </c>
      <c r="I767" s="45" t="s">
        <v>0</v>
      </c>
      <c r="J767" s="75" t="s">
        <v>0</v>
      </c>
      <c r="K767" s="228" t="s">
        <v>0</v>
      </c>
      <c r="L767" s="47" t="s">
        <v>0</v>
      </c>
      <c r="M767" s="51" t="s">
        <v>0</v>
      </c>
      <c r="N767" s="77"/>
      <c r="O767" s="228">
        <v>7223</v>
      </c>
      <c r="P767" s="228">
        <v>711</v>
      </c>
      <c r="Q767" s="228">
        <v>274</v>
      </c>
      <c r="R767" s="228">
        <v>224</v>
      </c>
      <c r="S767" s="18"/>
    </row>
    <row r="768" spans="2:19" ht="17.25" customHeight="1" x14ac:dyDescent="0.2">
      <c r="B768" s="67">
        <v>45049</v>
      </c>
      <c r="C768" s="50">
        <v>23291</v>
      </c>
      <c r="D768" s="45">
        <v>10759</v>
      </c>
      <c r="E768" s="51">
        <v>12532</v>
      </c>
      <c r="F768" s="50" t="s">
        <v>0</v>
      </c>
      <c r="G768" s="51" t="s">
        <v>0</v>
      </c>
      <c r="H768" s="50" t="s">
        <v>0</v>
      </c>
      <c r="I768" s="45" t="s">
        <v>0</v>
      </c>
      <c r="J768" s="75" t="s">
        <v>0</v>
      </c>
      <c r="K768" s="228" t="s">
        <v>0</v>
      </c>
      <c r="L768" s="47" t="s">
        <v>0</v>
      </c>
      <c r="M768" s="51" t="s">
        <v>0</v>
      </c>
      <c r="N768" s="77"/>
      <c r="O768" s="228">
        <v>9018</v>
      </c>
      <c r="P768" s="228">
        <v>985</v>
      </c>
      <c r="Q768" s="228">
        <v>413</v>
      </c>
      <c r="R768" s="228">
        <v>343</v>
      </c>
      <c r="S768" s="18"/>
    </row>
    <row r="769" spans="2:19" ht="17.25" customHeight="1" x14ac:dyDescent="0.2">
      <c r="B769" s="67">
        <v>45050</v>
      </c>
      <c r="C769" s="50">
        <v>24630</v>
      </c>
      <c r="D769" s="45">
        <v>11610</v>
      </c>
      <c r="E769" s="51">
        <v>13020</v>
      </c>
      <c r="F769" s="50" t="s">
        <v>0</v>
      </c>
      <c r="G769" s="51" t="s">
        <v>0</v>
      </c>
      <c r="H769" s="50" t="s">
        <v>0</v>
      </c>
      <c r="I769" s="45" t="s">
        <v>0</v>
      </c>
      <c r="J769" s="75" t="s">
        <v>0</v>
      </c>
      <c r="K769" s="228" t="s">
        <v>0</v>
      </c>
      <c r="L769" s="47" t="s">
        <v>0</v>
      </c>
      <c r="M769" s="51" t="s">
        <v>0</v>
      </c>
      <c r="N769" s="77"/>
      <c r="O769" s="228">
        <v>9647</v>
      </c>
      <c r="P769" s="228">
        <v>1139</v>
      </c>
      <c r="Q769" s="228">
        <v>443</v>
      </c>
      <c r="R769" s="228">
        <v>381</v>
      </c>
      <c r="S769" s="18"/>
    </row>
    <row r="770" spans="2:19" ht="17.25" customHeight="1" x14ac:dyDescent="0.2">
      <c r="B770" s="67">
        <v>45051</v>
      </c>
      <c r="C770" s="50">
        <v>25919</v>
      </c>
      <c r="D770" s="45">
        <v>12793</v>
      </c>
      <c r="E770" s="51">
        <v>13126</v>
      </c>
      <c r="F770" s="50" t="s">
        <v>0</v>
      </c>
      <c r="G770" s="51" t="s">
        <v>0</v>
      </c>
      <c r="H770" s="50" t="s">
        <v>0</v>
      </c>
      <c r="I770" s="45" t="s">
        <v>0</v>
      </c>
      <c r="J770" s="75" t="s">
        <v>0</v>
      </c>
      <c r="K770" s="228" t="s">
        <v>0</v>
      </c>
      <c r="L770" s="47" t="s">
        <v>0</v>
      </c>
      <c r="M770" s="51" t="s">
        <v>0</v>
      </c>
      <c r="N770" s="77"/>
      <c r="O770" s="228">
        <v>10737</v>
      </c>
      <c r="P770" s="228">
        <v>1261</v>
      </c>
      <c r="Q770" s="228">
        <v>395</v>
      </c>
      <c r="R770" s="228">
        <v>400</v>
      </c>
      <c r="S770" s="18"/>
    </row>
    <row r="771" spans="2:19" ht="17.25" customHeight="1" x14ac:dyDescent="0.2">
      <c r="B771" s="67">
        <v>45052</v>
      </c>
      <c r="C771" s="50">
        <v>22073</v>
      </c>
      <c r="D771" s="45">
        <v>9259</v>
      </c>
      <c r="E771" s="51">
        <v>12814</v>
      </c>
      <c r="F771" s="50" t="s">
        <v>0</v>
      </c>
      <c r="G771" s="51" t="s">
        <v>0</v>
      </c>
      <c r="H771" s="50" t="s">
        <v>0</v>
      </c>
      <c r="I771" s="45" t="s">
        <v>0</v>
      </c>
      <c r="J771" s="75" t="s">
        <v>0</v>
      </c>
      <c r="K771" s="228" t="s">
        <v>0</v>
      </c>
      <c r="L771" s="47" t="s">
        <v>0</v>
      </c>
      <c r="M771" s="51" t="s">
        <v>0</v>
      </c>
      <c r="N771" s="77"/>
      <c r="O771" s="228">
        <v>7970</v>
      </c>
      <c r="P771" s="228">
        <v>791</v>
      </c>
      <c r="Q771" s="228">
        <v>271</v>
      </c>
      <c r="R771" s="228">
        <v>227</v>
      </c>
      <c r="S771" s="18"/>
    </row>
    <row r="772" spans="2:19" ht="17.25" customHeight="1" x14ac:dyDescent="0.2">
      <c r="B772" s="67">
        <v>45053</v>
      </c>
      <c r="C772" s="50">
        <v>19549</v>
      </c>
      <c r="D772" s="45">
        <v>6853</v>
      </c>
      <c r="E772" s="51">
        <v>12696</v>
      </c>
      <c r="F772" s="50" t="s">
        <v>0</v>
      </c>
      <c r="G772" s="51" t="s">
        <v>0</v>
      </c>
      <c r="H772" s="50" t="s">
        <v>0</v>
      </c>
      <c r="I772" s="45" t="s">
        <v>0</v>
      </c>
      <c r="J772" s="75" t="s">
        <v>0</v>
      </c>
      <c r="K772" s="228" t="s">
        <v>0</v>
      </c>
      <c r="L772" s="47" t="s">
        <v>0</v>
      </c>
      <c r="M772" s="51" t="s">
        <v>0</v>
      </c>
      <c r="N772" s="77"/>
      <c r="O772" s="228">
        <v>6114</v>
      </c>
      <c r="P772" s="228">
        <v>436</v>
      </c>
      <c r="Q772" s="228">
        <v>195</v>
      </c>
      <c r="R772" s="228">
        <v>108</v>
      </c>
      <c r="S772" s="18"/>
    </row>
    <row r="773" spans="2:19" ht="17.25" customHeight="1" x14ac:dyDescent="0.2">
      <c r="B773" s="67">
        <v>45054</v>
      </c>
      <c r="C773" s="50">
        <v>18544</v>
      </c>
      <c r="D773" s="45">
        <v>6045</v>
      </c>
      <c r="E773" s="51">
        <v>12499</v>
      </c>
      <c r="F773" s="50" t="s">
        <v>0</v>
      </c>
      <c r="G773" s="51" t="s">
        <v>0</v>
      </c>
      <c r="H773" s="50" t="s">
        <v>0</v>
      </c>
      <c r="I773" s="45" t="s">
        <v>0</v>
      </c>
      <c r="J773" s="75" t="s">
        <v>0</v>
      </c>
      <c r="K773" s="228" t="s">
        <v>0</v>
      </c>
      <c r="L773" s="47" t="s">
        <v>0</v>
      </c>
      <c r="M773" s="51" t="s">
        <v>0</v>
      </c>
      <c r="N773" s="77"/>
      <c r="O773" s="228">
        <v>5372</v>
      </c>
      <c r="P773" s="228">
        <v>408</v>
      </c>
      <c r="Q773" s="228">
        <v>157</v>
      </c>
      <c r="R773" s="228">
        <v>108</v>
      </c>
      <c r="S773" s="18"/>
    </row>
    <row r="774" spans="2:19" ht="17.25" customHeight="1" x14ac:dyDescent="0.2">
      <c r="B774" s="67">
        <v>45055</v>
      </c>
      <c r="C774" s="50">
        <v>21227</v>
      </c>
      <c r="D774" s="45">
        <v>8504</v>
      </c>
      <c r="E774" s="51">
        <v>12723</v>
      </c>
      <c r="F774" s="50" t="s">
        <v>0</v>
      </c>
      <c r="G774" s="51" t="s">
        <v>0</v>
      </c>
      <c r="H774" s="50" t="s">
        <v>0</v>
      </c>
      <c r="I774" s="45" t="s">
        <v>0</v>
      </c>
      <c r="J774" s="75" t="s">
        <v>0</v>
      </c>
      <c r="K774" s="228" t="s">
        <v>0</v>
      </c>
      <c r="L774" s="47" t="s">
        <v>0</v>
      </c>
      <c r="M774" s="51" t="s">
        <v>0</v>
      </c>
      <c r="N774" s="77"/>
      <c r="O774" s="228">
        <v>7276</v>
      </c>
      <c r="P774" s="228">
        <v>719</v>
      </c>
      <c r="Q774" s="228">
        <v>241</v>
      </c>
      <c r="R774" s="228">
        <v>268</v>
      </c>
      <c r="S774" s="18"/>
    </row>
    <row r="775" spans="2:19" ht="17.25" customHeight="1" x14ac:dyDescent="0.2">
      <c r="B775" s="67">
        <v>45056</v>
      </c>
      <c r="C775" s="50">
        <v>24168</v>
      </c>
      <c r="D775" s="45">
        <v>11087</v>
      </c>
      <c r="E775" s="51">
        <v>13081</v>
      </c>
      <c r="F775" s="50" t="s">
        <v>0</v>
      </c>
      <c r="G775" s="51" t="s">
        <v>0</v>
      </c>
      <c r="H775" s="50" t="s">
        <v>0</v>
      </c>
      <c r="I775" s="45" t="s">
        <v>0</v>
      </c>
      <c r="J775" s="75" t="s">
        <v>0</v>
      </c>
      <c r="K775" s="228" t="s">
        <v>0</v>
      </c>
      <c r="L775" s="47" t="s">
        <v>0</v>
      </c>
      <c r="M775" s="51" t="s">
        <v>0</v>
      </c>
      <c r="N775" s="77"/>
      <c r="O775" s="228">
        <v>9360</v>
      </c>
      <c r="P775" s="228">
        <v>1002</v>
      </c>
      <c r="Q775" s="228">
        <v>371</v>
      </c>
      <c r="R775" s="228">
        <v>354</v>
      </c>
      <c r="S775" s="18"/>
    </row>
    <row r="776" spans="2:19" ht="17.25" customHeight="1" x14ac:dyDescent="0.2">
      <c r="B776" s="67">
        <v>45057</v>
      </c>
      <c r="C776" s="50">
        <v>24814</v>
      </c>
      <c r="D776" s="45">
        <v>11619</v>
      </c>
      <c r="E776" s="51">
        <v>13195</v>
      </c>
      <c r="F776" s="50" t="s">
        <v>0</v>
      </c>
      <c r="G776" s="51" t="s">
        <v>0</v>
      </c>
      <c r="H776" s="50" t="s">
        <v>0</v>
      </c>
      <c r="I776" s="45" t="s">
        <v>0</v>
      </c>
      <c r="J776" s="75" t="s">
        <v>0</v>
      </c>
      <c r="K776" s="228" t="s">
        <v>0</v>
      </c>
      <c r="L776" s="47" t="s">
        <v>0</v>
      </c>
      <c r="M776" s="51" t="s">
        <v>0</v>
      </c>
      <c r="N776" s="77"/>
      <c r="O776" s="228">
        <v>9580</v>
      </c>
      <c r="P776" s="228">
        <v>1195</v>
      </c>
      <c r="Q776" s="228">
        <v>445</v>
      </c>
      <c r="R776" s="228">
        <v>399</v>
      </c>
      <c r="S776" s="18"/>
    </row>
    <row r="777" spans="2:19" ht="17.25" customHeight="1" x14ac:dyDescent="0.2">
      <c r="B777" s="67">
        <v>45058</v>
      </c>
      <c r="C777" s="50">
        <v>25419</v>
      </c>
      <c r="D777" s="45">
        <v>12486</v>
      </c>
      <c r="E777" s="51">
        <v>12933</v>
      </c>
      <c r="F777" s="50" t="s">
        <v>0</v>
      </c>
      <c r="G777" s="51" t="s">
        <v>0</v>
      </c>
      <c r="H777" s="50" t="s">
        <v>0</v>
      </c>
      <c r="I777" s="45" t="s">
        <v>0</v>
      </c>
      <c r="J777" s="75" t="s">
        <v>0</v>
      </c>
      <c r="K777" s="228" t="s">
        <v>0</v>
      </c>
      <c r="L777" s="47" t="s">
        <v>0</v>
      </c>
      <c r="M777" s="51" t="s">
        <v>0</v>
      </c>
      <c r="N777" s="77"/>
      <c r="O777" s="228">
        <v>10442</v>
      </c>
      <c r="P777" s="228">
        <v>1240</v>
      </c>
      <c r="Q777" s="228">
        <v>435</v>
      </c>
      <c r="R777" s="228">
        <v>369</v>
      </c>
      <c r="S777" s="18"/>
    </row>
    <row r="778" spans="2:19" ht="17.25" customHeight="1" x14ac:dyDescent="0.2">
      <c r="B778" s="67">
        <v>45059</v>
      </c>
      <c r="C778" s="50">
        <v>21777</v>
      </c>
      <c r="D778" s="45">
        <v>9061</v>
      </c>
      <c r="E778" s="51">
        <v>12716</v>
      </c>
      <c r="F778" s="50" t="s">
        <v>0</v>
      </c>
      <c r="G778" s="51" t="s">
        <v>0</v>
      </c>
      <c r="H778" s="50" t="s">
        <v>0</v>
      </c>
      <c r="I778" s="45" t="s">
        <v>0</v>
      </c>
      <c r="J778" s="75" t="s">
        <v>0</v>
      </c>
      <c r="K778" s="228" t="s">
        <v>0</v>
      </c>
      <c r="L778" s="47" t="s">
        <v>0</v>
      </c>
      <c r="M778" s="51" t="s">
        <v>0</v>
      </c>
      <c r="N778" s="77"/>
      <c r="O778" s="228">
        <v>7802</v>
      </c>
      <c r="P778" s="228">
        <v>754</v>
      </c>
      <c r="Q778" s="228">
        <v>277</v>
      </c>
      <c r="R778" s="228">
        <v>228</v>
      </c>
      <c r="S778" s="18"/>
    </row>
    <row r="779" spans="2:19" ht="17.25" customHeight="1" x14ac:dyDescent="0.2">
      <c r="B779" s="67">
        <v>45060</v>
      </c>
      <c r="C779" s="50">
        <v>19307</v>
      </c>
      <c r="D779" s="45">
        <v>6358</v>
      </c>
      <c r="E779" s="51">
        <v>12949</v>
      </c>
      <c r="F779" s="50" t="s">
        <v>0</v>
      </c>
      <c r="G779" s="51" t="s">
        <v>0</v>
      </c>
      <c r="H779" s="50" t="s">
        <v>0</v>
      </c>
      <c r="I779" s="45" t="s">
        <v>0</v>
      </c>
      <c r="J779" s="75" t="s">
        <v>0</v>
      </c>
      <c r="K779" s="228" t="s">
        <v>0</v>
      </c>
      <c r="L779" s="47" t="s">
        <v>0</v>
      </c>
      <c r="M779" s="51" t="s">
        <v>0</v>
      </c>
      <c r="N779" s="77"/>
      <c r="O779" s="228">
        <v>5683</v>
      </c>
      <c r="P779" s="228">
        <v>409</v>
      </c>
      <c r="Q779" s="228">
        <v>160</v>
      </c>
      <c r="R779" s="228">
        <v>106</v>
      </c>
      <c r="S779" s="18"/>
    </row>
    <row r="780" spans="2:19" ht="17.25" customHeight="1" x14ac:dyDescent="0.2">
      <c r="B780" s="67">
        <v>45061</v>
      </c>
      <c r="C780" s="50">
        <v>22041</v>
      </c>
      <c r="D780" s="45">
        <v>8999</v>
      </c>
      <c r="E780" s="51">
        <v>13042</v>
      </c>
      <c r="F780" s="50" t="s">
        <v>0</v>
      </c>
      <c r="G780" s="51" t="s">
        <v>0</v>
      </c>
      <c r="H780" s="50" t="s">
        <v>0</v>
      </c>
      <c r="I780" s="45" t="s">
        <v>0</v>
      </c>
      <c r="J780" s="75" t="s">
        <v>0</v>
      </c>
      <c r="K780" s="228" t="s">
        <v>0</v>
      </c>
      <c r="L780" s="47" t="s">
        <v>0</v>
      </c>
      <c r="M780" s="51" t="s">
        <v>0</v>
      </c>
      <c r="N780" s="77"/>
      <c r="O780" s="228">
        <v>7604</v>
      </c>
      <c r="P780" s="228">
        <v>855</v>
      </c>
      <c r="Q780" s="228">
        <v>271</v>
      </c>
      <c r="R780" s="228">
        <v>269</v>
      </c>
      <c r="S780" s="18"/>
    </row>
    <row r="781" spans="2:19" ht="17.25" customHeight="1" x14ac:dyDescent="0.2">
      <c r="B781" s="67">
        <v>45062</v>
      </c>
      <c r="C781" s="50">
        <v>24267</v>
      </c>
      <c r="D781" s="45">
        <v>11373</v>
      </c>
      <c r="E781" s="51">
        <v>12894</v>
      </c>
      <c r="F781" s="50" t="s">
        <v>0</v>
      </c>
      <c r="G781" s="51" t="s">
        <v>0</v>
      </c>
      <c r="H781" s="50" t="s">
        <v>0</v>
      </c>
      <c r="I781" s="45" t="s">
        <v>0</v>
      </c>
      <c r="J781" s="75" t="s">
        <v>0</v>
      </c>
      <c r="K781" s="228" t="s">
        <v>0</v>
      </c>
      <c r="L781" s="47" t="s">
        <v>0</v>
      </c>
      <c r="M781" s="51" t="s">
        <v>0</v>
      </c>
      <c r="N781" s="77"/>
      <c r="O781" s="228">
        <v>9542</v>
      </c>
      <c r="P781" s="228">
        <v>1089</v>
      </c>
      <c r="Q781" s="228">
        <v>405</v>
      </c>
      <c r="R781" s="228">
        <v>337</v>
      </c>
      <c r="S781" s="18"/>
    </row>
    <row r="782" spans="2:19" ht="17.25" customHeight="1" x14ac:dyDescent="0.2">
      <c r="B782" s="67">
        <v>45063</v>
      </c>
      <c r="C782" s="50">
        <v>24700</v>
      </c>
      <c r="D782" s="45">
        <v>11716</v>
      </c>
      <c r="E782" s="51">
        <v>12984</v>
      </c>
      <c r="F782" s="50" t="s">
        <v>0</v>
      </c>
      <c r="G782" s="51" t="s">
        <v>0</v>
      </c>
      <c r="H782" s="50" t="s">
        <v>0</v>
      </c>
      <c r="I782" s="45" t="s">
        <v>0</v>
      </c>
      <c r="J782" s="75" t="s">
        <v>0</v>
      </c>
      <c r="K782" s="228" t="s">
        <v>0</v>
      </c>
      <c r="L782" s="47" t="s">
        <v>0</v>
      </c>
      <c r="M782" s="51" t="s">
        <v>0</v>
      </c>
      <c r="N782" s="77"/>
      <c r="O782" s="228">
        <v>9773</v>
      </c>
      <c r="P782" s="228">
        <v>1183</v>
      </c>
      <c r="Q782" s="228">
        <v>422</v>
      </c>
      <c r="R782" s="228">
        <v>338</v>
      </c>
      <c r="S782" s="18"/>
    </row>
    <row r="783" spans="2:19" ht="17.25" customHeight="1" x14ac:dyDescent="0.2">
      <c r="B783" s="67">
        <v>45064</v>
      </c>
      <c r="C783" s="50">
        <v>24905</v>
      </c>
      <c r="D783" s="45">
        <v>12117</v>
      </c>
      <c r="E783" s="51">
        <v>12788</v>
      </c>
      <c r="F783" s="50" t="s">
        <v>0</v>
      </c>
      <c r="G783" s="51" t="s">
        <v>0</v>
      </c>
      <c r="H783" s="50" t="s">
        <v>0</v>
      </c>
      <c r="I783" s="45" t="s">
        <v>0</v>
      </c>
      <c r="J783" s="75" t="s">
        <v>0</v>
      </c>
      <c r="K783" s="228" t="s">
        <v>0</v>
      </c>
      <c r="L783" s="47" t="s">
        <v>0</v>
      </c>
      <c r="M783" s="51" t="s">
        <v>0</v>
      </c>
      <c r="N783" s="77"/>
      <c r="O783" s="228">
        <v>10055</v>
      </c>
      <c r="P783" s="228">
        <v>1215</v>
      </c>
      <c r="Q783" s="228">
        <v>450</v>
      </c>
      <c r="R783" s="228">
        <v>397</v>
      </c>
      <c r="S783" s="18"/>
    </row>
    <row r="784" spans="2:19" ht="17.25" customHeight="1" x14ac:dyDescent="0.2">
      <c r="B784" s="67">
        <v>45065</v>
      </c>
      <c r="C784" s="50">
        <v>25578</v>
      </c>
      <c r="D784" s="45">
        <v>12743</v>
      </c>
      <c r="E784" s="51">
        <v>12835</v>
      </c>
      <c r="F784" s="50" t="s">
        <v>0</v>
      </c>
      <c r="G784" s="51" t="s">
        <v>0</v>
      </c>
      <c r="H784" s="50" t="s">
        <v>0</v>
      </c>
      <c r="I784" s="45" t="s">
        <v>0</v>
      </c>
      <c r="J784" s="75" t="s">
        <v>0</v>
      </c>
      <c r="K784" s="228" t="s">
        <v>0</v>
      </c>
      <c r="L784" s="47" t="s">
        <v>0</v>
      </c>
      <c r="M784" s="51" t="s">
        <v>0</v>
      </c>
      <c r="N784" s="77"/>
      <c r="O784" s="228">
        <v>10756</v>
      </c>
      <c r="P784" s="228">
        <v>1165</v>
      </c>
      <c r="Q784" s="228">
        <v>434</v>
      </c>
      <c r="R784" s="228">
        <v>388</v>
      </c>
      <c r="S784" s="18"/>
    </row>
    <row r="785" spans="2:19" ht="17.25" customHeight="1" x14ac:dyDescent="0.2">
      <c r="B785" s="67">
        <v>45066</v>
      </c>
      <c r="C785" s="50">
        <v>22048</v>
      </c>
      <c r="D785" s="45">
        <v>9381</v>
      </c>
      <c r="E785" s="51">
        <v>12667</v>
      </c>
      <c r="F785" s="50" t="s">
        <v>0</v>
      </c>
      <c r="G785" s="51" t="s">
        <v>0</v>
      </c>
      <c r="H785" s="50" t="s">
        <v>0</v>
      </c>
      <c r="I785" s="45" t="s">
        <v>0</v>
      </c>
      <c r="J785" s="75" t="s">
        <v>0</v>
      </c>
      <c r="K785" s="228" t="s">
        <v>0</v>
      </c>
      <c r="L785" s="47" t="s">
        <v>0</v>
      </c>
      <c r="M785" s="51" t="s">
        <v>0</v>
      </c>
      <c r="N785" s="77"/>
      <c r="O785" s="228">
        <v>8185</v>
      </c>
      <c r="P785" s="228">
        <v>730</v>
      </c>
      <c r="Q785" s="228">
        <v>272</v>
      </c>
      <c r="R785" s="228">
        <v>194</v>
      </c>
      <c r="S785" s="18"/>
    </row>
    <row r="786" spans="2:19" ht="17.25" customHeight="1" x14ac:dyDescent="0.2">
      <c r="B786" s="67">
        <v>45067</v>
      </c>
      <c r="C786" s="50">
        <v>18666</v>
      </c>
      <c r="D786" s="45">
        <v>6258</v>
      </c>
      <c r="E786" s="51">
        <v>12408</v>
      </c>
      <c r="F786" s="50" t="s">
        <v>0</v>
      </c>
      <c r="G786" s="51" t="s">
        <v>0</v>
      </c>
      <c r="H786" s="50" t="s">
        <v>0</v>
      </c>
      <c r="I786" s="45" t="s">
        <v>0</v>
      </c>
      <c r="J786" s="75" t="s">
        <v>0</v>
      </c>
      <c r="K786" s="228" t="s">
        <v>0</v>
      </c>
      <c r="L786" s="47" t="s">
        <v>0</v>
      </c>
      <c r="M786" s="51" t="s">
        <v>0</v>
      </c>
      <c r="N786" s="77"/>
      <c r="O786" s="228">
        <v>5574</v>
      </c>
      <c r="P786" s="228">
        <v>420</v>
      </c>
      <c r="Q786" s="228">
        <v>163</v>
      </c>
      <c r="R786" s="228">
        <v>101</v>
      </c>
      <c r="S786" s="18"/>
    </row>
    <row r="787" spans="2:19" ht="17.25" customHeight="1" x14ac:dyDescent="0.2">
      <c r="B787" s="67">
        <v>45068</v>
      </c>
      <c r="C787" s="50">
        <v>21453</v>
      </c>
      <c r="D787" s="45">
        <v>8859</v>
      </c>
      <c r="E787" s="51">
        <v>12594</v>
      </c>
      <c r="F787" s="50" t="s">
        <v>0</v>
      </c>
      <c r="G787" s="51" t="s">
        <v>0</v>
      </c>
      <c r="H787" s="50" t="s">
        <v>0</v>
      </c>
      <c r="I787" s="45" t="s">
        <v>0</v>
      </c>
      <c r="J787" s="75" t="s">
        <v>0</v>
      </c>
      <c r="K787" s="228" t="s">
        <v>0</v>
      </c>
      <c r="L787" s="47" t="s">
        <v>0</v>
      </c>
      <c r="M787" s="51" t="s">
        <v>0</v>
      </c>
      <c r="N787" s="77"/>
      <c r="O787" s="228">
        <v>7586</v>
      </c>
      <c r="P787" s="228">
        <v>734</v>
      </c>
      <c r="Q787" s="228">
        <v>268</v>
      </c>
      <c r="R787" s="228">
        <v>271</v>
      </c>
      <c r="S787" s="18"/>
    </row>
    <row r="788" spans="2:19" ht="17.25" customHeight="1" x14ac:dyDescent="0.2">
      <c r="B788" s="67">
        <v>45069</v>
      </c>
      <c r="C788" s="50">
        <v>23636</v>
      </c>
      <c r="D788" s="45">
        <v>11300</v>
      </c>
      <c r="E788" s="51">
        <v>12336</v>
      </c>
      <c r="F788" s="50" t="s">
        <v>0</v>
      </c>
      <c r="G788" s="51" t="s">
        <v>0</v>
      </c>
      <c r="H788" s="50" t="s">
        <v>0</v>
      </c>
      <c r="I788" s="45" t="s">
        <v>0</v>
      </c>
      <c r="J788" s="75" t="s">
        <v>0</v>
      </c>
      <c r="K788" s="228" t="s">
        <v>0</v>
      </c>
      <c r="L788" s="47" t="s">
        <v>0</v>
      </c>
      <c r="M788" s="51" t="s">
        <v>0</v>
      </c>
      <c r="N788" s="77"/>
      <c r="O788" s="228">
        <v>9506</v>
      </c>
      <c r="P788" s="228">
        <v>1064</v>
      </c>
      <c r="Q788" s="228">
        <v>379</v>
      </c>
      <c r="R788" s="228">
        <v>351</v>
      </c>
      <c r="S788" s="18"/>
    </row>
    <row r="789" spans="2:19" ht="17.25" customHeight="1" x14ac:dyDescent="0.2">
      <c r="B789" s="67">
        <v>45070</v>
      </c>
      <c r="C789" s="50">
        <v>24349</v>
      </c>
      <c r="D789" s="45">
        <v>11748</v>
      </c>
      <c r="E789" s="51">
        <v>12601</v>
      </c>
      <c r="F789" s="50" t="s">
        <v>0</v>
      </c>
      <c r="G789" s="51" t="s">
        <v>0</v>
      </c>
      <c r="H789" s="50" t="s">
        <v>0</v>
      </c>
      <c r="I789" s="45" t="s">
        <v>0</v>
      </c>
      <c r="J789" s="75" t="s">
        <v>0</v>
      </c>
      <c r="K789" s="228" t="s">
        <v>0</v>
      </c>
      <c r="L789" s="47" t="s">
        <v>0</v>
      </c>
      <c r="M789" s="51" t="s">
        <v>0</v>
      </c>
      <c r="N789" s="77"/>
      <c r="O789" s="228">
        <v>9816</v>
      </c>
      <c r="P789" s="228">
        <v>1153</v>
      </c>
      <c r="Q789" s="228">
        <v>400</v>
      </c>
      <c r="R789" s="228">
        <v>379</v>
      </c>
      <c r="S789" s="18"/>
    </row>
    <row r="790" spans="2:19" ht="17.25" customHeight="1" x14ac:dyDescent="0.2">
      <c r="B790" s="67">
        <v>45071</v>
      </c>
      <c r="C790" s="50">
        <v>24548</v>
      </c>
      <c r="D790" s="45">
        <v>11994</v>
      </c>
      <c r="E790" s="51">
        <v>12554</v>
      </c>
      <c r="F790" s="50" t="s">
        <v>0</v>
      </c>
      <c r="G790" s="51" t="s">
        <v>0</v>
      </c>
      <c r="H790" s="50" t="s">
        <v>0</v>
      </c>
      <c r="I790" s="45" t="s">
        <v>0</v>
      </c>
      <c r="J790" s="75" t="s">
        <v>0</v>
      </c>
      <c r="K790" s="228" t="s">
        <v>0</v>
      </c>
      <c r="L790" s="47" t="s">
        <v>0</v>
      </c>
      <c r="M790" s="51" t="s">
        <v>0</v>
      </c>
      <c r="N790" s="77"/>
      <c r="O790" s="228">
        <v>10021</v>
      </c>
      <c r="P790" s="228">
        <v>1154</v>
      </c>
      <c r="Q790" s="228">
        <v>443</v>
      </c>
      <c r="R790" s="228">
        <v>376</v>
      </c>
      <c r="S790" s="18"/>
    </row>
    <row r="791" spans="2:19" ht="17.25" customHeight="1" x14ac:dyDescent="0.2">
      <c r="B791" s="67">
        <v>45072</v>
      </c>
      <c r="C791" s="50">
        <v>24880</v>
      </c>
      <c r="D791" s="45">
        <v>12635</v>
      </c>
      <c r="E791" s="51">
        <v>12245</v>
      </c>
      <c r="F791" s="50" t="s">
        <v>0</v>
      </c>
      <c r="G791" s="51" t="s">
        <v>0</v>
      </c>
      <c r="H791" s="50" t="s">
        <v>0</v>
      </c>
      <c r="I791" s="45" t="s">
        <v>0</v>
      </c>
      <c r="J791" s="75" t="s">
        <v>0</v>
      </c>
      <c r="K791" s="228" t="s">
        <v>0</v>
      </c>
      <c r="L791" s="47" t="s">
        <v>0</v>
      </c>
      <c r="M791" s="51" t="s">
        <v>0</v>
      </c>
      <c r="N791" s="77"/>
      <c r="O791" s="228">
        <v>10623</v>
      </c>
      <c r="P791" s="228">
        <v>1213</v>
      </c>
      <c r="Q791" s="228">
        <v>449</v>
      </c>
      <c r="R791" s="228">
        <v>350</v>
      </c>
      <c r="S791" s="18"/>
    </row>
    <row r="792" spans="2:19" ht="17.25" customHeight="1" x14ac:dyDescent="0.2">
      <c r="B792" s="67">
        <v>45073</v>
      </c>
      <c r="C792" s="50">
        <v>21268</v>
      </c>
      <c r="D792" s="45">
        <v>9111</v>
      </c>
      <c r="E792" s="51">
        <v>12157</v>
      </c>
      <c r="F792" s="50" t="s">
        <v>0</v>
      </c>
      <c r="G792" s="51" t="s">
        <v>0</v>
      </c>
      <c r="H792" s="50" t="s">
        <v>0</v>
      </c>
      <c r="I792" s="45" t="s">
        <v>0</v>
      </c>
      <c r="J792" s="75" t="s">
        <v>0</v>
      </c>
      <c r="K792" s="228" t="s">
        <v>0</v>
      </c>
      <c r="L792" s="47" t="s">
        <v>0</v>
      </c>
      <c r="M792" s="51" t="s">
        <v>0</v>
      </c>
      <c r="N792" s="77"/>
      <c r="O792" s="228">
        <v>7858</v>
      </c>
      <c r="P792" s="228">
        <v>781</v>
      </c>
      <c r="Q792" s="228">
        <v>273</v>
      </c>
      <c r="R792" s="228">
        <v>199</v>
      </c>
      <c r="S792" s="18"/>
    </row>
    <row r="793" spans="2:19" ht="17.25" customHeight="1" x14ac:dyDescent="0.2">
      <c r="B793" s="67">
        <v>45074</v>
      </c>
      <c r="C793" s="50">
        <v>18526</v>
      </c>
      <c r="D793" s="45">
        <v>6400</v>
      </c>
      <c r="E793" s="51">
        <v>12126</v>
      </c>
      <c r="F793" s="50" t="s">
        <v>0</v>
      </c>
      <c r="G793" s="51" t="s">
        <v>0</v>
      </c>
      <c r="H793" s="50" t="s">
        <v>0</v>
      </c>
      <c r="I793" s="45" t="s">
        <v>0</v>
      </c>
      <c r="J793" s="75" t="s">
        <v>0</v>
      </c>
      <c r="K793" s="228" t="s">
        <v>0</v>
      </c>
      <c r="L793" s="47" t="s">
        <v>0</v>
      </c>
      <c r="M793" s="51" t="s">
        <v>0</v>
      </c>
      <c r="N793" s="77"/>
      <c r="O793" s="228">
        <v>5715</v>
      </c>
      <c r="P793" s="228">
        <v>422</v>
      </c>
      <c r="Q793" s="228">
        <v>175</v>
      </c>
      <c r="R793" s="228">
        <v>88</v>
      </c>
      <c r="S793" s="18"/>
    </row>
    <row r="794" spans="2:19" ht="17.25" customHeight="1" x14ac:dyDescent="0.2">
      <c r="B794" s="67">
        <v>45075</v>
      </c>
      <c r="C794" s="50">
        <v>18403</v>
      </c>
      <c r="D794" s="45">
        <v>6232</v>
      </c>
      <c r="E794" s="51">
        <v>12171</v>
      </c>
      <c r="F794" s="50" t="s">
        <v>0</v>
      </c>
      <c r="G794" s="51" t="s">
        <v>0</v>
      </c>
      <c r="H794" s="50" t="s">
        <v>0</v>
      </c>
      <c r="I794" s="45" t="s">
        <v>0</v>
      </c>
      <c r="J794" s="75" t="s">
        <v>0</v>
      </c>
      <c r="K794" s="228" t="s">
        <v>0</v>
      </c>
      <c r="L794" s="47" t="s">
        <v>0</v>
      </c>
      <c r="M794" s="51" t="s">
        <v>0</v>
      </c>
      <c r="N794" s="77"/>
      <c r="O794" s="228">
        <v>5489</v>
      </c>
      <c r="P794" s="228">
        <v>450</v>
      </c>
      <c r="Q794" s="228">
        <v>181</v>
      </c>
      <c r="R794" s="228">
        <v>112</v>
      </c>
      <c r="S794" s="18"/>
    </row>
    <row r="795" spans="2:19" ht="17.25" customHeight="1" x14ac:dyDescent="0.2">
      <c r="B795" s="67">
        <v>45076</v>
      </c>
      <c r="C795" s="50">
        <v>20784</v>
      </c>
      <c r="D795" s="45">
        <v>8674</v>
      </c>
      <c r="E795" s="51">
        <v>12110</v>
      </c>
      <c r="F795" s="50" t="s">
        <v>0</v>
      </c>
      <c r="G795" s="51" t="s">
        <v>0</v>
      </c>
      <c r="H795" s="50" t="s">
        <v>0</v>
      </c>
      <c r="I795" s="45" t="s">
        <v>0</v>
      </c>
      <c r="J795" s="75" t="s">
        <v>0</v>
      </c>
      <c r="K795" s="228" t="s">
        <v>0</v>
      </c>
      <c r="L795" s="47" t="s">
        <v>0</v>
      </c>
      <c r="M795" s="51" t="s">
        <v>0</v>
      </c>
      <c r="N795" s="77"/>
      <c r="O795" s="228">
        <v>7421</v>
      </c>
      <c r="P795" s="228">
        <v>728</v>
      </c>
      <c r="Q795" s="228">
        <v>282</v>
      </c>
      <c r="R795" s="228">
        <v>243</v>
      </c>
      <c r="S795" s="18"/>
    </row>
    <row r="796" spans="2:19" ht="17.25" customHeight="1" x14ac:dyDescent="0.2">
      <c r="B796" s="68">
        <v>45077</v>
      </c>
      <c r="C796" s="52">
        <v>23333</v>
      </c>
      <c r="D796" s="53">
        <v>10970</v>
      </c>
      <c r="E796" s="54">
        <v>12363</v>
      </c>
      <c r="F796" s="52" t="s">
        <v>0</v>
      </c>
      <c r="G796" s="54" t="s">
        <v>0</v>
      </c>
      <c r="H796" s="52" t="s">
        <v>0</v>
      </c>
      <c r="I796" s="53" t="s">
        <v>0</v>
      </c>
      <c r="J796" s="76" t="s">
        <v>0</v>
      </c>
      <c r="K796" s="231" t="s">
        <v>0</v>
      </c>
      <c r="L796" s="55" t="s">
        <v>0</v>
      </c>
      <c r="M796" s="54" t="s">
        <v>0</v>
      </c>
      <c r="N796" s="77"/>
      <c r="O796" s="231">
        <v>9217</v>
      </c>
      <c r="P796" s="231">
        <v>1004</v>
      </c>
      <c r="Q796" s="231">
        <v>399</v>
      </c>
      <c r="R796" s="231">
        <v>350</v>
      </c>
      <c r="S796" s="18"/>
    </row>
    <row r="797" spans="2:19" ht="17.25" customHeight="1" x14ac:dyDescent="0.2">
      <c r="B797" s="69">
        <v>45078</v>
      </c>
      <c r="C797" s="70">
        <v>24005</v>
      </c>
      <c r="D797" s="71">
        <v>11547</v>
      </c>
      <c r="E797" s="72">
        <v>12458</v>
      </c>
      <c r="F797" s="70" t="s">
        <v>0</v>
      </c>
      <c r="G797" s="72" t="s">
        <v>0</v>
      </c>
      <c r="H797" s="70" t="s">
        <v>0</v>
      </c>
      <c r="I797" s="71" t="s">
        <v>0</v>
      </c>
      <c r="J797" s="74" t="s">
        <v>0</v>
      </c>
      <c r="K797" s="230" t="s">
        <v>0</v>
      </c>
      <c r="L797" s="73" t="s">
        <v>0</v>
      </c>
      <c r="M797" s="72" t="s">
        <v>0</v>
      </c>
      <c r="N797" s="77"/>
      <c r="O797" s="230">
        <v>9580</v>
      </c>
      <c r="P797" s="230">
        <v>1144</v>
      </c>
      <c r="Q797" s="230">
        <v>424</v>
      </c>
      <c r="R797" s="230">
        <v>399</v>
      </c>
      <c r="S797" s="18"/>
    </row>
    <row r="798" spans="2:19" ht="17.25" customHeight="1" x14ac:dyDescent="0.2">
      <c r="B798" s="67">
        <v>45079</v>
      </c>
      <c r="C798" s="50">
        <v>24747</v>
      </c>
      <c r="D798" s="45">
        <v>12420</v>
      </c>
      <c r="E798" s="51">
        <v>12327</v>
      </c>
      <c r="F798" s="50" t="s">
        <v>0</v>
      </c>
      <c r="G798" s="51" t="s">
        <v>0</v>
      </c>
      <c r="H798" s="50" t="s">
        <v>0</v>
      </c>
      <c r="I798" s="45" t="s">
        <v>0</v>
      </c>
      <c r="J798" s="75" t="s">
        <v>0</v>
      </c>
      <c r="K798" s="228" t="s">
        <v>0</v>
      </c>
      <c r="L798" s="47" t="s">
        <v>0</v>
      </c>
      <c r="M798" s="51" t="s">
        <v>0</v>
      </c>
      <c r="N798" s="77"/>
      <c r="O798" s="228">
        <v>10430</v>
      </c>
      <c r="P798" s="228">
        <v>1167</v>
      </c>
      <c r="Q798" s="228">
        <v>432</v>
      </c>
      <c r="R798" s="228">
        <v>391</v>
      </c>
      <c r="S798" s="18"/>
    </row>
    <row r="799" spans="2:19" ht="17.25" customHeight="1" x14ac:dyDescent="0.2">
      <c r="B799" s="67">
        <v>45080</v>
      </c>
      <c r="C799" s="50">
        <v>21370</v>
      </c>
      <c r="D799" s="45">
        <v>9000</v>
      </c>
      <c r="E799" s="51">
        <v>12370</v>
      </c>
      <c r="F799" s="50" t="s">
        <v>0</v>
      </c>
      <c r="G799" s="51" t="s">
        <v>0</v>
      </c>
      <c r="H799" s="50" t="s">
        <v>0</v>
      </c>
      <c r="I799" s="45" t="s">
        <v>0</v>
      </c>
      <c r="J799" s="75" t="s">
        <v>0</v>
      </c>
      <c r="K799" s="228" t="s">
        <v>0</v>
      </c>
      <c r="L799" s="47" t="s">
        <v>0</v>
      </c>
      <c r="M799" s="51" t="s">
        <v>0</v>
      </c>
      <c r="N799" s="77"/>
      <c r="O799" s="228">
        <v>7786</v>
      </c>
      <c r="P799" s="228">
        <v>731</v>
      </c>
      <c r="Q799" s="228">
        <v>258</v>
      </c>
      <c r="R799" s="228">
        <v>225</v>
      </c>
      <c r="S799" s="18"/>
    </row>
    <row r="800" spans="2:19" ht="17.25" customHeight="1" x14ac:dyDescent="0.2">
      <c r="B800" s="67">
        <v>45081</v>
      </c>
      <c r="C800" s="50">
        <v>18250</v>
      </c>
      <c r="D800" s="45">
        <v>5929</v>
      </c>
      <c r="E800" s="51">
        <v>12321</v>
      </c>
      <c r="F800" s="50" t="s">
        <v>0</v>
      </c>
      <c r="G800" s="51" t="s">
        <v>0</v>
      </c>
      <c r="H800" s="50" t="s">
        <v>0</v>
      </c>
      <c r="I800" s="45" t="s">
        <v>0</v>
      </c>
      <c r="J800" s="75" t="s">
        <v>0</v>
      </c>
      <c r="K800" s="228" t="s">
        <v>0</v>
      </c>
      <c r="L800" s="47" t="s">
        <v>0</v>
      </c>
      <c r="M800" s="51" t="s">
        <v>0</v>
      </c>
      <c r="N800" s="77"/>
      <c r="O800" s="228">
        <v>5280</v>
      </c>
      <c r="P800" s="228">
        <v>393</v>
      </c>
      <c r="Q800" s="228">
        <v>166</v>
      </c>
      <c r="R800" s="228">
        <v>90</v>
      </c>
      <c r="S800" s="18"/>
    </row>
    <row r="801" spans="2:19" ht="17.25" customHeight="1" x14ac:dyDescent="0.2">
      <c r="B801" s="67">
        <v>45082</v>
      </c>
      <c r="C801" s="50">
        <v>21122</v>
      </c>
      <c r="D801" s="45">
        <v>8582</v>
      </c>
      <c r="E801" s="51">
        <v>12540</v>
      </c>
      <c r="F801" s="50" t="s">
        <v>0</v>
      </c>
      <c r="G801" s="51" t="s">
        <v>0</v>
      </c>
      <c r="H801" s="50" t="s">
        <v>0</v>
      </c>
      <c r="I801" s="45" t="s">
        <v>0</v>
      </c>
      <c r="J801" s="75" t="s">
        <v>0</v>
      </c>
      <c r="K801" s="228" t="s">
        <v>0</v>
      </c>
      <c r="L801" s="47" t="s">
        <v>0</v>
      </c>
      <c r="M801" s="51" t="s">
        <v>0</v>
      </c>
      <c r="N801" s="77"/>
      <c r="O801" s="228">
        <v>7282</v>
      </c>
      <c r="P801" s="228">
        <v>756</v>
      </c>
      <c r="Q801" s="228">
        <v>307</v>
      </c>
      <c r="R801" s="228">
        <v>237</v>
      </c>
      <c r="S801" s="18"/>
    </row>
    <row r="802" spans="2:19" ht="17.25" customHeight="1" x14ac:dyDescent="0.2">
      <c r="B802" s="67">
        <v>45083</v>
      </c>
      <c r="C802" s="50">
        <v>23436</v>
      </c>
      <c r="D802" s="45">
        <v>11075</v>
      </c>
      <c r="E802" s="51">
        <v>12361</v>
      </c>
      <c r="F802" s="50" t="s">
        <v>0</v>
      </c>
      <c r="G802" s="51" t="s">
        <v>0</v>
      </c>
      <c r="H802" s="50" t="s">
        <v>0</v>
      </c>
      <c r="I802" s="45" t="s">
        <v>0</v>
      </c>
      <c r="J802" s="75" t="s">
        <v>0</v>
      </c>
      <c r="K802" s="228" t="s">
        <v>0</v>
      </c>
      <c r="L802" s="47" t="s">
        <v>0</v>
      </c>
      <c r="M802" s="51" t="s">
        <v>0</v>
      </c>
      <c r="N802" s="77"/>
      <c r="O802" s="228">
        <v>9353</v>
      </c>
      <c r="P802" s="228">
        <v>1037</v>
      </c>
      <c r="Q802" s="228">
        <v>340</v>
      </c>
      <c r="R802" s="228">
        <v>345</v>
      </c>
      <c r="S802" s="18"/>
    </row>
    <row r="803" spans="2:19" ht="17.25" customHeight="1" x14ac:dyDescent="0.2">
      <c r="B803" s="67">
        <v>45084</v>
      </c>
      <c r="C803" s="50">
        <v>23955</v>
      </c>
      <c r="D803" s="45">
        <v>11410</v>
      </c>
      <c r="E803" s="51">
        <v>12545</v>
      </c>
      <c r="F803" s="50" t="s">
        <v>0</v>
      </c>
      <c r="G803" s="51" t="s">
        <v>0</v>
      </c>
      <c r="H803" s="50" t="s">
        <v>0</v>
      </c>
      <c r="I803" s="45" t="s">
        <v>0</v>
      </c>
      <c r="J803" s="75" t="s">
        <v>0</v>
      </c>
      <c r="K803" s="228" t="s">
        <v>0</v>
      </c>
      <c r="L803" s="47" t="s">
        <v>0</v>
      </c>
      <c r="M803" s="51" t="s">
        <v>0</v>
      </c>
      <c r="N803" s="77"/>
      <c r="O803" s="228">
        <v>9546</v>
      </c>
      <c r="P803" s="228">
        <v>1108</v>
      </c>
      <c r="Q803" s="228">
        <v>409</v>
      </c>
      <c r="R803" s="228">
        <v>347</v>
      </c>
      <c r="S803" s="18"/>
    </row>
    <row r="804" spans="2:19" ht="17.25" customHeight="1" x14ac:dyDescent="0.2">
      <c r="B804" s="67">
        <v>45085</v>
      </c>
      <c r="C804" s="50">
        <v>24324</v>
      </c>
      <c r="D804" s="45">
        <v>11879</v>
      </c>
      <c r="E804" s="51">
        <v>12445</v>
      </c>
      <c r="F804" s="50" t="s">
        <v>0</v>
      </c>
      <c r="G804" s="51" t="s">
        <v>0</v>
      </c>
      <c r="H804" s="50" t="s">
        <v>0</v>
      </c>
      <c r="I804" s="45" t="s">
        <v>0</v>
      </c>
      <c r="J804" s="75" t="s">
        <v>0</v>
      </c>
      <c r="K804" s="228" t="s">
        <v>0</v>
      </c>
      <c r="L804" s="47" t="s">
        <v>0</v>
      </c>
      <c r="M804" s="51" t="s">
        <v>0</v>
      </c>
      <c r="N804" s="77"/>
      <c r="O804" s="228">
        <v>9918</v>
      </c>
      <c r="P804" s="228">
        <v>1179</v>
      </c>
      <c r="Q804" s="228">
        <v>410</v>
      </c>
      <c r="R804" s="228">
        <v>372</v>
      </c>
      <c r="S804" s="18"/>
    </row>
    <row r="805" spans="2:19" ht="17.25" customHeight="1" x14ac:dyDescent="0.2">
      <c r="B805" s="67">
        <v>45086</v>
      </c>
      <c r="C805" s="50">
        <v>24627</v>
      </c>
      <c r="D805" s="45">
        <v>12467</v>
      </c>
      <c r="E805" s="51">
        <v>12160</v>
      </c>
      <c r="F805" s="50" t="s">
        <v>0</v>
      </c>
      <c r="G805" s="51" t="s">
        <v>0</v>
      </c>
      <c r="H805" s="50" t="s">
        <v>0</v>
      </c>
      <c r="I805" s="45" t="s">
        <v>0</v>
      </c>
      <c r="J805" s="75" t="s">
        <v>0</v>
      </c>
      <c r="K805" s="228" t="s">
        <v>0</v>
      </c>
      <c r="L805" s="47" t="s">
        <v>0</v>
      </c>
      <c r="M805" s="51" t="s">
        <v>0</v>
      </c>
      <c r="N805" s="77"/>
      <c r="O805" s="228">
        <v>10484</v>
      </c>
      <c r="P805" s="228">
        <v>1148</v>
      </c>
      <c r="Q805" s="228">
        <v>458</v>
      </c>
      <c r="R805" s="228">
        <v>377</v>
      </c>
      <c r="S805" s="18"/>
    </row>
    <row r="806" spans="2:19" ht="17.25" customHeight="1" x14ac:dyDescent="0.2">
      <c r="B806" s="67">
        <v>45087</v>
      </c>
      <c r="C806" s="50">
        <v>21742</v>
      </c>
      <c r="D806" s="45">
        <v>9315</v>
      </c>
      <c r="E806" s="51">
        <v>12427</v>
      </c>
      <c r="F806" s="50" t="s">
        <v>0</v>
      </c>
      <c r="G806" s="51" t="s">
        <v>0</v>
      </c>
      <c r="H806" s="50" t="s">
        <v>0</v>
      </c>
      <c r="I806" s="45" t="s">
        <v>0</v>
      </c>
      <c r="J806" s="75" t="s">
        <v>0</v>
      </c>
      <c r="K806" s="228" t="s">
        <v>0</v>
      </c>
      <c r="L806" s="47" t="s">
        <v>0</v>
      </c>
      <c r="M806" s="51" t="s">
        <v>0</v>
      </c>
      <c r="N806" s="77"/>
      <c r="O806" s="228">
        <v>8162</v>
      </c>
      <c r="P806" s="228">
        <v>683</v>
      </c>
      <c r="Q806" s="228">
        <v>275</v>
      </c>
      <c r="R806" s="228">
        <v>195</v>
      </c>
      <c r="S806" s="18"/>
    </row>
    <row r="807" spans="2:19" ht="17.25" customHeight="1" x14ac:dyDescent="0.2">
      <c r="B807" s="67">
        <v>45088</v>
      </c>
      <c r="C807" s="50">
        <v>18379</v>
      </c>
      <c r="D807" s="45">
        <v>5952</v>
      </c>
      <c r="E807" s="51">
        <v>12427</v>
      </c>
      <c r="F807" s="50" t="s">
        <v>0</v>
      </c>
      <c r="G807" s="51" t="s">
        <v>0</v>
      </c>
      <c r="H807" s="50" t="s">
        <v>0</v>
      </c>
      <c r="I807" s="45" t="s">
        <v>0</v>
      </c>
      <c r="J807" s="75" t="s">
        <v>0</v>
      </c>
      <c r="K807" s="228" t="s">
        <v>0</v>
      </c>
      <c r="L807" s="47" t="s">
        <v>0</v>
      </c>
      <c r="M807" s="51" t="s">
        <v>0</v>
      </c>
      <c r="N807" s="77"/>
      <c r="O807" s="228">
        <v>5267</v>
      </c>
      <c r="P807" s="228">
        <v>417</v>
      </c>
      <c r="Q807" s="228">
        <v>180</v>
      </c>
      <c r="R807" s="228">
        <v>88</v>
      </c>
      <c r="S807" s="18"/>
    </row>
    <row r="808" spans="2:19" ht="17.25" customHeight="1" x14ac:dyDescent="0.2">
      <c r="B808" s="67">
        <v>45089</v>
      </c>
      <c r="C808" s="50">
        <v>21145</v>
      </c>
      <c r="D808" s="45">
        <v>8722</v>
      </c>
      <c r="E808" s="51">
        <v>12423</v>
      </c>
      <c r="F808" s="50" t="s">
        <v>0</v>
      </c>
      <c r="G808" s="51" t="s">
        <v>0</v>
      </c>
      <c r="H808" s="50" t="s">
        <v>0</v>
      </c>
      <c r="I808" s="45" t="s">
        <v>0</v>
      </c>
      <c r="J808" s="75" t="s">
        <v>0</v>
      </c>
      <c r="K808" s="228" t="s">
        <v>0</v>
      </c>
      <c r="L808" s="47" t="s">
        <v>0</v>
      </c>
      <c r="M808" s="51" t="s">
        <v>0</v>
      </c>
      <c r="N808" s="77"/>
      <c r="O808" s="228">
        <v>7451</v>
      </c>
      <c r="P808" s="228">
        <v>702</v>
      </c>
      <c r="Q808" s="228">
        <v>305</v>
      </c>
      <c r="R808" s="228">
        <v>264</v>
      </c>
      <c r="S808" s="18"/>
    </row>
    <row r="809" spans="2:19" ht="17.25" customHeight="1" x14ac:dyDescent="0.2">
      <c r="B809" s="67">
        <v>45090</v>
      </c>
      <c r="C809" s="50">
        <v>23899</v>
      </c>
      <c r="D809" s="45">
        <v>11461</v>
      </c>
      <c r="E809" s="51">
        <v>12438</v>
      </c>
      <c r="F809" s="50" t="s">
        <v>0</v>
      </c>
      <c r="G809" s="51" t="s">
        <v>0</v>
      </c>
      <c r="H809" s="50" t="s">
        <v>0</v>
      </c>
      <c r="I809" s="45" t="s">
        <v>0</v>
      </c>
      <c r="J809" s="75" t="s">
        <v>0</v>
      </c>
      <c r="K809" s="228" t="s">
        <v>0</v>
      </c>
      <c r="L809" s="47" t="s">
        <v>0</v>
      </c>
      <c r="M809" s="51" t="s">
        <v>0</v>
      </c>
      <c r="N809" s="77"/>
      <c r="O809" s="228">
        <v>9628</v>
      </c>
      <c r="P809" s="228">
        <v>1057</v>
      </c>
      <c r="Q809" s="228">
        <v>399</v>
      </c>
      <c r="R809" s="228">
        <v>377</v>
      </c>
      <c r="S809" s="18"/>
    </row>
    <row r="810" spans="2:19" ht="17.25" customHeight="1" x14ac:dyDescent="0.2">
      <c r="B810" s="67">
        <v>45091</v>
      </c>
      <c r="C810" s="50">
        <v>24300</v>
      </c>
      <c r="D810" s="45">
        <v>11925</v>
      </c>
      <c r="E810" s="51">
        <v>12375</v>
      </c>
      <c r="F810" s="50" t="s">
        <v>0</v>
      </c>
      <c r="G810" s="51" t="s">
        <v>0</v>
      </c>
      <c r="H810" s="50" t="s">
        <v>0</v>
      </c>
      <c r="I810" s="45" t="s">
        <v>0</v>
      </c>
      <c r="J810" s="75" t="s">
        <v>0</v>
      </c>
      <c r="K810" s="228" t="s">
        <v>0</v>
      </c>
      <c r="L810" s="47" t="s">
        <v>0</v>
      </c>
      <c r="M810" s="51" t="s">
        <v>0</v>
      </c>
      <c r="N810" s="77"/>
      <c r="O810" s="228">
        <v>10020</v>
      </c>
      <c r="P810" s="228">
        <v>1120</v>
      </c>
      <c r="Q810" s="228">
        <v>405</v>
      </c>
      <c r="R810" s="228">
        <v>380</v>
      </c>
      <c r="S810" s="18"/>
    </row>
    <row r="811" spans="2:19" ht="17.25" customHeight="1" x14ac:dyDescent="0.2">
      <c r="B811" s="67">
        <v>45092</v>
      </c>
      <c r="C811" s="50">
        <v>24198</v>
      </c>
      <c r="D811" s="45">
        <v>11671</v>
      </c>
      <c r="E811" s="51">
        <v>12527</v>
      </c>
      <c r="F811" s="50" t="s">
        <v>0</v>
      </c>
      <c r="G811" s="51" t="s">
        <v>0</v>
      </c>
      <c r="H811" s="50" t="s">
        <v>0</v>
      </c>
      <c r="I811" s="45" t="s">
        <v>0</v>
      </c>
      <c r="J811" s="75" t="s">
        <v>0</v>
      </c>
      <c r="K811" s="228" t="s">
        <v>0</v>
      </c>
      <c r="L811" s="47" t="s">
        <v>0</v>
      </c>
      <c r="M811" s="51" t="s">
        <v>0</v>
      </c>
      <c r="N811" s="77"/>
      <c r="O811" s="228">
        <v>9753</v>
      </c>
      <c r="P811" s="228">
        <v>1064</v>
      </c>
      <c r="Q811" s="228">
        <v>447</v>
      </c>
      <c r="R811" s="228">
        <v>407</v>
      </c>
      <c r="S811" s="18"/>
    </row>
    <row r="812" spans="2:19" ht="17.25" customHeight="1" x14ac:dyDescent="0.2">
      <c r="B812" s="67">
        <v>45093</v>
      </c>
      <c r="C812" s="50">
        <v>23616</v>
      </c>
      <c r="D812" s="45">
        <v>11530</v>
      </c>
      <c r="E812" s="51">
        <v>12086</v>
      </c>
      <c r="F812" s="50" t="s">
        <v>0</v>
      </c>
      <c r="G812" s="51" t="s">
        <v>0</v>
      </c>
      <c r="H812" s="50" t="s">
        <v>0</v>
      </c>
      <c r="I812" s="45" t="s">
        <v>0</v>
      </c>
      <c r="J812" s="75" t="s">
        <v>0</v>
      </c>
      <c r="K812" s="228" t="s">
        <v>0</v>
      </c>
      <c r="L812" s="47" t="s">
        <v>0</v>
      </c>
      <c r="M812" s="51" t="s">
        <v>0</v>
      </c>
      <c r="N812" s="77"/>
      <c r="O812" s="228">
        <v>9660</v>
      </c>
      <c r="P812" s="228">
        <v>1074</v>
      </c>
      <c r="Q812" s="228">
        <v>417</v>
      </c>
      <c r="R812" s="228">
        <v>379</v>
      </c>
      <c r="S812" s="18"/>
    </row>
    <row r="813" spans="2:19" ht="17.25" customHeight="1" x14ac:dyDescent="0.2">
      <c r="B813" s="67">
        <v>45094</v>
      </c>
      <c r="C813" s="50">
        <v>20258</v>
      </c>
      <c r="D813" s="45">
        <v>7962</v>
      </c>
      <c r="E813" s="51">
        <v>12296</v>
      </c>
      <c r="F813" s="50" t="s">
        <v>0</v>
      </c>
      <c r="G813" s="51" t="s">
        <v>0</v>
      </c>
      <c r="H813" s="50" t="s">
        <v>0</v>
      </c>
      <c r="I813" s="45" t="s">
        <v>0</v>
      </c>
      <c r="J813" s="75" t="s">
        <v>0</v>
      </c>
      <c r="K813" s="228" t="s">
        <v>0</v>
      </c>
      <c r="L813" s="47" t="s">
        <v>0</v>
      </c>
      <c r="M813" s="51" t="s">
        <v>0</v>
      </c>
      <c r="N813" s="77"/>
      <c r="O813" s="228">
        <v>6858</v>
      </c>
      <c r="P813" s="228">
        <v>661</v>
      </c>
      <c r="Q813" s="228">
        <v>238</v>
      </c>
      <c r="R813" s="228">
        <v>205</v>
      </c>
      <c r="S813" s="18"/>
    </row>
    <row r="814" spans="2:19" ht="17.25" customHeight="1" x14ac:dyDescent="0.2">
      <c r="B814" s="67">
        <v>45095</v>
      </c>
      <c r="C814" s="50">
        <v>17732</v>
      </c>
      <c r="D814" s="45">
        <v>5530</v>
      </c>
      <c r="E814" s="51">
        <v>12202</v>
      </c>
      <c r="F814" s="50" t="s">
        <v>0</v>
      </c>
      <c r="G814" s="51" t="s">
        <v>0</v>
      </c>
      <c r="H814" s="50" t="s">
        <v>0</v>
      </c>
      <c r="I814" s="45" t="s">
        <v>0</v>
      </c>
      <c r="J814" s="75" t="s">
        <v>0</v>
      </c>
      <c r="K814" s="228" t="s">
        <v>0</v>
      </c>
      <c r="L814" s="47" t="s">
        <v>0</v>
      </c>
      <c r="M814" s="51" t="s">
        <v>0</v>
      </c>
      <c r="N814" s="77"/>
      <c r="O814" s="228">
        <v>4894</v>
      </c>
      <c r="P814" s="228">
        <v>368</v>
      </c>
      <c r="Q814" s="228">
        <v>168</v>
      </c>
      <c r="R814" s="228">
        <v>100</v>
      </c>
      <c r="S814" s="18"/>
    </row>
    <row r="815" spans="2:19" ht="17.25" customHeight="1" x14ac:dyDescent="0.2">
      <c r="B815" s="67">
        <v>45096</v>
      </c>
      <c r="C815" s="50">
        <v>20861</v>
      </c>
      <c r="D815" s="45">
        <v>8476</v>
      </c>
      <c r="E815" s="51">
        <v>12385</v>
      </c>
      <c r="F815" s="50" t="s">
        <v>0</v>
      </c>
      <c r="G815" s="51" t="s">
        <v>0</v>
      </c>
      <c r="H815" s="50" t="s">
        <v>0</v>
      </c>
      <c r="I815" s="45" t="s">
        <v>0</v>
      </c>
      <c r="J815" s="75" t="s">
        <v>0</v>
      </c>
      <c r="K815" s="228" t="s">
        <v>0</v>
      </c>
      <c r="L815" s="47" t="s">
        <v>0</v>
      </c>
      <c r="M815" s="51" t="s">
        <v>0</v>
      </c>
      <c r="N815" s="77"/>
      <c r="O815" s="228">
        <v>7182</v>
      </c>
      <c r="P815" s="228">
        <v>736</v>
      </c>
      <c r="Q815" s="228">
        <v>310</v>
      </c>
      <c r="R815" s="228">
        <v>248</v>
      </c>
      <c r="S815" s="18"/>
    </row>
    <row r="816" spans="2:19" ht="17.25" customHeight="1" x14ac:dyDescent="0.2">
      <c r="B816" s="67">
        <v>45097</v>
      </c>
      <c r="C816" s="50">
        <v>23298</v>
      </c>
      <c r="D816" s="45">
        <v>10882</v>
      </c>
      <c r="E816" s="51">
        <v>12416</v>
      </c>
      <c r="F816" s="50" t="s">
        <v>0</v>
      </c>
      <c r="G816" s="51" t="s">
        <v>0</v>
      </c>
      <c r="H816" s="50" t="s">
        <v>0</v>
      </c>
      <c r="I816" s="45" t="s">
        <v>0</v>
      </c>
      <c r="J816" s="75" t="s">
        <v>0</v>
      </c>
      <c r="K816" s="228" t="s">
        <v>0</v>
      </c>
      <c r="L816" s="47" t="s">
        <v>0</v>
      </c>
      <c r="M816" s="51" t="s">
        <v>0</v>
      </c>
      <c r="N816" s="77"/>
      <c r="O816" s="228">
        <v>9116</v>
      </c>
      <c r="P816" s="228">
        <v>1039</v>
      </c>
      <c r="Q816" s="228">
        <v>378</v>
      </c>
      <c r="R816" s="228">
        <v>349</v>
      </c>
      <c r="S816" s="18"/>
    </row>
    <row r="817" spans="2:19" ht="17.25" customHeight="1" x14ac:dyDescent="0.2">
      <c r="B817" s="67">
        <v>45098</v>
      </c>
      <c r="C817" s="50">
        <v>24025</v>
      </c>
      <c r="D817" s="45">
        <v>11631</v>
      </c>
      <c r="E817" s="51">
        <v>12394</v>
      </c>
      <c r="F817" s="50" t="s">
        <v>0</v>
      </c>
      <c r="G817" s="51" t="s">
        <v>0</v>
      </c>
      <c r="H817" s="50" t="s">
        <v>0</v>
      </c>
      <c r="I817" s="45" t="s">
        <v>0</v>
      </c>
      <c r="J817" s="75" t="s">
        <v>0</v>
      </c>
      <c r="K817" s="228" t="s">
        <v>0</v>
      </c>
      <c r="L817" s="47" t="s">
        <v>0</v>
      </c>
      <c r="M817" s="51" t="s">
        <v>0</v>
      </c>
      <c r="N817" s="77"/>
      <c r="O817" s="228">
        <v>9654</v>
      </c>
      <c r="P817" s="228">
        <v>1216</v>
      </c>
      <c r="Q817" s="228">
        <v>403</v>
      </c>
      <c r="R817" s="228">
        <v>358</v>
      </c>
      <c r="S817" s="18"/>
    </row>
    <row r="818" spans="2:19" ht="17.25" customHeight="1" x14ac:dyDescent="0.2">
      <c r="B818" s="67">
        <v>45099</v>
      </c>
      <c r="C818" s="50">
        <v>24066</v>
      </c>
      <c r="D818" s="45">
        <v>11761</v>
      </c>
      <c r="E818" s="51">
        <v>12305</v>
      </c>
      <c r="F818" s="50" t="s">
        <v>0</v>
      </c>
      <c r="G818" s="51" t="s">
        <v>0</v>
      </c>
      <c r="H818" s="50" t="s">
        <v>0</v>
      </c>
      <c r="I818" s="45" t="s">
        <v>0</v>
      </c>
      <c r="J818" s="75" t="s">
        <v>0</v>
      </c>
      <c r="K818" s="228" t="s">
        <v>0</v>
      </c>
      <c r="L818" s="47" t="s">
        <v>0</v>
      </c>
      <c r="M818" s="51" t="s">
        <v>0</v>
      </c>
      <c r="N818" s="77"/>
      <c r="O818" s="228">
        <v>9906</v>
      </c>
      <c r="P818" s="228">
        <v>1073</v>
      </c>
      <c r="Q818" s="228">
        <v>405</v>
      </c>
      <c r="R818" s="228">
        <v>377</v>
      </c>
      <c r="S818" s="18"/>
    </row>
    <row r="819" spans="2:19" ht="17.25" customHeight="1" x14ac:dyDescent="0.2">
      <c r="B819" s="67">
        <v>45100</v>
      </c>
      <c r="C819" s="50">
        <v>24877</v>
      </c>
      <c r="D819" s="45">
        <v>12484</v>
      </c>
      <c r="E819" s="51">
        <v>12393</v>
      </c>
      <c r="F819" s="50" t="s">
        <v>0</v>
      </c>
      <c r="G819" s="51" t="s">
        <v>0</v>
      </c>
      <c r="H819" s="50" t="s">
        <v>0</v>
      </c>
      <c r="I819" s="45" t="s">
        <v>0</v>
      </c>
      <c r="J819" s="75" t="s">
        <v>0</v>
      </c>
      <c r="K819" s="228" t="s">
        <v>0</v>
      </c>
      <c r="L819" s="47" t="s">
        <v>0</v>
      </c>
      <c r="M819" s="51" t="s">
        <v>0</v>
      </c>
      <c r="N819" s="77"/>
      <c r="O819" s="228">
        <v>10622</v>
      </c>
      <c r="P819" s="228">
        <v>1088</v>
      </c>
      <c r="Q819" s="228">
        <v>416</v>
      </c>
      <c r="R819" s="228">
        <v>358</v>
      </c>
      <c r="S819" s="18"/>
    </row>
    <row r="820" spans="2:19" ht="17.25" customHeight="1" x14ac:dyDescent="0.2">
      <c r="B820" s="67">
        <v>45101</v>
      </c>
      <c r="C820" s="50">
        <v>21644</v>
      </c>
      <c r="D820" s="45">
        <v>9237</v>
      </c>
      <c r="E820" s="51">
        <v>12407</v>
      </c>
      <c r="F820" s="50" t="s">
        <v>0</v>
      </c>
      <c r="G820" s="51" t="s">
        <v>0</v>
      </c>
      <c r="H820" s="50" t="s">
        <v>0</v>
      </c>
      <c r="I820" s="45" t="s">
        <v>0</v>
      </c>
      <c r="J820" s="75" t="s">
        <v>0</v>
      </c>
      <c r="K820" s="228" t="s">
        <v>0</v>
      </c>
      <c r="L820" s="47" t="s">
        <v>0</v>
      </c>
      <c r="M820" s="51" t="s">
        <v>0</v>
      </c>
      <c r="N820" s="77"/>
      <c r="O820" s="228">
        <v>8133</v>
      </c>
      <c r="P820" s="228">
        <v>684</v>
      </c>
      <c r="Q820" s="228">
        <v>250</v>
      </c>
      <c r="R820" s="228">
        <v>170</v>
      </c>
      <c r="S820" s="18"/>
    </row>
    <row r="821" spans="2:19" ht="17.25" customHeight="1" x14ac:dyDescent="0.2">
      <c r="B821" s="67">
        <v>45102</v>
      </c>
      <c r="C821" s="50">
        <v>18882</v>
      </c>
      <c r="D821" s="45">
        <v>6372</v>
      </c>
      <c r="E821" s="51">
        <v>12510</v>
      </c>
      <c r="F821" s="50" t="s">
        <v>0</v>
      </c>
      <c r="G821" s="51" t="s">
        <v>0</v>
      </c>
      <c r="H821" s="50" t="s">
        <v>0</v>
      </c>
      <c r="I821" s="45" t="s">
        <v>0</v>
      </c>
      <c r="J821" s="75" t="s">
        <v>0</v>
      </c>
      <c r="K821" s="228" t="s">
        <v>0</v>
      </c>
      <c r="L821" s="47" t="s">
        <v>0</v>
      </c>
      <c r="M821" s="51" t="s">
        <v>0</v>
      </c>
      <c r="N821" s="77"/>
      <c r="O821" s="228">
        <v>5676</v>
      </c>
      <c r="P821" s="228">
        <v>424</v>
      </c>
      <c r="Q821" s="228">
        <v>174</v>
      </c>
      <c r="R821" s="228">
        <v>98</v>
      </c>
      <c r="S821" s="18"/>
    </row>
    <row r="822" spans="2:19" ht="17.25" customHeight="1" x14ac:dyDescent="0.2">
      <c r="B822" s="67">
        <v>45103</v>
      </c>
      <c r="C822" s="50">
        <v>21124</v>
      </c>
      <c r="D822" s="45">
        <v>9161</v>
      </c>
      <c r="E822" s="51">
        <v>11963</v>
      </c>
      <c r="F822" s="50" t="s">
        <v>0</v>
      </c>
      <c r="G822" s="51" t="s">
        <v>0</v>
      </c>
      <c r="H822" s="50" t="s">
        <v>0</v>
      </c>
      <c r="I822" s="45" t="s">
        <v>0</v>
      </c>
      <c r="J822" s="75" t="s">
        <v>0</v>
      </c>
      <c r="K822" s="228" t="s">
        <v>0</v>
      </c>
      <c r="L822" s="47" t="s">
        <v>0</v>
      </c>
      <c r="M822" s="51" t="s">
        <v>0</v>
      </c>
      <c r="N822" s="77"/>
      <c r="O822" s="228">
        <v>7884</v>
      </c>
      <c r="P822" s="228">
        <v>733</v>
      </c>
      <c r="Q822" s="228">
        <v>278</v>
      </c>
      <c r="R822" s="228">
        <v>266</v>
      </c>
      <c r="S822" s="18"/>
    </row>
    <row r="823" spans="2:19" ht="17.25" customHeight="1" x14ac:dyDescent="0.2">
      <c r="B823" s="67">
        <v>45104</v>
      </c>
      <c r="C823" s="50">
        <v>23208</v>
      </c>
      <c r="D823" s="45">
        <v>11209</v>
      </c>
      <c r="E823" s="51">
        <v>11999</v>
      </c>
      <c r="F823" s="50" t="s">
        <v>0</v>
      </c>
      <c r="G823" s="51" t="s">
        <v>0</v>
      </c>
      <c r="H823" s="50" t="s">
        <v>0</v>
      </c>
      <c r="I823" s="45" t="s">
        <v>0</v>
      </c>
      <c r="J823" s="75" t="s">
        <v>0</v>
      </c>
      <c r="K823" s="228" t="s">
        <v>0</v>
      </c>
      <c r="L823" s="47" t="s">
        <v>0</v>
      </c>
      <c r="M823" s="51" t="s">
        <v>0</v>
      </c>
      <c r="N823" s="77"/>
      <c r="O823" s="228">
        <v>9490</v>
      </c>
      <c r="P823" s="228">
        <v>989</v>
      </c>
      <c r="Q823" s="228">
        <v>377</v>
      </c>
      <c r="R823" s="228">
        <v>353</v>
      </c>
      <c r="S823" s="18"/>
    </row>
    <row r="824" spans="2:19" ht="17.25" customHeight="1" x14ac:dyDescent="0.2">
      <c r="B824" s="67">
        <v>45105</v>
      </c>
      <c r="C824" s="50">
        <v>24068</v>
      </c>
      <c r="D824" s="45">
        <v>11865</v>
      </c>
      <c r="E824" s="51">
        <v>12203</v>
      </c>
      <c r="F824" s="50" t="s">
        <v>0</v>
      </c>
      <c r="G824" s="51" t="s">
        <v>0</v>
      </c>
      <c r="H824" s="50" t="s">
        <v>0</v>
      </c>
      <c r="I824" s="45" t="s">
        <v>0</v>
      </c>
      <c r="J824" s="75" t="s">
        <v>0</v>
      </c>
      <c r="K824" s="228" t="s">
        <v>0</v>
      </c>
      <c r="L824" s="47" t="s">
        <v>0</v>
      </c>
      <c r="M824" s="51" t="s">
        <v>0</v>
      </c>
      <c r="N824" s="77"/>
      <c r="O824" s="228">
        <v>10086</v>
      </c>
      <c r="P824" s="228">
        <v>1053</v>
      </c>
      <c r="Q824" s="228">
        <v>370</v>
      </c>
      <c r="R824" s="228">
        <v>356</v>
      </c>
      <c r="S824" s="18"/>
    </row>
    <row r="825" spans="2:19" ht="17.25" customHeight="1" x14ac:dyDescent="0.2">
      <c r="B825" s="67">
        <v>45106</v>
      </c>
      <c r="C825" s="50">
        <v>23754</v>
      </c>
      <c r="D825" s="45">
        <v>11745</v>
      </c>
      <c r="E825" s="51">
        <v>12009</v>
      </c>
      <c r="F825" s="50" t="s">
        <v>0</v>
      </c>
      <c r="G825" s="51" t="s">
        <v>0</v>
      </c>
      <c r="H825" s="50" t="s">
        <v>0</v>
      </c>
      <c r="I825" s="45" t="s">
        <v>0</v>
      </c>
      <c r="J825" s="75" t="s">
        <v>0</v>
      </c>
      <c r="K825" s="228" t="s">
        <v>0</v>
      </c>
      <c r="L825" s="47" t="s">
        <v>0</v>
      </c>
      <c r="M825" s="51" t="s">
        <v>0</v>
      </c>
      <c r="N825" s="77"/>
      <c r="O825" s="228">
        <v>9843</v>
      </c>
      <c r="P825" s="228">
        <v>1113</v>
      </c>
      <c r="Q825" s="228">
        <v>383</v>
      </c>
      <c r="R825" s="228">
        <v>406</v>
      </c>
      <c r="S825" s="18"/>
    </row>
    <row r="826" spans="2:19" ht="17.25" customHeight="1" x14ac:dyDescent="0.2">
      <c r="B826" s="147">
        <v>45107</v>
      </c>
      <c r="C826" s="52">
        <v>24733</v>
      </c>
      <c r="D826" s="53">
        <v>12423</v>
      </c>
      <c r="E826" s="54">
        <v>12310</v>
      </c>
      <c r="F826" s="52" t="s">
        <v>0</v>
      </c>
      <c r="G826" s="54" t="s">
        <v>0</v>
      </c>
      <c r="H826" s="52" t="s">
        <v>0</v>
      </c>
      <c r="I826" s="53" t="s">
        <v>0</v>
      </c>
      <c r="J826" s="76" t="s">
        <v>0</v>
      </c>
      <c r="K826" s="231" t="s">
        <v>0</v>
      </c>
      <c r="L826" s="55" t="s">
        <v>0</v>
      </c>
      <c r="M826" s="54" t="s">
        <v>0</v>
      </c>
      <c r="N826" s="77"/>
      <c r="O826" s="231">
        <v>10571</v>
      </c>
      <c r="P826" s="231">
        <v>1103</v>
      </c>
      <c r="Q826" s="231">
        <v>385</v>
      </c>
      <c r="R826" s="231">
        <v>364</v>
      </c>
      <c r="S826" s="18"/>
    </row>
    <row r="827" spans="2:19" ht="17.25" customHeight="1" x14ac:dyDescent="0.2">
      <c r="B827" s="69">
        <v>45108</v>
      </c>
      <c r="C827" s="70">
        <v>21681</v>
      </c>
      <c r="D827" s="71">
        <v>9303</v>
      </c>
      <c r="E827" s="72">
        <v>12378</v>
      </c>
      <c r="F827" s="70" t="s">
        <v>0</v>
      </c>
      <c r="G827" s="72" t="s">
        <v>0</v>
      </c>
      <c r="H827" s="70" t="s">
        <v>0</v>
      </c>
      <c r="I827" s="71" t="s">
        <v>0</v>
      </c>
      <c r="J827" s="74" t="s">
        <v>0</v>
      </c>
      <c r="K827" s="230" t="s">
        <v>0</v>
      </c>
      <c r="L827" s="73" t="s">
        <v>0</v>
      </c>
      <c r="M827" s="72" t="s">
        <v>0</v>
      </c>
      <c r="N827" s="77"/>
      <c r="O827" s="230">
        <v>8233</v>
      </c>
      <c r="P827" s="230">
        <v>637</v>
      </c>
      <c r="Q827" s="230">
        <v>258</v>
      </c>
      <c r="R827" s="230">
        <v>175</v>
      </c>
      <c r="S827" s="18"/>
    </row>
    <row r="828" spans="2:19" ht="17.25" customHeight="1" x14ac:dyDescent="0.2">
      <c r="B828" s="67">
        <v>45109</v>
      </c>
      <c r="C828" s="50">
        <v>18656</v>
      </c>
      <c r="D828" s="45">
        <v>6391</v>
      </c>
      <c r="E828" s="51">
        <v>12265</v>
      </c>
      <c r="F828" s="50" t="s">
        <v>0</v>
      </c>
      <c r="G828" s="51" t="s">
        <v>0</v>
      </c>
      <c r="H828" s="50" t="s">
        <v>0</v>
      </c>
      <c r="I828" s="45" t="s">
        <v>0</v>
      </c>
      <c r="J828" s="75" t="s">
        <v>0</v>
      </c>
      <c r="K828" s="228" t="s">
        <v>0</v>
      </c>
      <c r="L828" s="47" t="s">
        <v>0</v>
      </c>
      <c r="M828" s="51" t="s">
        <v>0</v>
      </c>
      <c r="N828" s="77"/>
      <c r="O828" s="228">
        <v>5766</v>
      </c>
      <c r="P828" s="228">
        <v>380</v>
      </c>
      <c r="Q828" s="228">
        <v>165</v>
      </c>
      <c r="R828" s="228">
        <v>80</v>
      </c>
      <c r="S828" s="18"/>
    </row>
    <row r="829" spans="2:19" ht="17.25" customHeight="1" x14ac:dyDescent="0.2">
      <c r="B829" s="67">
        <v>45110</v>
      </c>
      <c r="C829" s="50">
        <v>21064</v>
      </c>
      <c r="D829" s="45">
        <v>8904</v>
      </c>
      <c r="E829" s="51">
        <v>12160</v>
      </c>
      <c r="F829" s="50" t="s">
        <v>0</v>
      </c>
      <c r="G829" s="51" t="s">
        <v>0</v>
      </c>
      <c r="H829" s="50" t="s">
        <v>0</v>
      </c>
      <c r="I829" s="45" t="s">
        <v>0</v>
      </c>
      <c r="J829" s="75" t="s">
        <v>0</v>
      </c>
      <c r="K829" s="228" t="s">
        <v>0</v>
      </c>
      <c r="L829" s="47" t="s">
        <v>0</v>
      </c>
      <c r="M829" s="51" t="s">
        <v>0</v>
      </c>
      <c r="N829" s="77"/>
      <c r="O829" s="228">
        <v>7590</v>
      </c>
      <c r="P829" s="228">
        <v>787</v>
      </c>
      <c r="Q829" s="228">
        <v>270</v>
      </c>
      <c r="R829" s="228">
        <v>257</v>
      </c>
      <c r="S829" s="18"/>
    </row>
    <row r="830" spans="2:19" ht="17.25" customHeight="1" x14ac:dyDescent="0.2">
      <c r="B830" s="67">
        <v>45111</v>
      </c>
      <c r="C830" s="50">
        <v>23342</v>
      </c>
      <c r="D830" s="45">
        <v>11392</v>
      </c>
      <c r="E830" s="51">
        <v>11950</v>
      </c>
      <c r="F830" s="50" t="s">
        <v>0</v>
      </c>
      <c r="G830" s="51" t="s">
        <v>0</v>
      </c>
      <c r="H830" s="50" t="s">
        <v>0</v>
      </c>
      <c r="I830" s="45" t="s">
        <v>0</v>
      </c>
      <c r="J830" s="75" t="s">
        <v>0</v>
      </c>
      <c r="K830" s="228" t="s">
        <v>0</v>
      </c>
      <c r="L830" s="47" t="s">
        <v>0</v>
      </c>
      <c r="M830" s="51" t="s">
        <v>0</v>
      </c>
      <c r="N830" s="77"/>
      <c r="O830" s="228">
        <v>9643</v>
      </c>
      <c r="P830" s="228">
        <v>994</v>
      </c>
      <c r="Q830" s="228">
        <v>367</v>
      </c>
      <c r="R830" s="228">
        <v>388</v>
      </c>
      <c r="S830" s="18"/>
    </row>
    <row r="831" spans="2:19" ht="17.25" customHeight="1" x14ac:dyDescent="0.2">
      <c r="B831" s="67">
        <v>45112</v>
      </c>
      <c r="C831" s="50">
        <v>23763</v>
      </c>
      <c r="D831" s="45">
        <v>11601</v>
      </c>
      <c r="E831" s="51">
        <v>12162</v>
      </c>
      <c r="F831" s="50" t="s">
        <v>0</v>
      </c>
      <c r="G831" s="51" t="s">
        <v>0</v>
      </c>
      <c r="H831" s="50" t="s">
        <v>0</v>
      </c>
      <c r="I831" s="45" t="s">
        <v>0</v>
      </c>
      <c r="J831" s="75" t="s">
        <v>0</v>
      </c>
      <c r="K831" s="228" t="s">
        <v>0</v>
      </c>
      <c r="L831" s="47" t="s">
        <v>0</v>
      </c>
      <c r="M831" s="51" t="s">
        <v>0</v>
      </c>
      <c r="N831" s="77"/>
      <c r="O831" s="228">
        <v>9750</v>
      </c>
      <c r="P831" s="228">
        <v>1103</v>
      </c>
      <c r="Q831" s="228">
        <v>404</v>
      </c>
      <c r="R831" s="228">
        <v>344</v>
      </c>
      <c r="S831" s="18"/>
    </row>
    <row r="832" spans="2:19" ht="17.25" customHeight="1" x14ac:dyDescent="0.2">
      <c r="B832" s="67">
        <v>45113</v>
      </c>
      <c r="C832" s="50">
        <v>23963</v>
      </c>
      <c r="D832" s="45">
        <v>11941</v>
      </c>
      <c r="E832" s="51">
        <v>12022</v>
      </c>
      <c r="F832" s="50" t="s">
        <v>0</v>
      </c>
      <c r="G832" s="51" t="s">
        <v>0</v>
      </c>
      <c r="H832" s="50" t="s">
        <v>0</v>
      </c>
      <c r="I832" s="45" t="s">
        <v>0</v>
      </c>
      <c r="J832" s="75" t="s">
        <v>0</v>
      </c>
      <c r="K832" s="228" t="s">
        <v>0</v>
      </c>
      <c r="L832" s="47" t="s">
        <v>0</v>
      </c>
      <c r="M832" s="51" t="s">
        <v>0</v>
      </c>
      <c r="N832" s="77"/>
      <c r="O832" s="228">
        <v>10060</v>
      </c>
      <c r="P832" s="228">
        <v>1076</v>
      </c>
      <c r="Q832" s="228">
        <v>400</v>
      </c>
      <c r="R832" s="228">
        <v>405</v>
      </c>
      <c r="S832" s="18"/>
    </row>
    <row r="833" spans="2:19" ht="17.25" customHeight="1" x14ac:dyDescent="0.2">
      <c r="B833" s="67">
        <v>45114</v>
      </c>
      <c r="C833" s="50">
        <v>24326</v>
      </c>
      <c r="D833" s="45">
        <v>12484</v>
      </c>
      <c r="E833" s="51">
        <v>11842</v>
      </c>
      <c r="F833" s="50" t="s">
        <v>0</v>
      </c>
      <c r="G833" s="51" t="s">
        <v>0</v>
      </c>
      <c r="H833" s="50" t="s">
        <v>0</v>
      </c>
      <c r="I833" s="45" t="s">
        <v>0</v>
      </c>
      <c r="J833" s="75" t="s">
        <v>0</v>
      </c>
      <c r="K833" s="228" t="s">
        <v>0</v>
      </c>
      <c r="L833" s="47" t="s">
        <v>0</v>
      </c>
      <c r="M833" s="51" t="s">
        <v>0</v>
      </c>
      <c r="N833" s="77"/>
      <c r="O833" s="228">
        <v>10656</v>
      </c>
      <c r="P833" s="228">
        <v>1025</v>
      </c>
      <c r="Q833" s="228">
        <v>440</v>
      </c>
      <c r="R833" s="228">
        <v>363</v>
      </c>
      <c r="S833" s="18"/>
    </row>
    <row r="834" spans="2:19" ht="17.25" customHeight="1" x14ac:dyDescent="0.2">
      <c r="B834" s="67">
        <v>45115</v>
      </c>
      <c r="C834" s="50">
        <v>20898</v>
      </c>
      <c r="D834" s="45">
        <v>9062</v>
      </c>
      <c r="E834" s="51">
        <v>11836</v>
      </c>
      <c r="F834" s="50" t="s">
        <v>0</v>
      </c>
      <c r="G834" s="51" t="s">
        <v>0</v>
      </c>
      <c r="H834" s="50" t="s">
        <v>0</v>
      </c>
      <c r="I834" s="45" t="s">
        <v>0</v>
      </c>
      <c r="J834" s="75" t="s">
        <v>0</v>
      </c>
      <c r="K834" s="228" t="s">
        <v>0</v>
      </c>
      <c r="L834" s="47" t="s">
        <v>0</v>
      </c>
      <c r="M834" s="51" t="s">
        <v>0</v>
      </c>
      <c r="N834" s="77"/>
      <c r="O834" s="228">
        <v>8025</v>
      </c>
      <c r="P834" s="228">
        <v>617</v>
      </c>
      <c r="Q834" s="228">
        <v>228</v>
      </c>
      <c r="R834" s="228">
        <v>192</v>
      </c>
      <c r="S834" s="18"/>
    </row>
    <row r="835" spans="2:19" ht="17.25" customHeight="1" x14ac:dyDescent="0.2">
      <c r="B835" s="67">
        <v>45116</v>
      </c>
      <c r="C835" s="50">
        <v>18259</v>
      </c>
      <c r="D835" s="45">
        <v>6289</v>
      </c>
      <c r="E835" s="51">
        <v>11970</v>
      </c>
      <c r="F835" s="50" t="s">
        <v>0</v>
      </c>
      <c r="G835" s="51" t="s">
        <v>0</v>
      </c>
      <c r="H835" s="50" t="s">
        <v>0</v>
      </c>
      <c r="I835" s="45" t="s">
        <v>0</v>
      </c>
      <c r="J835" s="75" t="s">
        <v>0</v>
      </c>
      <c r="K835" s="228" t="s">
        <v>0</v>
      </c>
      <c r="L835" s="47" t="s">
        <v>0</v>
      </c>
      <c r="M835" s="51" t="s">
        <v>0</v>
      </c>
      <c r="N835" s="77"/>
      <c r="O835" s="228">
        <v>5682</v>
      </c>
      <c r="P835" s="228">
        <v>387</v>
      </c>
      <c r="Q835" s="228">
        <v>140</v>
      </c>
      <c r="R835" s="228">
        <v>80</v>
      </c>
      <c r="S835" s="18"/>
    </row>
    <row r="836" spans="2:19" ht="17.25" customHeight="1" x14ac:dyDescent="0.2">
      <c r="B836" s="67">
        <v>45117</v>
      </c>
      <c r="C836" s="50">
        <v>21131</v>
      </c>
      <c r="D836" s="45">
        <v>9195</v>
      </c>
      <c r="E836" s="51">
        <v>11936</v>
      </c>
      <c r="F836" s="50" t="s">
        <v>0</v>
      </c>
      <c r="G836" s="51" t="s">
        <v>0</v>
      </c>
      <c r="H836" s="50" t="s">
        <v>0</v>
      </c>
      <c r="I836" s="45" t="s">
        <v>0</v>
      </c>
      <c r="J836" s="75" t="s">
        <v>0</v>
      </c>
      <c r="K836" s="228" t="s">
        <v>0</v>
      </c>
      <c r="L836" s="47" t="s">
        <v>0</v>
      </c>
      <c r="M836" s="51" t="s">
        <v>0</v>
      </c>
      <c r="N836" s="77"/>
      <c r="O836" s="228">
        <v>7954</v>
      </c>
      <c r="P836" s="228">
        <v>704</v>
      </c>
      <c r="Q836" s="228">
        <v>289</v>
      </c>
      <c r="R836" s="228">
        <v>248</v>
      </c>
      <c r="S836" s="18"/>
    </row>
    <row r="837" spans="2:19" ht="17.25" customHeight="1" x14ac:dyDescent="0.2">
      <c r="B837" s="67">
        <v>45118</v>
      </c>
      <c r="C837" s="50">
        <v>23264</v>
      </c>
      <c r="D837" s="45">
        <v>11341</v>
      </c>
      <c r="E837" s="51">
        <v>11923</v>
      </c>
      <c r="F837" s="50" t="s">
        <v>0</v>
      </c>
      <c r="G837" s="51" t="s">
        <v>0</v>
      </c>
      <c r="H837" s="50" t="s">
        <v>0</v>
      </c>
      <c r="I837" s="45" t="s">
        <v>0</v>
      </c>
      <c r="J837" s="75" t="s">
        <v>0</v>
      </c>
      <c r="K837" s="228" t="s">
        <v>0</v>
      </c>
      <c r="L837" s="47" t="s">
        <v>0</v>
      </c>
      <c r="M837" s="51" t="s">
        <v>0</v>
      </c>
      <c r="N837" s="77"/>
      <c r="O837" s="228">
        <v>9567</v>
      </c>
      <c r="P837" s="228">
        <v>1054</v>
      </c>
      <c r="Q837" s="228">
        <v>396</v>
      </c>
      <c r="R837" s="228">
        <v>324</v>
      </c>
      <c r="S837" s="18"/>
    </row>
    <row r="838" spans="2:19" ht="17.25" customHeight="1" x14ac:dyDescent="0.2">
      <c r="B838" s="67">
        <v>45119</v>
      </c>
      <c r="C838" s="50">
        <v>23714</v>
      </c>
      <c r="D838" s="45">
        <v>11671</v>
      </c>
      <c r="E838" s="51">
        <v>12043</v>
      </c>
      <c r="F838" s="50" t="s">
        <v>0</v>
      </c>
      <c r="G838" s="51" t="s">
        <v>0</v>
      </c>
      <c r="H838" s="50" t="s">
        <v>0</v>
      </c>
      <c r="I838" s="45" t="s">
        <v>0</v>
      </c>
      <c r="J838" s="75" t="s">
        <v>0</v>
      </c>
      <c r="K838" s="228" t="s">
        <v>0</v>
      </c>
      <c r="L838" s="47" t="s">
        <v>0</v>
      </c>
      <c r="M838" s="51" t="s">
        <v>0</v>
      </c>
      <c r="N838" s="77"/>
      <c r="O838" s="228">
        <v>9923</v>
      </c>
      <c r="P838" s="228">
        <v>1044</v>
      </c>
      <c r="Q838" s="228">
        <v>376</v>
      </c>
      <c r="R838" s="228">
        <v>328</v>
      </c>
      <c r="S838" s="18"/>
    </row>
    <row r="839" spans="2:19" ht="17.25" customHeight="1" x14ac:dyDescent="0.2">
      <c r="B839" s="67">
        <v>45120</v>
      </c>
      <c r="C839" s="50">
        <v>23807</v>
      </c>
      <c r="D839" s="45">
        <v>11965</v>
      </c>
      <c r="E839" s="51">
        <v>11842</v>
      </c>
      <c r="F839" s="50" t="s">
        <v>0</v>
      </c>
      <c r="G839" s="51" t="s">
        <v>0</v>
      </c>
      <c r="H839" s="50" t="s">
        <v>0</v>
      </c>
      <c r="I839" s="45" t="s">
        <v>0</v>
      </c>
      <c r="J839" s="75" t="s">
        <v>0</v>
      </c>
      <c r="K839" s="228" t="s">
        <v>0</v>
      </c>
      <c r="L839" s="47" t="s">
        <v>0</v>
      </c>
      <c r="M839" s="51" t="s">
        <v>0</v>
      </c>
      <c r="N839" s="77"/>
      <c r="O839" s="228">
        <v>10061</v>
      </c>
      <c r="P839" s="228">
        <v>1115</v>
      </c>
      <c r="Q839" s="228">
        <v>416</v>
      </c>
      <c r="R839" s="228">
        <v>373</v>
      </c>
      <c r="S839" s="18"/>
    </row>
    <row r="840" spans="2:19" ht="17.25" customHeight="1" x14ac:dyDescent="0.2">
      <c r="B840" s="67">
        <v>45121</v>
      </c>
      <c r="C840" s="50">
        <v>23705</v>
      </c>
      <c r="D840" s="45">
        <v>12103</v>
      </c>
      <c r="E840" s="51">
        <v>11602</v>
      </c>
      <c r="F840" s="50" t="s">
        <v>0</v>
      </c>
      <c r="G840" s="51" t="s">
        <v>0</v>
      </c>
      <c r="H840" s="50" t="s">
        <v>0</v>
      </c>
      <c r="I840" s="45" t="s">
        <v>0</v>
      </c>
      <c r="J840" s="75" t="s">
        <v>0</v>
      </c>
      <c r="K840" s="228" t="s">
        <v>0</v>
      </c>
      <c r="L840" s="47" t="s">
        <v>0</v>
      </c>
      <c r="M840" s="51" t="s">
        <v>0</v>
      </c>
      <c r="N840" s="77"/>
      <c r="O840" s="228">
        <v>10221</v>
      </c>
      <c r="P840" s="228">
        <v>1126</v>
      </c>
      <c r="Q840" s="228">
        <v>390</v>
      </c>
      <c r="R840" s="228">
        <v>366</v>
      </c>
      <c r="S840" s="18"/>
    </row>
    <row r="841" spans="2:19" ht="17.25" customHeight="1" x14ac:dyDescent="0.2">
      <c r="B841" s="67">
        <v>45122</v>
      </c>
      <c r="C841" s="50">
        <v>20735</v>
      </c>
      <c r="D841" s="45">
        <v>8916</v>
      </c>
      <c r="E841" s="51">
        <v>11819</v>
      </c>
      <c r="F841" s="50" t="s">
        <v>0</v>
      </c>
      <c r="G841" s="51" t="s">
        <v>0</v>
      </c>
      <c r="H841" s="50" t="s">
        <v>0</v>
      </c>
      <c r="I841" s="45" t="s">
        <v>0</v>
      </c>
      <c r="J841" s="75" t="s">
        <v>0</v>
      </c>
      <c r="K841" s="228" t="s">
        <v>0</v>
      </c>
      <c r="L841" s="47" t="s">
        <v>0</v>
      </c>
      <c r="M841" s="51" t="s">
        <v>0</v>
      </c>
      <c r="N841" s="77"/>
      <c r="O841" s="228">
        <v>7819</v>
      </c>
      <c r="P841" s="228">
        <v>650</v>
      </c>
      <c r="Q841" s="228">
        <v>246</v>
      </c>
      <c r="R841" s="228">
        <v>201</v>
      </c>
      <c r="S841" s="18"/>
    </row>
    <row r="842" spans="2:19" ht="17.25" customHeight="1" x14ac:dyDescent="0.2">
      <c r="B842" s="67">
        <v>45123</v>
      </c>
      <c r="C842" s="50">
        <v>18069</v>
      </c>
      <c r="D842" s="45">
        <v>6253</v>
      </c>
      <c r="E842" s="51">
        <v>11816</v>
      </c>
      <c r="F842" s="50" t="s">
        <v>0</v>
      </c>
      <c r="G842" s="51" t="s">
        <v>0</v>
      </c>
      <c r="H842" s="50" t="s">
        <v>0</v>
      </c>
      <c r="I842" s="45" t="s">
        <v>0</v>
      </c>
      <c r="J842" s="75" t="s">
        <v>0</v>
      </c>
      <c r="K842" s="228" t="s">
        <v>0</v>
      </c>
      <c r="L842" s="47" t="s">
        <v>0</v>
      </c>
      <c r="M842" s="51" t="s">
        <v>0</v>
      </c>
      <c r="N842" s="77"/>
      <c r="O842" s="228">
        <v>5609</v>
      </c>
      <c r="P842" s="228">
        <v>367</v>
      </c>
      <c r="Q842" s="228">
        <v>164</v>
      </c>
      <c r="R842" s="228">
        <v>113</v>
      </c>
      <c r="S842" s="18"/>
    </row>
    <row r="843" spans="2:19" ht="17.25" customHeight="1" x14ac:dyDescent="0.2">
      <c r="B843" s="67">
        <v>45124</v>
      </c>
      <c r="C843" s="50">
        <v>20643</v>
      </c>
      <c r="D843" s="45">
        <v>8622</v>
      </c>
      <c r="E843" s="51">
        <v>12021</v>
      </c>
      <c r="F843" s="50" t="s">
        <v>0</v>
      </c>
      <c r="G843" s="51" t="s">
        <v>0</v>
      </c>
      <c r="H843" s="50" t="s">
        <v>0</v>
      </c>
      <c r="I843" s="45" t="s">
        <v>0</v>
      </c>
      <c r="J843" s="75" t="s">
        <v>0</v>
      </c>
      <c r="K843" s="228" t="s">
        <v>0</v>
      </c>
      <c r="L843" s="47" t="s">
        <v>0</v>
      </c>
      <c r="M843" s="51" t="s">
        <v>0</v>
      </c>
      <c r="N843" s="77"/>
      <c r="O843" s="228">
        <v>7380</v>
      </c>
      <c r="P843" s="228">
        <v>729</v>
      </c>
      <c r="Q843" s="228">
        <v>254</v>
      </c>
      <c r="R843" s="228">
        <v>259</v>
      </c>
      <c r="S843" s="18"/>
    </row>
    <row r="844" spans="2:19" ht="17.25" customHeight="1" x14ac:dyDescent="0.2">
      <c r="B844" s="67">
        <v>45125</v>
      </c>
      <c r="C844" s="50">
        <v>22452</v>
      </c>
      <c r="D844" s="45">
        <v>10439</v>
      </c>
      <c r="E844" s="51">
        <v>12013</v>
      </c>
      <c r="F844" s="50" t="s">
        <v>0</v>
      </c>
      <c r="G844" s="51" t="s">
        <v>0</v>
      </c>
      <c r="H844" s="50" t="s">
        <v>0</v>
      </c>
      <c r="I844" s="45" t="s">
        <v>0</v>
      </c>
      <c r="J844" s="75" t="s">
        <v>0</v>
      </c>
      <c r="K844" s="228" t="s">
        <v>0</v>
      </c>
      <c r="L844" s="47" t="s">
        <v>0</v>
      </c>
      <c r="M844" s="51" t="s">
        <v>0</v>
      </c>
      <c r="N844" s="77"/>
      <c r="O844" s="228">
        <v>8766</v>
      </c>
      <c r="P844" s="228">
        <v>946</v>
      </c>
      <c r="Q844" s="228">
        <v>358</v>
      </c>
      <c r="R844" s="228">
        <v>369</v>
      </c>
      <c r="S844" s="18"/>
    </row>
    <row r="845" spans="2:19" ht="17.25" customHeight="1" x14ac:dyDescent="0.2">
      <c r="B845" s="67">
        <v>45126</v>
      </c>
      <c r="C845" s="50">
        <v>23187</v>
      </c>
      <c r="D845" s="45">
        <v>11069</v>
      </c>
      <c r="E845" s="51">
        <v>12118</v>
      </c>
      <c r="F845" s="50" t="s">
        <v>0</v>
      </c>
      <c r="G845" s="51" t="s">
        <v>0</v>
      </c>
      <c r="H845" s="50" t="s">
        <v>0</v>
      </c>
      <c r="I845" s="45" t="s">
        <v>0</v>
      </c>
      <c r="J845" s="75" t="s">
        <v>0</v>
      </c>
      <c r="K845" s="228" t="s">
        <v>0</v>
      </c>
      <c r="L845" s="47" t="s">
        <v>0</v>
      </c>
      <c r="M845" s="51" t="s">
        <v>0</v>
      </c>
      <c r="N845" s="77"/>
      <c r="O845" s="228">
        <v>9283</v>
      </c>
      <c r="P845" s="228">
        <v>1028</v>
      </c>
      <c r="Q845" s="228">
        <v>396</v>
      </c>
      <c r="R845" s="228">
        <v>362</v>
      </c>
      <c r="S845" s="18"/>
    </row>
    <row r="846" spans="2:19" ht="17.25" customHeight="1" x14ac:dyDescent="0.2">
      <c r="B846" s="67">
        <v>45127</v>
      </c>
      <c r="C846" s="50">
        <v>23186</v>
      </c>
      <c r="D846" s="45">
        <v>11273</v>
      </c>
      <c r="E846" s="51">
        <v>11913</v>
      </c>
      <c r="F846" s="50" t="s">
        <v>0</v>
      </c>
      <c r="G846" s="51" t="s">
        <v>0</v>
      </c>
      <c r="H846" s="50" t="s">
        <v>0</v>
      </c>
      <c r="I846" s="45" t="s">
        <v>0</v>
      </c>
      <c r="J846" s="75" t="s">
        <v>0</v>
      </c>
      <c r="K846" s="228" t="s">
        <v>0</v>
      </c>
      <c r="L846" s="47" t="s">
        <v>0</v>
      </c>
      <c r="M846" s="51" t="s">
        <v>0</v>
      </c>
      <c r="N846" s="77"/>
      <c r="O846" s="228">
        <v>9469</v>
      </c>
      <c r="P846" s="228">
        <v>1039</v>
      </c>
      <c r="Q846" s="228">
        <v>394</v>
      </c>
      <c r="R846" s="228">
        <v>371</v>
      </c>
      <c r="S846" s="18"/>
    </row>
    <row r="847" spans="2:19" ht="17.25" customHeight="1" x14ac:dyDescent="0.2">
      <c r="B847" s="67">
        <v>45128</v>
      </c>
      <c r="C847" s="50">
        <v>23290</v>
      </c>
      <c r="D847" s="45">
        <v>11524</v>
      </c>
      <c r="E847" s="51">
        <v>11766</v>
      </c>
      <c r="F847" s="50" t="s">
        <v>0</v>
      </c>
      <c r="G847" s="51" t="s">
        <v>0</v>
      </c>
      <c r="H847" s="50" t="s">
        <v>0</v>
      </c>
      <c r="I847" s="45" t="s">
        <v>0</v>
      </c>
      <c r="J847" s="75" t="s">
        <v>0</v>
      </c>
      <c r="K847" s="228" t="s">
        <v>0</v>
      </c>
      <c r="L847" s="47" t="s">
        <v>0</v>
      </c>
      <c r="M847" s="51" t="s">
        <v>0</v>
      </c>
      <c r="N847" s="77"/>
      <c r="O847" s="228">
        <v>9673</v>
      </c>
      <c r="P847" s="228">
        <v>1109</v>
      </c>
      <c r="Q847" s="228">
        <v>408</v>
      </c>
      <c r="R847" s="228">
        <v>334</v>
      </c>
      <c r="S847" s="18"/>
    </row>
    <row r="848" spans="2:19" ht="17.25" customHeight="1" x14ac:dyDescent="0.2">
      <c r="B848" s="67">
        <v>45129</v>
      </c>
      <c r="C848" s="50">
        <v>19819</v>
      </c>
      <c r="D848" s="45">
        <v>7926</v>
      </c>
      <c r="E848" s="51">
        <v>11893</v>
      </c>
      <c r="F848" s="50" t="s">
        <v>0</v>
      </c>
      <c r="G848" s="51" t="s">
        <v>0</v>
      </c>
      <c r="H848" s="50" t="s">
        <v>0</v>
      </c>
      <c r="I848" s="45" t="s">
        <v>0</v>
      </c>
      <c r="J848" s="75" t="s">
        <v>0</v>
      </c>
      <c r="K848" s="228" t="s">
        <v>0</v>
      </c>
      <c r="L848" s="47" t="s">
        <v>0</v>
      </c>
      <c r="M848" s="51" t="s">
        <v>0</v>
      </c>
      <c r="N848" s="77"/>
      <c r="O848" s="228">
        <v>6888</v>
      </c>
      <c r="P848" s="228">
        <v>632</v>
      </c>
      <c r="Q848" s="228">
        <v>236</v>
      </c>
      <c r="R848" s="228">
        <v>170</v>
      </c>
      <c r="S848" s="18"/>
    </row>
    <row r="849" spans="2:19" ht="17.25" customHeight="1" x14ac:dyDescent="0.2">
      <c r="B849" s="67">
        <v>45130</v>
      </c>
      <c r="C849" s="50">
        <v>17695</v>
      </c>
      <c r="D849" s="45">
        <v>5768</v>
      </c>
      <c r="E849" s="51">
        <v>11927</v>
      </c>
      <c r="F849" s="50" t="s">
        <v>0</v>
      </c>
      <c r="G849" s="51" t="s">
        <v>0</v>
      </c>
      <c r="H849" s="50" t="s">
        <v>0</v>
      </c>
      <c r="I849" s="45" t="s">
        <v>0</v>
      </c>
      <c r="J849" s="75" t="s">
        <v>0</v>
      </c>
      <c r="K849" s="228" t="s">
        <v>0</v>
      </c>
      <c r="L849" s="47" t="s">
        <v>0</v>
      </c>
      <c r="M849" s="51" t="s">
        <v>0</v>
      </c>
      <c r="N849" s="77"/>
      <c r="O849" s="228">
        <v>5195</v>
      </c>
      <c r="P849" s="228">
        <v>352</v>
      </c>
      <c r="Q849" s="228">
        <v>139</v>
      </c>
      <c r="R849" s="228">
        <v>82</v>
      </c>
      <c r="S849" s="18"/>
    </row>
    <row r="850" spans="2:19" ht="17.25" customHeight="1" x14ac:dyDescent="0.2">
      <c r="B850" s="67">
        <v>45131</v>
      </c>
      <c r="C850" s="50">
        <v>20477</v>
      </c>
      <c r="D850" s="45">
        <v>8713</v>
      </c>
      <c r="E850" s="51">
        <v>11764</v>
      </c>
      <c r="F850" s="50" t="s">
        <v>0</v>
      </c>
      <c r="G850" s="51" t="s">
        <v>0</v>
      </c>
      <c r="H850" s="50" t="s">
        <v>0</v>
      </c>
      <c r="I850" s="45" t="s">
        <v>0</v>
      </c>
      <c r="J850" s="75" t="s">
        <v>0</v>
      </c>
      <c r="K850" s="228" t="s">
        <v>0</v>
      </c>
      <c r="L850" s="47" t="s">
        <v>0</v>
      </c>
      <c r="M850" s="51" t="s">
        <v>0</v>
      </c>
      <c r="N850" s="77"/>
      <c r="O850" s="228">
        <v>7486</v>
      </c>
      <c r="P850" s="228">
        <v>740</v>
      </c>
      <c r="Q850" s="228">
        <v>240</v>
      </c>
      <c r="R850" s="228">
        <v>247</v>
      </c>
      <c r="S850" s="18"/>
    </row>
    <row r="851" spans="2:19" ht="17.25" customHeight="1" x14ac:dyDescent="0.2">
      <c r="B851" s="67">
        <v>45132</v>
      </c>
      <c r="C851" s="50">
        <v>22510</v>
      </c>
      <c r="D851" s="45">
        <v>10988</v>
      </c>
      <c r="E851" s="51">
        <v>11522</v>
      </c>
      <c r="F851" s="50" t="s">
        <v>0</v>
      </c>
      <c r="G851" s="51" t="s">
        <v>0</v>
      </c>
      <c r="H851" s="50" t="s">
        <v>0</v>
      </c>
      <c r="I851" s="45" t="s">
        <v>0</v>
      </c>
      <c r="J851" s="75" t="s">
        <v>0</v>
      </c>
      <c r="K851" s="228" t="s">
        <v>0</v>
      </c>
      <c r="L851" s="47" t="s">
        <v>0</v>
      </c>
      <c r="M851" s="51" t="s">
        <v>0</v>
      </c>
      <c r="N851" s="77"/>
      <c r="O851" s="228">
        <v>9230</v>
      </c>
      <c r="P851" s="228">
        <v>1048</v>
      </c>
      <c r="Q851" s="228">
        <v>377</v>
      </c>
      <c r="R851" s="228">
        <v>333</v>
      </c>
      <c r="S851" s="18"/>
    </row>
    <row r="852" spans="2:19" ht="17.25" customHeight="1" x14ac:dyDescent="0.2">
      <c r="B852" s="67">
        <v>45133</v>
      </c>
      <c r="C852" s="50">
        <v>23228</v>
      </c>
      <c r="D852" s="45">
        <v>11501</v>
      </c>
      <c r="E852" s="51">
        <v>11727</v>
      </c>
      <c r="F852" s="50" t="s">
        <v>0</v>
      </c>
      <c r="G852" s="51" t="s">
        <v>0</v>
      </c>
      <c r="H852" s="50" t="s">
        <v>0</v>
      </c>
      <c r="I852" s="45" t="s">
        <v>0</v>
      </c>
      <c r="J852" s="75" t="s">
        <v>0</v>
      </c>
      <c r="K852" s="228" t="s">
        <v>0</v>
      </c>
      <c r="L852" s="47" t="s">
        <v>0</v>
      </c>
      <c r="M852" s="51" t="s">
        <v>0</v>
      </c>
      <c r="N852" s="77"/>
      <c r="O852" s="228">
        <v>9641</v>
      </c>
      <c r="P852" s="228">
        <v>1077</v>
      </c>
      <c r="Q852" s="228">
        <v>416</v>
      </c>
      <c r="R852" s="228">
        <v>367</v>
      </c>
      <c r="S852" s="18"/>
    </row>
    <row r="853" spans="2:19" ht="17.25" customHeight="1" x14ac:dyDescent="0.2">
      <c r="B853" s="67">
        <v>45134</v>
      </c>
      <c r="C853" s="50">
        <v>23474</v>
      </c>
      <c r="D853" s="45">
        <v>11734</v>
      </c>
      <c r="E853" s="51">
        <v>11740</v>
      </c>
      <c r="F853" s="50" t="s">
        <v>0</v>
      </c>
      <c r="G853" s="51" t="s">
        <v>0</v>
      </c>
      <c r="H853" s="50" t="s">
        <v>0</v>
      </c>
      <c r="I853" s="45" t="s">
        <v>0</v>
      </c>
      <c r="J853" s="75" t="s">
        <v>0</v>
      </c>
      <c r="K853" s="228" t="s">
        <v>0</v>
      </c>
      <c r="L853" s="47" t="s">
        <v>0</v>
      </c>
      <c r="M853" s="51" t="s">
        <v>0</v>
      </c>
      <c r="N853" s="77"/>
      <c r="O853" s="228">
        <v>9849</v>
      </c>
      <c r="P853" s="228">
        <v>1062</v>
      </c>
      <c r="Q853" s="228">
        <v>430</v>
      </c>
      <c r="R853" s="228">
        <v>393</v>
      </c>
      <c r="S853" s="18"/>
    </row>
    <row r="854" spans="2:19" ht="17.25" customHeight="1" x14ac:dyDescent="0.2">
      <c r="B854" s="67">
        <v>45135</v>
      </c>
      <c r="C854" s="50">
        <v>23780</v>
      </c>
      <c r="D854" s="45">
        <v>12347</v>
      </c>
      <c r="E854" s="51">
        <v>11433</v>
      </c>
      <c r="F854" s="50" t="s">
        <v>0</v>
      </c>
      <c r="G854" s="51" t="s">
        <v>0</v>
      </c>
      <c r="H854" s="50" t="s">
        <v>0</v>
      </c>
      <c r="I854" s="45" t="s">
        <v>0</v>
      </c>
      <c r="J854" s="75" t="s">
        <v>0</v>
      </c>
      <c r="K854" s="228" t="s">
        <v>0</v>
      </c>
      <c r="L854" s="47" t="s">
        <v>0</v>
      </c>
      <c r="M854" s="51" t="s">
        <v>0</v>
      </c>
      <c r="N854" s="77"/>
      <c r="O854" s="228">
        <v>10491</v>
      </c>
      <c r="P854" s="228">
        <v>1103</v>
      </c>
      <c r="Q854" s="228">
        <v>385</v>
      </c>
      <c r="R854" s="228">
        <v>368</v>
      </c>
      <c r="S854" s="18"/>
    </row>
    <row r="855" spans="2:19" ht="17.25" customHeight="1" x14ac:dyDescent="0.2">
      <c r="B855" s="67">
        <v>45136</v>
      </c>
      <c r="C855" s="50">
        <v>20682</v>
      </c>
      <c r="D855" s="45">
        <v>8909</v>
      </c>
      <c r="E855" s="51">
        <v>11773</v>
      </c>
      <c r="F855" s="50" t="s">
        <v>0</v>
      </c>
      <c r="G855" s="51" t="s">
        <v>0</v>
      </c>
      <c r="H855" s="50" t="s">
        <v>0</v>
      </c>
      <c r="I855" s="45" t="s">
        <v>0</v>
      </c>
      <c r="J855" s="75" t="s">
        <v>0</v>
      </c>
      <c r="K855" s="228" t="s">
        <v>0</v>
      </c>
      <c r="L855" s="47" t="s">
        <v>0</v>
      </c>
      <c r="M855" s="51" t="s">
        <v>0</v>
      </c>
      <c r="N855" s="77"/>
      <c r="O855" s="228">
        <v>7823</v>
      </c>
      <c r="P855" s="228">
        <v>634</v>
      </c>
      <c r="Q855" s="228">
        <v>268</v>
      </c>
      <c r="R855" s="228">
        <v>184</v>
      </c>
      <c r="S855" s="18"/>
    </row>
    <row r="856" spans="2:19" ht="17.25" customHeight="1" x14ac:dyDescent="0.2">
      <c r="B856" s="67">
        <v>45137</v>
      </c>
      <c r="C856" s="50">
        <v>17892</v>
      </c>
      <c r="D856" s="45">
        <v>6041</v>
      </c>
      <c r="E856" s="51">
        <v>11851</v>
      </c>
      <c r="F856" s="50" t="s">
        <v>0</v>
      </c>
      <c r="G856" s="51" t="s">
        <v>0</v>
      </c>
      <c r="H856" s="50" t="s">
        <v>0</v>
      </c>
      <c r="I856" s="45" t="s">
        <v>0</v>
      </c>
      <c r="J856" s="75" t="s">
        <v>0</v>
      </c>
      <c r="K856" s="228" t="s">
        <v>0</v>
      </c>
      <c r="L856" s="47" t="s">
        <v>0</v>
      </c>
      <c r="M856" s="51" t="s">
        <v>0</v>
      </c>
      <c r="N856" s="77"/>
      <c r="O856" s="228">
        <v>5402</v>
      </c>
      <c r="P856" s="228">
        <v>380</v>
      </c>
      <c r="Q856" s="228">
        <v>152</v>
      </c>
      <c r="R856" s="228">
        <v>107</v>
      </c>
      <c r="S856" s="18"/>
    </row>
    <row r="857" spans="2:19" ht="17.25" customHeight="1" x14ac:dyDescent="0.2">
      <c r="B857" s="68">
        <v>45138</v>
      </c>
      <c r="C857" s="52">
        <v>19914</v>
      </c>
      <c r="D857" s="53">
        <v>8743</v>
      </c>
      <c r="E857" s="54">
        <v>11171</v>
      </c>
      <c r="F857" s="52" t="s">
        <v>0</v>
      </c>
      <c r="G857" s="54" t="s">
        <v>0</v>
      </c>
      <c r="H857" s="52" t="s">
        <v>0</v>
      </c>
      <c r="I857" s="53" t="s">
        <v>0</v>
      </c>
      <c r="J857" s="76" t="s">
        <v>0</v>
      </c>
      <c r="K857" s="231" t="s">
        <v>0</v>
      </c>
      <c r="L857" s="55" t="s">
        <v>0</v>
      </c>
      <c r="M857" s="54" t="s">
        <v>0</v>
      </c>
      <c r="N857" s="77"/>
      <c r="O857" s="231">
        <v>7571</v>
      </c>
      <c r="P857" s="231">
        <v>694</v>
      </c>
      <c r="Q857" s="231">
        <v>246</v>
      </c>
      <c r="R857" s="231">
        <v>232</v>
      </c>
      <c r="S857" s="18"/>
    </row>
    <row r="858" spans="2:19" ht="16.5" customHeight="1" x14ac:dyDescent="0.2">
      <c r="B858" s="69">
        <v>45139</v>
      </c>
      <c r="C858" s="70">
        <v>22851</v>
      </c>
      <c r="D858" s="71">
        <v>10991</v>
      </c>
      <c r="E858" s="72">
        <v>11860</v>
      </c>
      <c r="F858" s="70" t="s">
        <v>0</v>
      </c>
      <c r="G858" s="72" t="s">
        <v>0</v>
      </c>
      <c r="H858" s="70" t="s">
        <v>0</v>
      </c>
      <c r="I858" s="71" t="s">
        <v>0</v>
      </c>
      <c r="J858" s="74" t="s">
        <v>0</v>
      </c>
      <c r="K858" s="230" t="s">
        <v>0</v>
      </c>
      <c r="L858" s="73" t="s">
        <v>0</v>
      </c>
      <c r="M858" s="72" t="s">
        <v>0</v>
      </c>
      <c r="N858" s="77"/>
      <c r="O858" s="230">
        <v>9214</v>
      </c>
      <c r="P858" s="230">
        <v>1039</v>
      </c>
      <c r="Q858" s="230">
        <v>390</v>
      </c>
      <c r="R858" s="230">
        <v>348</v>
      </c>
    </row>
    <row r="859" spans="2:19" ht="16.5" customHeight="1" x14ac:dyDescent="0.2">
      <c r="B859" s="67">
        <v>45140</v>
      </c>
      <c r="C859" s="50">
        <v>23642</v>
      </c>
      <c r="D859" s="45">
        <v>11689</v>
      </c>
      <c r="E859" s="51">
        <v>11953</v>
      </c>
      <c r="F859" s="50" t="s">
        <v>0</v>
      </c>
      <c r="G859" s="51" t="s">
        <v>0</v>
      </c>
      <c r="H859" s="50" t="s">
        <v>0</v>
      </c>
      <c r="I859" s="45" t="s">
        <v>0</v>
      </c>
      <c r="J859" s="75" t="s">
        <v>0</v>
      </c>
      <c r="K859" s="228" t="s">
        <v>0</v>
      </c>
      <c r="L859" s="47" t="s">
        <v>0</v>
      </c>
      <c r="M859" s="51" t="s">
        <v>0</v>
      </c>
      <c r="N859" s="77"/>
      <c r="O859" s="228">
        <v>9832</v>
      </c>
      <c r="P859" s="228">
        <v>1063</v>
      </c>
      <c r="Q859" s="228">
        <v>421</v>
      </c>
      <c r="R859" s="228">
        <v>373</v>
      </c>
    </row>
    <row r="860" spans="2:19" ht="16.5" customHeight="1" x14ac:dyDescent="0.2">
      <c r="B860" s="67">
        <v>45141</v>
      </c>
      <c r="C860" s="50">
        <v>23717</v>
      </c>
      <c r="D860" s="45">
        <v>11849</v>
      </c>
      <c r="E860" s="51">
        <v>11868</v>
      </c>
      <c r="F860" s="50" t="s">
        <v>0</v>
      </c>
      <c r="G860" s="51" t="s">
        <v>0</v>
      </c>
      <c r="H860" s="50" t="s">
        <v>0</v>
      </c>
      <c r="I860" s="45" t="s">
        <v>0</v>
      </c>
      <c r="J860" s="75" t="s">
        <v>0</v>
      </c>
      <c r="K860" s="228" t="s">
        <v>0</v>
      </c>
      <c r="L860" s="47" t="s">
        <v>0</v>
      </c>
      <c r="M860" s="51" t="s">
        <v>0</v>
      </c>
      <c r="N860" s="77"/>
      <c r="O860" s="228">
        <v>9947</v>
      </c>
      <c r="P860" s="228">
        <v>1101</v>
      </c>
      <c r="Q860" s="228">
        <v>414</v>
      </c>
      <c r="R860" s="228">
        <v>387</v>
      </c>
    </row>
    <row r="861" spans="2:19" ht="16.5" customHeight="1" x14ac:dyDescent="0.2">
      <c r="B861" s="67">
        <v>45142</v>
      </c>
      <c r="C861" s="50">
        <v>24344</v>
      </c>
      <c r="D861" s="45">
        <v>12517</v>
      </c>
      <c r="E861" s="51">
        <v>11827</v>
      </c>
      <c r="F861" s="50" t="s">
        <v>0</v>
      </c>
      <c r="G861" s="51" t="s">
        <v>0</v>
      </c>
      <c r="H861" s="50" t="s">
        <v>0</v>
      </c>
      <c r="I861" s="45" t="s">
        <v>0</v>
      </c>
      <c r="J861" s="75" t="s">
        <v>0</v>
      </c>
      <c r="K861" s="228" t="s">
        <v>0</v>
      </c>
      <c r="L861" s="47" t="s">
        <v>0</v>
      </c>
      <c r="M861" s="51" t="s">
        <v>0</v>
      </c>
      <c r="N861" s="77"/>
      <c r="O861" s="228">
        <v>10634</v>
      </c>
      <c r="P861" s="228">
        <v>1123</v>
      </c>
      <c r="Q861" s="228">
        <v>414</v>
      </c>
      <c r="R861" s="228">
        <v>346</v>
      </c>
    </row>
    <row r="862" spans="2:19" ht="16.5" customHeight="1" x14ac:dyDescent="0.2">
      <c r="B862" s="67">
        <v>45143</v>
      </c>
      <c r="C862" s="50">
        <v>21076</v>
      </c>
      <c r="D862" s="45">
        <v>9144</v>
      </c>
      <c r="E862" s="51">
        <v>11932</v>
      </c>
      <c r="F862" s="50" t="s">
        <v>0</v>
      </c>
      <c r="G862" s="51" t="s">
        <v>0</v>
      </c>
      <c r="H862" s="50" t="s">
        <v>0</v>
      </c>
      <c r="I862" s="45" t="s">
        <v>0</v>
      </c>
      <c r="J862" s="75" t="s">
        <v>0</v>
      </c>
      <c r="K862" s="228" t="s">
        <v>0</v>
      </c>
      <c r="L862" s="47" t="s">
        <v>0</v>
      </c>
      <c r="M862" s="51" t="s">
        <v>0</v>
      </c>
      <c r="N862" s="77"/>
      <c r="O862" s="228">
        <v>7941</v>
      </c>
      <c r="P862" s="228">
        <v>724</v>
      </c>
      <c r="Q862" s="228">
        <v>261</v>
      </c>
      <c r="R862" s="228">
        <v>218</v>
      </c>
    </row>
    <row r="863" spans="2:19" ht="16.5" customHeight="1" x14ac:dyDescent="0.2">
      <c r="B863" s="67">
        <v>45144</v>
      </c>
      <c r="C863" s="50">
        <v>18228</v>
      </c>
      <c r="D863" s="45">
        <v>6297</v>
      </c>
      <c r="E863" s="51">
        <v>11931</v>
      </c>
      <c r="F863" s="50" t="s">
        <v>0</v>
      </c>
      <c r="G863" s="51" t="s">
        <v>0</v>
      </c>
      <c r="H863" s="50" t="s">
        <v>0</v>
      </c>
      <c r="I863" s="45" t="s">
        <v>0</v>
      </c>
      <c r="J863" s="75" t="s">
        <v>0</v>
      </c>
      <c r="K863" s="228" t="s">
        <v>0</v>
      </c>
      <c r="L863" s="47" t="s">
        <v>0</v>
      </c>
      <c r="M863" s="51" t="s">
        <v>0</v>
      </c>
      <c r="N863" s="77"/>
      <c r="O863" s="228">
        <v>5614</v>
      </c>
      <c r="P863" s="228">
        <v>411</v>
      </c>
      <c r="Q863" s="228">
        <v>169</v>
      </c>
      <c r="R863" s="228">
        <v>103</v>
      </c>
    </row>
    <row r="864" spans="2:19" ht="16.5" customHeight="1" x14ac:dyDescent="0.2">
      <c r="B864" s="67">
        <v>45145</v>
      </c>
      <c r="C864" s="50">
        <v>20704</v>
      </c>
      <c r="D864" s="45">
        <v>8985</v>
      </c>
      <c r="E864" s="51">
        <v>11719</v>
      </c>
      <c r="F864" s="50" t="s">
        <v>0</v>
      </c>
      <c r="G864" s="51" t="s">
        <v>0</v>
      </c>
      <c r="H864" s="50" t="s">
        <v>0</v>
      </c>
      <c r="I864" s="45" t="s">
        <v>0</v>
      </c>
      <c r="J864" s="75" t="s">
        <v>0</v>
      </c>
      <c r="K864" s="228" t="s">
        <v>0</v>
      </c>
      <c r="L864" s="47" t="s">
        <v>0</v>
      </c>
      <c r="M864" s="51" t="s">
        <v>0</v>
      </c>
      <c r="N864" s="77"/>
      <c r="O864" s="228">
        <v>7739</v>
      </c>
      <c r="P864" s="228">
        <v>739</v>
      </c>
      <c r="Q864" s="228">
        <v>269</v>
      </c>
      <c r="R864" s="228">
        <v>238</v>
      </c>
    </row>
    <row r="865" spans="2:18" ht="16.5" customHeight="1" x14ac:dyDescent="0.2">
      <c r="B865" s="67">
        <v>45146</v>
      </c>
      <c r="C865" s="50">
        <v>22977</v>
      </c>
      <c r="D865" s="45">
        <v>11252</v>
      </c>
      <c r="E865" s="51">
        <v>11725</v>
      </c>
      <c r="F865" s="50" t="s">
        <v>0</v>
      </c>
      <c r="G865" s="51" t="s">
        <v>0</v>
      </c>
      <c r="H865" s="50" t="s">
        <v>0</v>
      </c>
      <c r="I865" s="45" t="s">
        <v>0</v>
      </c>
      <c r="J865" s="75" t="s">
        <v>0</v>
      </c>
      <c r="K865" s="228" t="s">
        <v>0</v>
      </c>
      <c r="L865" s="47" t="s">
        <v>0</v>
      </c>
      <c r="M865" s="51" t="s">
        <v>0</v>
      </c>
      <c r="N865" s="77"/>
      <c r="O865" s="228">
        <v>9407</v>
      </c>
      <c r="P865" s="228">
        <v>1057</v>
      </c>
      <c r="Q865" s="228">
        <v>419</v>
      </c>
      <c r="R865" s="228">
        <v>369</v>
      </c>
    </row>
    <row r="866" spans="2:18" ht="16.5" customHeight="1" x14ac:dyDescent="0.2">
      <c r="B866" s="67">
        <v>45147</v>
      </c>
      <c r="C866" s="50">
        <v>23757</v>
      </c>
      <c r="D866" s="45">
        <v>11962</v>
      </c>
      <c r="E866" s="51">
        <v>11795</v>
      </c>
      <c r="F866" s="50" t="s">
        <v>0</v>
      </c>
      <c r="G866" s="51" t="s">
        <v>0</v>
      </c>
      <c r="H866" s="50" t="s">
        <v>0</v>
      </c>
      <c r="I866" s="45" t="s">
        <v>0</v>
      </c>
      <c r="J866" s="75" t="s">
        <v>0</v>
      </c>
      <c r="K866" s="228" t="s">
        <v>0</v>
      </c>
      <c r="L866" s="47" t="s">
        <v>0</v>
      </c>
      <c r="M866" s="51" t="s">
        <v>0</v>
      </c>
      <c r="N866" s="77"/>
      <c r="O866" s="228">
        <v>10023</v>
      </c>
      <c r="P866" s="228">
        <v>1153</v>
      </c>
      <c r="Q866" s="228">
        <v>403</v>
      </c>
      <c r="R866" s="228">
        <v>383</v>
      </c>
    </row>
    <row r="867" spans="2:18" ht="16.5" customHeight="1" x14ac:dyDescent="0.2">
      <c r="B867" s="67">
        <v>45148</v>
      </c>
      <c r="C867" s="50">
        <v>23538</v>
      </c>
      <c r="D867" s="45">
        <v>11864</v>
      </c>
      <c r="E867" s="51">
        <v>11674</v>
      </c>
      <c r="F867" s="50" t="s">
        <v>0</v>
      </c>
      <c r="G867" s="51" t="s">
        <v>0</v>
      </c>
      <c r="H867" s="50" t="s">
        <v>0</v>
      </c>
      <c r="I867" s="45" t="s">
        <v>0</v>
      </c>
      <c r="J867" s="75" t="s">
        <v>0</v>
      </c>
      <c r="K867" s="228" t="s">
        <v>0</v>
      </c>
      <c r="L867" s="47" t="s">
        <v>0</v>
      </c>
      <c r="M867" s="51" t="s">
        <v>0</v>
      </c>
      <c r="N867" s="77"/>
      <c r="O867" s="228">
        <v>9906</v>
      </c>
      <c r="P867" s="228">
        <v>1143</v>
      </c>
      <c r="Q867" s="228">
        <v>448</v>
      </c>
      <c r="R867" s="228">
        <v>367</v>
      </c>
    </row>
    <row r="868" spans="2:18" ht="16.5" customHeight="1" x14ac:dyDescent="0.2">
      <c r="B868" s="67">
        <v>45149</v>
      </c>
      <c r="C868" s="50">
        <v>23951</v>
      </c>
      <c r="D868" s="45">
        <v>12090</v>
      </c>
      <c r="E868" s="51">
        <v>11861</v>
      </c>
      <c r="F868" s="50" t="s">
        <v>0</v>
      </c>
      <c r="G868" s="51" t="s">
        <v>0</v>
      </c>
      <c r="H868" s="50" t="s">
        <v>0</v>
      </c>
      <c r="I868" s="45" t="s">
        <v>0</v>
      </c>
      <c r="J868" s="75" t="s">
        <v>0</v>
      </c>
      <c r="K868" s="228" t="s">
        <v>0</v>
      </c>
      <c r="L868" s="47" t="s">
        <v>0</v>
      </c>
      <c r="M868" s="51" t="s">
        <v>0</v>
      </c>
      <c r="N868" s="77"/>
      <c r="O868" s="228">
        <v>10209</v>
      </c>
      <c r="P868" s="228">
        <v>1137</v>
      </c>
      <c r="Q868" s="228">
        <v>423</v>
      </c>
      <c r="R868" s="228">
        <v>321</v>
      </c>
    </row>
    <row r="869" spans="2:18" ht="16.5" customHeight="1" x14ac:dyDescent="0.2">
      <c r="B869" s="67">
        <v>45150</v>
      </c>
      <c r="C869" s="50">
        <v>20632</v>
      </c>
      <c r="D869" s="45">
        <v>8924</v>
      </c>
      <c r="E869" s="51">
        <v>11708</v>
      </c>
      <c r="F869" s="50" t="s">
        <v>0</v>
      </c>
      <c r="G869" s="51" t="s">
        <v>0</v>
      </c>
      <c r="H869" s="50" t="s">
        <v>0</v>
      </c>
      <c r="I869" s="45" t="s">
        <v>0</v>
      </c>
      <c r="J869" s="75" t="s">
        <v>0</v>
      </c>
      <c r="K869" s="228" t="s">
        <v>0</v>
      </c>
      <c r="L869" s="47" t="s">
        <v>0</v>
      </c>
      <c r="M869" s="51" t="s">
        <v>0</v>
      </c>
      <c r="N869" s="77"/>
      <c r="O869" s="228">
        <v>7713</v>
      </c>
      <c r="P869" s="228">
        <v>748</v>
      </c>
      <c r="Q869" s="228">
        <v>256</v>
      </c>
      <c r="R869" s="228">
        <v>207</v>
      </c>
    </row>
    <row r="870" spans="2:18" ht="16.5" customHeight="1" x14ac:dyDescent="0.2">
      <c r="B870" s="67">
        <v>45151</v>
      </c>
      <c r="C870" s="50">
        <v>17918</v>
      </c>
      <c r="D870" s="45">
        <v>6163</v>
      </c>
      <c r="E870" s="51">
        <v>11755</v>
      </c>
      <c r="F870" s="50" t="s">
        <v>0</v>
      </c>
      <c r="G870" s="51" t="s">
        <v>0</v>
      </c>
      <c r="H870" s="50" t="s">
        <v>0</v>
      </c>
      <c r="I870" s="45" t="s">
        <v>0</v>
      </c>
      <c r="J870" s="75" t="s">
        <v>0</v>
      </c>
      <c r="K870" s="228" t="s">
        <v>0</v>
      </c>
      <c r="L870" s="47" t="s">
        <v>0</v>
      </c>
      <c r="M870" s="51" t="s">
        <v>0</v>
      </c>
      <c r="N870" s="77"/>
      <c r="O870" s="228">
        <v>5492</v>
      </c>
      <c r="P870" s="228">
        <v>403</v>
      </c>
      <c r="Q870" s="228">
        <v>162</v>
      </c>
      <c r="R870" s="228">
        <v>106</v>
      </c>
    </row>
    <row r="871" spans="2:18" ht="16.5" customHeight="1" x14ac:dyDescent="0.2">
      <c r="B871" s="67">
        <v>45152</v>
      </c>
      <c r="C871" s="50">
        <v>20264</v>
      </c>
      <c r="D871" s="45">
        <v>8419</v>
      </c>
      <c r="E871" s="51">
        <v>11845</v>
      </c>
      <c r="F871" s="50" t="s">
        <v>0</v>
      </c>
      <c r="G871" s="51" t="s">
        <v>0</v>
      </c>
      <c r="H871" s="50" t="s">
        <v>0</v>
      </c>
      <c r="I871" s="45" t="s">
        <v>0</v>
      </c>
      <c r="J871" s="75" t="s">
        <v>0</v>
      </c>
      <c r="K871" s="228" t="s">
        <v>0</v>
      </c>
      <c r="L871" s="47" t="s">
        <v>0</v>
      </c>
      <c r="M871" s="51" t="s">
        <v>0</v>
      </c>
      <c r="N871" s="77"/>
      <c r="O871" s="228">
        <v>7224</v>
      </c>
      <c r="P871" s="228">
        <v>684</v>
      </c>
      <c r="Q871" s="228">
        <v>273</v>
      </c>
      <c r="R871" s="228">
        <v>238</v>
      </c>
    </row>
    <row r="872" spans="2:18" ht="16.5" customHeight="1" x14ac:dyDescent="0.2">
      <c r="B872" s="67">
        <v>45153</v>
      </c>
      <c r="C872" s="50">
        <v>22319</v>
      </c>
      <c r="D872" s="45">
        <v>10346</v>
      </c>
      <c r="E872" s="51">
        <v>11973</v>
      </c>
      <c r="F872" s="50" t="s">
        <v>0</v>
      </c>
      <c r="G872" s="51" t="s">
        <v>0</v>
      </c>
      <c r="H872" s="50" t="s">
        <v>0</v>
      </c>
      <c r="I872" s="45" t="s">
        <v>0</v>
      </c>
      <c r="J872" s="75" t="s">
        <v>0</v>
      </c>
      <c r="K872" s="228" t="s">
        <v>0</v>
      </c>
      <c r="L872" s="47" t="s">
        <v>0</v>
      </c>
      <c r="M872" s="51" t="s">
        <v>0</v>
      </c>
      <c r="N872" s="77"/>
      <c r="O872" s="228">
        <v>8689</v>
      </c>
      <c r="P872" s="228">
        <v>972</v>
      </c>
      <c r="Q872" s="228">
        <v>345</v>
      </c>
      <c r="R872" s="228">
        <v>340</v>
      </c>
    </row>
    <row r="873" spans="2:18" ht="16.5" customHeight="1" x14ac:dyDescent="0.2">
      <c r="B873" s="67">
        <v>45154</v>
      </c>
      <c r="C873" s="50">
        <v>23449</v>
      </c>
      <c r="D873" s="45">
        <v>11377</v>
      </c>
      <c r="E873" s="51">
        <v>12072</v>
      </c>
      <c r="F873" s="50" t="s">
        <v>0</v>
      </c>
      <c r="G873" s="51" t="s">
        <v>0</v>
      </c>
      <c r="H873" s="50" t="s">
        <v>0</v>
      </c>
      <c r="I873" s="45" t="s">
        <v>0</v>
      </c>
      <c r="J873" s="75" t="s">
        <v>0</v>
      </c>
      <c r="K873" s="228" t="s">
        <v>0</v>
      </c>
      <c r="L873" s="47" t="s">
        <v>0</v>
      </c>
      <c r="M873" s="51" t="s">
        <v>0</v>
      </c>
      <c r="N873" s="77"/>
      <c r="O873" s="228">
        <v>9480</v>
      </c>
      <c r="P873" s="228">
        <v>1092</v>
      </c>
      <c r="Q873" s="228">
        <v>420</v>
      </c>
      <c r="R873" s="228">
        <v>385</v>
      </c>
    </row>
    <row r="874" spans="2:18" ht="16.5" customHeight="1" x14ac:dyDescent="0.2">
      <c r="B874" s="67">
        <v>45155</v>
      </c>
      <c r="C874" s="50">
        <v>23676</v>
      </c>
      <c r="D874" s="45">
        <v>11527</v>
      </c>
      <c r="E874" s="51">
        <v>12149</v>
      </c>
      <c r="F874" s="50" t="s">
        <v>0</v>
      </c>
      <c r="G874" s="51" t="s">
        <v>0</v>
      </c>
      <c r="H874" s="50" t="s">
        <v>0</v>
      </c>
      <c r="I874" s="45" t="s">
        <v>0</v>
      </c>
      <c r="J874" s="75" t="s">
        <v>0</v>
      </c>
      <c r="K874" s="228" t="s">
        <v>0</v>
      </c>
      <c r="L874" s="47" t="s">
        <v>0</v>
      </c>
      <c r="M874" s="51" t="s">
        <v>0</v>
      </c>
      <c r="N874" s="77"/>
      <c r="O874" s="228">
        <v>9681</v>
      </c>
      <c r="P874" s="228">
        <v>1080</v>
      </c>
      <c r="Q874" s="228">
        <v>393</v>
      </c>
      <c r="R874" s="228">
        <v>373</v>
      </c>
    </row>
    <row r="875" spans="2:18" ht="16.5" customHeight="1" x14ac:dyDescent="0.2">
      <c r="B875" s="67">
        <v>45156</v>
      </c>
      <c r="C875" s="50">
        <v>24191</v>
      </c>
      <c r="D875" s="45">
        <v>12034</v>
      </c>
      <c r="E875" s="51">
        <v>12157</v>
      </c>
      <c r="F875" s="50" t="s">
        <v>0</v>
      </c>
      <c r="G875" s="51" t="s">
        <v>0</v>
      </c>
      <c r="H875" s="50" t="s">
        <v>0</v>
      </c>
      <c r="I875" s="45" t="s">
        <v>0</v>
      </c>
      <c r="J875" s="75" t="s">
        <v>0</v>
      </c>
      <c r="K875" s="228" t="s">
        <v>0</v>
      </c>
      <c r="L875" s="47" t="s">
        <v>0</v>
      </c>
      <c r="M875" s="51" t="s">
        <v>0</v>
      </c>
      <c r="N875" s="77"/>
      <c r="O875" s="228">
        <v>10168</v>
      </c>
      <c r="P875" s="228">
        <v>1087</v>
      </c>
      <c r="Q875" s="228">
        <v>405</v>
      </c>
      <c r="R875" s="228">
        <v>374</v>
      </c>
    </row>
    <row r="876" spans="2:18" ht="16.5" customHeight="1" x14ac:dyDescent="0.2">
      <c r="B876" s="67">
        <v>45157</v>
      </c>
      <c r="C876" s="50">
        <v>21569</v>
      </c>
      <c r="D876" s="45">
        <v>9419</v>
      </c>
      <c r="E876" s="51">
        <v>12150</v>
      </c>
      <c r="F876" s="50" t="s">
        <v>0</v>
      </c>
      <c r="G876" s="51" t="s">
        <v>0</v>
      </c>
      <c r="H876" s="50" t="s">
        <v>0</v>
      </c>
      <c r="I876" s="45" t="s">
        <v>0</v>
      </c>
      <c r="J876" s="75" t="s">
        <v>0</v>
      </c>
      <c r="K876" s="228" t="s">
        <v>0</v>
      </c>
      <c r="L876" s="47" t="s">
        <v>0</v>
      </c>
      <c r="M876" s="51" t="s">
        <v>0</v>
      </c>
      <c r="N876" s="77"/>
      <c r="O876" s="228">
        <v>8213</v>
      </c>
      <c r="P876" s="228">
        <v>732</v>
      </c>
      <c r="Q876" s="228">
        <v>277</v>
      </c>
      <c r="R876" s="228">
        <v>197</v>
      </c>
    </row>
    <row r="877" spans="2:18" ht="16.5" customHeight="1" x14ac:dyDescent="0.2">
      <c r="B877" s="67">
        <v>45158</v>
      </c>
      <c r="C877" s="50">
        <v>18290</v>
      </c>
      <c r="D877" s="45">
        <v>6078</v>
      </c>
      <c r="E877" s="51">
        <v>12212</v>
      </c>
      <c r="F877" s="50" t="s">
        <v>0</v>
      </c>
      <c r="G877" s="51" t="s">
        <v>0</v>
      </c>
      <c r="H877" s="50" t="s">
        <v>0</v>
      </c>
      <c r="I877" s="45" t="s">
        <v>0</v>
      </c>
      <c r="J877" s="75" t="s">
        <v>0</v>
      </c>
      <c r="K877" s="228" t="s">
        <v>0</v>
      </c>
      <c r="L877" s="47" t="s">
        <v>0</v>
      </c>
      <c r="M877" s="51" t="s">
        <v>0</v>
      </c>
      <c r="N877" s="77"/>
      <c r="O877" s="228">
        <v>5424</v>
      </c>
      <c r="P877" s="228">
        <v>399</v>
      </c>
      <c r="Q877" s="228">
        <v>151</v>
      </c>
      <c r="R877" s="228">
        <v>104</v>
      </c>
    </row>
    <row r="878" spans="2:18" ht="16.5" customHeight="1" x14ac:dyDescent="0.2">
      <c r="B878" s="67">
        <v>45159</v>
      </c>
      <c r="C878" s="50">
        <v>20733</v>
      </c>
      <c r="D878" s="45">
        <v>8805</v>
      </c>
      <c r="E878" s="51">
        <v>11928</v>
      </c>
      <c r="F878" s="50" t="s">
        <v>0</v>
      </c>
      <c r="G878" s="51" t="s">
        <v>0</v>
      </c>
      <c r="H878" s="50" t="s">
        <v>0</v>
      </c>
      <c r="I878" s="45" t="s">
        <v>0</v>
      </c>
      <c r="J878" s="75" t="s">
        <v>0</v>
      </c>
      <c r="K878" s="228" t="s">
        <v>0</v>
      </c>
      <c r="L878" s="47" t="s">
        <v>0</v>
      </c>
      <c r="M878" s="51" t="s">
        <v>0</v>
      </c>
      <c r="N878" s="77"/>
      <c r="O878" s="228">
        <v>7594</v>
      </c>
      <c r="P878" s="228">
        <v>700</v>
      </c>
      <c r="Q878" s="228">
        <v>254</v>
      </c>
      <c r="R878" s="228">
        <v>257</v>
      </c>
    </row>
    <row r="879" spans="2:18" ht="16.5" customHeight="1" x14ac:dyDescent="0.2">
      <c r="B879" s="67">
        <v>45160</v>
      </c>
      <c r="C879" s="50">
        <v>23219</v>
      </c>
      <c r="D879" s="45">
        <v>11096</v>
      </c>
      <c r="E879" s="51">
        <v>12123</v>
      </c>
      <c r="F879" s="50" t="s">
        <v>0</v>
      </c>
      <c r="G879" s="51" t="s">
        <v>0</v>
      </c>
      <c r="H879" s="50" t="s">
        <v>0</v>
      </c>
      <c r="I879" s="45" t="s">
        <v>0</v>
      </c>
      <c r="J879" s="75" t="s">
        <v>0</v>
      </c>
      <c r="K879" s="228" t="s">
        <v>0</v>
      </c>
      <c r="L879" s="47" t="s">
        <v>0</v>
      </c>
      <c r="M879" s="51" t="s">
        <v>0</v>
      </c>
      <c r="N879" s="77"/>
      <c r="O879" s="228">
        <v>9351</v>
      </c>
      <c r="P879" s="228">
        <v>1031</v>
      </c>
      <c r="Q879" s="228">
        <v>386</v>
      </c>
      <c r="R879" s="228">
        <v>328</v>
      </c>
    </row>
    <row r="880" spans="2:18" ht="16.5" customHeight="1" x14ac:dyDescent="0.2">
      <c r="B880" s="67">
        <v>45161</v>
      </c>
      <c r="C880" s="50">
        <v>24078</v>
      </c>
      <c r="D880" s="45">
        <v>11879</v>
      </c>
      <c r="E880" s="51">
        <v>12199</v>
      </c>
      <c r="F880" s="50" t="s">
        <v>0</v>
      </c>
      <c r="G880" s="51" t="s">
        <v>0</v>
      </c>
      <c r="H880" s="50" t="s">
        <v>0</v>
      </c>
      <c r="I880" s="45" t="s">
        <v>0</v>
      </c>
      <c r="J880" s="75" t="s">
        <v>0</v>
      </c>
      <c r="K880" s="228" t="s">
        <v>0</v>
      </c>
      <c r="L880" s="47" t="s">
        <v>0</v>
      </c>
      <c r="M880" s="51" t="s">
        <v>0</v>
      </c>
      <c r="N880" s="77"/>
      <c r="O880" s="228">
        <v>9955</v>
      </c>
      <c r="P880" s="228">
        <v>1127</v>
      </c>
      <c r="Q880" s="228">
        <v>412</v>
      </c>
      <c r="R880" s="228">
        <v>385</v>
      </c>
    </row>
    <row r="881" spans="2:18" ht="16.5" customHeight="1" x14ac:dyDescent="0.2">
      <c r="B881" s="67">
        <v>45162</v>
      </c>
      <c r="C881" s="50">
        <v>23857</v>
      </c>
      <c r="D881" s="45">
        <v>11705</v>
      </c>
      <c r="E881" s="51">
        <v>12152</v>
      </c>
      <c r="F881" s="50" t="s">
        <v>0</v>
      </c>
      <c r="G881" s="51" t="s">
        <v>0</v>
      </c>
      <c r="H881" s="50" t="s">
        <v>0</v>
      </c>
      <c r="I881" s="45" t="s">
        <v>0</v>
      </c>
      <c r="J881" s="75" t="s">
        <v>0</v>
      </c>
      <c r="K881" s="228" t="s">
        <v>0</v>
      </c>
      <c r="L881" s="47" t="s">
        <v>0</v>
      </c>
      <c r="M881" s="51" t="s">
        <v>0</v>
      </c>
      <c r="N881" s="77"/>
      <c r="O881" s="228">
        <v>9671</v>
      </c>
      <c r="P881" s="228">
        <v>1195</v>
      </c>
      <c r="Q881" s="228">
        <v>427</v>
      </c>
      <c r="R881" s="228">
        <v>412</v>
      </c>
    </row>
    <row r="882" spans="2:18" ht="16.5" customHeight="1" x14ac:dyDescent="0.2">
      <c r="B882" s="67">
        <v>45163</v>
      </c>
      <c r="C882" s="50">
        <v>23998</v>
      </c>
      <c r="D882" s="45">
        <v>12204</v>
      </c>
      <c r="E882" s="51">
        <v>11794</v>
      </c>
      <c r="F882" s="50" t="s">
        <v>0</v>
      </c>
      <c r="G882" s="51" t="s">
        <v>0</v>
      </c>
      <c r="H882" s="50" t="s">
        <v>0</v>
      </c>
      <c r="I882" s="45" t="s">
        <v>0</v>
      </c>
      <c r="J882" s="75" t="s">
        <v>0</v>
      </c>
      <c r="K882" s="228" t="s">
        <v>0</v>
      </c>
      <c r="L882" s="47" t="s">
        <v>0</v>
      </c>
      <c r="M882" s="51" t="s">
        <v>0</v>
      </c>
      <c r="N882" s="77"/>
      <c r="O882" s="228">
        <v>10240</v>
      </c>
      <c r="P882" s="228">
        <v>1167</v>
      </c>
      <c r="Q882" s="228">
        <v>423</v>
      </c>
      <c r="R882" s="228">
        <v>374</v>
      </c>
    </row>
    <row r="883" spans="2:18" ht="16.5" customHeight="1" x14ac:dyDescent="0.2">
      <c r="B883" s="67">
        <v>45164</v>
      </c>
      <c r="C883" s="50">
        <v>20563</v>
      </c>
      <c r="D883" s="45">
        <v>8771</v>
      </c>
      <c r="E883" s="51">
        <v>11792</v>
      </c>
      <c r="F883" s="50" t="s">
        <v>0</v>
      </c>
      <c r="G883" s="51" t="s">
        <v>0</v>
      </c>
      <c r="H883" s="50" t="s">
        <v>0</v>
      </c>
      <c r="I883" s="45" t="s">
        <v>0</v>
      </c>
      <c r="J883" s="75" t="s">
        <v>0</v>
      </c>
      <c r="K883" s="228" t="s">
        <v>0</v>
      </c>
      <c r="L883" s="47" t="s">
        <v>0</v>
      </c>
      <c r="M883" s="51" t="s">
        <v>0</v>
      </c>
      <c r="N883" s="77"/>
      <c r="O883" s="228">
        <v>7490</v>
      </c>
      <c r="P883" s="228">
        <v>773</v>
      </c>
      <c r="Q883" s="228">
        <v>288</v>
      </c>
      <c r="R883" s="228">
        <v>220</v>
      </c>
    </row>
    <row r="884" spans="2:18" ht="16.5" customHeight="1" x14ac:dyDescent="0.2">
      <c r="B884" s="67">
        <v>45165</v>
      </c>
      <c r="C884" s="50">
        <v>18267</v>
      </c>
      <c r="D884" s="45">
        <v>6486</v>
      </c>
      <c r="E884" s="51">
        <v>11781</v>
      </c>
      <c r="F884" s="50" t="s">
        <v>0</v>
      </c>
      <c r="G884" s="51" t="s">
        <v>0</v>
      </c>
      <c r="H884" s="50" t="s">
        <v>0</v>
      </c>
      <c r="I884" s="45" t="s">
        <v>0</v>
      </c>
      <c r="J884" s="75" t="s">
        <v>0</v>
      </c>
      <c r="K884" s="228" t="s">
        <v>0</v>
      </c>
      <c r="L884" s="47" t="s">
        <v>0</v>
      </c>
      <c r="M884" s="51" t="s">
        <v>0</v>
      </c>
      <c r="N884" s="77"/>
      <c r="O884" s="228">
        <v>5737</v>
      </c>
      <c r="P884" s="228">
        <v>435</v>
      </c>
      <c r="Q884" s="228">
        <v>190</v>
      </c>
      <c r="R884" s="228">
        <v>124</v>
      </c>
    </row>
    <row r="885" spans="2:18" ht="16.5" customHeight="1" x14ac:dyDescent="0.2">
      <c r="B885" s="67">
        <v>45166</v>
      </c>
      <c r="C885" s="50">
        <v>17885</v>
      </c>
      <c r="D885" s="45">
        <v>6327</v>
      </c>
      <c r="E885" s="51">
        <v>11558</v>
      </c>
      <c r="F885" s="50" t="s">
        <v>0</v>
      </c>
      <c r="G885" s="51" t="s">
        <v>0</v>
      </c>
      <c r="H885" s="50" t="s">
        <v>0</v>
      </c>
      <c r="I885" s="45" t="s">
        <v>0</v>
      </c>
      <c r="J885" s="75" t="s">
        <v>0</v>
      </c>
      <c r="K885" s="228" t="s">
        <v>0</v>
      </c>
      <c r="L885" s="47" t="s">
        <v>0</v>
      </c>
      <c r="M885" s="51" t="s">
        <v>0</v>
      </c>
      <c r="N885" s="77"/>
      <c r="O885" s="228">
        <v>5660</v>
      </c>
      <c r="P885" s="228">
        <v>386</v>
      </c>
      <c r="Q885" s="228">
        <v>161</v>
      </c>
      <c r="R885" s="228">
        <v>120</v>
      </c>
    </row>
    <row r="886" spans="2:18" ht="16.5" customHeight="1" x14ac:dyDescent="0.2">
      <c r="B886" s="67">
        <v>45167</v>
      </c>
      <c r="C886" s="50">
        <v>20567</v>
      </c>
      <c r="D886" s="45">
        <v>8806</v>
      </c>
      <c r="E886" s="51">
        <v>11761</v>
      </c>
      <c r="F886" s="50" t="s">
        <v>0</v>
      </c>
      <c r="G886" s="51" t="s">
        <v>0</v>
      </c>
      <c r="H886" s="50" t="s">
        <v>0</v>
      </c>
      <c r="I886" s="45" t="s">
        <v>0</v>
      </c>
      <c r="J886" s="75" t="s">
        <v>0</v>
      </c>
      <c r="K886" s="228" t="s">
        <v>0</v>
      </c>
      <c r="L886" s="47" t="s">
        <v>0</v>
      </c>
      <c r="M886" s="51" t="s">
        <v>0</v>
      </c>
      <c r="N886" s="77"/>
      <c r="O886" s="228">
        <v>7564</v>
      </c>
      <c r="P886" s="228">
        <v>722</v>
      </c>
      <c r="Q886" s="228">
        <v>251</v>
      </c>
      <c r="R886" s="228">
        <v>269</v>
      </c>
    </row>
    <row r="887" spans="2:18" ht="16.5" customHeight="1" x14ac:dyDescent="0.2">
      <c r="B887" s="67">
        <v>45168</v>
      </c>
      <c r="C887" s="50">
        <v>23614</v>
      </c>
      <c r="D887" s="45">
        <v>11446</v>
      </c>
      <c r="E887" s="51">
        <v>12168</v>
      </c>
      <c r="F887" s="50" t="s">
        <v>0</v>
      </c>
      <c r="G887" s="51" t="s">
        <v>0</v>
      </c>
      <c r="H887" s="50" t="s">
        <v>0</v>
      </c>
      <c r="I887" s="45" t="s">
        <v>0</v>
      </c>
      <c r="J887" s="75" t="s">
        <v>0</v>
      </c>
      <c r="K887" s="228" t="s">
        <v>0</v>
      </c>
      <c r="L887" s="47" t="s">
        <v>0</v>
      </c>
      <c r="M887" s="51" t="s">
        <v>0</v>
      </c>
      <c r="N887" s="77"/>
      <c r="O887" s="228">
        <v>9812</v>
      </c>
      <c r="P887" s="228">
        <v>951</v>
      </c>
      <c r="Q887" s="228">
        <v>336</v>
      </c>
      <c r="R887" s="228">
        <v>347</v>
      </c>
    </row>
    <row r="888" spans="2:18" ht="16.5" customHeight="1" x14ac:dyDescent="0.2">
      <c r="B888" s="147">
        <v>45169</v>
      </c>
      <c r="C888" s="52">
        <v>24156</v>
      </c>
      <c r="D888" s="53">
        <v>12287</v>
      </c>
      <c r="E888" s="54">
        <v>11869</v>
      </c>
      <c r="F888" s="52" t="s">
        <v>0</v>
      </c>
      <c r="G888" s="54" t="s">
        <v>0</v>
      </c>
      <c r="H888" s="52" t="s">
        <v>0</v>
      </c>
      <c r="I888" s="53" t="s">
        <v>0</v>
      </c>
      <c r="J888" s="76" t="s">
        <v>0</v>
      </c>
      <c r="K888" s="231" t="s">
        <v>0</v>
      </c>
      <c r="L888" s="55" t="s">
        <v>0</v>
      </c>
      <c r="M888" s="54" t="s">
        <v>0</v>
      </c>
      <c r="N888" s="77"/>
      <c r="O888" s="231">
        <v>10468</v>
      </c>
      <c r="P888" s="231">
        <v>1079</v>
      </c>
      <c r="Q888" s="231">
        <v>389</v>
      </c>
      <c r="R888" s="231">
        <v>351</v>
      </c>
    </row>
    <row r="889" spans="2:18" ht="16.5" customHeight="1" x14ac:dyDescent="0.2">
      <c r="B889" s="69">
        <v>45170</v>
      </c>
      <c r="C889" s="70">
        <v>25042</v>
      </c>
      <c r="D889" s="71">
        <v>12828</v>
      </c>
      <c r="E889" s="72">
        <v>12214</v>
      </c>
      <c r="F889" s="70" t="s">
        <v>0</v>
      </c>
      <c r="G889" s="72" t="s">
        <v>0</v>
      </c>
      <c r="H889" s="70" t="s">
        <v>0</v>
      </c>
      <c r="I889" s="71" t="s">
        <v>0</v>
      </c>
      <c r="J889" s="74" t="s">
        <v>0</v>
      </c>
      <c r="K889" s="230" t="s">
        <v>0</v>
      </c>
      <c r="L889" s="73" t="s">
        <v>0</v>
      </c>
      <c r="M889" s="72" t="s">
        <v>0</v>
      </c>
      <c r="N889" s="77"/>
      <c r="O889" s="230">
        <v>10883</v>
      </c>
      <c r="P889" s="230">
        <v>1171</v>
      </c>
      <c r="Q889" s="230">
        <v>421</v>
      </c>
      <c r="R889" s="230">
        <v>353</v>
      </c>
    </row>
    <row r="890" spans="2:18" ht="16.5" customHeight="1" x14ac:dyDescent="0.2">
      <c r="B890" s="67">
        <v>45171</v>
      </c>
      <c r="C890" s="50">
        <v>21215</v>
      </c>
      <c r="D890" s="45">
        <v>9237</v>
      </c>
      <c r="E890" s="51">
        <v>11978</v>
      </c>
      <c r="F890" s="50" t="s">
        <v>0</v>
      </c>
      <c r="G890" s="51" t="s">
        <v>0</v>
      </c>
      <c r="H890" s="50" t="s">
        <v>0</v>
      </c>
      <c r="I890" s="45" t="s">
        <v>0</v>
      </c>
      <c r="J890" s="75" t="s">
        <v>0</v>
      </c>
      <c r="K890" s="228" t="s">
        <v>0</v>
      </c>
      <c r="L890" s="47" t="s">
        <v>0</v>
      </c>
      <c r="M890" s="51" t="s">
        <v>0</v>
      </c>
      <c r="N890" s="77"/>
      <c r="O890" s="228">
        <v>8092</v>
      </c>
      <c r="P890" s="228">
        <v>707</v>
      </c>
      <c r="Q890" s="228">
        <v>247</v>
      </c>
      <c r="R890" s="228">
        <v>191</v>
      </c>
    </row>
    <row r="891" spans="2:18" ht="16.5" customHeight="1" x14ac:dyDescent="0.2">
      <c r="B891" s="67">
        <v>45172</v>
      </c>
      <c r="C891" s="50">
        <v>18445</v>
      </c>
      <c r="D891" s="45">
        <v>6487</v>
      </c>
      <c r="E891" s="51">
        <v>11958</v>
      </c>
      <c r="F891" s="50" t="s">
        <v>0</v>
      </c>
      <c r="G891" s="51" t="s">
        <v>0</v>
      </c>
      <c r="H891" s="50" t="s">
        <v>0</v>
      </c>
      <c r="I891" s="45" t="s">
        <v>0</v>
      </c>
      <c r="J891" s="75" t="s">
        <v>0</v>
      </c>
      <c r="K891" s="228" t="s">
        <v>0</v>
      </c>
      <c r="L891" s="47" t="s">
        <v>0</v>
      </c>
      <c r="M891" s="51" t="s">
        <v>0</v>
      </c>
      <c r="N891" s="77"/>
      <c r="O891" s="228">
        <v>5825</v>
      </c>
      <c r="P891" s="228">
        <v>388</v>
      </c>
      <c r="Q891" s="228">
        <v>175</v>
      </c>
      <c r="R891" s="228">
        <v>99</v>
      </c>
    </row>
    <row r="892" spans="2:18" ht="16.5" customHeight="1" x14ac:dyDescent="0.2">
      <c r="B892" s="67">
        <v>45173</v>
      </c>
      <c r="C892" s="50">
        <v>20949</v>
      </c>
      <c r="D892" s="45">
        <v>8723</v>
      </c>
      <c r="E892" s="51">
        <v>12226</v>
      </c>
      <c r="F892" s="50" t="s">
        <v>0</v>
      </c>
      <c r="G892" s="51" t="s">
        <v>0</v>
      </c>
      <c r="H892" s="50" t="s">
        <v>0</v>
      </c>
      <c r="I892" s="45" t="s">
        <v>0</v>
      </c>
      <c r="J892" s="75" t="s">
        <v>0</v>
      </c>
      <c r="K892" s="228" t="s">
        <v>0</v>
      </c>
      <c r="L892" s="47" t="s">
        <v>0</v>
      </c>
      <c r="M892" s="51" t="s">
        <v>0</v>
      </c>
      <c r="N892" s="77"/>
      <c r="O892" s="228">
        <v>7581</v>
      </c>
      <c r="P892" s="228">
        <v>641</v>
      </c>
      <c r="Q892" s="228">
        <v>267</v>
      </c>
      <c r="R892" s="228">
        <v>234</v>
      </c>
    </row>
    <row r="893" spans="2:18" ht="16.5" customHeight="1" x14ac:dyDescent="0.2">
      <c r="B893" s="67">
        <v>45174</v>
      </c>
      <c r="C893" s="50">
        <v>22966</v>
      </c>
      <c r="D893" s="45">
        <v>10745</v>
      </c>
      <c r="E893" s="51">
        <v>12221</v>
      </c>
      <c r="F893" s="50" t="s">
        <v>0</v>
      </c>
      <c r="G893" s="51" t="s">
        <v>0</v>
      </c>
      <c r="H893" s="50" t="s">
        <v>0</v>
      </c>
      <c r="I893" s="45" t="s">
        <v>0</v>
      </c>
      <c r="J893" s="75" t="s">
        <v>0</v>
      </c>
      <c r="K893" s="228" t="s">
        <v>0</v>
      </c>
      <c r="L893" s="47" t="s">
        <v>0</v>
      </c>
      <c r="M893" s="51" t="s">
        <v>0</v>
      </c>
      <c r="N893" s="77"/>
      <c r="O893" s="228">
        <v>9087</v>
      </c>
      <c r="P893" s="228">
        <v>971</v>
      </c>
      <c r="Q893" s="228">
        <v>347</v>
      </c>
      <c r="R893" s="228">
        <v>340</v>
      </c>
    </row>
    <row r="894" spans="2:18" ht="16.5" customHeight="1" x14ac:dyDescent="0.2">
      <c r="B894" s="67">
        <v>45175</v>
      </c>
      <c r="C894" s="50">
        <v>23439</v>
      </c>
      <c r="D894" s="45">
        <v>11146</v>
      </c>
      <c r="E894" s="51">
        <v>12293</v>
      </c>
      <c r="F894" s="50" t="s">
        <v>0</v>
      </c>
      <c r="G894" s="51" t="s">
        <v>0</v>
      </c>
      <c r="H894" s="50" t="s">
        <v>0</v>
      </c>
      <c r="I894" s="45" t="s">
        <v>0</v>
      </c>
      <c r="J894" s="75" t="s">
        <v>0</v>
      </c>
      <c r="K894" s="228" t="s">
        <v>0</v>
      </c>
      <c r="L894" s="47" t="s">
        <v>0</v>
      </c>
      <c r="M894" s="51" t="s">
        <v>0</v>
      </c>
      <c r="N894" s="77"/>
      <c r="O894" s="228">
        <v>9396</v>
      </c>
      <c r="P894" s="228">
        <v>1029</v>
      </c>
      <c r="Q894" s="228">
        <v>400</v>
      </c>
      <c r="R894" s="228">
        <v>321</v>
      </c>
    </row>
    <row r="895" spans="2:18" ht="16.5" customHeight="1" x14ac:dyDescent="0.2">
      <c r="B895" s="67">
        <v>45176</v>
      </c>
      <c r="C895" s="50">
        <v>23710</v>
      </c>
      <c r="D895" s="45">
        <v>11504</v>
      </c>
      <c r="E895" s="51">
        <v>12206</v>
      </c>
      <c r="F895" s="50" t="s">
        <v>0</v>
      </c>
      <c r="G895" s="51" t="s">
        <v>0</v>
      </c>
      <c r="H895" s="50" t="s">
        <v>0</v>
      </c>
      <c r="I895" s="45" t="s">
        <v>0</v>
      </c>
      <c r="J895" s="75" t="s">
        <v>0</v>
      </c>
      <c r="K895" s="228" t="s">
        <v>0</v>
      </c>
      <c r="L895" s="47" t="s">
        <v>0</v>
      </c>
      <c r="M895" s="51" t="s">
        <v>0</v>
      </c>
      <c r="N895" s="77"/>
      <c r="O895" s="228">
        <v>9742</v>
      </c>
      <c r="P895" s="228">
        <v>1003</v>
      </c>
      <c r="Q895" s="228">
        <v>390</v>
      </c>
      <c r="R895" s="228">
        <v>369</v>
      </c>
    </row>
    <row r="896" spans="2:18" ht="16.5" customHeight="1" x14ac:dyDescent="0.2">
      <c r="B896" s="67">
        <v>45177</v>
      </c>
      <c r="C896" s="50">
        <v>24250</v>
      </c>
      <c r="D896" s="45">
        <v>12151</v>
      </c>
      <c r="E896" s="51">
        <v>12099</v>
      </c>
      <c r="F896" s="50" t="s">
        <v>0</v>
      </c>
      <c r="G896" s="51" t="s">
        <v>0</v>
      </c>
      <c r="H896" s="50" t="s">
        <v>0</v>
      </c>
      <c r="I896" s="45" t="s">
        <v>0</v>
      </c>
      <c r="J896" s="75" t="s">
        <v>0</v>
      </c>
      <c r="K896" s="228" t="s">
        <v>0</v>
      </c>
      <c r="L896" s="47" t="s">
        <v>0</v>
      </c>
      <c r="M896" s="51" t="s">
        <v>0</v>
      </c>
      <c r="N896" s="77"/>
      <c r="O896" s="228">
        <v>10325</v>
      </c>
      <c r="P896" s="228">
        <v>1102</v>
      </c>
      <c r="Q896" s="228">
        <v>373</v>
      </c>
      <c r="R896" s="228">
        <v>351</v>
      </c>
    </row>
    <row r="897" spans="2:18" ht="16.5" customHeight="1" x14ac:dyDescent="0.2">
      <c r="B897" s="67">
        <v>45178</v>
      </c>
      <c r="C897" s="50">
        <v>20896</v>
      </c>
      <c r="D897" s="45">
        <v>8800</v>
      </c>
      <c r="E897" s="51">
        <v>12096</v>
      </c>
      <c r="F897" s="50" t="s">
        <v>0</v>
      </c>
      <c r="G897" s="51" t="s">
        <v>0</v>
      </c>
      <c r="H897" s="50" t="s">
        <v>0</v>
      </c>
      <c r="I897" s="45" t="s">
        <v>0</v>
      </c>
      <c r="J897" s="75" t="s">
        <v>0</v>
      </c>
      <c r="K897" s="228" t="s">
        <v>0</v>
      </c>
      <c r="L897" s="47" t="s">
        <v>0</v>
      </c>
      <c r="M897" s="51" t="s">
        <v>0</v>
      </c>
      <c r="N897" s="77"/>
      <c r="O897" s="228">
        <v>7609</v>
      </c>
      <c r="P897" s="228">
        <v>738</v>
      </c>
      <c r="Q897" s="228">
        <v>239</v>
      </c>
      <c r="R897" s="228">
        <v>214</v>
      </c>
    </row>
    <row r="898" spans="2:18" ht="16.5" customHeight="1" x14ac:dyDescent="0.2">
      <c r="B898" s="67">
        <v>45179</v>
      </c>
      <c r="C898" s="50">
        <v>18205</v>
      </c>
      <c r="D898" s="45">
        <v>6156</v>
      </c>
      <c r="E898" s="51">
        <v>12049</v>
      </c>
      <c r="F898" s="50" t="s">
        <v>0</v>
      </c>
      <c r="G898" s="51" t="s">
        <v>0</v>
      </c>
      <c r="H898" s="50" t="s">
        <v>0</v>
      </c>
      <c r="I898" s="45" t="s">
        <v>0</v>
      </c>
      <c r="J898" s="75" t="s">
        <v>0</v>
      </c>
      <c r="K898" s="228" t="s">
        <v>0</v>
      </c>
      <c r="L898" s="47" t="s">
        <v>0</v>
      </c>
      <c r="M898" s="51" t="s">
        <v>0</v>
      </c>
      <c r="N898" s="77"/>
      <c r="O898" s="228">
        <v>5474</v>
      </c>
      <c r="P898" s="228">
        <v>392</v>
      </c>
      <c r="Q898" s="228">
        <v>172</v>
      </c>
      <c r="R898" s="228">
        <v>118</v>
      </c>
    </row>
    <row r="899" spans="2:18" ht="16.5" customHeight="1" x14ac:dyDescent="0.2">
      <c r="B899" s="67">
        <v>45180</v>
      </c>
      <c r="C899" s="50">
        <v>21074</v>
      </c>
      <c r="D899" s="45">
        <v>8814</v>
      </c>
      <c r="E899" s="51">
        <v>12260</v>
      </c>
      <c r="F899" s="50" t="s">
        <v>0</v>
      </c>
      <c r="G899" s="51" t="s">
        <v>0</v>
      </c>
      <c r="H899" s="50" t="s">
        <v>0</v>
      </c>
      <c r="I899" s="45" t="s">
        <v>0</v>
      </c>
      <c r="J899" s="75" t="s">
        <v>0</v>
      </c>
      <c r="K899" s="228" t="s">
        <v>0</v>
      </c>
      <c r="L899" s="47" t="s">
        <v>0</v>
      </c>
      <c r="M899" s="51" t="s">
        <v>0</v>
      </c>
      <c r="N899" s="77"/>
      <c r="O899" s="228">
        <v>7528</v>
      </c>
      <c r="P899" s="228">
        <v>754</v>
      </c>
      <c r="Q899" s="228">
        <v>288</v>
      </c>
      <c r="R899" s="228">
        <v>244</v>
      </c>
    </row>
    <row r="900" spans="2:18" ht="16.5" customHeight="1" x14ac:dyDescent="0.2">
      <c r="B900" s="67">
        <v>45181</v>
      </c>
      <c r="C900" s="50">
        <v>23720</v>
      </c>
      <c r="D900" s="45">
        <v>11428</v>
      </c>
      <c r="E900" s="51">
        <v>12292</v>
      </c>
      <c r="F900" s="50" t="s">
        <v>0</v>
      </c>
      <c r="G900" s="51" t="s">
        <v>0</v>
      </c>
      <c r="H900" s="50" t="s">
        <v>0</v>
      </c>
      <c r="I900" s="45" t="s">
        <v>0</v>
      </c>
      <c r="J900" s="75" t="s">
        <v>0</v>
      </c>
      <c r="K900" s="228" t="s">
        <v>0</v>
      </c>
      <c r="L900" s="47" t="s">
        <v>0</v>
      </c>
      <c r="M900" s="51" t="s">
        <v>0</v>
      </c>
      <c r="N900" s="77"/>
      <c r="O900" s="228">
        <v>9590</v>
      </c>
      <c r="P900" s="228">
        <v>1066</v>
      </c>
      <c r="Q900" s="228">
        <v>408</v>
      </c>
      <c r="R900" s="228">
        <v>364</v>
      </c>
    </row>
    <row r="901" spans="2:18" ht="16.5" customHeight="1" x14ac:dyDescent="0.2">
      <c r="B901" s="67">
        <v>45182</v>
      </c>
      <c r="C901" s="50">
        <v>24426</v>
      </c>
      <c r="D901" s="45">
        <v>11976</v>
      </c>
      <c r="E901" s="51">
        <v>12450</v>
      </c>
      <c r="F901" s="50" t="s">
        <v>0</v>
      </c>
      <c r="G901" s="51" t="s">
        <v>0</v>
      </c>
      <c r="H901" s="50" t="s">
        <v>0</v>
      </c>
      <c r="I901" s="45" t="s">
        <v>0</v>
      </c>
      <c r="J901" s="75" t="s">
        <v>0</v>
      </c>
      <c r="K901" s="228" t="s">
        <v>0</v>
      </c>
      <c r="L901" s="47" t="s">
        <v>0</v>
      </c>
      <c r="M901" s="51" t="s">
        <v>0</v>
      </c>
      <c r="N901" s="77"/>
      <c r="O901" s="228">
        <v>10004</v>
      </c>
      <c r="P901" s="228">
        <v>1139</v>
      </c>
      <c r="Q901" s="228">
        <v>463</v>
      </c>
      <c r="R901" s="228">
        <v>370</v>
      </c>
    </row>
    <row r="902" spans="2:18" ht="16.5" customHeight="1" x14ac:dyDescent="0.2">
      <c r="B902" s="67">
        <v>45183</v>
      </c>
      <c r="C902" s="50">
        <v>24520</v>
      </c>
      <c r="D902" s="45">
        <v>11892</v>
      </c>
      <c r="E902" s="51">
        <v>12628</v>
      </c>
      <c r="F902" s="50" t="s">
        <v>0</v>
      </c>
      <c r="G902" s="51" t="s">
        <v>0</v>
      </c>
      <c r="H902" s="50" t="s">
        <v>0</v>
      </c>
      <c r="I902" s="45" t="s">
        <v>0</v>
      </c>
      <c r="J902" s="75" t="s">
        <v>0</v>
      </c>
      <c r="K902" s="228" t="s">
        <v>0</v>
      </c>
      <c r="L902" s="47" t="s">
        <v>0</v>
      </c>
      <c r="M902" s="51" t="s">
        <v>0</v>
      </c>
      <c r="N902" s="77"/>
      <c r="O902" s="228">
        <v>9982</v>
      </c>
      <c r="P902" s="228">
        <v>1118</v>
      </c>
      <c r="Q902" s="228">
        <v>411</v>
      </c>
      <c r="R902" s="228">
        <v>381</v>
      </c>
    </row>
    <row r="903" spans="2:18" ht="16.5" customHeight="1" x14ac:dyDescent="0.2">
      <c r="B903" s="67">
        <v>45184</v>
      </c>
      <c r="C903" s="50">
        <v>25082</v>
      </c>
      <c r="D903" s="45">
        <v>12611</v>
      </c>
      <c r="E903" s="51">
        <v>12471</v>
      </c>
      <c r="F903" s="50" t="s">
        <v>0</v>
      </c>
      <c r="G903" s="51" t="s">
        <v>0</v>
      </c>
      <c r="H903" s="50" t="s">
        <v>0</v>
      </c>
      <c r="I903" s="45" t="s">
        <v>0</v>
      </c>
      <c r="J903" s="75" t="s">
        <v>0</v>
      </c>
      <c r="K903" s="228" t="s">
        <v>0</v>
      </c>
      <c r="L903" s="47" t="s">
        <v>0</v>
      </c>
      <c r="M903" s="51" t="s">
        <v>0</v>
      </c>
      <c r="N903" s="77"/>
      <c r="O903" s="228">
        <v>10672</v>
      </c>
      <c r="P903" s="228">
        <v>1158</v>
      </c>
      <c r="Q903" s="228">
        <v>430</v>
      </c>
      <c r="R903" s="228">
        <v>351</v>
      </c>
    </row>
    <row r="904" spans="2:18" ht="16.5" customHeight="1" x14ac:dyDescent="0.2">
      <c r="B904" s="67">
        <v>45185</v>
      </c>
      <c r="C904" s="50">
        <v>21564</v>
      </c>
      <c r="D904" s="45">
        <v>9000</v>
      </c>
      <c r="E904" s="51">
        <v>12564</v>
      </c>
      <c r="F904" s="50" t="s">
        <v>0</v>
      </c>
      <c r="G904" s="51" t="s">
        <v>0</v>
      </c>
      <c r="H904" s="50" t="s">
        <v>0</v>
      </c>
      <c r="I904" s="45" t="s">
        <v>0</v>
      </c>
      <c r="J904" s="75" t="s">
        <v>0</v>
      </c>
      <c r="K904" s="228" t="s">
        <v>0</v>
      </c>
      <c r="L904" s="47" t="s">
        <v>0</v>
      </c>
      <c r="M904" s="51" t="s">
        <v>0</v>
      </c>
      <c r="N904" s="77"/>
      <c r="O904" s="228">
        <v>7845</v>
      </c>
      <c r="P904" s="228">
        <v>696</v>
      </c>
      <c r="Q904" s="228">
        <v>263</v>
      </c>
      <c r="R904" s="228">
        <v>196</v>
      </c>
    </row>
    <row r="905" spans="2:18" ht="16.5" customHeight="1" x14ac:dyDescent="0.2">
      <c r="B905" s="67">
        <v>45186</v>
      </c>
      <c r="C905" s="50">
        <v>18704</v>
      </c>
      <c r="D905" s="45">
        <v>6316</v>
      </c>
      <c r="E905" s="51">
        <v>12388</v>
      </c>
      <c r="F905" s="50" t="s">
        <v>0</v>
      </c>
      <c r="G905" s="51" t="s">
        <v>0</v>
      </c>
      <c r="H905" s="50" t="s">
        <v>0</v>
      </c>
      <c r="I905" s="45" t="s">
        <v>0</v>
      </c>
      <c r="J905" s="75" t="s">
        <v>0</v>
      </c>
      <c r="K905" s="228" t="s">
        <v>0</v>
      </c>
      <c r="L905" s="47" t="s">
        <v>0</v>
      </c>
      <c r="M905" s="51" t="s">
        <v>0</v>
      </c>
      <c r="N905" s="77"/>
      <c r="O905" s="228">
        <v>5618</v>
      </c>
      <c r="P905" s="228">
        <v>406</v>
      </c>
      <c r="Q905" s="228">
        <v>181</v>
      </c>
      <c r="R905" s="228">
        <v>111</v>
      </c>
    </row>
    <row r="906" spans="2:18" ht="16.5" customHeight="1" x14ac:dyDescent="0.2">
      <c r="B906" s="67">
        <v>45187</v>
      </c>
      <c r="C906" s="50">
        <v>20815</v>
      </c>
      <c r="D906" s="45">
        <v>8741</v>
      </c>
      <c r="E906" s="51">
        <v>12074</v>
      </c>
      <c r="F906" s="50" t="s">
        <v>0</v>
      </c>
      <c r="G906" s="51" t="s">
        <v>0</v>
      </c>
      <c r="H906" s="50" t="s">
        <v>0</v>
      </c>
      <c r="I906" s="45" t="s">
        <v>0</v>
      </c>
      <c r="J906" s="75" t="s">
        <v>0</v>
      </c>
      <c r="K906" s="228" t="s">
        <v>0</v>
      </c>
      <c r="L906" s="47" t="s">
        <v>0</v>
      </c>
      <c r="M906" s="51" t="s">
        <v>0</v>
      </c>
      <c r="N906" s="77"/>
      <c r="O906" s="228">
        <v>7470</v>
      </c>
      <c r="P906" s="228">
        <v>744</v>
      </c>
      <c r="Q906" s="228">
        <v>274</v>
      </c>
      <c r="R906" s="228">
        <v>253</v>
      </c>
    </row>
    <row r="907" spans="2:18" ht="16.5" customHeight="1" x14ac:dyDescent="0.2">
      <c r="B907" s="67">
        <v>45188</v>
      </c>
      <c r="C907" s="50">
        <v>23438</v>
      </c>
      <c r="D907" s="45">
        <v>10968</v>
      </c>
      <c r="E907" s="51">
        <v>12470</v>
      </c>
      <c r="F907" s="50" t="s">
        <v>0</v>
      </c>
      <c r="G907" s="51" t="s">
        <v>0</v>
      </c>
      <c r="H907" s="50" t="s">
        <v>0</v>
      </c>
      <c r="I907" s="45" t="s">
        <v>0</v>
      </c>
      <c r="J907" s="75" t="s">
        <v>0</v>
      </c>
      <c r="K907" s="228" t="s">
        <v>0</v>
      </c>
      <c r="L907" s="47" t="s">
        <v>0</v>
      </c>
      <c r="M907" s="51" t="s">
        <v>0</v>
      </c>
      <c r="N907" s="77"/>
      <c r="O907" s="228">
        <v>9176</v>
      </c>
      <c r="P907" s="228">
        <v>1037</v>
      </c>
      <c r="Q907" s="228">
        <v>379</v>
      </c>
      <c r="R907" s="228">
        <v>376</v>
      </c>
    </row>
    <row r="908" spans="2:18" ht="16.5" customHeight="1" x14ac:dyDescent="0.2">
      <c r="B908" s="67">
        <v>45189</v>
      </c>
      <c r="C908" s="50">
        <v>23484</v>
      </c>
      <c r="D908" s="45">
        <v>11141</v>
      </c>
      <c r="E908" s="51">
        <v>12343</v>
      </c>
      <c r="F908" s="50" t="s">
        <v>0</v>
      </c>
      <c r="G908" s="51" t="s">
        <v>0</v>
      </c>
      <c r="H908" s="50" t="s">
        <v>0</v>
      </c>
      <c r="I908" s="45" t="s">
        <v>0</v>
      </c>
      <c r="J908" s="75" t="s">
        <v>0</v>
      </c>
      <c r="K908" s="228" t="s">
        <v>0</v>
      </c>
      <c r="L908" s="47" t="s">
        <v>0</v>
      </c>
      <c r="M908" s="51" t="s">
        <v>0</v>
      </c>
      <c r="N908" s="77"/>
      <c r="O908" s="228">
        <v>9188</v>
      </c>
      <c r="P908" s="228">
        <v>1154</v>
      </c>
      <c r="Q908" s="228">
        <v>443</v>
      </c>
      <c r="R908" s="228">
        <v>356</v>
      </c>
    </row>
    <row r="909" spans="2:18" ht="16.5" customHeight="1" x14ac:dyDescent="0.2">
      <c r="B909" s="67">
        <v>45190</v>
      </c>
      <c r="C909" s="50">
        <v>23274</v>
      </c>
      <c r="D909" s="45">
        <v>10865</v>
      </c>
      <c r="E909" s="51">
        <v>12409</v>
      </c>
      <c r="F909" s="50" t="s">
        <v>0</v>
      </c>
      <c r="G909" s="51" t="s">
        <v>0</v>
      </c>
      <c r="H909" s="50" t="s">
        <v>0</v>
      </c>
      <c r="I909" s="45" t="s">
        <v>0</v>
      </c>
      <c r="J909" s="75" t="s">
        <v>0</v>
      </c>
      <c r="K909" s="228" t="s">
        <v>0</v>
      </c>
      <c r="L909" s="47" t="s">
        <v>0</v>
      </c>
      <c r="M909" s="51" t="s">
        <v>0</v>
      </c>
      <c r="N909" s="77"/>
      <c r="O909" s="228">
        <v>9012</v>
      </c>
      <c r="P909" s="228">
        <v>1066</v>
      </c>
      <c r="Q909" s="228">
        <v>423</v>
      </c>
      <c r="R909" s="228">
        <v>364</v>
      </c>
    </row>
    <row r="910" spans="2:18" ht="16.5" customHeight="1" x14ac:dyDescent="0.2">
      <c r="B910" s="67">
        <v>45191</v>
      </c>
      <c r="C910" s="50">
        <v>23845</v>
      </c>
      <c r="D910" s="45">
        <v>11630</v>
      </c>
      <c r="E910" s="51">
        <v>12215</v>
      </c>
      <c r="F910" s="50" t="s">
        <v>0</v>
      </c>
      <c r="G910" s="51" t="s">
        <v>0</v>
      </c>
      <c r="H910" s="50" t="s">
        <v>0</v>
      </c>
      <c r="I910" s="45" t="s">
        <v>0</v>
      </c>
      <c r="J910" s="75" t="s">
        <v>0</v>
      </c>
      <c r="K910" s="228" t="s">
        <v>0</v>
      </c>
      <c r="L910" s="47" t="s">
        <v>0</v>
      </c>
      <c r="M910" s="51" t="s">
        <v>0</v>
      </c>
      <c r="N910" s="77"/>
      <c r="O910" s="228">
        <v>9719</v>
      </c>
      <c r="P910" s="228">
        <v>1145</v>
      </c>
      <c r="Q910" s="228">
        <v>417</v>
      </c>
      <c r="R910" s="228">
        <v>349</v>
      </c>
    </row>
    <row r="911" spans="2:18" ht="16.5" customHeight="1" x14ac:dyDescent="0.2">
      <c r="B911" s="67">
        <v>45192</v>
      </c>
      <c r="C911" s="50">
        <v>21140</v>
      </c>
      <c r="D911" s="45">
        <v>8501</v>
      </c>
      <c r="E911" s="51">
        <v>12639</v>
      </c>
      <c r="F911" s="50" t="s">
        <v>0</v>
      </c>
      <c r="G911" s="51" t="s">
        <v>0</v>
      </c>
      <c r="H911" s="50" t="s">
        <v>0</v>
      </c>
      <c r="I911" s="45" t="s">
        <v>0</v>
      </c>
      <c r="J911" s="75" t="s">
        <v>0</v>
      </c>
      <c r="K911" s="228" t="s">
        <v>0</v>
      </c>
      <c r="L911" s="47" t="s">
        <v>0</v>
      </c>
      <c r="M911" s="51" t="s">
        <v>0</v>
      </c>
      <c r="N911" s="77"/>
      <c r="O911" s="228">
        <v>7344</v>
      </c>
      <c r="P911" s="228">
        <v>694</v>
      </c>
      <c r="Q911" s="228">
        <v>259</v>
      </c>
      <c r="R911" s="228">
        <v>204</v>
      </c>
    </row>
    <row r="912" spans="2:18" ht="16.5" customHeight="1" x14ac:dyDescent="0.2">
      <c r="B912" s="67">
        <v>45193</v>
      </c>
      <c r="C912" s="50">
        <v>18141</v>
      </c>
      <c r="D912" s="45">
        <v>5867</v>
      </c>
      <c r="E912" s="51">
        <v>12274</v>
      </c>
      <c r="F912" s="50" t="s">
        <v>0</v>
      </c>
      <c r="G912" s="51" t="s">
        <v>0</v>
      </c>
      <c r="H912" s="50" t="s">
        <v>0</v>
      </c>
      <c r="I912" s="45" t="s">
        <v>0</v>
      </c>
      <c r="J912" s="75" t="s">
        <v>0</v>
      </c>
      <c r="K912" s="228" t="s">
        <v>0</v>
      </c>
      <c r="L912" s="47" t="s">
        <v>0</v>
      </c>
      <c r="M912" s="51" t="s">
        <v>0</v>
      </c>
      <c r="N912" s="77"/>
      <c r="O912" s="228">
        <v>5186</v>
      </c>
      <c r="P912" s="228">
        <v>426</v>
      </c>
      <c r="Q912" s="228">
        <v>157</v>
      </c>
      <c r="R912" s="228">
        <v>98</v>
      </c>
    </row>
    <row r="913" spans="2:18" ht="16.5" customHeight="1" x14ac:dyDescent="0.2">
      <c r="B913" s="67">
        <v>45194</v>
      </c>
      <c r="C913" s="50">
        <v>21344</v>
      </c>
      <c r="D913" s="45">
        <v>8730</v>
      </c>
      <c r="E913" s="51">
        <v>12614</v>
      </c>
      <c r="F913" s="50" t="s">
        <v>0</v>
      </c>
      <c r="G913" s="51" t="s">
        <v>0</v>
      </c>
      <c r="H913" s="50" t="s">
        <v>0</v>
      </c>
      <c r="I913" s="45" t="s">
        <v>0</v>
      </c>
      <c r="J913" s="75" t="s">
        <v>0</v>
      </c>
      <c r="K913" s="228" t="s">
        <v>0</v>
      </c>
      <c r="L913" s="47" t="s">
        <v>0</v>
      </c>
      <c r="M913" s="51" t="s">
        <v>0</v>
      </c>
      <c r="N913" s="77"/>
      <c r="O913" s="228">
        <v>7475</v>
      </c>
      <c r="P913" s="228">
        <v>716</v>
      </c>
      <c r="Q913" s="228">
        <v>261</v>
      </c>
      <c r="R913" s="228">
        <v>278</v>
      </c>
    </row>
    <row r="914" spans="2:18" ht="16.5" customHeight="1" x14ac:dyDescent="0.2">
      <c r="B914" s="67">
        <v>45195</v>
      </c>
      <c r="C914" s="50">
        <v>24100</v>
      </c>
      <c r="D914" s="45">
        <v>11222</v>
      </c>
      <c r="E914" s="51">
        <v>12878</v>
      </c>
      <c r="F914" s="50" t="s">
        <v>0</v>
      </c>
      <c r="G914" s="51" t="s">
        <v>0</v>
      </c>
      <c r="H914" s="50" t="s">
        <v>0</v>
      </c>
      <c r="I914" s="45" t="s">
        <v>0</v>
      </c>
      <c r="J914" s="75" t="s">
        <v>0</v>
      </c>
      <c r="K914" s="228" t="s">
        <v>0</v>
      </c>
      <c r="L914" s="47" t="s">
        <v>0</v>
      </c>
      <c r="M914" s="51" t="s">
        <v>0</v>
      </c>
      <c r="N914" s="77"/>
      <c r="O914" s="228">
        <v>9490</v>
      </c>
      <c r="P914" s="228">
        <v>978</v>
      </c>
      <c r="Q914" s="228">
        <v>367</v>
      </c>
      <c r="R914" s="228">
        <v>387</v>
      </c>
    </row>
    <row r="915" spans="2:18" ht="16.5" customHeight="1" x14ac:dyDescent="0.2">
      <c r="B915" s="67">
        <v>45196</v>
      </c>
      <c r="C915" s="50">
        <v>24540</v>
      </c>
      <c r="D915" s="45">
        <v>11709</v>
      </c>
      <c r="E915" s="51">
        <v>12831</v>
      </c>
      <c r="F915" s="50" t="s">
        <v>0</v>
      </c>
      <c r="G915" s="51" t="s">
        <v>0</v>
      </c>
      <c r="H915" s="50" t="s">
        <v>0</v>
      </c>
      <c r="I915" s="45" t="s">
        <v>0</v>
      </c>
      <c r="J915" s="75" t="s">
        <v>0</v>
      </c>
      <c r="K915" s="228" t="s">
        <v>0</v>
      </c>
      <c r="L915" s="47" t="s">
        <v>0</v>
      </c>
      <c r="M915" s="51" t="s">
        <v>0</v>
      </c>
      <c r="N915" s="77"/>
      <c r="O915" s="228">
        <v>9844</v>
      </c>
      <c r="P915" s="228">
        <v>1072</v>
      </c>
      <c r="Q915" s="228">
        <v>420</v>
      </c>
      <c r="R915" s="228">
        <v>373</v>
      </c>
    </row>
    <row r="916" spans="2:18" ht="16.5" customHeight="1" x14ac:dyDescent="0.2">
      <c r="B916" s="67">
        <v>45197</v>
      </c>
      <c r="C916" s="50">
        <v>24547</v>
      </c>
      <c r="D916" s="45">
        <v>11774</v>
      </c>
      <c r="E916" s="51">
        <v>12773</v>
      </c>
      <c r="F916" s="50" t="s">
        <v>0</v>
      </c>
      <c r="G916" s="51" t="s">
        <v>0</v>
      </c>
      <c r="H916" s="50" t="s">
        <v>0</v>
      </c>
      <c r="I916" s="45" t="s">
        <v>0</v>
      </c>
      <c r="J916" s="75" t="s">
        <v>0</v>
      </c>
      <c r="K916" s="228" t="s">
        <v>0</v>
      </c>
      <c r="L916" s="47" t="s">
        <v>0</v>
      </c>
      <c r="M916" s="51" t="s">
        <v>0</v>
      </c>
      <c r="N916" s="77"/>
      <c r="O916" s="228">
        <v>9923</v>
      </c>
      <c r="P916" s="228">
        <v>1116</v>
      </c>
      <c r="Q916" s="228">
        <v>400</v>
      </c>
      <c r="R916" s="228">
        <v>335</v>
      </c>
    </row>
    <row r="917" spans="2:18" ht="16.5" customHeight="1" x14ac:dyDescent="0.2">
      <c r="B917" s="67">
        <v>45198</v>
      </c>
      <c r="C917" s="50">
        <v>25204</v>
      </c>
      <c r="D917" s="45">
        <v>12611</v>
      </c>
      <c r="E917" s="51">
        <v>12593</v>
      </c>
      <c r="F917" s="50" t="s">
        <v>0</v>
      </c>
      <c r="G917" s="51" t="s">
        <v>0</v>
      </c>
      <c r="H917" s="50" t="s">
        <v>0</v>
      </c>
      <c r="I917" s="45" t="s">
        <v>0</v>
      </c>
      <c r="J917" s="75" t="s">
        <v>0</v>
      </c>
      <c r="K917" s="228" t="s">
        <v>0</v>
      </c>
      <c r="L917" s="47" t="s">
        <v>0</v>
      </c>
      <c r="M917" s="51" t="s">
        <v>0</v>
      </c>
      <c r="N917" s="77"/>
      <c r="O917" s="228">
        <v>10679</v>
      </c>
      <c r="P917" s="228">
        <v>1148</v>
      </c>
      <c r="Q917" s="228">
        <v>419</v>
      </c>
      <c r="R917" s="228">
        <v>365</v>
      </c>
    </row>
    <row r="918" spans="2:18" ht="16.5" customHeight="1" x14ac:dyDescent="0.2">
      <c r="B918" s="68">
        <v>45199</v>
      </c>
      <c r="C918" s="52">
        <v>22068</v>
      </c>
      <c r="D918" s="53">
        <v>9401</v>
      </c>
      <c r="E918" s="54">
        <v>12667</v>
      </c>
      <c r="F918" s="52" t="s">
        <v>0</v>
      </c>
      <c r="G918" s="54" t="s">
        <v>0</v>
      </c>
      <c r="H918" s="52" t="s">
        <v>0</v>
      </c>
      <c r="I918" s="53" t="s">
        <v>0</v>
      </c>
      <c r="J918" s="76" t="s">
        <v>0</v>
      </c>
      <c r="K918" s="231" t="s">
        <v>0</v>
      </c>
      <c r="L918" s="55" t="s">
        <v>0</v>
      </c>
      <c r="M918" s="54" t="s">
        <v>0</v>
      </c>
      <c r="N918" s="77"/>
      <c r="O918" s="231">
        <v>8178</v>
      </c>
      <c r="P918" s="231">
        <v>728</v>
      </c>
      <c r="Q918" s="231">
        <v>277</v>
      </c>
      <c r="R918" s="231">
        <v>218</v>
      </c>
    </row>
    <row r="919" spans="2:18" ht="16.5" customHeight="1" x14ac:dyDescent="0.2">
      <c r="B919" s="182">
        <v>45200</v>
      </c>
      <c r="C919" s="70">
        <v>19103</v>
      </c>
      <c r="D919" s="71">
        <v>6430</v>
      </c>
      <c r="E919" s="72">
        <v>12673</v>
      </c>
      <c r="F919" s="70" t="s">
        <v>0</v>
      </c>
      <c r="G919" s="72" t="s">
        <v>0</v>
      </c>
      <c r="H919" s="70" t="s">
        <v>0</v>
      </c>
      <c r="I919" s="71" t="s">
        <v>0</v>
      </c>
      <c r="J919" s="74" t="s">
        <v>0</v>
      </c>
      <c r="K919" s="230" t="s">
        <v>0</v>
      </c>
      <c r="L919" s="73" t="s">
        <v>0</v>
      </c>
      <c r="M919" s="72" t="s">
        <v>0</v>
      </c>
      <c r="N919" s="77"/>
      <c r="O919" s="230">
        <v>5742</v>
      </c>
      <c r="P919" s="230">
        <v>393</v>
      </c>
      <c r="Q919" s="230">
        <v>176</v>
      </c>
      <c r="R919" s="230">
        <v>119</v>
      </c>
    </row>
    <row r="920" spans="2:18" ht="16.5" customHeight="1" x14ac:dyDescent="0.2">
      <c r="B920" s="67">
        <v>45201</v>
      </c>
      <c r="C920" s="50">
        <v>21300</v>
      </c>
      <c r="D920" s="45">
        <v>9012</v>
      </c>
      <c r="E920" s="51">
        <v>12288</v>
      </c>
      <c r="F920" s="50" t="s">
        <v>0</v>
      </c>
      <c r="G920" s="51" t="s">
        <v>0</v>
      </c>
      <c r="H920" s="50" t="s">
        <v>0</v>
      </c>
      <c r="I920" s="45" t="s">
        <v>0</v>
      </c>
      <c r="J920" s="75" t="s">
        <v>0</v>
      </c>
      <c r="K920" s="228" t="s">
        <v>0</v>
      </c>
      <c r="L920" s="47" t="s">
        <v>0</v>
      </c>
      <c r="M920" s="51" t="s">
        <v>0</v>
      </c>
      <c r="N920" s="77"/>
      <c r="O920" s="228">
        <v>7767</v>
      </c>
      <c r="P920" s="228">
        <v>718</v>
      </c>
      <c r="Q920" s="228">
        <v>269</v>
      </c>
      <c r="R920" s="228">
        <v>258</v>
      </c>
    </row>
    <row r="921" spans="2:18" ht="16.5" customHeight="1" x14ac:dyDescent="0.2">
      <c r="B921" s="67">
        <v>45202</v>
      </c>
      <c r="C921" s="50">
        <v>23124</v>
      </c>
      <c r="D921" s="45">
        <v>10484</v>
      </c>
      <c r="E921" s="51">
        <v>12640</v>
      </c>
      <c r="F921" s="50" t="s">
        <v>0</v>
      </c>
      <c r="G921" s="51" t="s">
        <v>0</v>
      </c>
      <c r="H921" s="50" t="s">
        <v>0</v>
      </c>
      <c r="I921" s="45" t="s">
        <v>0</v>
      </c>
      <c r="J921" s="75" t="s">
        <v>0</v>
      </c>
      <c r="K921" s="228" t="s">
        <v>0</v>
      </c>
      <c r="L921" s="47" t="s">
        <v>0</v>
      </c>
      <c r="M921" s="51" t="s">
        <v>0</v>
      </c>
      <c r="N921" s="77"/>
      <c r="O921" s="228">
        <v>8801</v>
      </c>
      <c r="P921" s="228">
        <v>970</v>
      </c>
      <c r="Q921" s="228">
        <v>384</v>
      </c>
      <c r="R921" s="228">
        <v>329</v>
      </c>
    </row>
    <row r="922" spans="2:18" ht="16.5" customHeight="1" x14ac:dyDescent="0.2">
      <c r="B922" s="67">
        <v>45203</v>
      </c>
      <c r="C922" s="50">
        <v>23850</v>
      </c>
      <c r="D922" s="45">
        <v>10686</v>
      </c>
      <c r="E922" s="51">
        <v>13164</v>
      </c>
      <c r="F922" s="50" t="s">
        <v>0</v>
      </c>
      <c r="G922" s="51" t="s">
        <v>0</v>
      </c>
      <c r="H922" s="50" t="s">
        <v>0</v>
      </c>
      <c r="I922" s="45" t="s">
        <v>0</v>
      </c>
      <c r="J922" s="75" t="s">
        <v>0</v>
      </c>
      <c r="K922" s="228" t="s">
        <v>0</v>
      </c>
      <c r="L922" s="47" t="s">
        <v>0</v>
      </c>
      <c r="M922" s="51" t="s">
        <v>0</v>
      </c>
      <c r="N922" s="77"/>
      <c r="O922" s="228">
        <v>8882</v>
      </c>
      <c r="P922" s="228">
        <v>1035</v>
      </c>
      <c r="Q922" s="228">
        <v>422</v>
      </c>
      <c r="R922" s="228">
        <v>347</v>
      </c>
    </row>
    <row r="923" spans="2:18" ht="16.5" customHeight="1" x14ac:dyDescent="0.2">
      <c r="B923" s="67">
        <v>45204</v>
      </c>
      <c r="C923" s="50">
        <v>23487</v>
      </c>
      <c r="D923" s="45">
        <v>10836</v>
      </c>
      <c r="E923" s="51">
        <v>12651</v>
      </c>
      <c r="F923" s="50" t="s">
        <v>0</v>
      </c>
      <c r="G923" s="51" t="s">
        <v>0</v>
      </c>
      <c r="H923" s="50" t="s">
        <v>0</v>
      </c>
      <c r="I923" s="45" t="s">
        <v>0</v>
      </c>
      <c r="J923" s="75" t="s">
        <v>0</v>
      </c>
      <c r="K923" s="228" t="s">
        <v>0</v>
      </c>
      <c r="L923" s="47" t="s">
        <v>0</v>
      </c>
      <c r="M923" s="51" t="s">
        <v>0</v>
      </c>
      <c r="N923" s="77"/>
      <c r="O923" s="228">
        <v>8976</v>
      </c>
      <c r="P923" s="228">
        <v>1083</v>
      </c>
      <c r="Q923" s="228">
        <v>432</v>
      </c>
      <c r="R923" s="228">
        <v>345</v>
      </c>
    </row>
    <row r="924" spans="2:18" ht="16.5" customHeight="1" x14ac:dyDescent="0.2">
      <c r="B924" s="67">
        <v>45205</v>
      </c>
      <c r="C924" s="50">
        <v>24306</v>
      </c>
      <c r="D924" s="45">
        <v>11989</v>
      </c>
      <c r="E924" s="51">
        <v>12317</v>
      </c>
      <c r="F924" s="50" t="s">
        <v>0</v>
      </c>
      <c r="G924" s="51" t="s">
        <v>0</v>
      </c>
      <c r="H924" s="50" t="s">
        <v>0</v>
      </c>
      <c r="I924" s="45" t="s">
        <v>0</v>
      </c>
      <c r="J924" s="75" t="s">
        <v>0</v>
      </c>
      <c r="K924" s="228" t="s">
        <v>0</v>
      </c>
      <c r="L924" s="47" t="s">
        <v>0</v>
      </c>
      <c r="M924" s="51" t="s">
        <v>0</v>
      </c>
      <c r="N924" s="77"/>
      <c r="O924" s="228">
        <v>10079</v>
      </c>
      <c r="P924" s="228">
        <v>1195</v>
      </c>
      <c r="Q924" s="228">
        <v>382</v>
      </c>
      <c r="R924" s="228">
        <v>333</v>
      </c>
    </row>
    <row r="925" spans="2:18" ht="16.5" customHeight="1" x14ac:dyDescent="0.2">
      <c r="B925" s="67">
        <v>45206</v>
      </c>
      <c r="C925" s="50">
        <v>21085</v>
      </c>
      <c r="D925" s="45">
        <v>8634</v>
      </c>
      <c r="E925" s="51">
        <v>12451</v>
      </c>
      <c r="F925" s="50" t="s">
        <v>0</v>
      </c>
      <c r="G925" s="51" t="s">
        <v>0</v>
      </c>
      <c r="H925" s="50" t="s">
        <v>0</v>
      </c>
      <c r="I925" s="45" t="s">
        <v>0</v>
      </c>
      <c r="J925" s="75" t="s">
        <v>0</v>
      </c>
      <c r="K925" s="228" t="s">
        <v>0</v>
      </c>
      <c r="L925" s="47" t="s">
        <v>0</v>
      </c>
      <c r="M925" s="51" t="s">
        <v>0</v>
      </c>
      <c r="N925" s="77"/>
      <c r="O925" s="228">
        <v>7436</v>
      </c>
      <c r="P925" s="228">
        <v>728</v>
      </c>
      <c r="Q925" s="228">
        <v>259</v>
      </c>
      <c r="R925" s="228">
        <v>211</v>
      </c>
    </row>
    <row r="926" spans="2:18" ht="16.5" customHeight="1" x14ac:dyDescent="0.2">
      <c r="B926" s="67">
        <v>45207</v>
      </c>
      <c r="C926" s="50">
        <v>18579</v>
      </c>
      <c r="D926" s="45">
        <v>6357</v>
      </c>
      <c r="E926" s="51">
        <v>12222</v>
      </c>
      <c r="F926" s="50" t="s">
        <v>0</v>
      </c>
      <c r="G926" s="51" t="s">
        <v>0</v>
      </c>
      <c r="H926" s="50" t="s">
        <v>0</v>
      </c>
      <c r="I926" s="45" t="s">
        <v>0</v>
      </c>
      <c r="J926" s="75" t="s">
        <v>0</v>
      </c>
      <c r="K926" s="228" t="s">
        <v>0</v>
      </c>
      <c r="L926" s="47" t="s">
        <v>0</v>
      </c>
      <c r="M926" s="51" t="s">
        <v>0</v>
      </c>
      <c r="N926" s="77"/>
      <c r="O926" s="228">
        <v>5704</v>
      </c>
      <c r="P926" s="228">
        <v>382</v>
      </c>
      <c r="Q926" s="228">
        <v>156</v>
      </c>
      <c r="R926" s="228">
        <v>115</v>
      </c>
    </row>
    <row r="927" spans="2:18" ht="16.5" customHeight="1" x14ac:dyDescent="0.2">
      <c r="B927" s="67">
        <v>45208</v>
      </c>
      <c r="C927" s="50">
        <v>21287</v>
      </c>
      <c r="D927" s="45">
        <v>8939</v>
      </c>
      <c r="E927" s="51">
        <v>12348</v>
      </c>
      <c r="F927" s="50" t="s">
        <v>0</v>
      </c>
      <c r="G927" s="51" t="s">
        <v>0</v>
      </c>
      <c r="H927" s="50" t="s">
        <v>0</v>
      </c>
      <c r="I927" s="45" t="s">
        <v>0</v>
      </c>
      <c r="J927" s="75" t="s">
        <v>0</v>
      </c>
      <c r="K927" s="228" t="s">
        <v>0</v>
      </c>
      <c r="L927" s="47" t="s">
        <v>0</v>
      </c>
      <c r="M927" s="51" t="s">
        <v>0</v>
      </c>
      <c r="N927" s="77"/>
      <c r="O927" s="228">
        <v>7672</v>
      </c>
      <c r="P927" s="228">
        <v>742</v>
      </c>
      <c r="Q927" s="228">
        <v>258</v>
      </c>
      <c r="R927" s="228">
        <v>267</v>
      </c>
    </row>
    <row r="928" spans="2:18" ht="16.5" customHeight="1" x14ac:dyDescent="0.2">
      <c r="B928" s="67">
        <v>45209</v>
      </c>
      <c r="C928" s="50">
        <v>23754</v>
      </c>
      <c r="D928" s="45">
        <v>11425</v>
      </c>
      <c r="E928" s="51">
        <v>12329</v>
      </c>
      <c r="F928" s="50" t="s">
        <v>0</v>
      </c>
      <c r="G928" s="51" t="s">
        <v>0</v>
      </c>
      <c r="H928" s="50" t="s">
        <v>0</v>
      </c>
      <c r="I928" s="45" t="s">
        <v>0</v>
      </c>
      <c r="J928" s="75" t="s">
        <v>0</v>
      </c>
      <c r="K928" s="228" t="s">
        <v>0</v>
      </c>
      <c r="L928" s="47" t="s">
        <v>0</v>
      </c>
      <c r="M928" s="51" t="s">
        <v>0</v>
      </c>
      <c r="N928" s="77"/>
      <c r="O928" s="228">
        <v>9605</v>
      </c>
      <c r="P928" s="228">
        <v>1068</v>
      </c>
      <c r="Q928" s="228">
        <v>397</v>
      </c>
      <c r="R928" s="228">
        <v>355</v>
      </c>
    </row>
    <row r="929" spans="2:18" ht="16.5" customHeight="1" x14ac:dyDescent="0.2">
      <c r="B929" s="67">
        <v>45210</v>
      </c>
      <c r="C929" s="50">
        <v>24271</v>
      </c>
      <c r="D929" s="45">
        <v>11890</v>
      </c>
      <c r="E929" s="51">
        <v>12381</v>
      </c>
      <c r="F929" s="50" t="s">
        <v>0</v>
      </c>
      <c r="G929" s="51" t="s">
        <v>0</v>
      </c>
      <c r="H929" s="50" t="s">
        <v>0</v>
      </c>
      <c r="I929" s="45" t="s">
        <v>0</v>
      </c>
      <c r="J929" s="75" t="s">
        <v>0</v>
      </c>
      <c r="K929" s="228" t="s">
        <v>0</v>
      </c>
      <c r="L929" s="47" t="s">
        <v>0</v>
      </c>
      <c r="M929" s="51" t="s">
        <v>0</v>
      </c>
      <c r="N929" s="77"/>
      <c r="O929" s="228">
        <v>10017</v>
      </c>
      <c r="P929" s="228">
        <v>1103</v>
      </c>
      <c r="Q929" s="228">
        <v>413</v>
      </c>
      <c r="R929" s="228">
        <v>357</v>
      </c>
    </row>
    <row r="930" spans="2:18" ht="16.5" customHeight="1" x14ac:dyDescent="0.2">
      <c r="B930" s="67">
        <v>45211</v>
      </c>
      <c r="C930" s="50">
        <v>24369</v>
      </c>
      <c r="D930" s="45">
        <v>12036</v>
      </c>
      <c r="E930" s="51">
        <v>12333</v>
      </c>
      <c r="F930" s="50" t="s">
        <v>0</v>
      </c>
      <c r="G930" s="51" t="s">
        <v>0</v>
      </c>
      <c r="H930" s="50" t="s">
        <v>0</v>
      </c>
      <c r="I930" s="45" t="s">
        <v>0</v>
      </c>
      <c r="J930" s="75" t="s">
        <v>0</v>
      </c>
      <c r="K930" s="228" t="s">
        <v>0</v>
      </c>
      <c r="L930" s="47" t="s">
        <v>0</v>
      </c>
      <c r="M930" s="51" t="s">
        <v>0</v>
      </c>
      <c r="N930" s="77"/>
      <c r="O930" s="228">
        <v>10133</v>
      </c>
      <c r="P930" s="228">
        <v>1092</v>
      </c>
      <c r="Q930" s="228">
        <v>439</v>
      </c>
      <c r="R930" s="228">
        <v>372</v>
      </c>
    </row>
    <row r="931" spans="2:18" ht="16.5" customHeight="1" x14ac:dyDescent="0.2">
      <c r="B931" s="67">
        <v>45212</v>
      </c>
      <c r="C931" s="50">
        <v>25440</v>
      </c>
      <c r="D931" s="45">
        <v>13103</v>
      </c>
      <c r="E931" s="51">
        <v>12337</v>
      </c>
      <c r="F931" s="50" t="s">
        <v>0</v>
      </c>
      <c r="G931" s="51" t="s">
        <v>0</v>
      </c>
      <c r="H931" s="50" t="s">
        <v>0</v>
      </c>
      <c r="I931" s="45" t="s">
        <v>0</v>
      </c>
      <c r="J931" s="75" t="s">
        <v>0</v>
      </c>
      <c r="K931" s="228" t="s">
        <v>0</v>
      </c>
      <c r="L931" s="47" t="s">
        <v>0</v>
      </c>
      <c r="M931" s="51" t="s">
        <v>0</v>
      </c>
      <c r="N931" s="77"/>
      <c r="O931" s="228">
        <v>11074</v>
      </c>
      <c r="P931" s="228">
        <v>1211</v>
      </c>
      <c r="Q931" s="228">
        <v>457</v>
      </c>
      <c r="R931" s="228">
        <v>361</v>
      </c>
    </row>
    <row r="932" spans="2:18" ht="16.5" customHeight="1" x14ac:dyDescent="0.2">
      <c r="B932" s="67">
        <v>45213</v>
      </c>
      <c r="C932" s="50">
        <v>22027</v>
      </c>
      <c r="D932" s="45">
        <v>9423</v>
      </c>
      <c r="E932" s="51">
        <v>12604</v>
      </c>
      <c r="F932" s="50" t="s">
        <v>0</v>
      </c>
      <c r="G932" s="51" t="s">
        <v>0</v>
      </c>
      <c r="H932" s="50" t="s">
        <v>0</v>
      </c>
      <c r="I932" s="45" t="s">
        <v>0</v>
      </c>
      <c r="J932" s="75" t="s">
        <v>0</v>
      </c>
      <c r="K932" s="228" t="s">
        <v>0</v>
      </c>
      <c r="L932" s="47" t="s">
        <v>0</v>
      </c>
      <c r="M932" s="51" t="s">
        <v>0</v>
      </c>
      <c r="N932" s="77"/>
      <c r="O932" s="228">
        <v>8265</v>
      </c>
      <c r="P932" s="228">
        <v>696</v>
      </c>
      <c r="Q932" s="228">
        <v>269</v>
      </c>
      <c r="R932" s="228">
        <v>193</v>
      </c>
    </row>
    <row r="933" spans="2:18" ht="16.5" customHeight="1" x14ac:dyDescent="0.2">
      <c r="B933" s="67">
        <v>45214</v>
      </c>
      <c r="C933" s="50">
        <v>18933</v>
      </c>
      <c r="D933" s="45">
        <v>6476</v>
      </c>
      <c r="E933" s="51">
        <v>12457</v>
      </c>
      <c r="F933" s="50" t="s">
        <v>0</v>
      </c>
      <c r="G933" s="51" t="s">
        <v>0</v>
      </c>
      <c r="H933" s="50" t="s">
        <v>0</v>
      </c>
      <c r="I933" s="45" t="s">
        <v>0</v>
      </c>
      <c r="J933" s="75" t="s">
        <v>0</v>
      </c>
      <c r="K933" s="228" t="s">
        <v>0</v>
      </c>
      <c r="L933" s="47" t="s">
        <v>0</v>
      </c>
      <c r="M933" s="51" t="s">
        <v>0</v>
      </c>
      <c r="N933" s="77"/>
      <c r="O933" s="228">
        <v>5772</v>
      </c>
      <c r="P933" s="228">
        <v>424</v>
      </c>
      <c r="Q933" s="228">
        <v>179</v>
      </c>
      <c r="R933" s="228">
        <v>101</v>
      </c>
    </row>
    <row r="934" spans="2:18" ht="16.5" customHeight="1" x14ac:dyDescent="0.2">
      <c r="B934" s="67">
        <v>45215</v>
      </c>
      <c r="C934" s="50">
        <v>21399</v>
      </c>
      <c r="D934" s="45">
        <v>9065</v>
      </c>
      <c r="E934" s="51">
        <v>12334</v>
      </c>
      <c r="F934" s="50" t="s">
        <v>0</v>
      </c>
      <c r="G934" s="51" t="s">
        <v>0</v>
      </c>
      <c r="H934" s="50" t="s">
        <v>0</v>
      </c>
      <c r="I934" s="45" t="s">
        <v>0</v>
      </c>
      <c r="J934" s="75" t="s">
        <v>0</v>
      </c>
      <c r="K934" s="228" t="s">
        <v>0</v>
      </c>
      <c r="L934" s="47" t="s">
        <v>0</v>
      </c>
      <c r="M934" s="51" t="s">
        <v>0</v>
      </c>
      <c r="N934" s="77"/>
      <c r="O934" s="228">
        <v>7794</v>
      </c>
      <c r="P934" s="228">
        <v>725</v>
      </c>
      <c r="Q934" s="228">
        <v>264</v>
      </c>
      <c r="R934" s="228">
        <v>282</v>
      </c>
    </row>
    <row r="935" spans="2:18" ht="16.5" customHeight="1" x14ac:dyDescent="0.2">
      <c r="B935" s="67">
        <v>45216</v>
      </c>
      <c r="C935" s="50">
        <v>23625</v>
      </c>
      <c r="D935" s="45">
        <v>11252</v>
      </c>
      <c r="E935" s="51">
        <v>12373</v>
      </c>
      <c r="F935" s="50" t="s">
        <v>0</v>
      </c>
      <c r="G935" s="51" t="s">
        <v>0</v>
      </c>
      <c r="H935" s="50" t="s">
        <v>0</v>
      </c>
      <c r="I935" s="45" t="s">
        <v>0</v>
      </c>
      <c r="J935" s="75" t="s">
        <v>0</v>
      </c>
      <c r="K935" s="228" t="s">
        <v>0</v>
      </c>
      <c r="L935" s="47" t="s">
        <v>0</v>
      </c>
      <c r="M935" s="51" t="s">
        <v>0</v>
      </c>
      <c r="N935" s="77"/>
      <c r="O935" s="228">
        <v>9479</v>
      </c>
      <c r="P935" s="228">
        <v>1063</v>
      </c>
      <c r="Q935" s="228">
        <v>377</v>
      </c>
      <c r="R935" s="228">
        <v>333</v>
      </c>
    </row>
    <row r="936" spans="2:18" ht="16.5" customHeight="1" x14ac:dyDescent="0.2">
      <c r="B936" s="67">
        <v>45217</v>
      </c>
      <c r="C936" s="50">
        <v>24240</v>
      </c>
      <c r="D936" s="45">
        <v>11733</v>
      </c>
      <c r="E936" s="51">
        <v>12507</v>
      </c>
      <c r="F936" s="50" t="s">
        <v>0</v>
      </c>
      <c r="G936" s="51" t="s">
        <v>0</v>
      </c>
      <c r="H936" s="50" t="s">
        <v>0</v>
      </c>
      <c r="I936" s="45" t="s">
        <v>0</v>
      </c>
      <c r="J936" s="75" t="s">
        <v>0</v>
      </c>
      <c r="K936" s="228" t="s">
        <v>0</v>
      </c>
      <c r="L936" s="47" t="s">
        <v>0</v>
      </c>
      <c r="M936" s="51" t="s">
        <v>0</v>
      </c>
      <c r="N936" s="77"/>
      <c r="O936" s="228">
        <v>9825</v>
      </c>
      <c r="P936" s="228">
        <v>1109</v>
      </c>
      <c r="Q936" s="228">
        <v>406</v>
      </c>
      <c r="R936" s="228">
        <v>393</v>
      </c>
    </row>
    <row r="937" spans="2:18" ht="16.5" customHeight="1" x14ac:dyDescent="0.2">
      <c r="B937" s="67">
        <v>45218</v>
      </c>
      <c r="C937" s="50">
        <v>24245</v>
      </c>
      <c r="D937" s="45">
        <v>11804</v>
      </c>
      <c r="E937" s="51">
        <v>12441</v>
      </c>
      <c r="F937" s="50" t="s">
        <v>0</v>
      </c>
      <c r="G937" s="51" t="s">
        <v>0</v>
      </c>
      <c r="H937" s="50" t="s">
        <v>0</v>
      </c>
      <c r="I937" s="45" t="s">
        <v>0</v>
      </c>
      <c r="J937" s="75" t="s">
        <v>0</v>
      </c>
      <c r="K937" s="228" t="s">
        <v>0</v>
      </c>
      <c r="L937" s="47" t="s">
        <v>0</v>
      </c>
      <c r="M937" s="51" t="s">
        <v>0</v>
      </c>
      <c r="N937" s="77"/>
      <c r="O937" s="228">
        <v>9899</v>
      </c>
      <c r="P937" s="228">
        <v>1097</v>
      </c>
      <c r="Q937" s="228">
        <v>416</v>
      </c>
      <c r="R937" s="228">
        <v>392</v>
      </c>
    </row>
    <row r="938" spans="2:18" ht="16.5" customHeight="1" x14ac:dyDescent="0.2">
      <c r="B938" s="67">
        <v>45219</v>
      </c>
      <c r="C938" s="50">
        <v>24589</v>
      </c>
      <c r="D938" s="45">
        <v>12220</v>
      </c>
      <c r="E938" s="51">
        <v>12369</v>
      </c>
      <c r="F938" s="50" t="s">
        <v>0</v>
      </c>
      <c r="G938" s="51" t="s">
        <v>0</v>
      </c>
      <c r="H938" s="50" t="s">
        <v>0</v>
      </c>
      <c r="I938" s="45" t="s">
        <v>0</v>
      </c>
      <c r="J938" s="75" t="s">
        <v>0</v>
      </c>
      <c r="K938" s="228" t="s">
        <v>0</v>
      </c>
      <c r="L938" s="47" t="s">
        <v>0</v>
      </c>
      <c r="M938" s="51" t="s">
        <v>0</v>
      </c>
      <c r="N938" s="77"/>
      <c r="O938" s="228">
        <v>10359</v>
      </c>
      <c r="P938" s="228">
        <v>1095</v>
      </c>
      <c r="Q938" s="228">
        <v>412</v>
      </c>
      <c r="R938" s="228">
        <v>354</v>
      </c>
    </row>
    <row r="939" spans="2:18" ht="16.5" customHeight="1" x14ac:dyDescent="0.2">
      <c r="B939" s="67">
        <v>45220</v>
      </c>
      <c r="C939" s="50">
        <v>21501</v>
      </c>
      <c r="D939" s="45">
        <v>9024</v>
      </c>
      <c r="E939" s="51">
        <v>12477</v>
      </c>
      <c r="F939" s="50" t="s">
        <v>0</v>
      </c>
      <c r="G939" s="51" t="s">
        <v>0</v>
      </c>
      <c r="H939" s="50" t="s">
        <v>0</v>
      </c>
      <c r="I939" s="45" t="s">
        <v>0</v>
      </c>
      <c r="J939" s="75" t="s">
        <v>0</v>
      </c>
      <c r="K939" s="228" t="s">
        <v>0</v>
      </c>
      <c r="L939" s="47" t="s">
        <v>0</v>
      </c>
      <c r="M939" s="51" t="s">
        <v>0</v>
      </c>
      <c r="N939" s="77"/>
      <c r="O939" s="228">
        <v>7859</v>
      </c>
      <c r="P939" s="228">
        <v>723</v>
      </c>
      <c r="Q939" s="228">
        <v>255</v>
      </c>
      <c r="R939" s="228">
        <v>187</v>
      </c>
    </row>
    <row r="940" spans="2:18" ht="16.5" customHeight="1" x14ac:dyDescent="0.2">
      <c r="B940" s="67">
        <v>45221</v>
      </c>
      <c r="C940" s="50">
        <v>18594</v>
      </c>
      <c r="D940" s="45">
        <v>6016</v>
      </c>
      <c r="E940" s="51">
        <v>12578</v>
      </c>
      <c r="F940" s="50" t="s">
        <v>0</v>
      </c>
      <c r="G940" s="51" t="s">
        <v>0</v>
      </c>
      <c r="H940" s="50" t="s">
        <v>0</v>
      </c>
      <c r="I940" s="45" t="s">
        <v>0</v>
      </c>
      <c r="J940" s="75" t="s">
        <v>0</v>
      </c>
      <c r="K940" s="228" t="s">
        <v>0</v>
      </c>
      <c r="L940" s="47" t="s">
        <v>0</v>
      </c>
      <c r="M940" s="51" t="s">
        <v>0</v>
      </c>
      <c r="N940" s="77"/>
      <c r="O940" s="228">
        <v>5349</v>
      </c>
      <c r="P940" s="228">
        <v>372</v>
      </c>
      <c r="Q940" s="228">
        <v>176</v>
      </c>
      <c r="R940" s="228">
        <v>119</v>
      </c>
    </row>
    <row r="941" spans="2:18" ht="16.5" customHeight="1" x14ac:dyDescent="0.2">
      <c r="B941" s="67">
        <v>45222</v>
      </c>
      <c r="C941" s="50">
        <v>21424</v>
      </c>
      <c r="D941" s="45">
        <v>8972</v>
      </c>
      <c r="E941" s="51">
        <v>12452</v>
      </c>
      <c r="F941" s="50" t="s">
        <v>0</v>
      </c>
      <c r="G941" s="51" t="s">
        <v>0</v>
      </c>
      <c r="H941" s="50" t="s">
        <v>0</v>
      </c>
      <c r="I941" s="45" t="s">
        <v>0</v>
      </c>
      <c r="J941" s="75" t="s">
        <v>0</v>
      </c>
      <c r="K941" s="228" t="s">
        <v>0</v>
      </c>
      <c r="L941" s="47" t="s">
        <v>0</v>
      </c>
      <c r="M941" s="51" t="s">
        <v>0</v>
      </c>
      <c r="N941" s="77"/>
      <c r="O941" s="228">
        <v>7659</v>
      </c>
      <c r="P941" s="228">
        <v>749</v>
      </c>
      <c r="Q941" s="228">
        <v>282</v>
      </c>
      <c r="R941" s="228">
        <v>282</v>
      </c>
    </row>
    <row r="942" spans="2:18" ht="16.5" customHeight="1" x14ac:dyDescent="0.2">
      <c r="B942" s="67">
        <v>45223</v>
      </c>
      <c r="C942" s="50">
        <v>24167</v>
      </c>
      <c r="D942" s="45">
        <v>11174</v>
      </c>
      <c r="E942" s="51">
        <v>12993</v>
      </c>
      <c r="F942" s="50" t="s">
        <v>0</v>
      </c>
      <c r="G942" s="51" t="s">
        <v>0</v>
      </c>
      <c r="H942" s="50" t="s">
        <v>0</v>
      </c>
      <c r="I942" s="45" t="s">
        <v>0</v>
      </c>
      <c r="J942" s="75" t="s">
        <v>0</v>
      </c>
      <c r="K942" s="228" t="s">
        <v>0</v>
      </c>
      <c r="L942" s="47" t="s">
        <v>0</v>
      </c>
      <c r="M942" s="51" t="s">
        <v>0</v>
      </c>
      <c r="N942" s="77"/>
      <c r="O942" s="228">
        <v>9356</v>
      </c>
      <c r="P942" s="228">
        <v>1034</v>
      </c>
      <c r="Q942" s="228">
        <v>393</v>
      </c>
      <c r="R942" s="228">
        <v>391</v>
      </c>
    </row>
    <row r="943" spans="2:18" ht="16.5" customHeight="1" x14ac:dyDescent="0.2">
      <c r="B943" s="67">
        <v>45224</v>
      </c>
      <c r="C943" s="50">
        <v>24363</v>
      </c>
      <c r="D943" s="45">
        <v>11755</v>
      </c>
      <c r="E943" s="51">
        <v>12608</v>
      </c>
      <c r="F943" s="50" t="s">
        <v>0</v>
      </c>
      <c r="G943" s="51" t="s">
        <v>0</v>
      </c>
      <c r="H943" s="50" t="s">
        <v>0</v>
      </c>
      <c r="I943" s="45" t="s">
        <v>0</v>
      </c>
      <c r="J943" s="75" t="s">
        <v>0</v>
      </c>
      <c r="K943" s="228" t="s">
        <v>0</v>
      </c>
      <c r="L943" s="47" t="s">
        <v>0</v>
      </c>
      <c r="M943" s="51" t="s">
        <v>0</v>
      </c>
      <c r="N943" s="77"/>
      <c r="O943" s="228">
        <v>9797</v>
      </c>
      <c r="P943" s="228">
        <v>1132</v>
      </c>
      <c r="Q943" s="228">
        <v>440</v>
      </c>
      <c r="R943" s="228">
        <v>386</v>
      </c>
    </row>
    <row r="944" spans="2:18" ht="16.5" customHeight="1" x14ac:dyDescent="0.2">
      <c r="B944" s="67">
        <v>45225</v>
      </c>
      <c r="C944" s="50">
        <v>24618</v>
      </c>
      <c r="D944" s="45">
        <v>12045</v>
      </c>
      <c r="E944" s="51">
        <v>12573</v>
      </c>
      <c r="F944" s="50" t="s">
        <v>0</v>
      </c>
      <c r="G944" s="51" t="s">
        <v>0</v>
      </c>
      <c r="H944" s="50" t="s">
        <v>0</v>
      </c>
      <c r="I944" s="45" t="s">
        <v>0</v>
      </c>
      <c r="J944" s="75" t="s">
        <v>0</v>
      </c>
      <c r="K944" s="228" t="s">
        <v>0</v>
      </c>
      <c r="L944" s="47" t="s">
        <v>0</v>
      </c>
      <c r="M944" s="51" t="s">
        <v>0</v>
      </c>
      <c r="N944" s="77"/>
      <c r="O944" s="228">
        <v>10031</v>
      </c>
      <c r="P944" s="228">
        <v>1152</v>
      </c>
      <c r="Q944" s="228">
        <v>478</v>
      </c>
      <c r="R944" s="228">
        <v>384</v>
      </c>
    </row>
    <row r="945" spans="2:18" ht="16.5" customHeight="1" x14ac:dyDescent="0.2">
      <c r="B945" s="67">
        <v>45226</v>
      </c>
      <c r="C945" s="50">
        <v>25033</v>
      </c>
      <c r="D945" s="45">
        <v>12366</v>
      </c>
      <c r="E945" s="51">
        <v>12667</v>
      </c>
      <c r="F945" s="50" t="s">
        <v>0</v>
      </c>
      <c r="G945" s="51" t="s">
        <v>0</v>
      </c>
      <c r="H945" s="50" t="s">
        <v>0</v>
      </c>
      <c r="I945" s="45" t="s">
        <v>0</v>
      </c>
      <c r="J945" s="75" t="s">
        <v>0</v>
      </c>
      <c r="K945" s="228" t="s">
        <v>0</v>
      </c>
      <c r="L945" s="47" t="s">
        <v>0</v>
      </c>
      <c r="M945" s="51" t="s">
        <v>0</v>
      </c>
      <c r="N945" s="77"/>
      <c r="O945" s="228">
        <v>10388</v>
      </c>
      <c r="P945" s="228">
        <v>1126</v>
      </c>
      <c r="Q945" s="228">
        <v>450</v>
      </c>
      <c r="R945" s="228">
        <v>402</v>
      </c>
    </row>
    <row r="946" spans="2:18" ht="16.5" customHeight="1" x14ac:dyDescent="0.2">
      <c r="B946" s="67">
        <v>45227</v>
      </c>
      <c r="C946" s="50">
        <v>21232</v>
      </c>
      <c r="D946" s="45">
        <v>8834</v>
      </c>
      <c r="E946" s="51">
        <v>12398</v>
      </c>
      <c r="F946" s="50" t="s">
        <v>0</v>
      </c>
      <c r="G946" s="51" t="s">
        <v>0</v>
      </c>
      <c r="H946" s="50" t="s">
        <v>0</v>
      </c>
      <c r="I946" s="45" t="s">
        <v>0</v>
      </c>
      <c r="J946" s="75" t="s">
        <v>0</v>
      </c>
      <c r="K946" s="228" t="s">
        <v>0</v>
      </c>
      <c r="L946" s="47" t="s">
        <v>0</v>
      </c>
      <c r="M946" s="51" t="s">
        <v>0</v>
      </c>
      <c r="N946" s="77"/>
      <c r="O946" s="228">
        <v>7684</v>
      </c>
      <c r="P946" s="228">
        <v>707</v>
      </c>
      <c r="Q946" s="228">
        <v>271</v>
      </c>
      <c r="R946" s="228">
        <v>172</v>
      </c>
    </row>
    <row r="947" spans="2:18" ht="16.5" customHeight="1" x14ac:dyDescent="0.2">
      <c r="B947" s="67">
        <v>45228</v>
      </c>
      <c r="C947" s="50">
        <v>18667</v>
      </c>
      <c r="D947" s="45">
        <v>6218</v>
      </c>
      <c r="E947" s="51">
        <v>12449</v>
      </c>
      <c r="F947" s="50" t="s">
        <v>0</v>
      </c>
      <c r="G947" s="51" t="s">
        <v>0</v>
      </c>
      <c r="H947" s="50" t="s">
        <v>0</v>
      </c>
      <c r="I947" s="45" t="s">
        <v>0</v>
      </c>
      <c r="J947" s="75" t="s">
        <v>0</v>
      </c>
      <c r="K947" s="228" t="s">
        <v>0</v>
      </c>
      <c r="L947" s="47" t="s">
        <v>0</v>
      </c>
      <c r="M947" s="51" t="s">
        <v>0</v>
      </c>
      <c r="N947" s="77"/>
      <c r="O947" s="228">
        <v>5562</v>
      </c>
      <c r="P947" s="228">
        <v>384</v>
      </c>
      <c r="Q947" s="228">
        <v>151</v>
      </c>
      <c r="R947" s="228">
        <v>121</v>
      </c>
    </row>
    <row r="948" spans="2:18" ht="16.5" customHeight="1" x14ac:dyDescent="0.2">
      <c r="B948" s="67">
        <v>45229</v>
      </c>
      <c r="C948" s="50">
        <v>20993</v>
      </c>
      <c r="D948" s="45">
        <v>8763</v>
      </c>
      <c r="E948" s="51">
        <v>12230</v>
      </c>
      <c r="F948" s="50" t="s">
        <v>0</v>
      </c>
      <c r="G948" s="51" t="s">
        <v>0</v>
      </c>
      <c r="H948" s="50" t="s">
        <v>0</v>
      </c>
      <c r="I948" s="45" t="s">
        <v>0</v>
      </c>
      <c r="J948" s="75" t="s">
        <v>0</v>
      </c>
      <c r="K948" s="228" t="s">
        <v>0</v>
      </c>
      <c r="L948" s="47" t="s">
        <v>0</v>
      </c>
      <c r="M948" s="51" t="s">
        <v>0</v>
      </c>
      <c r="N948" s="77"/>
      <c r="O948" s="228">
        <v>7533</v>
      </c>
      <c r="P948" s="228">
        <v>679</v>
      </c>
      <c r="Q948" s="228">
        <v>298</v>
      </c>
      <c r="R948" s="228">
        <v>253</v>
      </c>
    </row>
    <row r="949" spans="2:18" ht="16.5" customHeight="1" x14ac:dyDescent="0.2">
      <c r="B949" s="147">
        <v>45230</v>
      </c>
      <c r="C949" s="177">
        <v>23469</v>
      </c>
      <c r="D949" s="178">
        <v>10841</v>
      </c>
      <c r="E949" s="179">
        <v>12628</v>
      </c>
      <c r="F949" s="177" t="s">
        <v>0</v>
      </c>
      <c r="G949" s="179" t="s">
        <v>0</v>
      </c>
      <c r="H949" s="177" t="s">
        <v>0</v>
      </c>
      <c r="I949" s="178" t="s">
        <v>0</v>
      </c>
      <c r="J949" s="181" t="s">
        <v>0</v>
      </c>
      <c r="K949" s="229" t="s">
        <v>0</v>
      </c>
      <c r="L949" s="180" t="s">
        <v>0</v>
      </c>
      <c r="M949" s="179" t="s">
        <v>0</v>
      </c>
      <c r="N949" s="77"/>
      <c r="O949" s="229">
        <v>9179</v>
      </c>
      <c r="P949" s="229">
        <v>966</v>
      </c>
      <c r="Q949" s="229">
        <v>362</v>
      </c>
      <c r="R949" s="229">
        <v>337</v>
      </c>
    </row>
    <row r="950" spans="2:18" ht="16.5" customHeight="1" x14ac:dyDescent="0.2">
      <c r="B950" s="69">
        <v>45231</v>
      </c>
      <c r="C950" s="70">
        <v>24642</v>
      </c>
      <c r="D950" s="71">
        <v>11768</v>
      </c>
      <c r="E950" s="72">
        <v>12874</v>
      </c>
      <c r="F950" s="70" t="s">
        <v>0</v>
      </c>
      <c r="G950" s="72" t="s">
        <v>0</v>
      </c>
      <c r="H950" s="70" t="s">
        <v>0</v>
      </c>
      <c r="I950" s="71" t="s">
        <v>0</v>
      </c>
      <c r="J950" s="74" t="s">
        <v>0</v>
      </c>
      <c r="K950" s="230" t="s">
        <v>0</v>
      </c>
      <c r="L950" s="73" t="s">
        <v>0</v>
      </c>
      <c r="M950" s="72" t="s">
        <v>0</v>
      </c>
      <c r="N950" s="77"/>
      <c r="O950" s="230">
        <v>9807</v>
      </c>
      <c r="P950" s="230">
        <v>1140</v>
      </c>
      <c r="Q950" s="230">
        <v>424</v>
      </c>
      <c r="R950" s="230">
        <v>397</v>
      </c>
    </row>
    <row r="951" spans="2:18" ht="16.5" customHeight="1" x14ac:dyDescent="0.2">
      <c r="B951" s="67">
        <v>45232</v>
      </c>
      <c r="C951" s="50">
        <v>24580</v>
      </c>
      <c r="D951" s="45">
        <v>11501</v>
      </c>
      <c r="E951" s="51">
        <v>13079</v>
      </c>
      <c r="F951" s="50" t="s">
        <v>0</v>
      </c>
      <c r="G951" s="51" t="s">
        <v>0</v>
      </c>
      <c r="H951" s="50" t="s">
        <v>0</v>
      </c>
      <c r="I951" s="45" t="s">
        <v>0</v>
      </c>
      <c r="J951" s="75" t="s">
        <v>0</v>
      </c>
      <c r="K951" s="228" t="s">
        <v>0</v>
      </c>
      <c r="L951" s="47" t="s">
        <v>0</v>
      </c>
      <c r="M951" s="51" t="s">
        <v>0</v>
      </c>
      <c r="N951" s="77"/>
      <c r="O951" s="228">
        <v>9522</v>
      </c>
      <c r="P951" s="228">
        <v>1161</v>
      </c>
      <c r="Q951" s="228">
        <v>433</v>
      </c>
      <c r="R951" s="228">
        <v>385</v>
      </c>
    </row>
    <row r="952" spans="2:18" ht="16.5" customHeight="1" x14ac:dyDescent="0.2">
      <c r="B952" s="67">
        <v>45233</v>
      </c>
      <c r="C952" s="50">
        <v>25520</v>
      </c>
      <c r="D952" s="45">
        <v>12535</v>
      </c>
      <c r="E952" s="51">
        <v>12985</v>
      </c>
      <c r="F952" s="50" t="s">
        <v>0</v>
      </c>
      <c r="G952" s="51" t="s">
        <v>0</v>
      </c>
      <c r="H952" s="50" t="s">
        <v>0</v>
      </c>
      <c r="I952" s="45" t="s">
        <v>0</v>
      </c>
      <c r="J952" s="75" t="s">
        <v>0</v>
      </c>
      <c r="K952" s="228" t="s">
        <v>0</v>
      </c>
      <c r="L952" s="47" t="s">
        <v>0</v>
      </c>
      <c r="M952" s="51" t="s">
        <v>0</v>
      </c>
      <c r="N952" s="77"/>
      <c r="O952" s="228">
        <v>10561</v>
      </c>
      <c r="P952" s="228">
        <v>1207</v>
      </c>
      <c r="Q952" s="228">
        <v>399</v>
      </c>
      <c r="R952" s="228">
        <v>368</v>
      </c>
    </row>
    <row r="953" spans="2:18" ht="16.5" customHeight="1" x14ac:dyDescent="0.2">
      <c r="B953" s="67">
        <v>45234</v>
      </c>
      <c r="C953" s="50">
        <v>21938</v>
      </c>
      <c r="D953" s="45">
        <v>9058</v>
      </c>
      <c r="E953" s="51">
        <v>12880</v>
      </c>
      <c r="F953" s="50" t="s">
        <v>0</v>
      </c>
      <c r="G953" s="51" t="s">
        <v>0</v>
      </c>
      <c r="H953" s="50" t="s">
        <v>0</v>
      </c>
      <c r="I953" s="45" t="s">
        <v>0</v>
      </c>
      <c r="J953" s="75" t="s">
        <v>0</v>
      </c>
      <c r="K953" s="228" t="s">
        <v>0</v>
      </c>
      <c r="L953" s="47" t="s">
        <v>0</v>
      </c>
      <c r="M953" s="51" t="s">
        <v>0</v>
      </c>
      <c r="N953" s="77"/>
      <c r="O953" s="228">
        <v>7835</v>
      </c>
      <c r="P953" s="228">
        <v>748</v>
      </c>
      <c r="Q953" s="228">
        <v>288</v>
      </c>
      <c r="R953" s="228">
        <v>187</v>
      </c>
    </row>
    <row r="954" spans="2:18" ht="16.5" customHeight="1" x14ac:dyDescent="0.2">
      <c r="B954" s="67">
        <v>45235</v>
      </c>
      <c r="C954" s="50">
        <v>19217</v>
      </c>
      <c r="D954" s="45">
        <v>6387</v>
      </c>
      <c r="E954" s="51">
        <v>12830</v>
      </c>
      <c r="F954" s="50" t="s">
        <v>0</v>
      </c>
      <c r="G954" s="51" t="s">
        <v>0</v>
      </c>
      <c r="H954" s="50" t="s">
        <v>0</v>
      </c>
      <c r="I954" s="45" t="s">
        <v>0</v>
      </c>
      <c r="J954" s="75" t="s">
        <v>0</v>
      </c>
      <c r="K954" s="228" t="s">
        <v>0</v>
      </c>
      <c r="L954" s="47" t="s">
        <v>0</v>
      </c>
      <c r="M954" s="51" t="s">
        <v>0</v>
      </c>
      <c r="N954" s="77"/>
      <c r="O954" s="228">
        <v>5651</v>
      </c>
      <c r="P954" s="228">
        <v>440</v>
      </c>
      <c r="Q954" s="228">
        <v>177</v>
      </c>
      <c r="R954" s="228">
        <v>119</v>
      </c>
    </row>
    <row r="955" spans="2:18" ht="16.5" customHeight="1" x14ac:dyDescent="0.2">
      <c r="B955" s="67">
        <v>45236</v>
      </c>
      <c r="C955" s="50">
        <v>21845</v>
      </c>
      <c r="D955" s="45">
        <v>9132</v>
      </c>
      <c r="E955" s="51">
        <v>12713</v>
      </c>
      <c r="F955" s="50" t="s">
        <v>0</v>
      </c>
      <c r="G955" s="51" t="s">
        <v>0</v>
      </c>
      <c r="H955" s="50" t="s">
        <v>0</v>
      </c>
      <c r="I955" s="45" t="s">
        <v>0</v>
      </c>
      <c r="J955" s="75" t="s">
        <v>0</v>
      </c>
      <c r="K955" s="228" t="s">
        <v>0</v>
      </c>
      <c r="L955" s="47" t="s">
        <v>0</v>
      </c>
      <c r="M955" s="51" t="s">
        <v>0</v>
      </c>
      <c r="N955" s="77"/>
      <c r="O955" s="228">
        <v>7766</v>
      </c>
      <c r="P955" s="228">
        <v>786</v>
      </c>
      <c r="Q955" s="228">
        <v>305</v>
      </c>
      <c r="R955" s="228">
        <v>275</v>
      </c>
    </row>
    <row r="956" spans="2:18" ht="16.5" customHeight="1" x14ac:dyDescent="0.2">
      <c r="B956" s="67">
        <v>45237</v>
      </c>
      <c r="C956" s="50">
        <v>24365</v>
      </c>
      <c r="D956" s="45">
        <v>11794</v>
      </c>
      <c r="E956" s="51">
        <v>12571</v>
      </c>
      <c r="F956" s="50" t="s">
        <v>0</v>
      </c>
      <c r="G956" s="51" t="s">
        <v>0</v>
      </c>
      <c r="H956" s="50" t="s">
        <v>0</v>
      </c>
      <c r="I956" s="45" t="s">
        <v>0</v>
      </c>
      <c r="J956" s="75" t="s">
        <v>0</v>
      </c>
      <c r="K956" s="228" t="s">
        <v>0</v>
      </c>
      <c r="L956" s="47" t="s">
        <v>0</v>
      </c>
      <c r="M956" s="51" t="s">
        <v>0</v>
      </c>
      <c r="N956" s="77"/>
      <c r="O956" s="228">
        <v>9761</v>
      </c>
      <c r="P956" s="228">
        <v>1186</v>
      </c>
      <c r="Q956" s="228">
        <v>436</v>
      </c>
      <c r="R956" s="228">
        <v>411</v>
      </c>
    </row>
    <row r="957" spans="2:18" ht="16.5" customHeight="1" x14ac:dyDescent="0.2">
      <c r="B957" s="67">
        <v>45238</v>
      </c>
      <c r="C957" s="50">
        <v>24999</v>
      </c>
      <c r="D957" s="45">
        <v>12404</v>
      </c>
      <c r="E957" s="51">
        <v>12595</v>
      </c>
      <c r="F957" s="50" t="s">
        <v>0</v>
      </c>
      <c r="G957" s="51" t="s">
        <v>0</v>
      </c>
      <c r="H957" s="50" t="s">
        <v>0</v>
      </c>
      <c r="I957" s="45" t="s">
        <v>0</v>
      </c>
      <c r="J957" s="75" t="s">
        <v>0</v>
      </c>
      <c r="K957" s="228" t="s">
        <v>0</v>
      </c>
      <c r="L957" s="47" t="s">
        <v>0</v>
      </c>
      <c r="M957" s="51" t="s">
        <v>0</v>
      </c>
      <c r="N957" s="77"/>
      <c r="O957" s="228">
        <v>10288</v>
      </c>
      <c r="P957" s="228">
        <v>1222</v>
      </c>
      <c r="Q957" s="228">
        <v>463</v>
      </c>
      <c r="R957" s="228">
        <v>431</v>
      </c>
    </row>
    <row r="958" spans="2:18" ht="16.5" customHeight="1" x14ac:dyDescent="0.2">
      <c r="B958" s="67">
        <v>45239</v>
      </c>
      <c r="C958" s="50">
        <v>24937</v>
      </c>
      <c r="D958" s="45">
        <v>12142</v>
      </c>
      <c r="E958" s="51">
        <v>12795</v>
      </c>
      <c r="F958" s="50" t="s">
        <v>0</v>
      </c>
      <c r="G958" s="51" t="s">
        <v>0</v>
      </c>
      <c r="H958" s="50" t="s">
        <v>0</v>
      </c>
      <c r="I958" s="45" t="s">
        <v>0</v>
      </c>
      <c r="J958" s="75" t="s">
        <v>0</v>
      </c>
      <c r="K958" s="228" t="s">
        <v>0</v>
      </c>
      <c r="L958" s="47" t="s">
        <v>0</v>
      </c>
      <c r="M958" s="51" t="s">
        <v>0</v>
      </c>
      <c r="N958" s="77"/>
      <c r="O958" s="228">
        <v>10069</v>
      </c>
      <c r="P958" s="228">
        <v>1206</v>
      </c>
      <c r="Q958" s="228">
        <v>433</v>
      </c>
      <c r="R958" s="228">
        <v>434</v>
      </c>
    </row>
    <row r="959" spans="2:18" ht="16.5" customHeight="1" x14ac:dyDescent="0.2">
      <c r="B959" s="67">
        <v>45240</v>
      </c>
      <c r="C959" s="50">
        <v>25438</v>
      </c>
      <c r="D959" s="45">
        <v>12961</v>
      </c>
      <c r="E959" s="51">
        <v>12477</v>
      </c>
      <c r="F959" s="50" t="s">
        <v>0</v>
      </c>
      <c r="G959" s="51" t="s">
        <v>0</v>
      </c>
      <c r="H959" s="50" t="s">
        <v>0</v>
      </c>
      <c r="I959" s="45" t="s">
        <v>0</v>
      </c>
      <c r="J959" s="75" t="s">
        <v>0</v>
      </c>
      <c r="K959" s="228" t="s">
        <v>0</v>
      </c>
      <c r="L959" s="47" t="s">
        <v>0</v>
      </c>
      <c r="M959" s="51" t="s">
        <v>0</v>
      </c>
      <c r="N959" s="77"/>
      <c r="O959" s="228">
        <v>10864</v>
      </c>
      <c r="P959" s="228">
        <v>1203</v>
      </c>
      <c r="Q959" s="228">
        <v>471</v>
      </c>
      <c r="R959" s="228">
        <v>423</v>
      </c>
    </row>
    <row r="960" spans="2:18" ht="16.5" customHeight="1" x14ac:dyDescent="0.2">
      <c r="B960" s="67">
        <v>45241</v>
      </c>
      <c r="C960" s="50">
        <v>21892</v>
      </c>
      <c r="D960" s="45">
        <v>9305</v>
      </c>
      <c r="E960" s="51">
        <v>12587</v>
      </c>
      <c r="F960" s="50" t="s">
        <v>0</v>
      </c>
      <c r="G960" s="51" t="s">
        <v>0</v>
      </c>
      <c r="H960" s="50" t="s">
        <v>0</v>
      </c>
      <c r="I960" s="45" t="s">
        <v>0</v>
      </c>
      <c r="J960" s="75" t="s">
        <v>0</v>
      </c>
      <c r="K960" s="228" t="s">
        <v>0</v>
      </c>
      <c r="L960" s="47" t="s">
        <v>0</v>
      </c>
      <c r="M960" s="51" t="s">
        <v>0</v>
      </c>
      <c r="N960" s="77"/>
      <c r="O960" s="228">
        <v>8030</v>
      </c>
      <c r="P960" s="228">
        <v>758</v>
      </c>
      <c r="Q960" s="228">
        <v>316</v>
      </c>
      <c r="R960" s="228">
        <v>201</v>
      </c>
    </row>
    <row r="961" spans="2:18" ht="16.5" customHeight="1" x14ac:dyDescent="0.2">
      <c r="B961" s="67">
        <v>45242</v>
      </c>
      <c r="C961" s="50">
        <v>19086</v>
      </c>
      <c r="D961" s="45">
        <v>6408</v>
      </c>
      <c r="E961" s="51">
        <v>12678</v>
      </c>
      <c r="F961" s="50" t="s">
        <v>0</v>
      </c>
      <c r="G961" s="51" t="s">
        <v>0</v>
      </c>
      <c r="H961" s="50" t="s">
        <v>0</v>
      </c>
      <c r="I961" s="45" t="s">
        <v>0</v>
      </c>
      <c r="J961" s="75" t="s">
        <v>0</v>
      </c>
      <c r="K961" s="228" t="s">
        <v>0</v>
      </c>
      <c r="L961" s="47" t="s">
        <v>0</v>
      </c>
      <c r="M961" s="51" t="s">
        <v>0</v>
      </c>
      <c r="N961" s="77"/>
      <c r="O961" s="228">
        <v>5744</v>
      </c>
      <c r="P961" s="228">
        <v>412</v>
      </c>
      <c r="Q961" s="228">
        <v>151</v>
      </c>
      <c r="R961" s="228">
        <v>101</v>
      </c>
    </row>
    <row r="962" spans="2:18" ht="16.5" customHeight="1" x14ac:dyDescent="0.2">
      <c r="B962" s="67">
        <v>45243</v>
      </c>
      <c r="C962" s="50">
        <v>21970</v>
      </c>
      <c r="D962" s="45">
        <v>9399</v>
      </c>
      <c r="E962" s="51">
        <v>12571</v>
      </c>
      <c r="F962" s="50" t="s">
        <v>0</v>
      </c>
      <c r="G962" s="51" t="s">
        <v>0</v>
      </c>
      <c r="H962" s="50" t="s">
        <v>0</v>
      </c>
      <c r="I962" s="45" t="s">
        <v>0</v>
      </c>
      <c r="J962" s="75" t="s">
        <v>0</v>
      </c>
      <c r="K962" s="228" t="s">
        <v>0</v>
      </c>
      <c r="L962" s="47" t="s">
        <v>0</v>
      </c>
      <c r="M962" s="51" t="s">
        <v>0</v>
      </c>
      <c r="N962" s="77"/>
      <c r="O962" s="228">
        <v>7997</v>
      </c>
      <c r="P962" s="228">
        <v>812</v>
      </c>
      <c r="Q962" s="228">
        <v>300</v>
      </c>
      <c r="R962" s="228">
        <v>290</v>
      </c>
    </row>
    <row r="963" spans="2:18" ht="16.5" customHeight="1" x14ac:dyDescent="0.2">
      <c r="B963" s="67">
        <v>45244</v>
      </c>
      <c r="C963" s="50">
        <v>24334</v>
      </c>
      <c r="D963" s="45">
        <v>11767</v>
      </c>
      <c r="E963" s="51">
        <v>12567</v>
      </c>
      <c r="F963" s="50" t="s">
        <v>0</v>
      </c>
      <c r="G963" s="51" t="s">
        <v>0</v>
      </c>
      <c r="H963" s="50" t="s">
        <v>0</v>
      </c>
      <c r="I963" s="45" t="s">
        <v>0</v>
      </c>
      <c r="J963" s="75" t="s">
        <v>0</v>
      </c>
      <c r="K963" s="228" t="s">
        <v>0</v>
      </c>
      <c r="L963" s="47" t="s">
        <v>0</v>
      </c>
      <c r="M963" s="51" t="s">
        <v>0</v>
      </c>
      <c r="N963" s="77"/>
      <c r="O963" s="228">
        <v>9850</v>
      </c>
      <c r="P963" s="228">
        <v>1124</v>
      </c>
      <c r="Q963" s="228">
        <v>402</v>
      </c>
      <c r="R963" s="228">
        <v>391</v>
      </c>
    </row>
    <row r="964" spans="2:18" ht="16.5" customHeight="1" x14ac:dyDescent="0.2">
      <c r="B964" s="67">
        <v>45245</v>
      </c>
      <c r="C964" s="50">
        <v>24730</v>
      </c>
      <c r="D964" s="45">
        <v>12023</v>
      </c>
      <c r="E964" s="51">
        <v>12707</v>
      </c>
      <c r="F964" s="50" t="s">
        <v>0</v>
      </c>
      <c r="G964" s="51" t="s">
        <v>0</v>
      </c>
      <c r="H964" s="50" t="s">
        <v>0</v>
      </c>
      <c r="I964" s="45" t="s">
        <v>0</v>
      </c>
      <c r="J964" s="75" t="s">
        <v>0</v>
      </c>
      <c r="K964" s="228" t="s">
        <v>0</v>
      </c>
      <c r="L964" s="47" t="s">
        <v>0</v>
      </c>
      <c r="M964" s="51" t="s">
        <v>0</v>
      </c>
      <c r="N964" s="77"/>
      <c r="O964" s="228">
        <v>10072</v>
      </c>
      <c r="P964" s="228">
        <v>1153</v>
      </c>
      <c r="Q964" s="228">
        <v>421</v>
      </c>
      <c r="R964" s="228">
        <v>377</v>
      </c>
    </row>
    <row r="965" spans="2:18" ht="16.5" customHeight="1" x14ac:dyDescent="0.2">
      <c r="B965" s="67">
        <v>45246</v>
      </c>
      <c r="C965" s="50">
        <v>24860</v>
      </c>
      <c r="D965" s="45">
        <v>12176</v>
      </c>
      <c r="E965" s="51">
        <v>12684</v>
      </c>
      <c r="F965" s="50" t="s">
        <v>0</v>
      </c>
      <c r="G965" s="51" t="s">
        <v>0</v>
      </c>
      <c r="H965" s="50" t="s">
        <v>0</v>
      </c>
      <c r="I965" s="45" t="s">
        <v>0</v>
      </c>
      <c r="J965" s="75" t="s">
        <v>0</v>
      </c>
      <c r="K965" s="228" t="s">
        <v>0</v>
      </c>
      <c r="L965" s="47" t="s">
        <v>0</v>
      </c>
      <c r="M965" s="51" t="s">
        <v>0</v>
      </c>
      <c r="N965" s="77"/>
      <c r="O965" s="228">
        <v>10145</v>
      </c>
      <c r="P965" s="228">
        <v>1177</v>
      </c>
      <c r="Q965" s="228">
        <v>469</v>
      </c>
      <c r="R965" s="228">
        <v>385</v>
      </c>
    </row>
    <row r="966" spans="2:18" ht="16.5" customHeight="1" x14ac:dyDescent="0.2">
      <c r="B966" s="67">
        <v>45247</v>
      </c>
      <c r="C966" s="50">
        <v>25876</v>
      </c>
      <c r="D966" s="45">
        <v>13081</v>
      </c>
      <c r="E966" s="51">
        <v>12795</v>
      </c>
      <c r="F966" s="50" t="s">
        <v>0</v>
      </c>
      <c r="G966" s="51" t="s">
        <v>0</v>
      </c>
      <c r="H966" s="50" t="s">
        <v>0</v>
      </c>
      <c r="I966" s="45" t="s">
        <v>0</v>
      </c>
      <c r="J966" s="75" t="s">
        <v>0</v>
      </c>
      <c r="K966" s="228" t="s">
        <v>0</v>
      </c>
      <c r="L966" s="47" t="s">
        <v>0</v>
      </c>
      <c r="M966" s="51" t="s">
        <v>0</v>
      </c>
      <c r="N966" s="77"/>
      <c r="O966" s="228">
        <v>11046</v>
      </c>
      <c r="P966" s="228">
        <v>1190</v>
      </c>
      <c r="Q966" s="228">
        <v>465</v>
      </c>
      <c r="R966" s="228">
        <v>380</v>
      </c>
    </row>
    <row r="967" spans="2:18" ht="16.5" customHeight="1" x14ac:dyDescent="0.2">
      <c r="B967" s="67">
        <v>45248</v>
      </c>
      <c r="C967" s="50">
        <v>21953</v>
      </c>
      <c r="D967" s="45">
        <v>9332</v>
      </c>
      <c r="E967" s="51">
        <v>12621</v>
      </c>
      <c r="F967" s="50" t="s">
        <v>0</v>
      </c>
      <c r="G967" s="51" t="s">
        <v>0</v>
      </c>
      <c r="H967" s="50" t="s">
        <v>0</v>
      </c>
      <c r="I967" s="45" t="s">
        <v>0</v>
      </c>
      <c r="J967" s="75" t="s">
        <v>0</v>
      </c>
      <c r="K967" s="228" t="s">
        <v>0</v>
      </c>
      <c r="L967" s="47" t="s">
        <v>0</v>
      </c>
      <c r="M967" s="51" t="s">
        <v>0</v>
      </c>
      <c r="N967" s="77"/>
      <c r="O967" s="228">
        <v>8033</v>
      </c>
      <c r="P967" s="228">
        <v>799</v>
      </c>
      <c r="Q967" s="228">
        <v>308</v>
      </c>
      <c r="R967" s="228">
        <v>192</v>
      </c>
    </row>
    <row r="968" spans="2:18" ht="16.5" customHeight="1" x14ac:dyDescent="0.2">
      <c r="B968" s="67">
        <v>45249</v>
      </c>
      <c r="C968" s="50">
        <v>19300</v>
      </c>
      <c r="D968" s="45">
        <v>6509</v>
      </c>
      <c r="E968" s="51">
        <v>12791</v>
      </c>
      <c r="F968" s="50" t="s">
        <v>0</v>
      </c>
      <c r="G968" s="51" t="s">
        <v>0</v>
      </c>
      <c r="H968" s="50" t="s">
        <v>0</v>
      </c>
      <c r="I968" s="45" t="s">
        <v>0</v>
      </c>
      <c r="J968" s="75" t="s">
        <v>0</v>
      </c>
      <c r="K968" s="228" t="s">
        <v>0</v>
      </c>
      <c r="L968" s="47" t="s">
        <v>0</v>
      </c>
      <c r="M968" s="51" t="s">
        <v>0</v>
      </c>
      <c r="N968" s="77"/>
      <c r="O968" s="228">
        <v>5799</v>
      </c>
      <c r="P968" s="228">
        <v>429</v>
      </c>
      <c r="Q968" s="228">
        <v>162</v>
      </c>
      <c r="R968" s="228">
        <v>119</v>
      </c>
    </row>
    <row r="969" spans="2:18" ht="16.5" customHeight="1" x14ac:dyDescent="0.2">
      <c r="B969" s="67">
        <v>45250</v>
      </c>
      <c r="C969" s="50">
        <v>21787</v>
      </c>
      <c r="D969" s="45">
        <v>9264</v>
      </c>
      <c r="E969" s="51">
        <v>12523</v>
      </c>
      <c r="F969" s="50" t="s">
        <v>0</v>
      </c>
      <c r="G969" s="51" t="s">
        <v>0</v>
      </c>
      <c r="H969" s="50" t="s">
        <v>0</v>
      </c>
      <c r="I969" s="45" t="s">
        <v>0</v>
      </c>
      <c r="J969" s="75" t="s">
        <v>0</v>
      </c>
      <c r="K969" s="228" t="s">
        <v>0</v>
      </c>
      <c r="L969" s="47" t="s">
        <v>0</v>
      </c>
      <c r="M969" s="51" t="s">
        <v>0</v>
      </c>
      <c r="N969" s="77"/>
      <c r="O969" s="228">
        <v>7977</v>
      </c>
      <c r="P969" s="228">
        <v>747</v>
      </c>
      <c r="Q969" s="228">
        <v>291</v>
      </c>
      <c r="R969" s="228">
        <v>249</v>
      </c>
    </row>
    <row r="970" spans="2:18" ht="16.5" customHeight="1" x14ac:dyDescent="0.2">
      <c r="B970" s="67">
        <v>45251</v>
      </c>
      <c r="C970" s="50">
        <v>24176</v>
      </c>
      <c r="D970" s="45">
        <v>11506</v>
      </c>
      <c r="E970" s="51">
        <v>12670</v>
      </c>
      <c r="F970" s="50" t="s">
        <v>0</v>
      </c>
      <c r="G970" s="51" t="s">
        <v>0</v>
      </c>
      <c r="H970" s="50" t="s">
        <v>0</v>
      </c>
      <c r="I970" s="45" t="s">
        <v>0</v>
      </c>
      <c r="J970" s="75" t="s">
        <v>0</v>
      </c>
      <c r="K970" s="228" t="s">
        <v>0</v>
      </c>
      <c r="L970" s="47" t="s">
        <v>0</v>
      </c>
      <c r="M970" s="51" t="s">
        <v>0</v>
      </c>
      <c r="N970" s="77"/>
      <c r="O970" s="228">
        <v>9668</v>
      </c>
      <c r="P970" s="228">
        <v>1054</v>
      </c>
      <c r="Q970" s="228">
        <v>437</v>
      </c>
      <c r="R970" s="228">
        <v>347</v>
      </c>
    </row>
    <row r="971" spans="2:18" ht="16.5" customHeight="1" x14ac:dyDescent="0.2">
      <c r="B971" s="67">
        <v>45252</v>
      </c>
      <c r="C971" s="50">
        <v>25076</v>
      </c>
      <c r="D971" s="45">
        <v>12079</v>
      </c>
      <c r="E971" s="51">
        <v>12997</v>
      </c>
      <c r="F971" s="50" t="s">
        <v>0</v>
      </c>
      <c r="G971" s="51" t="s">
        <v>0</v>
      </c>
      <c r="H971" s="50" t="s">
        <v>0</v>
      </c>
      <c r="I971" s="45" t="s">
        <v>0</v>
      </c>
      <c r="J971" s="75" t="s">
        <v>0</v>
      </c>
      <c r="K971" s="228" t="s">
        <v>0</v>
      </c>
      <c r="L971" s="47" t="s">
        <v>0</v>
      </c>
      <c r="M971" s="51" t="s">
        <v>0</v>
      </c>
      <c r="N971" s="77"/>
      <c r="O971" s="228">
        <v>10143</v>
      </c>
      <c r="P971" s="228">
        <v>1119</v>
      </c>
      <c r="Q971" s="228">
        <v>420</v>
      </c>
      <c r="R971" s="228">
        <v>397</v>
      </c>
    </row>
    <row r="972" spans="2:18" ht="16.5" customHeight="1" x14ac:dyDescent="0.2">
      <c r="B972" s="67">
        <v>45253</v>
      </c>
      <c r="C972" s="50">
        <v>24897</v>
      </c>
      <c r="D972" s="45">
        <v>12017</v>
      </c>
      <c r="E972" s="51">
        <v>12880</v>
      </c>
      <c r="F972" s="50" t="s">
        <v>0</v>
      </c>
      <c r="G972" s="51" t="s">
        <v>0</v>
      </c>
      <c r="H972" s="50" t="s">
        <v>0</v>
      </c>
      <c r="I972" s="45" t="s">
        <v>0</v>
      </c>
      <c r="J972" s="75" t="s">
        <v>0</v>
      </c>
      <c r="K972" s="228" t="s">
        <v>0</v>
      </c>
      <c r="L972" s="47" t="s">
        <v>0</v>
      </c>
      <c r="M972" s="51" t="s">
        <v>0</v>
      </c>
      <c r="N972" s="77"/>
      <c r="O972" s="228">
        <v>10025</v>
      </c>
      <c r="P972" s="228">
        <v>1174</v>
      </c>
      <c r="Q972" s="228">
        <v>444</v>
      </c>
      <c r="R972" s="228">
        <v>374</v>
      </c>
    </row>
    <row r="973" spans="2:18" ht="16.5" customHeight="1" x14ac:dyDescent="0.2">
      <c r="B973" s="67">
        <v>45254</v>
      </c>
      <c r="C973" s="50">
        <v>25736</v>
      </c>
      <c r="D973" s="45">
        <v>12940</v>
      </c>
      <c r="E973" s="51">
        <v>12796</v>
      </c>
      <c r="F973" s="50" t="s">
        <v>0</v>
      </c>
      <c r="G973" s="51" t="s">
        <v>0</v>
      </c>
      <c r="H973" s="50" t="s">
        <v>0</v>
      </c>
      <c r="I973" s="45" t="s">
        <v>0</v>
      </c>
      <c r="J973" s="75" t="s">
        <v>0</v>
      </c>
      <c r="K973" s="228" t="s">
        <v>0</v>
      </c>
      <c r="L973" s="47" t="s">
        <v>0</v>
      </c>
      <c r="M973" s="51" t="s">
        <v>0</v>
      </c>
      <c r="N973" s="77"/>
      <c r="O973" s="228">
        <v>10879</v>
      </c>
      <c r="P973" s="228">
        <v>1214</v>
      </c>
      <c r="Q973" s="228">
        <v>433</v>
      </c>
      <c r="R973" s="228">
        <v>414</v>
      </c>
    </row>
    <row r="974" spans="2:18" ht="16.5" customHeight="1" x14ac:dyDescent="0.2">
      <c r="B974" s="67">
        <v>45255</v>
      </c>
      <c r="C974" s="50">
        <v>21820</v>
      </c>
      <c r="D974" s="45">
        <v>8784</v>
      </c>
      <c r="E974" s="51">
        <v>13036</v>
      </c>
      <c r="F974" s="50" t="s">
        <v>0</v>
      </c>
      <c r="G974" s="51" t="s">
        <v>0</v>
      </c>
      <c r="H974" s="50" t="s">
        <v>0</v>
      </c>
      <c r="I974" s="45" t="s">
        <v>0</v>
      </c>
      <c r="J974" s="75" t="s">
        <v>0</v>
      </c>
      <c r="K974" s="228" t="s">
        <v>0</v>
      </c>
      <c r="L974" s="47" t="s">
        <v>0</v>
      </c>
      <c r="M974" s="51" t="s">
        <v>0</v>
      </c>
      <c r="N974" s="77"/>
      <c r="O974" s="228">
        <v>7667</v>
      </c>
      <c r="P974" s="228">
        <v>675</v>
      </c>
      <c r="Q974" s="228">
        <v>246</v>
      </c>
      <c r="R974" s="228">
        <v>196</v>
      </c>
    </row>
    <row r="975" spans="2:18" ht="16.5" customHeight="1" x14ac:dyDescent="0.2">
      <c r="B975" s="67">
        <v>45256</v>
      </c>
      <c r="C975" s="50">
        <v>19069</v>
      </c>
      <c r="D975" s="45">
        <v>6104</v>
      </c>
      <c r="E975" s="51">
        <v>12965</v>
      </c>
      <c r="F975" s="50" t="s">
        <v>0</v>
      </c>
      <c r="G975" s="51" t="s">
        <v>0</v>
      </c>
      <c r="H975" s="50" t="s">
        <v>0</v>
      </c>
      <c r="I975" s="45" t="s">
        <v>0</v>
      </c>
      <c r="J975" s="75" t="s">
        <v>0</v>
      </c>
      <c r="K975" s="228" t="s">
        <v>0</v>
      </c>
      <c r="L975" s="47" t="s">
        <v>0</v>
      </c>
      <c r="M975" s="51" t="s">
        <v>0</v>
      </c>
      <c r="N975" s="77"/>
      <c r="O975" s="228">
        <v>5432</v>
      </c>
      <c r="P975" s="228">
        <v>398</v>
      </c>
      <c r="Q975" s="228">
        <v>171</v>
      </c>
      <c r="R975" s="228">
        <v>103</v>
      </c>
    </row>
    <row r="976" spans="2:18" ht="16.5" customHeight="1" x14ac:dyDescent="0.2">
      <c r="B976" s="67">
        <v>45257</v>
      </c>
      <c r="C976" s="50">
        <v>22394</v>
      </c>
      <c r="D976" s="45">
        <v>9409</v>
      </c>
      <c r="E976" s="51">
        <v>12985</v>
      </c>
      <c r="F976" s="50" t="s">
        <v>0</v>
      </c>
      <c r="G976" s="51" t="s">
        <v>0</v>
      </c>
      <c r="H976" s="50" t="s">
        <v>0</v>
      </c>
      <c r="I976" s="45" t="s">
        <v>0</v>
      </c>
      <c r="J976" s="75" t="s">
        <v>0</v>
      </c>
      <c r="K976" s="228" t="s">
        <v>0</v>
      </c>
      <c r="L976" s="47" t="s">
        <v>0</v>
      </c>
      <c r="M976" s="51" t="s">
        <v>0</v>
      </c>
      <c r="N976" s="77"/>
      <c r="O976" s="228">
        <v>8053</v>
      </c>
      <c r="P976" s="228">
        <v>768</v>
      </c>
      <c r="Q976" s="228">
        <v>319</v>
      </c>
      <c r="R976" s="228">
        <v>269</v>
      </c>
    </row>
    <row r="977" spans="2:18" ht="16.5" customHeight="1" x14ac:dyDescent="0.2">
      <c r="B977" s="67">
        <v>45258</v>
      </c>
      <c r="C977" s="50">
        <v>25009</v>
      </c>
      <c r="D977" s="45">
        <v>11830</v>
      </c>
      <c r="E977" s="51">
        <v>13179</v>
      </c>
      <c r="F977" s="50" t="s">
        <v>0</v>
      </c>
      <c r="G977" s="51" t="s">
        <v>0</v>
      </c>
      <c r="H977" s="50" t="s">
        <v>0</v>
      </c>
      <c r="I977" s="45" t="s">
        <v>0</v>
      </c>
      <c r="J977" s="75" t="s">
        <v>0</v>
      </c>
      <c r="K977" s="228" t="s">
        <v>0</v>
      </c>
      <c r="L977" s="47" t="s">
        <v>0</v>
      </c>
      <c r="M977" s="51" t="s">
        <v>0</v>
      </c>
      <c r="N977" s="77"/>
      <c r="O977" s="228">
        <v>9906</v>
      </c>
      <c r="P977" s="228">
        <v>1116</v>
      </c>
      <c r="Q977" s="228">
        <v>403</v>
      </c>
      <c r="R977" s="228">
        <v>405</v>
      </c>
    </row>
    <row r="978" spans="2:18" ht="16.5" customHeight="1" x14ac:dyDescent="0.2">
      <c r="B978" s="67">
        <v>45259</v>
      </c>
      <c r="C978" s="50">
        <v>25403</v>
      </c>
      <c r="D978" s="45">
        <v>12284</v>
      </c>
      <c r="E978" s="51">
        <v>13119</v>
      </c>
      <c r="F978" s="50" t="s">
        <v>0</v>
      </c>
      <c r="G978" s="51" t="s">
        <v>0</v>
      </c>
      <c r="H978" s="50" t="s">
        <v>0</v>
      </c>
      <c r="I978" s="45" t="s">
        <v>0</v>
      </c>
      <c r="J978" s="75" t="s">
        <v>0</v>
      </c>
      <c r="K978" s="228" t="s">
        <v>0</v>
      </c>
      <c r="L978" s="47" t="s">
        <v>0</v>
      </c>
      <c r="M978" s="51" t="s">
        <v>0</v>
      </c>
      <c r="N978" s="77"/>
      <c r="O978" s="228">
        <v>10254</v>
      </c>
      <c r="P978" s="228">
        <v>1142</v>
      </c>
      <c r="Q978" s="228">
        <v>477</v>
      </c>
      <c r="R978" s="228">
        <v>411</v>
      </c>
    </row>
    <row r="979" spans="2:18" ht="16.5" customHeight="1" x14ac:dyDescent="0.2">
      <c r="B979" s="68">
        <v>45260</v>
      </c>
      <c r="C979" s="52">
        <v>25633</v>
      </c>
      <c r="D979" s="53">
        <v>12461</v>
      </c>
      <c r="E979" s="54">
        <v>13172</v>
      </c>
      <c r="F979" s="52" t="s">
        <v>0</v>
      </c>
      <c r="G979" s="54" t="s">
        <v>0</v>
      </c>
      <c r="H979" s="52" t="s">
        <v>0</v>
      </c>
      <c r="I979" s="53" t="s">
        <v>0</v>
      </c>
      <c r="J979" s="76" t="s">
        <v>0</v>
      </c>
      <c r="K979" s="231" t="s">
        <v>0</v>
      </c>
      <c r="L979" s="55" t="s">
        <v>0</v>
      </c>
      <c r="M979" s="54" t="s">
        <v>0</v>
      </c>
      <c r="N979" s="77"/>
      <c r="O979" s="231">
        <v>10429</v>
      </c>
      <c r="P979" s="231">
        <v>1209</v>
      </c>
      <c r="Q979" s="231">
        <v>448</v>
      </c>
      <c r="R979" s="231">
        <v>375</v>
      </c>
    </row>
    <row r="980" spans="2:18" ht="16.5" customHeight="1" x14ac:dyDescent="0.2">
      <c r="B980" s="69">
        <v>45261</v>
      </c>
      <c r="C980" s="50">
        <v>25896</v>
      </c>
      <c r="D980" s="45">
        <v>12907</v>
      </c>
      <c r="E980" s="51">
        <v>12989</v>
      </c>
      <c r="F980" s="50" t="s">
        <v>0</v>
      </c>
      <c r="G980" s="51" t="s">
        <v>0</v>
      </c>
      <c r="H980" s="50" t="s">
        <v>0</v>
      </c>
      <c r="I980" s="45" t="s">
        <v>0</v>
      </c>
      <c r="J980" s="75" t="s">
        <v>0</v>
      </c>
      <c r="K980" s="228" t="s">
        <v>0</v>
      </c>
      <c r="L980" s="47" t="s">
        <v>0</v>
      </c>
      <c r="M980" s="51" t="s">
        <v>0</v>
      </c>
      <c r="N980" s="77"/>
      <c r="O980" s="228">
        <v>10893</v>
      </c>
      <c r="P980" s="228">
        <v>1180</v>
      </c>
      <c r="Q980" s="228">
        <v>433</v>
      </c>
      <c r="R980" s="228">
        <v>401</v>
      </c>
    </row>
    <row r="981" spans="2:18" ht="16.5" customHeight="1" x14ac:dyDescent="0.2">
      <c r="B981" s="67">
        <v>45262</v>
      </c>
      <c r="C981" s="50">
        <v>22316</v>
      </c>
      <c r="D981" s="45">
        <v>9374</v>
      </c>
      <c r="E981" s="51">
        <v>12942</v>
      </c>
      <c r="F981" s="50" t="s">
        <v>0</v>
      </c>
      <c r="G981" s="51" t="s">
        <v>0</v>
      </c>
      <c r="H981" s="50" t="s">
        <v>0</v>
      </c>
      <c r="I981" s="45" t="s">
        <v>0</v>
      </c>
      <c r="J981" s="75" t="s">
        <v>0</v>
      </c>
      <c r="K981" s="228" t="s">
        <v>0</v>
      </c>
      <c r="L981" s="47" t="s">
        <v>0</v>
      </c>
      <c r="M981" s="51" t="s">
        <v>0</v>
      </c>
      <c r="N981" s="77"/>
      <c r="O981" s="228">
        <v>8106</v>
      </c>
      <c r="P981" s="228">
        <v>795</v>
      </c>
      <c r="Q981" s="228">
        <v>263</v>
      </c>
      <c r="R981" s="228">
        <v>210</v>
      </c>
    </row>
    <row r="982" spans="2:18" ht="16.5" customHeight="1" x14ac:dyDescent="0.2">
      <c r="B982" s="67">
        <v>45263</v>
      </c>
      <c r="C982" s="50">
        <v>19571</v>
      </c>
      <c r="D982" s="45">
        <v>6506</v>
      </c>
      <c r="E982" s="51">
        <v>13065</v>
      </c>
      <c r="F982" s="50" t="s">
        <v>0</v>
      </c>
      <c r="G982" s="51" t="s">
        <v>0</v>
      </c>
      <c r="H982" s="50" t="s">
        <v>0</v>
      </c>
      <c r="I982" s="45" t="s">
        <v>0</v>
      </c>
      <c r="J982" s="75" t="s">
        <v>0</v>
      </c>
      <c r="K982" s="228" t="s">
        <v>0</v>
      </c>
      <c r="L982" s="47" t="s">
        <v>0</v>
      </c>
      <c r="M982" s="51" t="s">
        <v>0</v>
      </c>
      <c r="N982" s="77"/>
      <c r="O982" s="228">
        <v>5834</v>
      </c>
      <c r="P982" s="228">
        <v>412</v>
      </c>
      <c r="Q982" s="228">
        <v>137</v>
      </c>
      <c r="R982" s="228">
        <v>123</v>
      </c>
    </row>
    <row r="983" spans="2:18" ht="16.5" customHeight="1" x14ac:dyDescent="0.2">
      <c r="B983" s="67">
        <v>45264</v>
      </c>
      <c r="C983" s="50">
        <v>22365</v>
      </c>
      <c r="D983" s="45">
        <v>9153</v>
      </c>
      <c r="E983" s="51">
        <v>13212</v>
      </c>
      <c r="F983" s="50" t="s">
        <v>0</v>
      </c>
      <c r="G983" s="51" t="s">
        <v>0</v>
      </c>
      <c r="H983" s="50" t="s">
        <v>0</v>
      </c>
      <c r="I983" s="45" t="s">
        <v>0</v>
      </c>
      <c r="J983" s="75" t="s">
        <v>0</v>
      </c>
      <c r="K983" s="228" t="s">
        <v>0</v>
      </c>
      <c r="L983" s="47" t="s">
        <v>0</v>
      </c>
      <c r="M983" s="51" t="s">
        <v>0</v>
      </c>
      <c r="N983" s="77"/>
      <c r="O983" s="228">
        <v>7890</v>
      </c>
      <c r="P983" s="228">
        <v>725</v>
      </c>
      <c r="Q983" s="228">
        <v>277</v>
      </c>
      <c r="R983" s="228">
        <v>261</v>
      </c>
    </row>
    <row r="984" spans="2:18" ht="16.5" customHeight="1" x14ac:dyDescent="0.2">
      <c r="B984" s="67">
        <v>45265</v>
      </c>
      <c r="C984" s="50">
        <v>25087</v>
      </c>
      <c r="D984" s="45">
        <v>11868</v>
      </c>
      <c r="E984" s="51">
        <v>13219</v>
      </c>
      <c r="F984" s="50" t="s">
        <v>0</v>
      </c>
      <c r="G984" s="51" t="s">
        <v>0</v>
      </c>
      <c r="H984" s="50" t="s">
        <v>0</v>
      </c>
      <c r="I984" s="45" t="s">
        <v>0</v>
      </c>
      <c r="J984" s="75" t="s">
        <v>0</v>
      </c>
      <c r="K984" s="228" t="s">
        <v>0</v>
      </c>
      <c r="L984" s="47" t="s">
        <v>0</v>
      </c>
      <c r="M984" s="51" t="s">
        <v>0</v>
      </c>
      <c r="N984" s="77"/>
      <c r="O984" s="228">
        <v>10034</v>
      </c>
      <c r="P984" s="228">
        <v>1061</v>
      </c>
      <c r="Q984" s="228">
        <v>378</v>
      </c>
      <c r="R984" s="228">
        <v>395</v>
      </c>
    </row>
    <row r="985" spans="2:18" ht="16.5" customHeight="1" x14ac:dyDescent="0.2">
      <c r="B985" s="67">
        <v>45266</v>
      </c>
      <c r="C985" s="50">
        <v>25472</v>
      </c>
      <c r="D985" s="45">
        <v>12202</v>
      </c>
      <c r="E985" s="51">
        <v>13270</v>
      </c>
      <c r="F985" s="50" t="s">
        <v>0</v>
      </c>
      <c r="G985" s="51" t="s">
        <v>0</v>
      </c>
      <c r="H985" s="50" t="s">
        <v>0</v>
      </c>
      <c r="I985" s="45" t="s">
        <v>0</v>
      </c>
      <c r="J985" s="75" t="s">
        <v>0</v>
      </c>
      <c r="K985" s="228" t="s">
        <v>0</v>
      </c>
      <c r="L985" s="47" t="s">
        <v>0</v>
      </c>
      <c r="M985" s="51" t="s">
        <v>0</v>
      </c>
      <c r="N985" s="77"/>
      <c r="O985" s="228">
        <v>10246</v>
      </c>
      <c r="P985" s="228">
        <v>1155</v>
      </c>
      <c r="Q985" s="228">
        <v>402</v>
      </c>
      <c r="R985" s="228">
        <v>399</v>
      </c>
    </row>
    <row r="986" spans="2:18" ht="16.5" customHeight="1" x14ac:dyDescent="0.2">
      <c r="B986" s="67">
        <v>45267</v>
      </c>
      <c r="C986" s="50">
        <v>25225</v>
      </c>
      <c r="D986" s="45">
        <v>12053</v>
      </c>
      <c r="E986" s="51">
        <v>13172</v>
      </c>
      <c r="F986" s="50" t="s">
        <v>0</v>
      </c>
      <c r="G986" s="51" t="s">
        <v>0</v>
      </c>
      <c r="H986" s="50" t="s">
        <v>0</v>
      </c>
      <c r="I986" s="45" t="s">
        <v>0</v>
      </c>
      <c r="J986" s="75" t="s">
        <v>0</v>
      </c>
      <c r="K986" s="228" t="s">
        <v>0</v>
      </c>
      <c r="L986" s="47" t="s">
        <v>0</v>
      </c>
      <c r="M986" s="51" t="s">
        <v>0</v>
      </c>
      <c r="N986" s="77"/>
      <c r="O986" s="228">
        <v>10076</v>
      </c>
      <c r="P986" s="228">
        <v>1152</v>
      </c>
      <c r="Q986" s="228">
        <v>414</v>
      </c>
      <c r="R986" s="228">
        <v>411</v>
      </c>
    </row>
    <row r="987" spans="2:18" ht="16.5" customHeight="1" x14ac:dyDescent="0.2">
      <c r="B987" s="67">
        <v>45268</v>
      </c>
      <c r="C987" s="50">
        <v>25799</v>
      </c>
      <c r="D987" s="45">
        <v>12557</v>
      </c>
      <c r="E987" s="51">
        <v>13242</v>
      </c>
      <c r="F987" s="50" t="s">
        <v>0</v>
      </c>
      <c r="G987" s="51" t="s">
        <v>0</v>
      </c>
      <c r="H987" s="50" t="s">
        <v>0</v>
      </c>
      <c r="I987" s="45" t="s">
        <v>0</v>
      </c>
      <c r="J987" s="75" t="s">
        <v>0</v>
      </c>
      <c r="K987" s="228" t="s">
        <v>0</v>
      </c>
      <c r="L987" s="47" t="s">
        <v>0</v>
      </c>
      <c r="M987" s="51" t="s">
        <v>0</v>
      </c>
      <c r="N987" s="77"/>
      <c r="O987" s="228">
        <v>10643</v>
      </c>
      <c r="P987" s="228">
        <v>1124</v>
      </c>
      <c r="Q987" s="228">
        <v>418</v>
      </c>
      <c r="R987" s="228">
        <v>372</v>
      </c>
    </row>
    <row r="988" spans="2:18" ht="16.5" customHeight="1" x14ac:dyDescent="0.2">
      <c r="B988" s="67">
        <v>45269</v>
      </c>
      <c r="C988" s="50">
        <v>22199</v>
      </c>
      <c r="D988" s="45">
        <v>9186</v>
      </c>
      <c r="E988" s="51">
        <v>13013</v>
      </c>
      <c r="F988" s="50" t="s">
        <v>0</v>
      </c>
      <c r="G988" s="51" t="s">
        <v>0</v>
      </c>
      <c r="H988" s="50" t="s">
        <v>0</v>
      </c>
      <c r="I988" s="45" t="s">
        <v>0</v>
      </c>
      <c r="J988" s="75" t="s">
        <v>0</v>
      </c>
      <c r="K988" s="228" t="s">
        <v>0</v>
      </c>
      <c r="L988" s="47" t="s">
        <v>0</v>
      </c>
      <c r="M988" s="51" t="s">
        <v>0</v>
      </c>
      <c r="N988" s="77"/>
      <c r="O988" s="228">
        <v>7958</v>
      </c>
      <c r="P988" s="228">
        <v>738</v>
      </c>
      <c r="Q988" s="228">
        <v>258</v>
      </c>
      <c r="R988" s="228">
        <v>232</v>
      </c>
    </row>
    <row r="989" spans="2:18" ht="16.5" customHeight="1" x14ac:dyDescent="0.2">
      <c r="B989" s="67">
        <v>45270</v>
      </c>
      <c r="C989" s="50">
        <v>19308</v>
      </c>
      <c r="D989" s="45">
        <v>6117</v>
      </c>
      <c r="E989" s="51">
        <v>13191</v>
      </c>
      <c r="F989" s="50" t="s">
        <v>0</v>
      </c>
      <c r="G989" s="51" t="s">
        <v>0</v>
      </c>
      <c r="H989" s="50" t="s">
        <v>0</v>
      </c>
      <c r="I989" s="45" t="s">
        <v>0</v>
      </c>
      <c r="J989" s="75" t="s">
        <v>0</v>
      </c>
      <c r="K989" s="228" t="s">
        <v>0</v>
      </c>
      <c r="L989" s="47" t="s">
        <v>0</v>
      </c>
      <c r="M989" s="51" t="s">
        <v>0</v>
      </c>
      <c r="N989" s="77"/>
      <c r="O989" s="228">
        <v>5425</v>
      </c>
      <c r="P989" s="228">
        <v>433</v>
      </c>
      <c r="Q989" s="228">
        <v>149</v>
      </c>
      <c r="R989" s="228">
        <v>110</v>
      </c>
    </row>
    <row r="990" spans="2:18" ht="16.5" customHeight="1" x14ac:dyDescent="0.2">
      <c r="B990" s="67">
        <v>45271</v>
      </c>
      <c r="C990" s="50">
        <v>22519</v>
      </c>
      <c r="D990" s="45">
        <v>9377</v>
      </c>
      <c r="E990" s="51">
        <v>13142</v>
      </c>
      <c r="F990" s="50" t="s">
        <v>0</v>
      </c>
      <c r="G990" s="51" t="s">
        <v>0</v>
      </c>
      <c r="H990" s="50" t="s">
        <v>0</v>
      </c>
      <c r="I990" s="45" t="s">
        <v>0</v>
      </c>
      <c r="J990" s="75" t="s">
        <v>0</v>
      </c>
      <c r="K990" s="228" t="s">
        <v>0</v>
      </c>
      <c r="L990" s="47" t="s">
        <v>0</v>
      </c>
      <c r="M990" s="51" t="s">
        <v>0</v>
      </c>
      <c r="N990" s="77"/>
      <c r="O990" s="228">
        <v>7982</v>
      </c>
      <c r="P990" s="228">
        <v>786</v>
      </c>
      <c r="Q990" s="228">
        <v>311</v>
      </c>
      <c r="R990" s="228">
        <v>298</v>
      </c>
    </row>
    <row r="991" spans="2:18" ht="16.5" customHeight="1" x14ac:dyDescent="0.2">
      <c r="B991" s="67">
        <v>45272</v>
      </c>
      <c r="C991" s="50">
        <v>25262</v>
      </c>
      <c r="D991" s="45">
        <v>12087</v>
      </c>
      <c r="E991" s="51">
        <v>13175</v>
      </c>
      <c r="F991" s="50" t="s">
        <v>0</v>
      </c>
      <c r="G991" s="51" t="s">
        <v>0</v>
      </c>
      <c r="H991" s="50" t="s">
        <v>0</v>
      </c>
      <c r="I991" s="45" t="s">
        <v>0</v>
      </c>
      <c r="J991" s="75" t="s">
        <v>0</v>
      </c>
      <c r="K991" s="228" t="s">
        <v>0</v>
      </c>
      <c r="L991" s="47" t="s">
        <v>0</v>
      </c>
      <c r="M991" s="51" t="s">
        <v>0</v>
      </c>
      <c r="N991" s="77"/>
      <c r="O991" s="228">
        <v>10060</v>
      </c>
      <c r="P991" s="228">
        <v>1182</v>
      </c>
      <c r="Q991" s="228">
        <v>416</v>
      </c>
      <c r="R991" s="228">
        <v>429</v>
      </c>
    </row>
    <row r="992" spans="2:18" ht="16.5" customHeight="1" x14ac:dyDescent="0.2">
      <c r="B992" s="67">
        <v>45273</v>
      </c>
      <c r="C992" s="50">
        <v>25805</v>
      </c>
      <c r="D992" s="45">
        <v>12589</v>
      </c>
      <c r="E992" s="51">
        <v>13216</v>
      </c>
      <c r="F992" s="50" t="s">
        <v>0</v>
      </c>
      <c r="G992" s="51" t="s">
        <v>0</v>
      </c>
      <c r="H992" s="50" t="s">
        <v>0</v>
      </c>
      <c r="I992" s="45" t="s">
        <v>0</v>
      </c>
      <c r="J992" s="75" t="s">
        <v>0</v>
      </c>
      <c r="K992" s="228" t="s">
        <v>0</v>
      </c>
      <c r="L992" s="47" t="s">
        <v>0</v>
      </c>
      <c r="M992" s="51" t="s">
        <v>0</v>
      </c>
      <c r="N992" s="77"/>
      <c r="O992" s="228">
        <v>10474</v>
      </c>
      <c r="P992" s="228">
        <v>1197</v>
      </c>
      <c r="Q992" s="228">
        <v>477</v>
      </c>
      <c r="R992" s="228">
        <v>441</v>
      </c>
    </row>
    <row r="993" spans="2:18" ht="16.5" customHeight="1" x14ac:dyDescent="0.2">
      <c r="B993" s="67">
        <v>45274</v>
      </c>
      <c r="C993" s="50">
        <v>25743</v>
      </c>
      <c r="D993" s="45">
        <v>12385</v>
      </c>
      <c r="E993" s="51">
        <v>13358</v>
      </c>
      <c r="F993" s="50" t="s">
        <v>0</v>
      </c>
      <c r="G993" s="51" t="s">
        <v>0</v>
      </c>
      <c r="H993" s="50" t="s">
        <v>0</v>
      </c>
      <c r="I993" s="45" t="s">
        <v>0</v>
      </c>
      <c r="J993" s="75" t="s">
        <v>0</v>
      </c>
      <c r="K993" s="228" t="s">
        <v>0</v>
      </c>
      <c r="L993" s="47" t="s">
        <v>0</v>
      </c>
      <c r="M993" s="51" t="s">
        <v>0</v>
      </c>
      <c r="N993" s="77"/>
      <c r="O993" s="228">
        <v>10256</v>
      </c>
      <c r="P993" s="228">
        <v>1210</v>
      </c>
      <c r="Q993" s="228">
        <v>492</v>
      </c>
      <c r="R993" s="228">
        <v>427</v>
      </c>
    </row>
    <row r="994" spans="2:18" ht="16.5" customHeight="1" x14ac:dyDescent="0.2">
      <c r="B994" s="67">
        <v>45275</v>
      </c>
      <c r="C994" s="50">
        <v>26372</v>
      </c>
      <c r="D994" s="45">
        <v>13114</v>
      </c>
      <c r="E994" s="51">
        <v>13258</v>
      </c>
      <c r="F994" s="50" t="s">
        <v>0</v>
      </c>
      <c r="G994" s="51" t="s">
        <v>0</v>
      </c>
      <c r="H994" s="50" t="s">
        <v>0</v>
      </c>
      <c r="I994" s="45" t="s">
        <v>0</v>
      </c>
      <c r="J994" s="75" t="s">
        <v>0</v>
      </c>
      <c r="K994" s="228" t="s">
        <v>0</v>
      </c>
      <c r="L994" s="47" t="s">
        <v>0</v>
      </c>
      <c r="M994" s="51" t="s">
        <v>0</v>
      </c>
      <c r="N994" s="77"/>
      <c r="O994" s="228">
        <v>11062</v>
      </c>
      <c r="P994" s="228">
        <v>1198</v>
      </c>
      <c r="Q994" s="228">
        <v>451</v>
      </c>
      <c r="R994" s="228">
        <v>403</v>
      </c>
    </row>
    <row r="995" spans="2:18" ht="16.5" customHeight="1" x14ac:dyDescent="0.2">
      <c r="B995" s="67">
        <v>45276</v>
      </c>
      <c r="C995" s="50">
        <v>22595</v>
      </c>
      <c r="D995" s="45">
        <v>9540</v>
      </c>
      <c r="E995" s="51">
        <v>13055</v>
      </c>
      <c r="F995" s="50" t="s">
        <v>0</v>
      </c>
      <c r="G995" s="51" t="s">
        <v>0</v>
      </c>
      <c r="H995" s="50" t="s">
        <v>0</v>
      </c>
      <c r="I995" s="45" t="s">
        <v>0</v>
      </c>
      <c r="J995" s="75" t="s">
        <v>0</v>
      </c>
      <c r="K995" s="228" t="s">
        <v>0</v>
      </c>
      <c r="L995" s="47" t="s">
        <v>0</v>
      </c>
      <c r="M995" s="51" t="s">
        <v>0</v>
      </c>
      <c r="N995" s="77"/>
      <c r="O995" s="228">
        <v>8240</v>
      </c>
      <c r="P995" s="228">
        <v>754</v>
      </c>
      <c r="Q995" s="228">
        <v>308</v>
      </c>
      <c r="R995" s="228">
        <v>238</v>
      </c>
    </row>
    <row r="996" spans="2:18" ht="16.5" customHeight="1" x14ac:dyDescent="0.2">
      <c r="B996" s="67">
        <v>45277</v>
      </c>
      <c r="C996" s="50">
        <v>19744</v>
      </c>
      <c r="D996" s="45">
        <v>6586</v>
      </c>
      <c r="E996" s="51">
        <v>13158</v>
      </c>
      <c r="F996" s="50" t="s">
        <v>0</v>
      </c>
      <c r="G996" s="51" t="s">
        <v>0</v>
      </c>
      <c r="H996" s="50" t="s">
        <v>0</v>
      </c>
      <c r="I996" s="45" t="s">
        <v>0</v>
      </c>
      <c r="J996" s="75" t="s">
        <v>0</v>
      </c>
      <c r="K996" s="228" t="s">
        <v>0</v>
      </c>
      <c r="L996" s="47" t="s">
        <v>0</v>
      </c>
      <c r="M996" s="51" t="s">
        <v>0</v>
      </c>
      <c r="N996" s="77"/>
      <c r="O996" s="228">
        <v>5910</v>
      </c>
      <c r="P996" s="228">
        <v>408</v>
      </c>
      <c r="Q996" s="228">
        <v>162</v>
      </c>
      <c r="R996" s="228">
        <v>106</v>
      </c>
    </row>
    <row r="997" spans="2:18" ht="16.5" customHeight="1" x14ac:dyDescent="0.2">
      <c r="B997" s="67">
        <v>45278</v>
      </c>
      <c r="C997" s="50">
        <v>23165</v>
      </c>
      <c r="D997" s="45">
        <v>10100</v>
      </c>
      <c r="E997" s="51">
        <v>13065</v>
      </c>
      <c r="F997" s="50" t="s">
        <v>0</v>
      </c>
      <c r="G997" s="51" t="s">
        <v>0</v>
      </c>
      <c r="H997" s="50" t="s">
        <v>0</v>
      </c>
      <c r="I997" s="45" t="s">
        <v>0</v>
      </c>
      <c r="J997" s="75" t="s">
        <v>0</v>
      </c>
      <c r="K997" s="228" t="s">
        <v>0</v>
      </c>
      <c r="L997" s="47" t="s">
        <v>0</v>
      </c>
      <c r="M997" s="51" t="s">
        <v>0</v>
      </c>
      <c r="N997" s="77"/>
      <c r="O997" s="228">
        <v>8586</v>
      </c>
      <c r="P997" s="228">
        <v>853</v>
      </c>
      <c r="Q997" s="228">
        <v>345</v>
      </c>
      <c r="R997" s="228">
        <v>316</v>
      </c>
    </row>
    <row r="998" spans="2:18" ht="16.5" customHeight="1" x14ac:dyDescent="0.2">
      <c r="B998" s="67">
        <v>45279</v>
      </c>
      <c r="C998" s="50">
        <v>25618</v>
      </c>
      <c r="D998" s="45">
        <v>12494</v>
      </c>
      <c r="E998" s="51">
        <v>13124</v>
      </c>
      <c r="F998" s="50" t="s">
        <v>0</v>
      </c>
      <c r="G998" s="51" t="s">
        <v>0</v>
      </c>
      <c r="H998" s="50" t="s">
        <v>0</v>
      </c>
      <c r="I998" s="45" t="s">
        <v>0</v>
      </c>
      <c r="J998" s="75" t="s">
        <v>0</v>
      </c>
      <c r="K998" s="228" t="s">
        <v>0</v>
      </c>
      <c r="L998" s="47" t="s">
        <v>0</v>
      </c>
      <c r="M998" s="51" t="s">
        <v>0</v>
      </c>
      <c r="N998" s="77"/>
      <c r="O998" s="228">
        <v>10354</v>
      </c>
      <c r="P998" s="228">
        <v>1233</v>
      </c>
      <c r="Q998" s="228">
        <v>485</v>
      </c>
      <c r="R998" s="228">
        <v>422</v>
      </c>
    </row>
    <row r="999" spans="2:18" ht="16.5" customHeight="1" x14ac:dyDescent="0.2">
      <c r="B999" s="67">
        <v>45280</v>
      </c>
      <c r="C999" s="50">
        <v>26319</v>
      </c>
      <c r="D999" s="45">
        <v>13317</v>
      </c>
      <c r="E999" s="51">
        <v>13002</v>
      </c>
      <c r="F999" s="50" t="s">
        <v>0</v>
      </c>
      <c r="G999" s="51" t="s">
        <v>0</v>
      </c>
      <c r="H999" s="50" t="s">
        <v>0</v>
      </c>
      <c r="I999" s="45" t="s">
        <v>0</v>
      </c>
      <c r="J999" s="75" t="s">
        <v>0</v>
      </c>
      <c r="K999" s="228" t="s">
        <v>0</v>
      </c>
      <c r="L999" s="47" t="s">
        <v>0</v>
      </c>
      <c r="M999" s="51" t="s">
        <v>0</v>
      </c>
      <c r="N999" s="77"/>
      <c r="O999" s="228">
        <v>10974</v>
      </c>
      <c r="P999" s="228">
        <v>1336</v>
      </c>
      <c r="Q999" s="228">
        <v>532</v>
      </c>
      <c r="R999" s="228">
        <v>475</v>
      </c>
    </row>
    <row r="1000" spans="2:18" ht="16.5" customHeight="1" x14ac:dyDescent="0.2">
      <c r="B1000" s="67">
        <v>45281</v>
      </c>
      <c r="C1000" s="50">
        <v>26132</v>
      </c>
      <c r="D1000" s="45">
        <v>13450</v>
      </c>
      <c r="E1000" s="51">
        <v>12682</v>
      </c>
      <c r="F1000" s="50" t="s">
        <v>0</v>
      </c>
      <c r="G1000" s="51" t="s">
        <v>0</v>
      </c>
      <c r="H1000" s="50" t="s">
        <v>0</v>
      </c>
      <c r="I1000" s="45" t="s">
        <v>0</v>
      </c>
      <c r="J1000" s="75" t="s">
        <v>0</v>
      </c>
      <c r="K1000" s="228" t="s">
        <v>0</v>
      </c>
      <c r="L1000" s="47" t="s">
        <v>0</v>
      </c>
      <c r="M1000" s="51" t="s">
        <v>0</v>
      </c>
      <c r="N1000" s="77"/>
      <c r="O1000" s="228">
        <v>10900</v>
      </c>
      <c r="P1000" s="228">
        <v>1473</v>
      </c>
      <c r="Q1000" s="228">
        <v>575</v>
      </c>
      <c r="R1000" s="228">
        <v>502</v>
      </c>
    </row>
    <row r="1001" spans="2:18" ht="16.5" customHeight="1" x14ac:dyDescent="0.2">
      <c r="B1001" s="67">
        <v>45282</v>
      </c>
      <c r="C1001" s="50">
        <v>27159</v>
      </c>
      <c r="D1001" s="45">
        <v>15147</v>
      </c>
      <c r="E1001" s="51">
        <v>12012</v>
      </c>
      <c r="F1001" s="50" t="s">
        <v>0</v>
      </c>
      <c r="G1001" s="51" t="s">
        <v>0</v>
      </c>
      <c r="H1001" s="50" t="s">
        <v>0</v>
      </c>
      <c r="I1001" s="45" t="s">
        <v>0</v>
      </c>
      <c r="J1001" s="75" t="s">
        <v>0</v>
      </c>
      <c r="K1001" s="228" t="s">
        <v>0</v>
      </c>
      <c r="L1001" s="47" t="s">
        <v>0</v>
      </c>
      <c r="M1001" s="51" t="s">
        <v>0</v>
      </c>
      <c r="N1001" s="77"/>
      <c r="O1001" s="228">
        <v>12353</v>
      </c>
      <c r="P1001" s="228">
        <v>1663</v>
      </c>
      <c r="Q1001" s="228">
        <v>565</v>
      </c>
      <c r="R1001" s="228">
        <v>566</v>
      </c>
    </row>
    <row r="1002" spans="2:18" ht="16.5" customHeight="1" x14ac:dyDescent="0.2">
      <c r="B1002" s="67">
        <v>45283</v>
      </c>
      <c r="C1002" s="50">
        <v>22449</v>
      </c>
      <c r="D1002" s="45">
        <v>11184</v>
      </c>
      <c r="E1002" s="51">
        <v>11265</v>
      </c>
      <c r="F1002" s="50" t="s">
        <v>0</v>
      </c>
      <c r="G1002" s="51" t="s">
        <v>0</v>
      </c>
      <c r="H1002" s="50" t="s">
        <v>0</v>
      </c>
      <c r="I1002" s="45" t="s">
        <v>0</v>
      </c>
      <c r="J1002" s="75" t="s">
        <v>0</v>
      </c>
      <c r="K1002" s="228" t="s">
        <v>0</v>
      </c>
      <c r="L1002" s="47" t="s">
        <v>0</v>
      </c>
      <c r="M1002" s="51" t="s">
        <v>0</v>
      </c>
      <c r="N1002" s="77"/>
      <c r="O1002" s="228">
        <v>9293</v>
      </c>
      <c r="P1002" s="228">
        <v>1128</v>
      </c>
      <c r="Q1002" s="228">
        <v>411</v>
      </c>
      <c r="R1002" s="228">
        <v>352</v>
      </c>
    </row>
    <row r="1003" spans="2:18" ht="16.5" customHeight="1" x14ac:dyDescent="0.2">
      <c r="B1003" s="67">
        <v>45284</v>
      </c>
      <c r="C1003" s="50">
        <v>19764</v>
      </c>
      <c r="D1003" s="45">
        <v>9018</v>
      </c>
      <c r="E1003" s="51">
        <v>10746</v>
      </c>
      <c r="F1003" s="50" t="s">
        <v>0</v>
      </c>
      <c r="G1003" s="51" t="s">
        <v>0</v>
      </c>
      <c r="H1003" s="50" t="s">
        <v>0</v>
      </c>
      <c r="I1003" s="45" t="s">
        <v>0</v>
      </c>
      <c r="J1003" s="75" t="s">
        <v>0</v>
      </c>
      <c r="K1003" s="228" t="s">
        <v>0</v>
      </c>
      <c r="L1003" s="47" t="s">
        <v>0</v>
      </c>
      <c r="M1003" s="51" t="s">
        <v>0</v>
      </c>
      <c r="N1003" s="77"/>
      <c r="O1003" s="228">
        <v>7910</v>
      </c>
      <c r="P1003" s="228">
        <v>625</v>
      </c>
      <c r="Q1003" s="228">
        <v>284</v>
      </c>
      <c r="R1003" s="228">
        <v>199</v>
      </c>
    </row>
    <row r="1004" spans="2:18" ht="16.5" customHeight="1" x14ac:dyDescent="0.2">
      <c r="B1004" s="67">
        <v>45285</v>
      </c>
      <c r="C1004" s="50">
        <v>15963</v>
      </c>
      <c r="D1004" s="45">
        <v>5087</v>
      </c>
      <c r="E1004" s="51">
        <v>10876</v>
      </c>
      <c r="F1004" s="50" t="s">
        <v>0</v>
      </c>
      <c r="G1004" s="51" t="s">
        <v>0</v>
      </c>
      <c r="H1004" s="50" t="s">
        <v>0</v>
      </c>
      <c r="I1004" s="45" t="s">
        <v>0</v>
      </c>
      <c r="J1004" s="75" t="s">
        <v>0</v>
      </c>
      <c r="K1004" s="228" t="s">
        <v>0</v>
      </c>
      <c r="L1004" s="47" t="s">
        <v>0</v>
      </c>
      <c r="M1004" s="51" t="s">
        <v>0</v>
      </c>
      <c r="N1004" s="77"/>
      <c r="O1004" s="228">
        <v>4646</v>
      </c>
      <c r="P1004" s="228">
        <v>237</v>
      </c>
      <c r="Q1004" s="228">
        <v>122</v>
      </c>
      <c r="R1004" s="228">
        <v>82</v>
      </c>
    </row>
    <row r="1005" spans="2:18" ht="16.5" customHeight="1" x14ac:dyDescent="0.2">
      <c r="B1005" s="67">
        <v>45286</v>
      </c>
      <c r="C1005" s="50">
        <v>15573</v>
      </c>
      <c r="D1005" s="45">
        <v>4793</v>
      </c>
      <c r="E1005" s="51">
        <v>10780</v>
      </c>
      <c r="F1005" s="50" t="s">
        <v>0</v>
      </c>
      <c r="G1005" s="51" t="s">
        <v>0</v>
      </c>
      <c r="H1005" s="50" t="s">
        <v>0</v>
      </c>
      <c r="I1005" s="45" t="s">
        <v>0</v>
      </c>
      <c r="J1005" s="75" t="s">
        <v>0</v>
      </c>
      <c r="K1005" s="228" t="s">
        <v>0</v>
      </c>
      <c r="L1005" s="47" t="s">
        <v>0</v>
      </c>
      <c r="M1005" s="51" t="s">
        <v>0</v>
      </c>
      <c r="N1005" s="77"/>
      <c r="O1005" s="228">
        <v>4317</v>
      </c>
      <c r="P1005" s="228">
        <v>254</v>
      </c>
      <c r="Q1005" s="228">
        <v>134</v>
      </c>
      <c r="R1005" s="228">
        <v>88</v>
      </c>
    </row>
    <row r="1006" spans="2:18" ht="16.5" customHeight="1" x14ac:dyDescent="0.2">
      <c r="B1006" s="67">
        <v>45287</v>
      </c>
      <c r="C1006" s="50">
        <v>19182</v>
      </c>
      <c r="D1006" s="45">
        <v>7801</v>
      </c>
      <c r="E1006" s="51">
        <v>11381</v>
      </c>
      <c r="F1006" s="50" t="s">
        <v>0</v>
      </c>
      <c r="G1006" s="51" t="s">
        <v>0</v>
      </c>
      <c r="H1006" s="50" t="s">
        <v>0</v>
      </c>
      <c r="I1006" s="45" t="s">
        <v>0</v>
      </c>
      <c r="J1006" s="75" t="s">
        <v>0</v>
      </c>
      <c r="K1006" s="228" t="s">
        <v>0</v>
      </c>
      <c r="L1006" s="47" t="s">
        <v>0</v>
      </c>
      <c r="M1006" s="51" t="s">
        <v>0</v>
      </c>
      <c r="N1006" s="77"/>
      <c r="O1006" s="228">
        <v>6723</v>
      </c>
      <c r="P1006" s="228">
        <v>574</v>
      </c>
      <c r="Q1006" s="228">
        <v>285</v>
      </c>
      <c r="R1006" s="228">
        <v>219</v>
      </c>
    </row>
    <row r="1007" spans="2:18" ht="16.5" customHeight="1" x14ac:dyDescent="0.2">
      <c r="B1007" s="67">
        <v>45288</v>
      </c>
      <c r="C1007" s="50">
        <v>22465</v>
      </c>
      <c r="D1007" s="45">
        <v>10516</v>
      </c>
      <c r="E1007" s="51">
        <v>11949</v>
      </c>
      <c r="F1007" s="50" t="s">
        <v>0</v>
      </c>
      <c r="G1007" s="51" t="s">
        <v>0</v>
      </c>
      <c r="H1007" s="50" t="s">
        <v>0</v>
      </c>
      <c r="I1007" s="45" t="s">
        <v>0</v>
      </c>
      <c r="J1007" s="75" t="s">
        <v>0</v>
      </c>
      <c r="K1007" s="228" t="s">
        <v>0</v>
      </c>
      <c r="L1007" s="47" t="s">
        <v>0</v>
      </c>
      <c r="M1007" s="51" t="s">
        <v>0</v>
      </c>
      <c r="N1007" s="77"/>
      <c r="O1007" s="228">
        <v>8871</v>
      </c>
      <c r="P1007" s="228">
        <v>892</v>
      </c>
      <c r="Q1007" s="228">
        <v>378</v>
      </c>
      <c r="R1007" s="228">
        <v>375</v>
      </c>
    </row>
    <row r="1008" spans="2:18" ht="16.5" customHeight="1" x14ac:dyDescent="0.2">
      <c r="B1008" s="67">
        <v>45289</v>
      </c>
      <c r="C1008" s="50">
        <v>24806</v>
      </c>
      <c r="D1008" s="45">
        <v>12696</v>
      </c>
      <c r="E1008" s="51">
        <v>12110</v>
      </c>
      <c r="F1008" s="50" t="s">
        <v>0</v>
      </c>
      <c r="G1008" s="51" t="s">
        <v>0</v>
      </c>
      <c r="H1008" s="50" t="s">
        <v>0</v>
      </c>
      <c r="I1008" s="45" t="s">
        <v>0</v>
      </c>
      <c r="J1008" s="75" t="s">
        <v>0</v>
      </c>
      <c r="K1008" s="228" t="s">
        <v>0</v>
      </c>
      <c r="L1008" s="47" t="s">
        <v>0</v>
      </c>
      <c r="M1008" s="51" t="s">
        <v>0</v>
      </c>
      <c r="N1008" s="77"/>
      <c r="O1008" s="228">
        <v>10607</v>
      </c>
      <c r="P1008" s="228">
        <v>1192</v>
      </c>
      <c r="Q1008" s="228">
        <v>469</v>
      </c>
      <c r="R1008" s="228">
        <v>428</v>
      </c>
    </row>
    <row r="1009" spans="2:18" ht="16.5" customHeight="1" x14ac:dyDescent="0.2">
      <c r="B1009" s="67">
        <v>45290</v>
      </c>
      <c r="C1009" s="50">
        <v>21060</v>
      </c>
      <c r="D1009" s="45">
        <v>9022</v>
      </c>
      <c r="E1009" s="51">
        <v>12038</v>
      </c>
      <c r="F1009" s="50" t="s">
        <v>0</v>
      </c>
      <c r="G1009" s="51" t="s">
        <v>0</v>
      </c>
      <c r="H1009" s="50" t="s">
        <v>0</v>
      </c>
      <c r="I1009" s="45" t="s">
        <v>0</v>
      </c>
      <c r="J1009" s="75" t="s">
        <v>0</v>
      </c>
      <c r="K1009" s="228" t="s">
        <v>0</v>
      </c>
      <c r="L1009" s="47" t="s">
        <v>0</v>
      </c>
      <c r="M1009" s="51" t="s">
        <v>0</v>
      </c>
      <c r="N1009" s="77"/>
      <c r="O1009" s="228">
        <v>7727</v>
      </c>
      <c r="P1009" s="228">
        <v>773</v>
      </c>
      <c r="Q1009" s="228">
        <v>285</v>
      </c>
      <c r="R1009" s="228">
        <v>237</v>
      </c>
    </row>
    <row r="1010" spans="2:18" ht="16.5" customHeight="1" x14ac:dyDescent="0.2">
      <c r="B1010" s="68">
        <v>45291</v>
      </c>
      <c r="C1010" s="52">
        <v>19270</v>
      </c>
      <c r="D1010" s="53">
        <v>7067</v>
      </c>
      <c r="E1010" s="54">
        <v>12203</v>
      </c>
      <c r="F1010" s="52" t="s">
        <v>0</v>
      </c>
      <c r="G1010" s="54" t="s">
        <v>0</v>
      </c>
      <c r="H1010" s="52" t="s">
        <v>0</v>
      </c>
      <c r="I1010" s="53" t="s">
        <v>0</v>
      </c>
      <c r="J1010" s="76" t="s">
        <v>0</v>
      </c>
      <c r="K1010" s="231" t="s">
        <v>0</v>
      </c>
      <c r="L1010" s="55" t="s">
        <v>0</v>
      </c>
      <c r="M1010" s="54" t="s">
        <v>0</v>
      </c>
      <c r="N1010" s="77"/>
      <c r="O1010" s="231">
        <v>6292</v>
      </c>
      <c r="P1010" s="231">
        <v>482</v>
      </c>
      <c r="Q1010" s="231">
        <v>177</v>
      </c>
      <c r="R1010" s="231">
        <v>116</v>
      </c>
    </row>
    <row r="1011" spans="2:18" ht="16.5" customHeight="1" x14ac:dyDescent="0.2">
      <c r="B1011" s="69">
        <v>45292</v>
      </c>
      <c r="C1011" s="50">
        <v>17756</v>
      </c>
      <c r="D1011" s="45">
        <v>5795</v>
      </c>
      <c r="E1011" s="51">
        <v>11961</v>
      </c>
      <c r="F1011" s="50" t="s">
        <v>0</v>
      </c>
      <c r="G1011" s="51" t="s">
        <v>0</v>
      </c>
      <c r="H1011" s="50" t="s">
        <v>0</v>
      </c>
      <c r="I1011" s="45" t="s">
        <v>0</v>
      </c>
      <c r="J1011" s="75" t="s">
        <v>0</v>
      </c>
      <c r="K1011" s="228" t="s">
        <v>0</v>
      </c>
      <c r="L1011" s="47" t="s">
        <v>0</v>
      </c>
      <c r="M1011" s="51" t="s">
        <v>0</v>
      </c>
      <c r="N1011" s="77"/>
      <c r="O1011" s="228">
        <v>5176</v>
      </c>
      <c r="P1011" s="228">
        <v>367</v>
      </c>
      <c r="Q1011" s="228">
        <v>146</v>
      </c>
      <c r="R1011" s="228">
        <v>106</v>
      </c>
    </row>
    <row r="1012" spans="2:18" ht="16.5" customHeight="1" x14ac:dyDescent="0.2">
      <c r="B1012" s="67">
        <v>45293</v>
      </c>
      <c r="C1012" s="50">
        <v>20862</v>
      </c>
      <c r="D1012" s="45">
        <v>8556</v>
      </c>
      <c r="E1012" s="51">
        <v>12306</v>
      </c>
      <c r="F1012" s="50" t="s">
        <v>0</v>
      </c>
      <c r="G1012" s="51" t="s">
        <v>0</v>
      </c>
      <c r="H1012" s="50" t="s">
        <v>0</v>
      </c>
      <c r="I1012" s="45" t="s">
        <v>0</v>
      </c>
      <c r="J1012" s="75" t="s">
        <v>0</v>
      </c>
      <c r="K1012" s="228" t="s">
        <v>0</v>
      </c>
      <c r="L1012" s="47" t="s">
        <v>0</v>
      </c>
      <c r="M1012" s="51" t="s">
        <v>0</v>
      </c>
      <c r="N1012" s="77"/>
      <c r="O1012" s="228">
        <v>7346</v>
      </c>
      <c r="P1012" s="228">
        <v>650</v>
      </c>
      <c r="Q1012" s="228">
        <v>272</v>
      </c>
      <c r="R1012" s="228">
        <v>288</v>
      </c>
    </row>
    <row r="1013" spans="2:18" ht="16.5" customHeight="1" x14ac:dyDescent="0.2">
      <c r="B1013" s="67">
        <v>45294</v>
      </c>
      <c r="C1013" s="50">
        <v>24384</v>
      </c>
      <c r="D1013" s="45">
        <v>11438</v>
      </c>
      <c r="E1013" s="51">
        <v>12946</v>
      </c>
      <c r="F1013" s="50" t="s">
        <v>0</v>
      </c>
      <c r="G1013" s="51" t="s">
        <v>0</v>
      </c>
      <c r="H1013" s="50" t="s">
        <v>0</v>
      </c>
      <c r="I1013" s="45" t="s">
        <v>0</v>
      </c>
      <c r="J1013" s="75" t="s">
        <v>0</v>
      </c>
      <c r="K1013" s="228" t="s">
        <v>0</v>
      </c>
      <c r="L1013" s="47" t="s">
        <v>0</v>
      </c>
      <c r="M1013" s="51" t="s">
        <v>0</v>
      </c>
      <c r="N1013" s="77"/>
      <c r="O1013" s="228">
        <v>9527</v>
      </c>
      <c r="P1013" s="228">
        <v>1106</v>
      </c>
      <c r="Q1013" s="228">
        <v>399</v>
      </c>
      <c r="R1013" s="228">
        <v>406</v>
      </c>
    </row>
    <row r="1014" spans="2:18" ht="16.5" customHeight="1" x14ac:dyDescent="0.2">
      <c r="B1014" s="67">
        <v>45295</v>
      </c>
      <c r="C1014" s="50">
        <v>25495</v>
      </c>
      <c r="D1014" s="45">
        <v>12221</v>
      </c>
      <c r="E1014" s="51">
        <v>13274</v>
      </c>
      <c r="F1014" s="50" t="s">
        <v>0</v>
      </c>
      <c r="G1014" s="51" t="s">
        <v>0</v>
      </c>
      <c r="H1014" s="50" t="s">
        <v>0</v>
      </c>
      <c r="I1014" s="45" t="s">
        <v>0</v>
      </c>
      <c r="J1014" s="75" t="s">
        <v>0</v>
      </c>
      <c r="K1014" s="228" t="s">
        <v>0</v>
      </c>
      <c r="L1014" s="47" t="s">
        <v>0</v>
      </c>
      <c r="M1014" s="51" t="s">
        <v>0</v>
      </c>
      <c r="N1014" s="77"/>
      <c r="O1014" s="228">
        <v>10027</v>
      </c>
      <c r="P1014" s="228">
        <v>1280</v>
      </c>
      <c r="Q1014" s="228">
        <v>459</v>
      </c>
      <c r="R1014" s="228">
        <v>455</v>
      </c>
    </row>
    <row r="1015" spans="2:18" ht="16.5" customHeight="1" x14ac:dyDescent="0.2">
      <c r="B1015" s="67">
        <v>45296</v>
      </c>
      <c r="C1015" s="50">
        <v>26018</v>
      </c>
      <c r="D1015" s="45">
        <v>12736</v>
      </c>
      <c r="E1015" s="51">
        <v>13282</v>
      </c>
      <c r="F1015" s="50" t="s">
        <v>0</v>
      </c>
      <c r="G1015" s="51" t="s">
        <v>0</v>
      </c>
      <c r="H1015" s="50" t="s">
        <v>0</v>
      </c>
      <c r="I1015" s="45" t="s">
        <v>0</v>
      </c>
      <c r="J1015" s="75" t="s">
        <v>0</v>
      </c>
      <c r="K1015" s="228" t="s">
        <v>0</v>
      </c>
      <c r="L1015" s="47" t="s">
        <v>0</v>
      </c>
      <c r="M1015" s="51" t="s">
        <v>0</v>
      </c>
      <c r="N1015" s="77"/>
      <c r="O1015" s="228">
        <v>10499</v>
      </c>
      <c r="P1015" s="228">
        <v>1323</v>
      </c>
      <c r="Q1015" s="228">
        <v>469</v>
      </c>
      <c r="R1015" s="228">
        <v>445</v>
      </c>
    </row>
    <row r="1016" spans="2:18" ht="16.5" customHeight="1" x14ac:dyDescent="0.2">
      <c r="B1016" s="67">
        <v>45297</v>
      </c>
      <c r="C1016" s="50">
        <v>22904</v>
      </c>
      <c r="D1016" s="45">
        <v>9451</v>
      </c>
      <c r="E1016" s="51">
        <v>13453</v>
      </c>
      <c r="F1016" s="50" t="s">
        <v>0</v>
      </c>
      <c r="G1016" s="51" t="s">
        <v>0</v>
      </c>
      <c r="H1016" s="50" t="s">
        <v>0</v>
      </c>
      <c r="I1016" s="45" t="s">
        <v>0</v>
      </c>
      <c r="J1016" s="75" t="s">
        <v>0</v>
      </c>
      <c r="K1016" s="228" t="s">
        <v>0</v>
      </c>
      <c r="L1016" s="47" t="s">
        <v>0</v>
      </c>
      <c r="M1016" s="51" t="s">
        <v>0</v>
      </c>
      <c r="N1016" s="77"/>
      <c r="O1016" s="228">
        <v>8035</v>
      </c>
      <c r="P1016" s="228">
        <v>852</v>
      </c>
      <c r="Q1016" s="228">
        <v>327</v>
      </c>
      <c r="R1016" s="228">
        <v>237</v>
      </c>
    </row>
    <row r="1017" spans="2:18" ht="16.5" customHeight="1" x14ac:dyDescent="0.2">
      <c r="B1017" s="67">
        <v>45298</v>
      </c>
      <c r="C1017" s="50">
        <v>19782</v>
      </c>
      <c r="D1017" s="45">
        <v>6456</v>
      </c>
      <c r="E1017" s="51">
        <v>13326</v>
      </c>
      <c r="F1017" s="50" t="s">
        <v>0</v>
      </c>
      <c r="G1017" s="51" t="s">
        <v>0</v>
      </c>
      <c r="H1017" s="50" t="s">
        <v>0</v>
      </c>
      <c r="I1017" s="45" t="s">
        <v>0</v>
      </c>
      <c r="J1017" s="75" t="s">
        <v>0</v>
      </c>
      <c r="K1017" s="228" t="s">
        <v>0</v>
      </c>
      <c r="L1017" s="47" t="s">
        <v>0</v>
      </c>
      <c r="M1017" s="51" t="s">
        <v>0</v>
      </c>
      <c r="N1017" s="77"/>
      <c r="O1017" s="228">
        <v>5711</v>
      </c>
      <c r="P1017" s="228">
        <v>432</v>
      </c>
      <c r="Q1017" s="228">
        <v>169</v>
      </c>
      <c r="R1017" s="228">
        <v>144</v>
      </c>
    </row>
    <row r="1018" spans="2:18" ht="16.5" customHeight="1" x14ac:dyDescent="0.2">
      <c r="B1018" s="67">
        <v>45299</v>
      </c>
      <c r="C1018" s="50">
        <v>23025</v>
      </c>
      <c r="D1018" s="45">
        <v>9038</v>
      </c>
      <c r="E1018" s="51">
        <v>13987</v>
      </c>
      <c r="F1018" s="50" t="s">
        <v>0</v>
      </c>
      <c r="G1018" s="51" t="s">
        <v>0</v>
      </c>
      <c r="H1018" s="50" t="s">
        <v>0</v>
      </c>
      <c r="I1018" s="45" t="s">
        <v>0</v>
      </c>
      <c r="J1018" s="75" t="s">
        <v>0</v>
      </c>
      <c r="K1018" s="228" t="s">
        <v>0</v>
      </c>
      <c r="L1018" s="47" t="s">
        <v>0</v>
      </c>
      <c r="M1018" s="51" t="s">
        <v>0</v>
      </c>
      <c r="N1018" s="77"/>
      <c r="O1018" s="228">
        <v>7565</v>
      </c>
      <c r="P1018" s="228">
        <v>832</v>
      </c>
      <c r="Q1018" s="228">
        <v>343</v>
      </c>
      <c r="R1018" s="228">
        <v>298</v>
      </c>
    </row>
    <row r="1019" spans="2:18" ht="16.5" customHeight="1" x14ac:dyDescent="0.2">
      <c r="B1019" s="67">
        <v>45300</v>
      </c>
      <c r="C1019" s="50">
        <v>25093</v>
      </c>
      <c r="D1019" s="45">
        <v>10889</v>
      </c>
      <c r="E1019" s="51">
        <v>14204</v>
      </c>
      <c r="F1019" s="50" t="s">
        <v>0</v>
      </c>
      <c r="G1019" s="51" t="s">
        <v>0</v>
      </c>
      <c r="H1019" s="50" t="s">
        <v>0</v>
      </c>
      <c r="I1019" s="45" t="s">
        <v>0</v>
      </c>
      <c r="J1019" s="75" t="s">
        <v>0</v>
      </c>
      <c r="K1019" s="228" t="s">
        <v>0</v>
      </c>
      <c r="L1019" s="47" t="s">
        <v>0</v>
      </c>
      <c r="M1019" s="51" t="s">
        <v>0</v>
      </c>
      <c r="N1019" s="77"/>
      <c r="O1019" s="228">
        <v>8938</v>
      </c>
      <c r="P1019" s="228">
        <v>1123</v>
      </c>
      <c r="Q1019" s="228">
        <v>434</v>
      </c>
      <c r="R1019" s="228">
        <v>394</v>
      </c>
    </row>
    <row r="1020" spans="2:18" ht="16.5" customHeight="1" x14ac:dyDescent="0.2">
      <c r="B1020" s="67">
        <v>45301</v>
      </c>
      <c r="C1020" s="50">
        <v>26369</v>
      </c>
      <c r="D1020" s="45">
        <v>11932</v>
      </c>
      <c r="E1020" s="51">
        <v>14437</v>
      </c>
      <c r="F1020" s="50" t="s">
        <v>0</v>
      </c>
      <c r="G1020" s="51" t="s">
        <v>0</v>
      </c>
      <c r="H1020" s="50" t="s">
        <v>0</v>
      </c>
      <c r="I1020" s="45" t="s">
        <v>0</v>
      </c>
      <c r="J1020" s="75" t="s">
        <v>0</v>
      </c>
      <c r="K1020" s="228" t="s">
        <v>0</v>
      </c>
      <c r="L1020" s="47" t="s">
        <v>0</v>
      </c>
      <c r="M1020" s="51" t="s">
        <v>0</v>
      </c>
      <c r="N1020" s="77"/>
      <c r="O1020" s="228">
        <v>9834</v>
      </c>
      <c r="P1020" s="228">
        <v>1245</v>
      </c>
      <c r="Q1020" s="228">
        <v>454</v>
      </c>
      <c r="R1020" s="228">
        <v>399</v>
      </c>
    </row>
    <row r="1021" spans="2:18" ht="16.5" customHeight="1" x14ac:dyDescent="0.2">
      <c r="B1021" s="67">
        <v>45302</v>
      </c>
      <c r="C1021" s="50">
        <v>26299</v>
      </c>
      <c r="D1021" s="45">
        <v>12134</v>
      </c>
      <c r="E1021" s="51">
        <v>14165</v>
      </c>
      <c r="F1021" s="50" t="s">
        <v>0</v>
      </c>
      <c r="G1021" s="51" t="s">
        <v>0</v>
      </c>
      <c r="H1021" s="50" t="s">
        <v>0</v>
      </c>
      <c r="I1021" s="45" t="s">
        <v>0</v>
      </c>
      <c r="J1021" s="75" t="s">
        <v>0</v>
      </c>
      <c r="K1021" s="228" t="s">
        <v>0</v>
      </c>
      <c r="L1021" s="47" t="s">
        <v>0</v>
      </c>
      <c r="M1021" s="51" t="s">
        <v>0</v>
      </c>
      <c r="N1021" s="77"/>
      <c r="O1021" s="228">
        <v>9969</v>
      </c>
      <c r="P1021" s="228">
        <v>1211</v>
      </c>
      <c r="Q1021" s="228">
        <v>511</v>
      </c>
      <c r="R1021" s="228">
        <v>443</v>
      </c>
    </row>
    <row r="1022" spans="2:18" ht="16.5" customHeight="1" x14ac:dyDescent="0.2">
      <c r="B1022" s="67">
        <v>45303</v>
      </c>
      <c r="C1022" s="50">
        <v>27389</v>
      </c>
      <c r="D1022" s="45">
        <v>13172</v>
      </c>
      <c r="E1022" s="51">
        <v>14217</v>
      </c>
      <c r="F1022" s="50" t="s">
        <v>0</v>
      </c>
      <c r="G1022" s="51" t="s">
        <v>0</v>
      </c>
      <c r="H1022" s="50" t="s">
        <v>0</v>
      </c>
      <c r="I1022" s="45" t="s">
        <v>0</v>
      </c>
      <c r="J1022" s="75" t="s">
        <v>0</v>
      </c>
      <c r="K1022" s="228" t="s">
        <v>0</v>
      </c>
      <c r="L1022" s="47" t="s">
        <v>0</v>
      </c>
      <c r="M1022" s="51" t="s">
        <v>0</v>
      </c>
      <c r="N1022" s="77"/>
      <c r="O1022" s="228">
        <v>11002</v>
      </c>
      <c r="P1022" s="228">
        <v>1284</v>
      </c>
      <c r="Q1022" s="228">
        <v>474</v>
      </c>
      <c r="R1022" s="228">
        <v>412</v>
      </c>
    </row>
    <row r="1023" spans="2:18" ht="16.5" customHeight="1" x14ac:dyDescent="0.2">
      <c r="B1023" s="67">
        <v>45304</v>
      </c>
      <c r="C1023" s="50">
        <v>23383</v>
      </c>
      <c r="D1023" s="45">
        <v>9271</v>
      </c>
      <c r="E1023" s="51">
        <v>14112</v>
      </c>
      <c r="F1023" s="50" t="s">
        <v>0</v>
      </c>
      <c r="G1023" s="51" t="s">
        <v>0</v>
      </c>
      <c r="H1023" s="50" t="s">
        <v>0</v>
      </c>
      <c r="I1023" s="45" t="s">
        <v>0</v>
      </c>
      <c r="J1023" s="75" t="s">
        <v>0</v>
      </c>
      <c r="K1023" s="228" t="s">
        <v>0</v>
      </c>
      <c r="L1023" s="47" t="s">
        <v>0</v>
      </c>
      <c r="M1023" s="51" t="s">
        <v>0</v>
      </c>
      <c r="N1023" s="77"/>
      <c r="O1023" s="228">
        <v>8041</v>
      </c>
      <c r="P1023" s="228">
        <v>738</v>
      </c>
      <c r="Q1023" s="228">
        <v>283</v>
      </c>
      <c r="R1023" s="228">
        <v>209</v>
      </c>
    </row>
    <row r="1024" spans="2:18" ht="16.5" customHeight="1" x14ac:dyDescent="0.2">
      <c r="B1024" s="67">
        <v>45305</v>
      </c>
      <c r="C1024" s="50">
        <v>20398</v>
      </c>
      <c r="D1024" s="45">
        <v>6336</v>
      </c>
      <c r="E1024" s="51">
        <v>14062</v>
      </c>
      <c r="F1024" s="50" t="s">
        <v>0</v>
      </c>
      <c r="G1024" s="51" t="s">
        <v>0</v>
      </c>
      <c r="H1024" s="50" t="s">
        <v>0</v>
      </c>
      <c r="I1024" s="45" t="s">
        <v>0</v>
      </c>
      <c r="J1024" s="75" t="s">
        <v>0</v>
      </c>
      <c r="K1024" s="228" t="s">
        <v>0</v>
      </c>
      <c r="L1024" s="47" t="s">
        <v>0</v>
      </c>
      <c r="M1024" s="51" t="s">
        <v>0</v>
      </c>
      <c r="N1024" s="77"/>
      <c r="O1024" s="228">
        <v>5671</v>
      </c>
      <c r="P1024" s="228">
        <v>398</v>
      </c>
      <c r="Q1024" s="228">
        <v>170</v>
      </c>
      <c r="R1024" s="228">
        <v>97</v>
      </c>
    </row>
    <row r="1025" spans="2:18" ht="16.5" customHeight="1" x14ac:dyDescent="0.2">
      <c r="B1025" s="67">
        <v>45306</v>
      </c>
      <c r="C1025" s="50">
        <v>23568</v>
      </c>
      <c r="D1025" s="45">
        <v>9375</v>
      </c>
      <c r="E1025" s="51">
        <v>14193</v>
      </c>
      <c r="F1025" s="50" t="s">
        <v>0</v>
      </c>
      <c r="G1025" s="51" t="s">
        <v>0</v>
      </c>
      <c r="H1025" s="50" t="s">
        <v>0</v>
      </c>
      <c r="I1025" s="45" t="s">
        <v>0</v>
      </c>
      <c r="J1025" s="75" t="s">
        <v>0</v>
      </c>
      <c r="K1025" s="228" t="s">
        <v>0</v>
      </c>
      <c r="L1025" s="47" t="s">
        <v>0</v>
      </c>
      <c r="M1025" s="51" t="s">
        <v>0</v>
      </c>
      <c r="N1025" s="77"/>
      <c r="O1025" s="228">
        <v>7903</v>
      </c>
      <c r="P1025" s="228">
        <v>856</v>
      </c>
      <c r="Q1025" s="228">
        <v>310</v>
      </c>
      <c r="R1025" s="228">
        <v>306</v>
      </c>
    </row>
    <row r="1026" spans="2:18" ht="16.5" customHeight="1" x14ac:dyDescent="0.2">
      <c r="B1026" s="67">
        <v>45307</v>
      </c>
      <c r="C1026" s="50">
        <v>25910</v>
      </c>
      <c r="D1026" s="45">
        <v>11767</v>
      </c>
      <c r="E1026" s="51">
        <v>14143</v>
      </c>
      <c r="F1026" s="50" t="s">
        <v>0</v>
      </c>
      <c r="G1026" s="51" t="s">
        <v>0</v>
      </c>
      <c r="H1026" s="50" t="s">
        <v>0</v>
      </c>
      <c r="I1026" s="45" t="s">
        <v>0</v>
      </c>
      <c r="J1026" s="75" t="s">
        <v>0</v>
      </c>
      <c r="K1026" s="228" t="s">
        <v>0</v>
      </c>
      <c r="L1026" s="47" t="s">
        <v>0</v>
      </c>
      <c r="M1026" s="51" t="s">
        <v>0</v>
      </c>
      <c r="N1026" s="77"/>
      <c r="O1026" s="228">
        <v>9828</v>
      </c>
      <c r="P1026" s="228">
        <v>1133</v>
      </c>
      <c r="Q1026" s="228">
        <v>434</v>
      </c>
      <c r="R1026" s="228">
        <v>372</v>
      </c>
    </row>
    <row r="1027" spans="2:18" ht="16.5" customHeight="1" x14ac:dyDescent="0.2">
      <c r="B1027" s="67">
        <v>45308</v>
      </c>
      <c r="C1027" s="50">
        <v>26445</v>
      </c>
      <c r="D1027" s="45">
        <v>12062</v>
      </c>
      <c r="E1027" s="51">
        <v>14383</v>
      </c>
      <c r="F1027" s="50" t="s">
        <v>0</v>
      </c>
      <c r="G1027" s="51" t="s">
        <v>0</v>
      </c>
      <c r="H1027" s="50" t="s">
        <v>0</v>
      </c>
      <c r="I1027" s="45" t="s">
        <v>0</v>
      </c>
      <c r="J1027" s="75" t="s">
        <v>0</v>
      </c>
      <c r="K1027" s="228" t="s">
        <v>0</v>
      </c>
      <c r="L1027" s="47" t="s">
        <v>0</v>
      </c>
      <c r="M1027" s="51" t="s">
        <v>0</v>
      </c>
      <c r="N1027" s="77"/>
      <c r="O1027" s="228">
        <v>9948</v>
      </c>
      <c r="P1027" s="228">
        <v>1235</v>
      </c>
      <c r="Q1027" s="228">
        <v>468</v>
      </c>
      <c r="R1027" s="228">
        <v>411</v>
      </c>
    </row>
    <row r="1028" spans="2:18" ht="16.5" customHeight="1" x14ac:dyDescent="0.2">
      <c r="B1028" s="67">
        <v>45309</v>
      </c>
      <c r="C1028" s="50">
        <v>26367</v>
      </c>
      <c r="D1028" s="45">
        <v>12287</v>
      </c>
      <c r="E1028" s="51">
        <v>14080</v>
      </c>
      <c r="F1028" s="50" t="s">
        <v>0</v>
      </c>
      <c r="G1028" s="51" t="s">
        <v>0</v>
      </c>
      <c r="H1028" s="50" t="s">
        <v>0</v>
      </c>
      <c r="I1028" s="45" t="s">
        <v>0</v>
      </c>
      <c r="J1028" s="75" t="s">
        <v>0</v>
      </c>
      <c r="K1028" s="228" t="s">
        <v>0</v>
      </c>
      <c r="L1028" s="47" t="s">
        <v>0</v>
      </c>
      <c r="M1028" s="51" t="s">
        <v>0</v>
      </c>
      <c r="N1028" s="77"/>
      <c r="O1028" s="228">
        <v>10186</v>
      </c>
      <c r="P1028" s="228">
        <v>1217</v>
      </c>
      <c r="Q1028" s="228">
        <v>481</v>
      </c>
      <c r="R1028" s="228">
        <v>403</v>
      </c>
    </row>
    <row r="1029" spans="2:18" ht="16.5" customHeight="1" x14ac:dyDescent="0.2">
      <c r="B1029" s="67">
        <v>45310</v>
      </c>
      <c r="C1029" s="50">
        <v>26879</v>
      </c>
      <c r="D1029" s="45">
        <v>13097</v>
      </c>
      <c r="E1029" s="51">
        <v>13782</v>
      </c>
      <c r="F1029" s="50" t="s">
        <v>0</v>
      </c>
      <c r="G1029" s="51" t="s">
        <v>0</v>
      </c>
      <c r="H1029" s="50" t="s">
        <v>0</v>
      </c>
      <c r="I1029" s="45" t="s">
        <v>0</v>
      </c>
      <c r="J1029" s="75" t="s">
        <v>0</v>
      </c>
      <c r="K1029" s="228" t="s">
        <v>0</v>
      </c>
      <c r="L1029" s="47" t="s">
        <v>0</v>
      </c>
      <c r="M1029" s="51" t="s">
        <v>0</v>
      </c>
      <c r="N1029" s="77"/>
      <c r="O1029" s="228">
        <v>10919</v>
      </c>
      <c r="P1029" s="228">
        <v>1285</v>
      </c>
      <c r="Q1029" s="228">
        <v>467</v>
      </c>
      <c r="R1029" s="228">
        <v>426</v>
      </c>
    </row>
    <row r="1030" spans="2:18" ht="16.5" customHeight="1" x14ac:dyDescent="0.2">
      <c r="B1030" s="67">
        <v>45311</v>
      </c>
      <c r="C1030" s="50">
        <v>22896</v>
      </c>
      <c r="D1030" s="45">
        <v>9170</v>
      </c>
      <c r="E1030" s="51">
        <v>13726</v>
      </c>
      <c r="F1030" s="50" t="s">
        <v>0</v>
      </c>
      <c r="G1030" s="51" t="s">
        <v>0</v>
      </c>
      <c r="H1030" s="50" t="s">
        <v>0</v>
      </c>
      <c r="I1030" s="45" t="s">
        <v>0</v>
      </c>
      <c r="J1030" s="75" t="s">
        <v>0</v>
      </c>
      <c r="K1030" s="228" t="s">
        <v>0</v>
      </c>
      <c r="L1030" s="47" t="s">
        <v>0</v>
      </c>
      <c r="M1030" s="51" t="s">
        <v>0</v>
      </c>
      <c r="N1030" s="77"/>
      <c r="O1030" s="228">
        <v>7909</v>
      </c>
      <c r="P1030" s="228">
        <v>749</v>
      </c>
      <c r="Q1030" s="228">
        <v>309</v>
      </c>
      <c r="R1030" s="228">
        <v>203</v>
      </c>
    </row>
    <row r="1031" spans="2:18" ht="16.5" customHeight="1" x14ac:dyDescent="0.2">
      <c r="B1031" s="67">
        <v>45312</v>
      </c>
      <c r="C1031" s="50">
        <v>20057</v>
      </c>
      <c r="D1031" s="45">
        <v>6209</v>
      </c>
      <c r="E1031" s="51">
        <v>13848</v>
      </c>
      <c r="F1031" s="50" t="s">
        <v>0</v>
      </c>
      <c r="G1031" s="51" t="s">
        <v>0</v>
      </c>
      <c r="H1031" s="50" t="s">
        <v>0</v>
      </c>
      <c r="I1031" s="45" t="s">
        <v>0</v>
      </c>
      <c r="J1031" s="75" t="s">
        <v>0</v>
      </c>
      <c r="K1031" s="228" t="s">
        <v>0</v>
      </c>
      <c r="L1031" s="47" t="s">
        <v>0</v>
      </c>
      <c r="M1031" s="51" t="s">
        <v>0</v>
      </c>
      <c r="N1031" s="77"/>
      <c r="O1031" s="228">
        <v>5476</v>
      </c>
      <c r="P1031" s="228">
        <v>440</v>
      </c>
      <c r="Q1031" s="228">
        <v>174</v>
      </c>
      <c r="R1031" s="228">
        <v>119</v>
      </c>
    </row>
    <row r="1032" spans="2:18" ht="16.5" customHeight="1" x14ac:dyDescent="0.2">
      <c r="B1032" s="67">
        <v>45313</v>
      </c>
      <c r="C1032" s="50">
        <v>22816</v>
      </c>
      <c r="D1032" s="45">
        <v>9458</v>
      </c>
      <c r="E1032" s="51">
        <v>13358</v>
      </c>
      <c r="F1032" s="50" t="s">
        <v>0</v>
      </c>
      <c r="G1032" s="51" t="s">
        <v>0</v>
      </c>
      <c r="H1032" s="50" t="s">
        <v>0</v>
      </c>
      <c r="I1032" s="45" t="s">
        <v>0</v>
      </c>
      <c r="J1032" s="75" t="s">
        <v>0</v>
      </c>
      <c r="K1032" s="228" t="s">
        <v>0</v>
      </c>
      <c r="L1032" s="47" t="s">
        <v>0</v>
      </c>
      <c r="M1032" s="51" t="s">
        <v>0</v>
      </c>
      <c r="N1032" s="77"/>
      <c r="O1032" s="228">
        <v>8004</v>
      </c>
      <c r="P1032" s="228">
        <v>830</v>
      </c>
      <c r="Q1032" s="228">
        <v>309</v>
      </c>
      <c r="R1032" s="228">
        <v>315</v>
      </c>
    </row>
    <row r="1033" spans="2:18" ht="16.5" customHeight="1" x14ac:dyDescent="0.2">
      <c r="B1033" s="67">
        <v>45314</v>
      </c>
      <c r="C1033" s="50">
        <v>25721</v>
      </c>
      <c r="D1033" s="45">
        <v>12009</v>
      </c>
      <c r="E1033" s="51">
        <v>13712</v>
      </c>
      <c r="F1033" s="50" t="s">
        <v>0</v>
      </c>
      <c r="G1033" s="51" t="s">
        <v>0</v>
      </c>
      <c r="H1033" s="50" t="s">
        <v>0</v>
      </c>
      <c r="I1033" s="45" t="s">
        <v>0</v>
      </c>
      <c r="J1033" s="75" t="s">
        <v>0</v>
      </c>
      <c r="K1033" s="228" t="s">
        <v>0</v>
      </c>
      <c r="L1033" s="47" t="s">
        <v>0</v>
      </c>
      <c r="M1033" s="51" t="s">
        <v>0</v>
      </c>
      <c r="N1033" s="77"/>
      <c r="O1033" s="228">
        <v>9995</v>
      </c>
      <c r="P1033" s="228">
        <v>1186</v>
      </c>
      <c r="Q1033" s="228">
        <v>435</v>
      </c>
      <c r="R1033" s="228">
        <v>393</v>
      </c>
    </row>
    <row r="1034" spans="2:18" ht="16.5" customHeight="1" x14ac:dyDescent="0.2">
      <c r="B1034" s="67">
        <v>45315</v>
      </c>
      <c r="C1034" s="50">
        <v>26095</v>
      </c>
      <c r="D1034" s="45">
        <v>12340</v>
      </c>
      <c r="E1034" s="51">
        <v>13755</v>
      </c>
      <c r="F1034" s="50" t="s">
        <v>0</v>
      </c>
      <c r="G1034" s="51" t="s">
        <v>0</v>
      </c>
      <c r="H1034" s="50" t="s">
        <v>0</v>
      </c>
      <c r="I1034" s="45" t="s">
        <v>0</v>
      </c>
      <c r="J1034" s="75" t="s">
        <v>0</v>
      </c>
      <c r="K1034" s="228" t="s">
        <v>0</v>
      </c>
      <c r="L1034" s="47" t="s">
        <v>0</v>
      </c>
      <c r="M1034" s="51" t="s">
        <v>0</v>
      </c>
      <c r="N1034" s="77"/>
      <c r="O1034" s="228">
        <v>10136</v>
      </c>
      <c r="P1034" s="228">
        <v>1255</v>
      </c>
      <c r="Q1034" s="228">
        <v>509</v>
      </c>
      <c r="R1034" s="228">
        <v>440</v>
      </c>
    </row>
    <row r="1035" spans="2:18" ht="16.5" customHeight="1" x14ac:dyDescent="0.2">
      <c r="B1035" s="67">
        <v>45316</v>
      </c>
      <c r="C1035" s="50">
        <v>26254</v>
      </c>
      <c r="D1035" s="45">
        <v>12517</v>
      </c>
      <c r="E1035" s="51">
        <v>13737</v>
      </c>
      <c r="F1035" s="50" t="s">
        <v>0</v>
      </c>
      <c r="G1035" s="51" t="s">
        <v>0</v>
      </c>
      <c r="H1035" s="50" t="s">
        <v>0</v>
      </c>
      <c r="I1035" s="45" t="s">
        <v>0</v>
      </c>
      <c r="J1035" s="75" t="s">
        <v>0</v>
      </c>
      <c r="K1035" s="228" t="s">
        <v>0</v>
      </c>
      <c r="L1035" s="47" t="s">
        <v>0</v>
      </c>
      <c r="M1035" s="51" t="s">
        <v>0</v>
      </c>
      <c r="N1035" s="77"/>
      <c r="O1035" s="228">
        <v>10319</v>
      </c>
      <c r="P1035" s="228">
        <v>1251</v>
      </c>
      <c r="Q1035" s="228">
        <v>501</v>
      </c>
      <c r="R1035" s="228">
        <v>446</v>
      </c>
    </row>
    <row r="1036" spans="2:18" ht="16.5" customHeight="1" x14ac:dyDescent="0.2">
      <c r="B1036" s="67">
        <v>45317</v>
      </c>
      <c r="C1036" s="50">
        <v>27066</v>
      </c>
      <c r="D1036" s="45">
        <v>13367</v>
      </c>
      <c r="E1036" s="51">
        <v>13699</v>
      </c>
      <c r="F1036" s="50" t="s">
        <v>0</v>
      </c>
      <c r="G1036" s="51" t="s">
        <v>0</v>
      </c>
      <c r="H1036" s="50" t="s">
        <v>0</v>
      </c>
      <c r="I1036" s="45" t="s">
        <v>0</v>
      </c>
      <c r="J1036" s="75" t="s">
        <v>0</v>
      </c>
      <c r="K1036" s="228" t="s">
        <v>0</v>
      </c>
      <c r="L1036" s="47" t="s">
        <v>0</v>
      </c>
      <c r="M1036" s="51" t="s">
        <v>0</v>
      </c>
      <c r="N1036" s="77"/>
      <c r="O1036" s="228">
        <v>11230</v>
      </c>
      <c r="P1036" s="228">
        <v>1334</v>
      </c>
      <c r="Q1036" s="228">
        <v>444</v>
      </c>
      <c r="R1036" s="228">
        <v>359</v>
      </c>
    </row>
    <row r="1037" spans="2:18" ht="16.5" customHeight="1" x14ac:dyDescent="0.2">
      <c r="B1037" s="67">
        <v>45318</v>
      </c>
      <c r="C1037" s="50">
        <v>22961</v>
      </c>
      <c r="D1037" s="45">
        <v>9207</v>
      </c>
      <c r="E1037" s="51">
        <v>13754</v>
      </c>
      <c r="F1037" s="50" t="s">
        <v>0</v>
      </c>
      <c r="G1037" s="51" t="s">
        <v>0</v>
      </c>
      <c r="H1037" s="50" t="s">
        <v>0</v>
      </c>
      <c r="I1037" s="45" t="s">
        <v>0</v>
      </c>
      <c r="J1037" s="75" t="s">
        <v>0</v>
      </c>
      <c r="K1037" s="228" t="s">
        <v>0</v>
      </c>
      <c r="L1037" s="47" t="s">
        <v>0</v>
      </c>
      <c r="M1037" s="51" t="s">
        <v>0</v>
      </c>
      <c r="N1037" s="77"/>
      <c r="O1037" s="228">
        <v>7928</v>
      </c>
      <c r="P1037" s="228">
        <v>782</v>
      </c>
      <c r="Q1037" s="228">
        <v>274</v>
      </c>
      <c r="R1037" s="228">
        <v>223</v>
      </c>
    </row>
    <row r="1038" spans="2:18" ht="16.5" customHeight="1" x14ac:dyDescent="0.2">
      <c r="B1038" s="67">
        <v>45319</v>
      </c>
      <c r="C1038" s="50">
        <v>20259</v>
      </c>
      <c r="D1038" s="45">
        <v>6261</v>
      </c>
      <c r="E1038" s="51">
        <v>13998</v>
      </c>
      <c r="F1038" s="50" t="s">
        <v>0</v>
      </c>
      <c r="G1038" s="51" t="s">
        <v>0</v>
      </c>
      <c r="H1038" s="50" t="s">
        <v>0</v>
      </c>
      <c r="I1038" s="45" t="s">
        <v>0</v>
      </c>
      <c r="J1038" s="75" t="s">
        <v>0</v>
      </c>
      <c r="K1038" s="228" t="s">
        <v>0</v>
      </c>
      <c r="L1038" s="47" t="s">
        <v>0</v>
      </c>
      <c r="M1038" s="51" t="s">
        <v>0</v>
      </c>
      <c r="N1038" s="77"/>
      <c r="O1038" s="228">
        <v>5561</v>
      </c>
      <c r="P1038" s="228">
        <v>435</v>
      </c>
      <c r="Q1038" s="228">
        <v>159</v>
      </c>
      <c r="R1038" s="228">
        <v>106</v>
      </c>
    </row>
    <row r="1039" spans="2:18" ht="16.5" customHeight="1" x14ac:dyDescent="0.2">
      <c r="B1039" s="67">
        <v>45320</v>
      </c>
      <c r="C1039" s="50">
        <v>23356</v>
      </c>
      <c r="D1039" s="45">
        <v>9821</v>
      </c>
      <c r="E1039" s="51">
        <v>13535</v>
      </c>
      <c r="F1039" s="50" t="s">
        <v>0</v>
      </c>
      <c r="G1039" s="51" t="s">
        <v>0</v>
      </c>
      <c r="H1039" s="50" t="s">
        <v>0</v>
      </c>
      <c r="I1039" s="45" t="s">
        <v>0</v>
      </c>
      <c r="J1039" s="75" t="s">
        <v>0</v>
      </c>
      <c r="K1039" s="228" t="s">
        <v>0</v>
      </c>
      <c r="L1039" s="47" t="s">
        <v>0</v>
      </c>
      <c r="M1039" s="51" t="s">
        <v>0</v>
      </c>
      <c r="N1039" s="77"/>
      <c r="O1039" s="228">
        <v>8328</v>
      </c>
      <c r="P1039" s="228">
        <v>836</v>
      </c>
      <c r="Q1039" s="228">
        <v>336</v>
      </c>
      <c r="R1039" s="228">
        <v>321</v>
      </c>
    </row>
    <row r="1040" spans="2:18" ht="16.5" customHeight="1" x14ac:dyDescent="0.2">
      <c r="B1040" s="67">
        <v>45321</v>
      </c>
      <c r="C1040" s="50">
        <v>25784</v>
      </c>
      <c r="D1040" s="45">
        <v>12147</v>
      </c>
      <c r="E1040" s="51">
        <v>13637</v>
      </c>
      <c r="F1040" s="50" t="s">
        <v>0</v>
      </c>
      <c r="G1040" s="51" t="s">
        <v>0</v>
      </c>
      <c r="H1040" s="50" t="s">
        <v>0</v>
      </c>
      <c r="I1040" s="45" t="s">
        <v>0</v>
      </c>
      <c r="J1040" s="75" t="s">
        <v>0</v>
      </c>
      <c r="K1040" s="228" t="s">
        <v>0</v>
      </c>
      <c r="L1040" s="47" t="s">
        <v>0</v>
      </c>
      <c r="M1040" s="51" t="s">
        <v>0</v>
      </c>
      <c r="N1040" s="77"/>
      <c r="O1040" s="228">
        <v>10129</v>
      </c>
      <c r="P1040" s="228">
        <v>1163</v>
      </c>
      <c r="Q1040" s="228">
        <v>444</v>
      </c>
      <c r="R1040" s="228">
        <v>411</v>
      </c>
    </row>
    <row r="1041" spans="2:18" ht="16.5" customHeight="1" x14ac:dyDescent="0.2">
      <c r="B1041" s="68">
        <v>45322</v>
      </c>
      <c r="C1041" s="52">
        <v>26417</v>
      </c>
      <c r="D1041" s="53">
        <v>12515</v>
      </c>
      <c r="E1041" s="54">
        <v>13902</v>
      </c>
      <c r="F1041" s="52" t="s">
        <v>0</v>
      </c>
      <c r="G1041" s="54" t="s">
        <v>0</v>
      </c>
      <c r="H1041" s="52" t="s">
        <v>0</v>
      </c>
      <c r="I1041" s="53" t="s">
        <v>0</v>
      </c>
      <c r="J1041" s="76" t="s">
        <v>0</v>
      </c>
      <c r="K1041" s="231" t="s">
        <v>0</v>
      </c>
      <c r="L1041" s="55" t="s">
        <v>0</v>
      </c>
      <c r="M1041" s="54" t="s">
        <v>0</v>
      </c>
      <c r="N1041" s="77"/>
      <c r="O1041" s="231">
        <v>10392</v>
      </c>
      <c r="P1041" s="231">
        <v>1261</v>
      </c>
      <c r="Q1041" s="231">
        <v>473</v>
      </c>
      <c r="R1041" s="231">
        <v>389</v>
      </c>
    </row>
    <row r="1042" spans="2:18" ht="16.5" customHeight="1" x14ac:dyDescent="0.2">
      <c r="B1042" s="69">
        <v>45323</v>
      </c>
      <c r="C1042" s="50">
        <v>26614</v>
      </c>
      <c r="D1042" s="45">
        <v>12852</v>
      </c>
      <c r="E1042" s="51">
        <v>13762</v>
      </c>
      <c r="F1042" s="50" t="s">
        <v>0</v>
      </c>
      <c r="G1042" s="51" t="s">
        <v>0</v>
      </c>
      <c r="H1042" s="50" t="s">
        <v>0</v>
      </c>
      <c r="I1042" s="45" t="s">
        <v>0</v>
      </c>
      <c r="J1042" s="75" t="s">
        <v>0</v>
      </c>
      <c r="K1042" s="228" t="s">
        <v>0</v>
      </c>
      <c r="L1042" s="47" t="s">
        <v>0</v>
      </c>
      <c r="M1042" s="51" t="s">
        <v>0</v>
      </c>
      <c r="N1042" s="77"/>
      <c r="O1042" s="228">
        <v>10450</v>
      </c>
      <c r="P1042" s="228">
        <v>1319</v>
      </c>
      <c r="Q1042" s="228">
        <v>501</v>
      </c>
      <c r="R1042" s="228">
        <v>582</v>
      </c>
    </row>
    <row r="1043" spans="2:18" ht="16.5" customHeight="1" x14ac:dyDescent="0.2">
      <c r="B1043" s="67">
        <v>45324</v>
      </c>
      <c r="C1043" s="50">
        <v>27294</v>
      </c>
      <c r="D1043" s="45">
        <v>13497</v>
      </c>
      <c r="E1043" s="51">
        <v>13797</v>
      </c>
      <c r="F1043" s="50" t="s">
        <v>0</v>
      </c>
      <c r="G1043" s="51" t="s">
        <v>0</v>
      </c>
      <c r="H1043" s="50" t="s">
        <v>0</v>
      </c>
      <c r="I1043" s="45" t="s">
        <v>0</v>
      </c>
      <c r="J1043" s="75" t="s">
        <v>0</v>
      </c>
      <c r="K1043" s="228" t="s">
        <v>0</v>
      </c>
      <c r="L1043" s="47" t="s">
        <v>0</v>
      </c>
      <c r="M1043" s="51" t="s">
        <v>0</v>
      </c>
      <c r="N1043" s="77"/>
      <c r="O1043" s="228">
        <v>11183</v>
      </c>
      <c r="P1043" s="228">
        <v>1327</v>
      </c>
      <c r="Q1043" s="228">
        <v>444</v>
      </c>
      <c r="R1043" s="228">
        <v>543</v>
      </c>
    </row>
    <row r="1044" spans="2:18" ht="16.5" customHeight="1" x14ac:dyDescent="0.2">
      <c r="B1044" s="67">
        <v>45325</v>
      </c>
      <c r="C1044" s="50">
        <v>23234</v>
      </c>
      <c r="D1044" s="45">
        <v>9256</v>
      </c>
      <c r="E1044" s="51">
        <v>13978</v>
      </c>
      <c r="F1044" s="50" t="s">
        <v>0</v>
      </c>
      <c r="G1044" s="51" t="s">
        <v>0</v>
      </c>
      <c r="H1044" s="50" t="s">
        <v>0</v>
      </c>
      <c r="I1044" s="45" t="s">
        <v>0</v>
      </c>
      <c r="J1044" s="75" t="s">
        <v>0</v>
      </c>
      <c r="K1044" s="228" t="s">
        <v>0</v>
      </c>
      <c r="L1044" s="47" t="s">
        <v>0</v>
      </c>
      <c r="M1044" s="51" t="s">
        <v>0</v>
      </c>
      <c r="N1044" s="77"/>
      <c r="O1044" s="228">
        <v>7942</v>
      </c>
      <c r="P1044" s="228">
        <v>747</v>
      </c>
      <c r="Q1044" s="228">
        <v>264</v>
      </c>
      <c r="R1044" s="228">
        <v>303</v>
      </c>
    </row>
    <row r="1045" spans="2:18" ht="16.5" customHeight="1" x14ac:dyDescent="0.2">
      <c r="B1045" s="67">
        <v>45326</v>
      </c>
      <c r="C1045" s="50">
        <v>20363</v>
      </c>
      <c r="D1045" s="45">
        <v>6557</v>
      </c>
      <c r="E1045" s="51">
        <v>13806</v>
      </c>
      <c r="F1045" s="50" t="s">
        <v>0</v>
      </c>
      <c r="G1045" s="51" t="s">
        <v>0</v>
      </c>
      <c r="H1045" s="50" t="s">
        <v>0</v>
      </c>
      <c r="I1045" s="45" t="s">
        <v>0</v>
      </c>
      <c r="J1045" s="75" t="s">
        <v>0</v>
      </c>
      <c r="K1045" s="228" t="s">
        <v>0</v>
      </c>
      <c r="L1045" s="47" t="s">
        <v>0</v>
      </c>
      <c r="M1045" s="51" t="s">
        <v>0</v>
      </c>
      <c r="N1045" s="77"/>
      <c r="O1045" s="228">
        <v>5776</v>
      </c>
      <c r="P1045" s="228">
        <v>445</v>
      </c>
      <c r="Q1045" s="228">
        <v>178</v>
      </c>
      <c r="R1045" s="228">
        <v>158</v>
      </c>
    </row>
    <row r="1046" spans="2:18" ht="16.5" customHeight="1" x14ac:dyDescent="0.2">
      <c r="B1046" s="67">
        <v>45327</v>
      </c>
      <c r="C1046" s="50">
        <v>23601</v>
      </c>
      <c r="D1046" s="45">
        <v>9888</v>
      </c>
      <c r="E1046" s="51">
        <v>13713</v>
      </c>
      <c r="F1046" s="50" t="s">
        <v>0</v>
      </c>
      <c r="G1046" s="51" t="s">
        <v>0</v>
      </c>
      <c r="H1046" s="50" t="s">
        <v>0</v>
      </c>
      <c r="I1046" s="45" t="s">
        <v>0</v>
      </c>
      <c r="J1046" s="75" t="s">
        <v>0</v>
      </c>
      <c r="K1046" s="228" t="s">
        <v>0</v>
      </c>
      <c r="L1046" s="47" t="s">
        <v>0</v>
      </c>
      <c r="M1046" s="51" t="s">
        <v>0</v>
      </c>
      <c r="N1046" s="77"/>
      <c r="O1046" s="228">
        <v>8414</v>
      </c>
      <c r="P1046" s="228">
        <v>826</v>
      </c>
      <c r="Q1046" s="228">
        <v>344</v>
      </c>
      <c r="R1046" s="228">
        <v>304</v>
      </c>
    </row>
    <row r="1047" spans="2:18" ht="16.5" customHeight="1" x14ac:dyDescent="0.2">
      <c r="B1047" s="67">
        <v>45328</v>
      </c>
      <c r="C1047" s="50">
        <v>25994</v>
      </c>
      <c r="D1047" s="45">
        <v>12126</v>
      </c>
      <c r="E1047" s="51">
        <v>13868</v>
      </c>
      <c r="F1047" s="50" t="s">
        <v>0</v>
      </c>
      <c r="G1047" s="51" t="s">
        <v>0</v>
      </c>
      <c r="H1047" s="50" t="s">
        <v>0</v>
      </c>
      <c r="I1047" s="45" t="s">
        <v>0</v>
      </c>
      <c r="J1047" s="75" t="s">
        <v>0</v>
      </c>
      <c r="K1047" s="228" t="s">
        <v>0</v>
      </c>
      <c r="L1047" s="47" t="s">
        <v>0</v>
      </c>
      <c r="M1047" s="51" t="s">
        <v>0</v>
      </c>
      <c r="N1047" s="77"/>
      <c r="O1047" s="228">
        <v>10067</v>
      </c>
      <c r="P1047" s="228">
        <v>1192</v>
      </c>
      <c r="Q1047" s="228">
        <v>444</v>
      </c>
      <c r="R1047" s="228">
        <v>423</v>
      </c>
    </row>
    <row r="1048" spans="2:18" ht="16.5" customHeight="1" x14ac:dyDescent="0.2">
      <c r="B1048" s="67">
        <v>45329</v>
      </c>
      <c r="C1048" s="50">
        <v>26430</v>
      </c>
      <c r="D1048" s="45">
        <v>12612</v>
      </c>
      <c r="E1048" s="51">
        <v>13818</v>
      </c>
      <c r="F1048" s="50" t="s">
        <v>0</v>
      </c>
      <c r="G1048" s="51" t="s">
        <v>0</v>
      </c>
      <c r="H1048" s="50" t="s">
        <v>0</v>
      </c>
      <c r="I1048" s="45" t="s">
        <v>0</v>
      </c>
      <c r="J1048" s="75" t="s">
        <v>0</v>
      </c>
      <c r="K1048" s="228" t="s">
        <v>0</v>
      </c>
      <c r="L1048" s="47" t="s">
        <v>0</v>
      </c>
      <c r="M1048" s="51" t="s">
        <v>0</v>
      </c>
      <c r="N1048" s="77"/>
      <c r="O1048" s="228">
        <v>10528</v>
      </c>
      <c r="P1048" s="228">
        <v>1181</v>
      </c>
      <c r="Q1048" s="228">
        <v>490</v>
      </c>
      <c r="R1048" s="228">
        <v>413</v>
      </c>
    </row>
    <row r="1049" spans="2:18" ht="16.5" customHeight="1" x14ac:dyDescent="0.2">
      <c r="B1049" s="67">
        <v>45330</v>
      </c>
      <c r="C1049" s="50">
        <v>27070</v>
      </c>
      <c r="D1049" s="45">
        <v>12540</v>
      </c>
      <c r="E1049" s="51">
        <v>14530</v>
      </c>
      <c r="F1049" s="50" t="s">
        <v>0</v>
      </c>
      <c r="G1049" s="51" t="s">
        <v>0</v>
      </c>
      <c r="H1049" s="50" t="s">
        <v>0</v>
      </c>
      <c r="I1049" s="45" t="s">
        <v>0</v>
      </c>
      <c r="J1049" s="75" t="s">
        <v>0</v>
      </c>
      <c r="K1049" s="228" t="s">
        <v>0</v>
      </c>
      <c r="L1049" s="47" t="s">
        <v>0</v>
      </c>
      <c r="M1049" s="51" t="s">
        <v>0</v>
      </c>
      <c r="N1049" s="77"/>
      <c r="O1049" s="228">
        <v>10433</v>
      </c>
      <c r="P1049" s="228">
        <v>1168</v>
      </c>
      <c r="Q1049" s="228">
        <v>501</v>
      </c>
      <c r="R1049" s="228">
        <v>438</v>
      </c>
    </row>
    <row r="1050" spans="2:18" ht="16.5" customHeight="1" x14ac:dyDescent="0.2">
      <c r="B1050" s="67">
        <v>45331</v>
      </c>
      <c r="C1050" s="50">
        <v>26830</v>
      </c>
      <c r="D1050" s="45">
        <v>12960</v>
      </c>
      <c r="E1050" s="51">
        <v>13870</v>
      </c>
      <c r="F1050" s="50" t="s">
        <v>0</v>
      </c>
      <c r="G1050" s="51" t="s">
        <v>0</v>
      </c>
      <c r="H1050" s="50" t="s">
        <v>0</v>
      </c>
      <c r="I1050" s="45" t="s">
        <v>0</v>
      </c>
      <c r="J1050" s="75" t="s">
        <v>0</v>
      </c>
      <c r="K1050" s="228" t="s">
        <v>0</v>
      </c>
      <c r="L1050" s="47" t="s">
        <v>0</v>
      </c>
      <c r="M1050" s="51" t="s">
        <v>0</v>
      </c>
      <c r="N1050" s="77"/>
      <c r="O1050" s="228">
        <v>10799</v>
      </c>
      <c r="P1050" s="228">
        <v>1241</v>
      </c>
      <c r="Q1050" s="228">
        <v>474</v>
      </c>
      <c r="R1050" s="228">
        <v>446</v>
      </c>
    </row>
    <row r="1051" spans="2:18" ht="16.5" customHeight="1" x14ac:dyDescent="0.2">
      <c r="B1051" s="67">
        <v>45332</v>
      </c>
      <c r="C1051" s="50">
        <v>22906</v>
      </c>
      <c r="D1051" s="45">
        <v>9339</v>
      </c>
      <c r="E1051" s="51">
        <v>13567</v>
      </c>
      <c r="F1051" s="50" t="s">
        <v>0</v>
      </c>
      <c r="G1051" s="51" t="s">
        <v>0</v>
      </c>
      <c r="H1051" s="50" t="s">
        <v>0</v>
      </c>
      <c r="I1051" s="45" t="s">
        <v>0</v>
      </c>
      <c r="J1051" s="75" t="s">
        <v>0</v>
      </c>
      <c r="K1051" s="228" t="s">
        <v>0</v>
      </c>
      <c r="L1051" s="47" t="s">
        <v>0</v>
      </c>
      <c r="M1051" s="51" t="s">
        <v>0</v>
      </c>
      <c r="N1051" s="77"/>
      <c r="O1051" s="228">
        <v>8076</v>
      </c>
      <c r="P1051" s="228">
        <v>765</v>
      </c>
      <c r="Q1051" s="228">
        <v>284</v>
      </c>
      <c r="R1051" s="228">
        <v>214</v>
      </c>
    </row>
    <row r="1052" spans="2:18" ht="16.5" customHeight="1" x14ac:dyDescent="0.2">
      <c r="B1052" s="67">
        <v>45333</v>
      </c>
      <c r="C1052" s="50">
        <v>19853</v>
      </c>
      <c r="D1052" s="45">
        <v>6409</v>
      </c>
      <c r="E1052" s="51">
        <v>13444</v>
      </c>
      <c r="F1052" s="50" t="s">
        <v>0</v>
      </c>
      <c r="G1052" s="51" t="s">
        <v>0</v>
      </c>
      <c r="H1052" s="50" t="s">
        <v>0</v>
      </c>
      <c r="I1052" s="45" t="s">
        <v>0</v>
      </c>
      <c r="J1052" s="75" t="s">
        <v>0</v>
      </c>
      <c r="K1052" s="228" t="s">
        <v>0</v>
      </c>
      <c r="L1052" s="47" t="s">
        <v>0</v>
      </c>
      <c r="M1052" s="51" t="s">
        <v>0</v>
      </c>
      <c r="N1052" s="77"/>
      <c r="O1052" s="228">
        <v>5743</v>
      </c>
      <c r="P1052" s="228">
        <v>410</v>
      </c>
      <c r="Q1052" s="228">
        <v>170</v>
      </c>
      <c r="R1052" s="228">
        <v>86</v>
      </c>
    </row>
    <row r="1053" spans="2:18" ht="16.5" customHeight="1" x14ac:dyDescent="0.2">
      <c r="B1053" s="67">
        <v>45334</v>
      </c>
      <c r="C1053" s="50">
        <v>23552</v>
      </c>
      <c r="D1053" s="45">
        <v>9973</v>
      </c>
      <c r="E1053" s="51">
        <v>13579</v>
      </c>
      <c r="F1053" s="50" t="s">
        <v>0</v>
      </c>
      <c r="G1053" s="51" t="s">
        <v>0</v>
      </c>
      <c r="H1053" s="50" t="s">
        <v>0</v>
      </c>
      <c r="I1053" s="45" t="s">
        <v>0</v>
      </c>
      <c r="J1053" s="75" t="s">
        <v>0</v>
      </c>
      <c r="K1053" s="228" t="s">
        <v>0</v>
      </c>
      <c r="L1053" s="47" t="s">
        <v>0</v>
      </c>
      <c r="M1053" s="51" t="s">
        <v>0</v>
      </c>
      <c r="N1053" s="77"/>
      <c r="O1053" s="228">
        <v>8582</v>
      </c>
      <c r="P1053" s="228">
        <v>828</v>
      </c>
      <c r="Q1053" s="228">
        <v>297</v>
      </c>
      <c r="R1053" s="228">
        <v>266</v>
      </c>
    </row>
    <row r="1054" spans="2:18" ht="16.5" customHeight="1" x14ac:dyDescent="0.2">
      <c r="B1054" s="67">
        <v>45335</v>
      </c>
      <c r="C1054" s="50">
        <v>25855</v>
      </c>
      <c r="D1054" s="45">
        <v>12111</v>
      </c>
      <c r="E1054" s="51">
        <v>13744</v>
      </c>
      <c r="F1054" s="50" t="s">
        <v>0</v>
      </c>
      <c r="G1054" s="51" t="s">
        <v>0</v>
      </c>
      <c r="H1054" s="50" t="s">
        <v>0</v>
      </c>
      <c r="I1054" s="45" t="s">
        <v>0</v>
      </c>
      <c r="J1054" s="75" t="s">
        <v>0</v>
      </c>
      <c r="K1054" s="228" t="s">
        <v>0</v>
      </c>
      <c r="L1054" s="47" t="s">
        <v>0</v>
      </c>
      <c r="M1054" s="51" t="s">
        <v>0</v>
      </c>
      <c r="N1054" s="77"/>
      <c r="O1054" s="228">
        <v>10168</v>
      </c>
      <c r="P1054" s="228">
        <v>1094</v>
      </c>
      <c r="Q1054" s="228">
        <v>443</v>
      </c>
      <c r="R1054" s="228">
        <v>406</v>
      </c>
    </row>
    <row r="1055" spans="2:18" ht="16.5" customHeight="1" x14ac:dyDescent="0.2">
      <c r="B1055" s="67">
        <v>45336</v>
      </c>
      <c r="C1055" s="50">
        <v>26057</v>
      </c>
      <c r="D1055" s="45">
        <v>12232</v>
      </c>
      <c r="E1055" s="51">
        <v>13825</v>
      </c>
      <c r="F1055" s="50" t="s">
        <v>0</v>
      </c>
      <c r="G1055" s="51" t="s">
        <v>0</v>
      </c>
      <c r="H1055" s="50" t="s">
        <v>0</v>
      </c>
      <c r="I1055" s="45" t="s">
        <v>0</v>
      </c>
      <c r="J1055" s="75" t="s">
        <v>0</v>
      </c>
      <c r="K1055" s="228" t="s">
        <v>0</v>
      </c>
      <c r="L1055" s="47" t="s">
        <v>0</v>
      </c>
      <c r="M1055" s="51" t="s">
        <v>0</v>
      </c>
      <c r="N1055" s="77"/>
      <c r="O1055" s="228">
        <v>10182</v>
      </c>
      <c r="P1055" s="228">
        <v>1185</v>
      </c>
      <c r="Q1055" s="228">
        <v>458</v>
      </c>
      <c r="R1055" s="228">
        <v>407</v>
      </c>
    </row>
    <row r="1056" spans="2:18" ht="16.5" customHeight="1" x14ac:dyDescent="0.2">
      <c r="B1056" s="67">
        <v>45337</v>
      </c>
      <c r="C1056" s="50">
        <v>26425</v>
      </c>
      <c r="D1056" s="45">
        <v>12484</v>
      </c>
      <c r="E1056" s="51">
        <v>13941</v>
      </c>
      <c r="F1056" s="50" t="s">
        <v>0</v>
      </c>
      <c r="G1056" s="51" t="s">
        <v>0</v>
      </c>
      <c r="H1056" s="50" t="s">
        <v>0</v>
      </c>
      <c r="I1056" s="45" t="s">
        <v>0</v>
      </c>
      <c r="J1056" s="75" t="s">
        <v>0</v>
      </c>
      <c r="K1056" s="228" t="s">
        <v>0</v>
      </c>
      <c r="L1056" s="47" t="s">
        <v>0</v>
      </c>
      <c r="M1056" s="51" t="s">
        <v>0</v>
      </c>
      <c r="N1056" s="77"/>
      <c r="O1056" s="228">
        <v>10490</v>
      </c>
      <c r="P1056" s="228">
        <v>1130</v>
      </c>
      <c r="Q1056" s="228">
        <v>456</v>
      </c>
      <c r="R1056" s="228">
        <v>408</v>
      </c>
    </row>
    <row r="1057" spans="2:18" ht="16.5" customHeight="1" x14ac:dyDescent="0.2">
      <c r="B1057" s="67">
        <v>45338</v>
      </c>
      <c r="C1057" s="50">
        <v>27094</v>
      </c>
      <c r="D1057" s="45">
        <v>13496</v>
      </c>
      <c r="E1057" s="51">
        <v>13598</v>
      </c>
      <c r="F1057" s="50" t="s">
        <v>0</v>
      </c>
      <c r="G1057" s="51" t="s">
        <v>0</v>
      </c>
      <c r="H1057" s="50" t="s">
        <v>0</v>
      </c>
      <c r="I1057" s="45" t="s">
        <v>0</v>
      </c>
      <c r="J1057" s="75" t="s">
        <v>0</v>
      </c>
      <c r="K1057" s="228" t="s">
        <v>0</v>
      </c>
      <c r="L1057" s="47" t="s">
        <v>0</v>
      </c>
      <c r="M1057" s="51" t="s">
        <v>0</v>
      </c>
      <c r="N1057" s="77"/>
      <c r="O1057" s="228">
        <v>11305</v>
      </c>
      <c r="P1057" s="228">
        <v>1312</v>
      </c>
      <c r="Q1057" s="228">
        <v>492</v>
      </c>
      <c r="R1057" s="228">
        <v>387</v>
      </c>
    </row>
    <row r="1058" spans="2:18" ht="16.5" customHeight="1" x14ac:dyDescent="0.2">
      <c r="B1058" s="67">
        <v>45339</v>
      </c>
      <c r="C1058" s="50">
        <v>22836</v>
      </c>
      <c r="D1058" s="45">
        <v>9164</v>
      </c>
      <c r="E1058" s="51">
        <v>13672</v>
      </c>
      <c r="F1058" s="50" t="s">
        <v>0</v>
      </c>
      <c r="G1058" s="51" t="s">
        <v>0</v>
      </c>
      <c r="H1058" s="50" t="s">
        <v>0</v>
      </c>
      <c r="I1058" s="45" t="s">
        <v>0</v>
      </c>
      <c r="J1058" s="75" t="s">
        <v>0</v>
      </c>
      <c r="K1058" s="228" t="s">
        <v>0</v>
      </c>
      <c r="L1058" s="47" t="s">
        <v>0</v>
      </c>
      <c r="M1058" s="51" t="s">
        <v>0</v>
      </c>
      <c r="N1058" s="77"/>
      <c r="O1058" s="228">
        <v>7994</v>
      </c>
      <c r="P1058" s="228">
        <v>715</v>
      </c>
      <c r="Q1058" s="228">
        <v>274</v>
      </c>
      <c r="R1058" s="228">
        <v>181</v>
      </c>
    </row>
    <row r="1059" spans="2:18" ht="16.5" customHeight="1" x14ac:dyDescent="0.2">
      <c r="B1059" s="67">
        <v>45340</v>
      </c>
      <c r="C1059" s="50">
        <v>20065</v>
      </c>
      <c r="D1059" s="45">
        <v>6444</v>
      </c>
      <c r="E1059" s="51">
        <v>13621</v>
      </c>
      <c r="F1059" s="50" t="s">
        <v>0</v>
      </c>
      <c r="G1059" s="51" t="s">
        <v>0</v>
      </c>
      <c r="H1059" s="50" t="s">
        <v>0</v>
      </c>
      <c r="I1059" s="45" t="s">
        <v>0</v>
      </c>
      <c r="J1059" s="75" t="s">
        <v>0</v>
      </c>
      <c r="K1059" s="228" t="s">
        <v>0</v>
      </c>
      <c r="L1059" s="47" t="s">
        <v>0</v>
      </c>
      <c r="M1059" s="51" t="s">
        <v>0</v>
      </c>
      <c r="N1059" s="77"/>
      <c r="O1059" s="228">
        <v>5768</v>
      </c>
      <c r="P1059" s="228">
        <v>396</v>
      </c>
      <c r="Q1059" s="228">
        <v>163</v>
      </c>
      <c r="R1059" s="228">
        <v>117</v>
      </c>
    </row>
    <row r="1060" spans="2:18" ht="16.5" customHeight="1" x14ac:dyDescent="0.2">
      <c r="B1060" s="67">
        <v>45341</v>
      </c>
      <c r="C1060" s="50">
        <v>23256</v>
      </c>
      <c r="D1060" s="45">
        <v>9652</v>
      </c>
      <c r="E1060" s="51">
        <v>13604</v>
      </c>
      <c r="F1060" s="50" t="s">
        <v>0</v>
      </c>
      <c r="G1060" s="51" t="s">
        <v>0</v>
      </c>
      <c r="H1060" s="50" t="s">
        <v>0</v>
      </c>
      <c r="I1060" s="45" t="s">
        <v>0</v>
      </c>
      <c r="J1060" s="75" t="s">
        <v>0</v>
      </c>
      <c r="K1060" s="228" t="s">
        <v>0</v>
      </c>
      <c r="L1060" s="47" t="s">
        <v>0</v>
      </c>
      <c r="M1060" s="51" t="s">
        <v>0</v>
      </c>
      <c r="N1060" s="77"/>
      <c r="O1060" s="228">
        <v>8255</v>
      </c>
      <c r="P1060" s="228">
        <v>791</v>
      </c>
      <c r="Q1060" s="228">
        <v>322</v>
      </c>
      <c r="R1060" s="228">
        <v>284</v>
      </c>
    </row>
    <row r="1061" spans="2:18" ht="16.5" customHeight="1" x14ac:dyDescent="0.2">
      <c r="B1061" s="67">
        <v>45342</v>
      </c>
      <c r="C1061" s="50">
        <v>25549</v>
      </c>
      <c r="D1061" s="45">
        <v>12221</v>
      </c>
      <c r="E1061" s="51">
        <v>13328</v>
      </c>
      <c r="F1061" s="50" t="s">
        <v>0</v>
      </c>
      <c r="G1061" s="51" t="s">
        <v>0</v>
      </c>
      <c r="H1061" s="50" t="s">
        <v>0</v>
      </c>
      <c r="I1061" s="45" t="s">
        <v>0</v>
      </c>
      <c r="J1061" s="75" t="s">
        <v>0</v>
      </c>
      <c r="K1061" s="228" t="s">
        <v>0</v>
      </c>
      <c r="L1061" s="47" t="s">
        <v>0</v>
      </c>
      <c r="M1061" s="51" t="s">
        <v>0</v>
      </c>
      <c r="N1061" s="77"/>
      <c r="O1061" s="228">
        <v>10182</v>
      </c>
      <c r="P1061" s="228">
        <v>1243</v>
      </c>
      <c r="Q1061" s="228">
        <v>398</v>
      </c>
      <c r="R1061" s="228">
        <v>398</v>
      </c>
    </row>
    <row r="1062" spans="2:18" ht="16.5" customHeight="1" x14ac:dyDescent="0.2">
      <c r="B1062" s="67">
        <v>45343</v>
      </c>
      <c r="C1062" s="50">
        <v>26176</v>
      </c>
      <c r="D1062" s="45">
        <v>12765</v>
      </c>
      <c r="E1062" s="51">
        <v>13411</v>
      </c>
      <c r="F1062" s="50" t="s">
        <v>0</v>
      </c>
      <c r="G1062" s="51" t="s">
        <v>0</v>
      </c>
      <c r="H1062" s="50" t="s">
        <v>0</v>
      </c>
      <c r="I1062" s="45" t="s">
        <v>0</v>
      </c>
      <c r="J1062" s="75" t="s">
        <v>0</v>
      </c>
      <c r="K1062" s="228" t="s">
        <v>0</v>
      </c>
      <c r="L1062" s="47" t="s">
        <v>0</v>
      </c>
      <c r="M1062" s="51" t="s">
        <v>0</v>
      </c>
      <c r="N1062" s="77"/>
      <c r="O1062" s="228">
        <v>10700</v>
      </c>
      <c r="P1062" s="228">
        <v>1179</v>
      </c>
      <c r="Q1062" s="228">
        <v>465</v>
      </c>
      <c r="R1062" s="228">
        <v>421</v>
      </c>
    </row>
    <row r="1063" spans="2:18" ht="16.5" customHeight="1" x14ac:dyDescent="0.2">
      <c r="B1063" s="67">
        <v>45344</v>
      </c>
      <c r="C1063" s="50">
        <v>25652</v>
      </c>
      <c r="D1063" s="45">
        <v>12379</v>
      </c>
      <c r="E1063" s="51">
        <v>13273</v>
      </c>
      <c r="F1063" s="50" t="s">
        <v>0</v>
      </c>
      <c r="G1063" s="51" t="s">
        <v>0</v>
      </c>
      <c r="H1063" s="50" t="s">
        <v>0</v>
      </c>
      <c r="I1063" s="45" t="s">
        <v>0</v>
      </c>
      <c r="J1063" s="75" t="s">
        <v>0</v>
      </c>
      <c r="K1063" s="228" t="s">
        <v>0</v>
      </c>
      <c r="L1063" s="47" t="s">
        <v>0</v>
      </c>
      <c r="M1063" s="51" t="s">
        <v>0</v>
      </c>
      <c r="N1063" s="77"/>
      <c r="O1063" s="228">
        <v>10311</v>
      </c>
      <c r="P1063" s="228">
        <v>1159</v>
      </c>
      <c r="Q1063" s="228">
        <v>468</v>
      </c>
      <c r="R1063" s="228">
        <v>441</v>
      </c>
    </row>
    <row r="1064" spans="2:18" ht="16.5" customHeight="1" x14ac:dyDescent="0.2">
      <c r="B1064" s="67">
        <v>45345</v>
      </c>
      <c r="C1064" s="50">
        <v>26808</v>
      </c>
      <c r="D1064" s="45">
        <v>13606</v>
      </c>
      <c r="E1064" s="51">
        <v>13202</v>
      </c>
      <c r="F1064" s="50" t="s">
        <v>0</v>
      </c>
      <c r="G1064" s="51" t="s">
        <v>0</v>
      </c>
      <c r="H1064" s="50" t="s">
        <v>0</v>
      </c>
      <c r="I1064" s="45" t="s">
        <v>0</v>
      </c>
      <c r="J1064" s="75" t="s">
        <v>0</v>
      </c>
      <c r="K1064" s="228" t="s">
        <v>0</v>
      </c>
      <c r="L1064" s="47" t="s">
        <v>0</v>
      </c>
      <c r="M1064" s="51" t="s">
        <v>0</v>
      </c>
      <c r="N1064" s="77"/>
      <c r="O1064" s="228">
        <v>11506</v>
      </c>
      <c r="P1064" s="228">
        <v>1242</v>
      </c>
      <c r="Q1064" s="228">
        <v>476</v>
      </c>
      <c r="R1064" s="228">
        <v>382</v>
      </c>
    </row>
    <row r="1065" spans="2:18" ht="16.5" customHeight="1" x14ac:dyDescent="0.2">
      <c r="B1065" s="67">
        <v>45346</v>
      </c>
      <c r="C1065" s="50">
        <v>22975</v>
      </c>
      <c r="D1065" s="45">
        <v>9720</v>
      </c>
      <c r="E1065" s="51">
        <v>13255</v>
      </c>
      <c r="F1065" s="50" t="s">
        <v>0</v>
      </c>
      <c r="G1065" s="51" t="s">
        <v>0</v>
      </c>
      <c r="H1065" s="50" t="s">
        <v>0</v>
      </c>
      <c r="I1065" s="45" t="s">
        <v>0</v>
      </c>
      <c r="J1065" s="75" t="s">
        <v>0</v>
      </c>
      <c r="K1065" s="228" t="s">
        <v>0</v>
      </c>
      <c r="L1065" s="47" t="s">
        <v>0</v>
      </c>
      <c r="M1065" s="51" t="s">
        <v>0</v>
      </c>
      <c r="N1065" s="77"/>
      <c r="O1065" s="228">
        <v>8502</v>
      </c>
      <c r="P1065" s="228">
        <v>702</v>
      </c>
      <c r="Q1065" s="228">
        <v>287</v>
      </c>
      <c r="R1065" s="228">
        <v>229</v>
      </c>
    </row>
    <row r="1066" spans="2:18" ht="16.5" customHeight="1" x14ac:dyDescent="0.2">
      <c r="B1066" s="67">
        <v>45347</v>
      </c>
      <c r="C1066" s="50">
        <v>19913</v>
      </c>
      <c r="D1066" s="45">
        <v>6564</v>
      </c>
      <c r="E1066" s="51">
        <v>13349</v>
      </c>
      <c r="F1066" s="50" t="s">
        <v>0</v>
      </c>
      <c r="G1066" s="51" t="s">
        <v>0</v>
      </c>
      <c r="H1066" s="50" t="s">
        <v>0</v>
      </c>
      <c r="I1066" s="45" t="s">
        <v>0</v>
      </c>
      <c r="J1066" s="75" t="s">
        <v>0</v>
      </c>
      <c r="K1066" s="228" t="s">
        <v>0</v>
      </c>
      <c r="L1066" s="47" t="s">
        <v>0</v>
      </c>
      <c r="M1066" s="51" t="s">
        <v>0</v>
      </c>
      <c r="N1066" s="77"/>
      <c r="O1066" s="228">
        <v>5919</v>
      </c>
      <c r="P1066" s="228">
        <v>392</v>
      </c>
      <c r="Q1066" s="228">
        <v>154</v>
      </c>
      <c r="R1066" s="228">
        <v>99</v>
      </c>
    </row>
    <row r="1067" spans="2:18" ht="16.5" customHeight="1" x14ac:dyDescent="0.2">
      <c r="B1067" s="67">
        <v>45348</v>
      </c>
      <c r="C1067" s="50">
        <v>23505</v>
      </c>
      <c r="D1067" s="45">
        <v>9746</v>
      </c>
      <c r="E1067" s="51">
        <v>13759</v>
      </c>
      <c r="F1067" s="50" t="s">
        <v>0</v>
      </c>
      <c r="G1067" s="51" t="s">
        <v>0</v>
      </c>
      <c r="H1067" s="50" t="s">
        <v>0</v>
      </c>
      <c r="I1067" s="45" t="s">
        <v>0</v>
      </c>
      <c r="J1067" s="75" t="s">
        <v>0</v>
      </c>
      <c r="K1067" s="228" t="s">
        <v>0</v>
      </c>
      <c r="L1067" s="47" t="s">
        <v>0</v>
      </c>
      <c r="M1067" s="51" t="s">
        <v>0</v>
      </c>
      <c r="N1067" s="77"/>
      <c r="O1067" s="228">
        <v>8258</v>
      </c>
      <c r="P1067" s="228">
        <v>864</v>
      </c>
      <c r="Q1067" s="228">
        <v>315</v>
      </c>
      <c r="R1067" s="228">
        <v>309</v>
      </c>
    </row>
    <row r="1068" spans="2:18" ht="16.5" customHeight="1" x14ac:dyDescent="0.2">
      <c r="B1068" s="67">
        <v>45349</v>
      </c>
      <c r="C1068" s="50">
        <v>25656</v>
      </c>
      <c r="D1068" s="45">
        <v>11904</v>
      </c>
      <c r="E1068" s="51">
        <v>13752</v>
      </c>
      <c r="F1068" s="50" t="s">
        <v>0</v>
      </c>
      <c r="G1068" s="51" t="s">
        <v>0</v>
      </c>
      <c r="H1068" s="50" t="s">
        <v>0</v>
      </c>
      <c r="I1068" s="45" t="s">
        <v>0</v>
      </c>
      <c r="J1068" s="75" t="s">
        <v>0</v>
      </c>
      <c r="K1068" s="228" t="s">
        <v>0</v>
      </c>
      <c r="L1068" s="47" t="s">
        <v>0</v>
      </c>
      <c r="M1068" s="51" t="s">
        <v>0</v>
      </c>
      <c r="N1068" s="77"/>
      <c r="O1068" s="228">
        <v>9952</v>
      </c>
      <c r="P1068" s="228">
        <v>1140</v>
      </c>
      <c r="Q1068" s="228">
        <v>415</v>
      </c>
      <c r="R1068" s="228">
        <v>397</v>
      </c>
    </row>
    <row r="1069" spans="2:18" ht="16.5" customHeight="1" x14ac:dyDescent="0.2">
      <c r="B1069" s="67">
        <v>45350</v>
      </c>
      <c r="C1069" s="50">
        <v>26487</v>
      </c>
      <c r="D1069" s="45">
        <v>12284</v>
      </c>
      <c r="E1069" s="51">
        <v>14203</v>
      </c>
      <c r="F1069" s="50" t="s">
        <v>0</v>
      </c>
      <c r="G1069" s="51" t="s">
        <v>0</v>
      </c>
      <c r="H1069" s="50" t="s">
        <v>0</v>
      </c>
      <c r="I1069" s="45" t="s">
        <v>0</v>
      </c>
      <c r="J1069" s="75" t="s">
        <v>0</v>
      </c>
      <c r="K1069" s="228" t="s">
        <v>0</v>
      </c>
      <c r="L1069" s="47" t="s">
        <v>0</v>
      </c>
      <c r="M1069" s="51" t="s">
        <v>0</v>
      </c>
      <c r="N1069" s="77"/>
      <c r="O1069" s="228">
        <v>10239</v>
      </c>
      <c r="P1069" s="228">
        <v>1176</v>
      </c>
      <c r="Q1069" s="228">
        <v>460</v>
      </c>
      <c r="R1069" s="228">
        <v>409</v>
      </c>
    </row>
    <row r="1070" spans="2:18" ht="16.5" customHeight="1" x14ac:dyDescent="0.2">
      <c r="B1070" s="68">
        <v>45351</v>
      </c>
      <c r="C1070" s="52">
        <v>26012</v>
      </c>
      <c r="D1070" s="53">
        <v>12266</v>
      </c>
      <c r="E1070" s="54">
        <v>13746</v>
      </c>
      <c r="F1070" s="52" t="s">
        <v>0</v>
      </c>
      <c r="G1070" s="54" t="s">
        <v>0</v>
      </c>
      <c r="H1070" s="52" t="s">
        <v>0</v>
      </c>
      <c r="I1070" s="53" t="s">
        <v>0</v>
      </c>
      <c r="J1070" s="76" t="s">
        <v>0</v>
      </c>
      <c r="K1070" s="231" t="s">
        <v>0</v>
      </c>
      <c r="L1070" s="55" t="s">
        <v>0</v>
      </c>
      <c r="M1070" s="54" t="s">
        <v>0</v>
      </c>
      <c r="N1070" s="77"/>
      <c r="O1070" s="231">
        <v>10192</v>
      </c>
      <c r="P1070" s="231">
        <v>1181</v>
      </c>
      <c r="Q1070" s="231">
        <v>444</v>
      </c>
      <c r="R1070" s="231">
        <v>449</v>
      </c>
    </row>
    <row r="1071" spans="2:18" ht="16.5" customHeight="1" x14ac:dyDescent="0.2">
      <c r="B1071" s="199">
        <v>45352</v>
      </c>
      <c r="C1071" s="203">
        <v>26597</v>
      </c>
      <c r="D1071" s="201">
        <v>13260</v>
      </c>
      <c r="E1071" s="204">
        <v>13337</v>
      </c>
      <c r="F1071" s="203" t="s">
        <v>0</v>
      </c>
      <c r="G1071" s="204" t="s">
        <v>0</v>
      </c>
      <c r="H1071" s="203" t="s">
        <v>0</v>
      </c>
      <c r="I1071" s="201" t="s">
        <v>0</v>
      </c>
      <c r="J1071" s="202" t="s">
        <v>0</v>
      </c>
      <c r="K1071" s="233" t="s">
        <v>0</v>
      </c>
      <c r="L1071" s="200" t="s">
        <v>0</v>
      </c>
      <c r="M1071" s="204" t="s">
        <v>0</v>
      </c>
      <c r="N1071" s="77"/>
      <c r="O1071" s="233">
        <v>11184</v>
      </c>
      <c r="P1071" s="233">
        <v>1240</v>
      </c>
      <c r="Q1071" s="233">
        <v>450</v>
      </c>
      <c r="R1071" s="233">
        <v>386</v>
      </c>
    </row>
    <row r="1072" spans="2:18" ht="16.5" customHeight="1" x14ac:dyDescent="0.2">
      <c r="B1072" s="147">
        <v>45353</v>
      </c>
      <c r="C1072" s="177">
        <v>22632</v>
      </c>
      <c r="D1072" s="178">
        <v>9104</v>
      </c>
      <c r="E1072" s="179">
        <v>13528</v>
      </c>
      <c r="F1072" s="177" t="s">
        <v>0</v>
      </c>
      <c r="G1072" s="179" t="s">
        <v>0</v>
      </c>
      <c r="H1072" s="177" t="s">
        <v>0</v>
      </c>
      <c r="I1072" s="178" t="s">
        <v>0</v>
      </c>
      <c r="J1072" s="181" t="s">
        <v>0</v>
      </c>
      <c r="K1072" s="229" t="s">
        <v>0</v>
      </c>
      <c r="L1072" s="180" t="s">
        <v>0</v>
      </c>
      <c r="M1072" s="179" t="s">
        <v>0</v>
      </c>
      <c r="N1072" s="77"/>
      <c r="O1072" s="229">
        <v>8014</v>
      </c>
      <c r="P1072" s="229">
        <v>679</v>
      </c>
      <c r="Q1072" s="229">
        <v>226</v>
      </c>
      <c r="R1072" s="229">
        <v>185</v>
      </c>
    </row>
    <row r="1073" spans="2:18" ht="16.5" customHeight="1" x14ac:dyDescent="0.2">
      <c r="B1073" s="147">
        <v>45354</v>
      </c>
      <c r="C1073" s="177">
        <v>20147</v>
      </c>
      <c r="D1073" s="178">
        <v>6628</v>
      </c>
      <c r="E1073" s="179">
        <v>13519</v>
      </c>
      <c r="F1073" s="177" t="s">
        <v>0</v>
      </c>
      <c r="G1073" s="179" t="s">
        <v>0</v>
      </c>
      <c r="H1073" s="177" t="s">
        <v>0</v>
      </c>
      <c r="I1073" s="178" t="s">
        <v>0</v>
      </c>
      <c r="J1073" s="181" t="s">
        <v>0</v>
      </c>
      <c r="K1073" s="229" t="s">
        <v>0</v>
      </c>
      <c r="L1073" s="180" t="s">
        <v>0</v>
      </c>
      <c r="M1073" s="179" t="s">
        <v>0</v>
      </c>
      <c r="N1073" s="77"/>
      <c r="O1073" s="229">
        <v>5963</v>
      </c>
      <c r="P1073" s="229">
        <v>376</v>
      </c>
      <c r="Q1073" s="229">
        <v>178</v>
      </c>
      <c r="R1073" s="229">
        <v>111</v>
      </c>
    </row>
    <row r="1074" spans="2:18" ht="16.5" customHeight="1" x14ac:dyDescent="0.2">
      <c r="B1074" s="147">
        <v>45355</v>
      </c>
      <c r="C1074" s="177">
        <v>23863</v>
      </c>
      <c r="D1074" s="178">
        <v>10196</v>
      </c>
      <c r="E1074" s="179">
        <v>13667</v>
      </c>
      <c r="F1074" s="177" t="s">
        <v>0</v>
      </c>
      <c r="G1074" s="179" t="s">
        <v>0</v>
      </c>
      <c r="H1074" s="177" t="s">
        <v>0</v>
      </c>
      <c r="I1074" s="178" t="s">
        <v>0</v>
      </c>
      <c r="J1074" s="181" t="s">
        <v>0</v>
      </c>
      <c r="K1074" s="229" t="s">
        <v>0</v>
      </c>
      <c r="L1074" s="180" t="s">
        <v>0</v>
      </c>
      <c r="M1074" s="179" t="s">
        <v>0</v>
      </c>
      <c r="N1074" s="77"/>
      <c r="O1074" s="229">
        <v>8681</v>
      </c>
      <c r="P1074" s="229">
        <v>885</v>
      </c>
      <c r="Q1074" s="229">
        <v>344</v>
      </c>
      <c r="R1074" s="229">
        <v>286</v>
      </c>
    </row>
    <row r="1075" spans="2:18" ht="16.5" customHeight="1" x14ac:dyDescent="0.2">
      <c r="B1075" s="147">
        <v>45356</v>
      </c>
      <c r="C1075" s="177">
        <v>26060</v>
      </c>
      <c r="D1075" s="178">
        <v>12462</v>
      </c>
      <c r="E1075" s="179">
        <v>13598</v>
      </c>
      <c r="F1075" s="177" t="s">
        <v>0</v>
      </c>
      <c r="G1075" s="179" t="s">
        <v>0</v>
      </c>
      <c r="H1075" s="177" t="s">
        <v>0</v>
      </c>
      <c r="I1075" s="178" t="s">
        <v>0</v>
      </c>
      <c r="J1075" s="181" t="s">
        <v>0</v>
      </c>
      <c r="K1075" s="229" t="s">
        <v>0</v>
      </c>
      <c r="L1075" s="180" t="s">
        <v>0</v>
      </c>
      <c r="M1075" s="179" t="s">
        <v>0</v>
      </c>
      <c r="N1075" s="77"/>
      <c r="O1075" s="229">
        <v>10384</v>
      </c>
      <c r="P1075" s="229">
        <v>1203</v>
      </c>
      <c r="Q1075" s="229">
        <v>475</v>
      </c>
      <c r="R1075" s="229">
        <v>400</v>
      </c>
    </row>
    <row r="1076" spans="2:18" ht="16.5" customHeight="1" x14ac:dyDescent="0.2">
      <c r="B1076" s="147">
        <v>45357</v>
      </c>
      <c r="C1076" s="177">
        <v>26709</v>
      </c>
      <c r="D1076" s="178">
        <v>13000</v>
      </c>
      <c r="E1076" s="179">
        <v>13709</v>
      </c>
      <c r="F1076" s="177" t="s">
        <v>0</v>
      </c>
      <c r="G1076" s="179" t="s">
        <v>0</v>
      </c>
      <c r="H1076" s="177" t="s">
        <v>0</v>
      </c>
      <c r="I1076" s="178" t="s">
        <v>0</v>
      </c>
      <c r="J1076" s="181" t="s">
        <v>0</v>
      </c>
      <c r="K1076" s="229" t="s">
        <v>0</v>
      </c>
      <c r="L1076" s="180" t="s">
        <v>0</v>
      </c>
      <c r="M1076" s="179" t="s">
        <v>0</v>
      </c>
      <c r="N1076" s="77"/>
      <c r="O1076" s="229">
        <v>10916</v>
      </c>
      <c r="P1076" s="229">
        <v>1205</v>
      </c>
      <c r="Q1076" s="229">
        <v>459</v>
      </c>
      <c r="R1076" s="229">
        <v>420</v>
      </c>
    </row>
    <row r="1077" spans="2:18" ht="16.5" customHeight="1" x14ac:dyDescent="0.2">
      <c r="B1077" s="147">
        <v>45358</v>
      </c>
      <c r="C1077" s="177">
        <v>26270</v>
      </c>
      <c r="D1077" s="178">
        <v>12757</v>
      </c>
      <c r="E1077" s="179">
        <v>13513</v>
      </c>
      <c r="F1077" s="177" t="s">
        <v>0</v>
      </c>
      <c r="G1077" s="179" t="s">
        <v>0</v>
      </c>
      <c r="H1077" s="177" t="s">
        <v>0</v>
      </c>
      <c r="I1077" s="178" t="s">
        <v>0</v>
      </c>
      <c r="J1077" s="181" t="s">
        <v>0</v>
      </c>
      <c r="K1077" s="229" t="s">
        <v>0</v>
      </c>
      <c r="L1077" s="180" t="s">
        <v>0</v>
      </c>
      <c r="M1077" s="179" t="s">
        <v>0</v>
      </c>
      <c r="N1077" s="77"/>
      <c r="O1077" s="229">
        <v>10615</v>
      </c>
      <c r="P1077" s="229">
        <v>1240</v>
      </c>
      <c r="Q1077" s="229">
        <v>478</v>
      </c>
      <c r="R1077" s="229">
        <v>424</v>
      </c>
    </row>
    <row r="1078" spans="2:18" ht="16.5" customHeight="1" x14ac:dyDescent="0.2">
      <c r="B1078" s="147">
        <v>45359</v>
      </c>
      <c r="C1078" s="177">
        <v>27527</v>
      </c>
      <c r="D1078" s="178">
        <v>14066</v>
      </c>
      <c r="E1078" s="179">
        <v>13461</v>
      </c>
      <c r="F1078" s="177" t="s">
        <v>0</v>
      </c>
      <c r="G1078" s="179" t="s">
        <v>0</v>
      </c>
      <c r="H1078" s="177" t="s">
        <v>0</v>
      </c>
      <c r="I1078" s="178" t="s">
        <v>0</v>
      </c>
      <c r="J1078" s="181" t="s">
        <v>0</v>
      </c>
      <c r="K1078" s="229" t="s">
        <v>0</v>
      </c>
      <c r="L1078" s="180" t="s">
        <v>0</v>
      </c>
      <c r="M1078" s="179" t="s">
        <v>0</v>
      </c>
      <c r="N1078" s="77"/>
      <c r="O1078" s="229">
        <v>11882</v>
      </c>
      <c r="P1078" s="229">
        <v>1278</v>
      </c>
      <c r="Q1078" s="229">
        <v>491</v>
      </c>
      <c r="R1078" s="229">
        <v>415</v>
      </c>
    </row>
    <row r="1079" spans="2:18" ht="16.5" customHeight="1" x14ac:dyDescent="0.2">
      <c r="B1079" s="147">
        <v>45360</v>
      </c>
      <c r="C1079" s="177">
        <v>22714</v>
      </c>
      <c r="D1079" s="178">
        <v>9497</v>
      </c>
      <c r="E1079" s="179">
        <v>13217</v>
      </c>
      <c r="F1079" s="177" t="s">
        <v>0</v>
      </c>
      <c r="G1079" s="179" t="s">
        <v>0</v>
      </c>
      <c r="H1079" s="177" t="s">
        <v>0</v>
      </c>
      <c r="I1079" s="178" t="s">
        <v>0</v>
      </c>
      <c r="J1079" s="181" t="s">
        <v>0</v>
      </c>
      <c r="K1079" s="229" t="s">
        <v>0</v>
      </c>
      <c r="L1079" s="180" t="s">
        <v>0</v>
      </c>
      <c r="M1079" s="179" t="s">
        <v>0</v>
      </c>
      <c r="N1079" s="77"/>
      <c r="O1079" s="229">
        <v>8211</v>
      </c>
      <c r="P1079" s="229">
        <v>797</v>
      </c>
      <c r="Q1079" s="229">
        <v>265</v>
      </c>
      <c r="R1079" s="229">
        <v>224</v>
      </c>
    </row>
    <row r="1080" spans="2:18" ht="16.5" customHeight="1" x14ac:dyDescent="0.2">
      <c r="B1080" s="147">
        <v>45361</v>
      </c>
      <c r="C1080" s="177">
        <v>19982</v>
      </c>
      <c r="D1080" s="178">
        <v>6741</v>
      </c>
      <c r="E1080" s="179">
        <v>13241</v>
      </c>
      <c r="F1080" s="177" t="s">
        <v>0</v>
      </c>
      <c r="G1080" s="179" t="s">
        <v>0</v>
      </c>
      <c r="H1080" s="177" t="s">
        <v>0</v>
      </c>
      <c r="I1080" s="178" t="s">
        <v>0</v>
      </c>
      <c r="J1080" s="181" t="s">
        <v>0</v>
      </c>
      <c r="K1080" s="229" t="s">
        <v>0</v>
      </c>
      <c r="L1080" s="180" t="s">
        <v>0</v>
      </c>
      <c r="M1080" s="179" t="s">
        <v>0</v>
      </c>
      <c r="N1080" s="77"/>
      <c r="O1080" s="229">
        <v>6086</v>
      </c>
      <c r="P1080" s="229">
        <v>412</v>
      </c>
      <c r="Q1080" s="229">
        <v>137</v>
      </c>
      <c r="R1080" s="229">
        <v>106</v>
      </c>
    </row>
    <row r="1081" spans="2:18" ht="16.5" customHeight="1" x14ac:dyDescent="0.2">
      <c r="B1081" s="147">
        <v>45362</v>
      </c>
      <c r="C1081" s="177">
        <v>23389</v>
      </c>
      <c r="D1081" s="178">
        <v>10199</v>
      </c>
      <c r="E1081" s="179">
        <v>13190</v>
      </c>
      <c r="F1081" s="177" t="s">
        <v>0</v>
      </c>
      <c r="G1081" s="179" t="s">
        <v>0</v>
      </c>
      <c r="H1081" s="177" t="s">
        <v>0</v>
      </c>
      <c r="I1081" s="178" t="s">
        <v>0</v>
      </c>
      <c r="J1081" s="181" t="s">
        <v>0</v>
      </c>
      <c r="K1081" s="229" t="s">
        <v>0</v>
      </c>
      <c r="L1081" s="180" t="s">
        <v>0</v>
      </c>
      <c r="M1081" s="179" t="s">
        <v>0</v>
      </c>
      <c r="N1081" s="77"/>
      <c r="O1081" s="229">
        <v>8842</v>
      </c>
      <c r="P1081" s="229">
        <v>760</v>
      </c>
      <c r="Q1081" s="229">
        <v>310</v>
      </c>
      <c r="R1081" s="229">
        <v>287</v>
      </c>
    </row>
    <row r="1082" spans="2:18" ht="16.5" customHeight="1" x14ac:dyDescent="0.2">
      <c r="B1082" s="147">
        <v>45363</v>
      </c>
      <c r="C1082" s="177">
        <v>26017</v>
      </c>
      <c r="D1082" s="178">
        <v>12567</v>
      </c>
      <c r="E1082" s="179">
        <v>13450</v>
      </c>
      <c r="F1082" s="177" t="s">
        <v>0</v>
      </c>
      <c r="G1082" s="179" t="s">
        <v>0</v>
      </c>
      <c r="H1082" s="177" t="s">
        <v>0</v>
      </c>
      <c r="I1082" s="178" t="s">
        <v>0</v>
      </c>
      <c r="J1082" s="181" t="s">
        <v>0</v>
      </c>
      <c r="K1082" s="229" t="s">
        <v>0</v>
      </c>
      <c r="L1082" s="180" t="s">
        <v>0</v>
      </c>
      <c r="M1082" s="179" t="s">
        <v>0</v>
      </c>
      <c r="N1082" s="77"/>
      <c r="O1082" s="229">
        <v>10678</v>
      </c>
      <c r="P1082" s="229">
        <v>1141</v>
      </c>
      <c r="Q1082" s="229">
        <v>403</v>
      </c>
      <c r="R1082" s="229">
        <v>345</v>
      </c>
    </row>
    <row r="1083" spans="2:18" ht="16.5" customHeight="1" x14ac:dyDescent="0.2">
      <c r="B1083" s="147">
        <v>45364</v>
      </c>
      <c r="C1083" s="177">
        <v>26221</v>
      </c>
      <c r="D1083" s="178">
        <v>12808</v>
      </c>
      <c r="E1083" s="179">
        <v>13413</v>
      </c>
      <c r="F1083" s="177" t="s">
        <v>0</v>
      </c>
      <c r="G1083" s="179" t="s">
        <v>0</v>
      </c>
      <c r="H1083" s="177" t="s">
        <v>0</v>
      </c>
      <c r="I1083" s="178" t="s">
        <v>0</v>
      </c>
      <c r="J1083" s="181" t="s">
        <v>0</v>
      </c>
      <c r="K1083" s="229" t="s">
        <v>0</v>
      </c>
      <c r="L1083" s="180" t="s">
        <v>0</v>
      </c>
      <c r="M1083" s="179" t="s">
        <v>0</v>
      </c>
      <c r="N1083" s="77"/>
      <c r="O1083" s="229">
        <v>10697</v>
      </c>
      <c r="P1083" s="229">
        <v>1244</v>
      </c>
      <c r="Q1083" s="229">
        <v>486</v>
      </c>
      <c r="R1083" s="229">
        <v>381</v>
      </c>
    </row>
    <row r="1084" spans="2:18" ht="16.5" customHeight="1" x14ac:dyDescent="0.2">
      <c r="B1084" s="147">
        <v>45365</v>
      </c>
      <c r="C1084" s="177">
        <v>26427</v>
      </c>
      <c r="D1084" s="178">
        <v>13162</v>
      </c>
      <c r="E1084" s="179">
        <v>13265</v>
      </c>
      <c r="F1084" s="177" t="s">
        <v>0</v>
      </c>
      <c r="G1084" s="179" t="s">
        <v>0</v>
      </c>
      <c r="H1084" s="177" t="s">
        <v>0</v>
      </c>
      <c r="I1084" s="178" t="s">
        <v>0</v>
      </c>
      <c r="J1084" s="181" t="s">
        <v>0</v>
      </c>
      <c r="K1084" s="229" t="s">
        <v>0</v>
      </c>
      <c r="L1084" s="180" t="s">
        <v>0</v>
      </c>
      <c r="M1084" s="179" t="s">
        <v>0</v>
      </c>
      <c r="N1084" s="77"/>
      <c r="O1084" s="229">
        <v>11094</v>
      </c>
      <c r="P1084" s="229">
        <v>1245</v>
      </c>
      <c r="Q1084" s="229">
        <v>448</v>
      </c>
      <c r="R1084" s="229">
        <v>375</v>
      </c>
    </row>
    <row r="1085" spans="2:18" ht="16.5" customHeight="1" x14ac:dyDescent="0.2">
      <c r="B1085" s="147">
        <v>45366</v>
      </c>
      <c r="C1085" s="177">
        <v>26957</v>
      </c>
      <c r="D1085" s="178">
        <v>14044</v>
      </c>
      <c r="E1085" s="179">
        <v>12913</v>
      </c>
      <c r="F1085" s="177" t="s">
        <v>0</v>
      </c>
      <c r="G1085" s="179" t="s">
        <v>0</v>
      </c>
      <c r="H1085" s="177" t="s">
        <v>0</v>
      </c>
      <c r="I1085" s="178" t="s">
        <v>0</v>
      </c>
      <c r="J1085" s="181" t="s">
        <v>0</v>
      </c>
      <c r="K1085" s="229" t="s">
        <v>0</v>
      </c>
      <c r="L1085" s="180" t="s">
        <v>0</v>
      </c>
      <c r="M1085" s="179" t="s">
        <v>0</v>
      </c>
      <c r="N1085" s="77"/>
      <c r="O1085" s="229">
        <v>11978</v>
      </c>
      <c r="P1085" s="229">
        <v>1263</v>
      </c>
      <c r="Q1085" s="229">
        <v>426</v>
      </c>
      <c r="R1085" s="229">
        <v>377</v>
      </c>
    </row>
    <row r="1086" spans="2:18" ht="16.5" customHeight="1" x14ac:dyDescent="0.2">
      <c r="B1086" s="147">
        <v>45367</v>
      </c>
      <c r="C1086" s="177">
        <v>22253</v>
      </c>
      <c r="D1086" s="178">
        <v>9543</v>
      </c>
      <c r="E1086" s="179">
        <v>12710</v>
      </c>
      <c r="F1086" s="177" t="s">
        <v>0</v>
      </c>
      <c r="G1086" s="179" t="s">
        <v>0</v>
      </c>
      <c r="H1086" s="177" t="s">
        <v>0</v>
      </c>
      <c r="I1086" s="178" t="s">
        <v>0</v>
      </c>
      <c r="J1086" s="181" t="s">
        <v>0</v>
      </c>
      <c r="K1086" s="229" t="s">
        <v>0</v>
      </c>
      <c r="L1086" s="180" t="s">
        <v>0</v>
      </c>
      <c r="M1086" s="179" t="s">
        <v>0</v>
      </c>
      <c r="N1086" s="77"/>
      <c r="O1086" s="229">
        <v>8365</v>
      </c>
      <c r="P1086" s="229">
        <v>753</v>
      </c>
      <c r="Q1086" s="229">
        <v>253</v>
      </c>
      <c r="R1086" s="229">
        <v>172</v>
      </c>
    </row>
    <row r="1087" spans="2:18" ht="16.5" customHeight="1" x14ac:dyDescent="0.2">
      <c r="B1087" s="147">
        <v>45368</v>
      </c>
      <c r="C1087" s="177">
        <v>19684</v>
      </c>
      <c r="D1087" s="178">
        <v>6712</v>
      </c>
      <c r="E1087" s="179">
        <v>12972</v>
      </c>
      <c r="F1087" s="177" t="s">
        <v>0</v>
      </c>
      <c r="G1087" s="179" t="s">
        <v>0</v>
      </c>
      <c r="H1087" s="177" t="s">
        <v>0</v>
      </c>
      <c r="I1087" s="178" t="s">
        <v>0</v>
      </c>
      <c r="J1087" s="181" t="s">
        <v>0</v>
      </c>
      <c r="K1087" s="229" t="s">
        <v>0</v>
      </c>
      <c r="L1087" s="180" t="s">
        <v>0</v>
      </c>
      <c r="M1087" s="179" t="s">
        <v>0</v>
      </c>
      <c r="N1087" s="77"/>
      <c r="O1087" s="229">
        <v>6072</v>
      </c>
      <c r="P1087" s="229">
        <v>403</v>
      </c>
      <c r="Q1087" s="229">
        <v>147</v>
      </c>
      <c r="R1087" s="229">
        <v>90</v>
      </c>
    </row>
    <row r="1088" spans="2:18" ht="16.5" customHeight="1" x14ac:dyDescent="0.2">
      <c r="B1088" s="147">
        <v>45369</v>
      </c>
      <c r="C1088" s="177">
        <v>23453</v>
      </c>
      <c r="D1088" s="178">
        <v>10595</v>
      </c>
      <c r="E1088" s="179">
        <v>12858</v>
      </c>
      <c r="F1088" s="177" t="s">
        <v>0</v>
      </c>
      <c r="G1088" s="179" t="s">
        <v>0</v>
      </c>
      <c r="H1088" s="177" t="s">
        <v>0</v>
      </c>
      <c r="I1088" s="178" t="s">
        <v>0</v>
      </c>
      <c r="J1088" s="181" t="s">
        <v>0</v>
      </c>
      <c r="K1088" s="229" t="s">
        <v>0</v>
      </c>
      <c r="L1088" s="180" t="s">
        <v>0</v>
      </c>
      <c r="M1088" s="179" t="s">
        <v>0</v>
      </c>
      <c r="N1088" s="77"/>
      <c r="O1088" s="229">
        <v>9147</v>
      </c>
      <c r="P1088" s="229">
        <v>850</v>
      </c>
      <c r="Q1088" s="229">
        <v>326</v>
      </c>
      <c r="R1088" s="229">
        <v>272</v>
      </c>
    </row>
    <row r="1089" spans="2:18" ht="16.5" customHeight="1" x14ac:dyDescent="0.2">
      <c r="B1089" s="147">
        <v>45370</v>
      </c>
      <c r="C1089" s="177">
        <v>25750</v>
      </c>
      <c r="D1089" s="178">
        <v>12653</v>
      </c>
      <c r="E1089" s="179">
        <v>13097</v>
      </c>
      <c r="F1089" s="177" t="s">
        <v>0</v>
      </c>
      <c r="G1089" s="179" t="s">
        <v>0</v>
      </c>
      <c r="H1089" s="177" t="s">
        <v>0</v>
      </c>
      <c r="I1089" s="178" t="s">
        <v>0</v>
      </c>
      <c r="J1089" s="181" t="s">
        <v>0</v>
      </c>
      <c r="K1089" s="229" t="s">
        <v>0</v>
      </c>
      <c r="L1089" s="180" t="s">
        <v>0</v>
      </c>
      <c r="M1089" s="179" t="s">
        <v>0</v>
      </c>
      <c r="N1089" s="77"/>
      <c r="O1089" s="229">
        <v>10738</v>
      </c>
      <c r="P1089" s="229">
        <v>1124</v>
      </c>
      <c r="Q1089" s="229">
        <v>412</v>
      </c>
      <c r="R1089" s="229">
        <v>379</v>
      </c>
    </row>
    <row r="1090" spans="2:18" ht="16.5" customHeight="1" x14ac:dyDescent="0.2">
      <c r="B1090" s="147">
        <v>45371</v>
      </c>
      <c r="C1090" s="177">
        <v>26156</v>
      </c>
      <c r="D1090" s="178">
        <v>12860</v>
      </c>
      <c r="E1090" s="179">
        <v>13296</v>
      </c>
      <c r="F1090" s="177" t="s">
        <v>0</v>
      </c>
      <c r="G1090" s="179" t="s">
        <v>0</v>
      </c>
      <c r="H1090" s="177" t="s">
        <v>0</v>
      </c>
      <c r="I1090" s="178" t="s">
        <v>0</v>
      </c>
      <c r="J1090" s="181" t="s">
        <v>0</v>
      </c>
      <c r="K1090" s="229" t="s">
        <v>0</v>
      </c>
      <c r="L1090" s="180" t="s">
        <v>0</v>
      </c>
      <c r="M1090" s="179" t="s">
        <v>0</v>
      </c>
      <c r="N1090" s="77"/>
      <c r="O1090" s="229">
        <v>10821</v>
      </c>
      <c r="P1090" s="229">
        <v>1214</v>
      </c>
      <c r="Q1090" s="229">
        <v>425</v>
      </c>
      <c r="R1090" s="229">
        <v>400</v>
      </c>
    </row>
    <row r="1091" spans="2:18" ht="16.5" customHeight="1" x14ac:dyDescent="0.2">
      <c r="B1091" s="147">
        <v>45372</v>
      </c>
      <c r="C1091" s="177">
        <v>26133</v>
      </c>
      <c r="D1091" s="178">
        <v>12965</v>
      </c>
      <c r="E1091" s="179">
        <v>13168</v>
      </c>
      <c r="F1091" s="177" t="s">
        <v>0</v>
      </c>
      <c r="G1091" s="179" t="s">
        <v>0</v>
      </c>
      <c r="H1091" s="177" t="s">
        <v>0</v>
      </c>
      <c r="I1091" s="178" t="s">
        <v>0</v>
      </c>
      <c r="J1091" s="181" t="s">
        <v>0</v>
      </c>
      <c r="K1091" s="229" t="s">
        <v>0</v>
      </c>
      <c r="L1091" s="180" t="s">
        <v>0</v>
      </c>
      <c r="M1091" s="179" t="s">
        <v>0</v>
      </c>
      <c r="N1091" s="77"/>
      <c r="O1091" s="229">
        <v>10806</v>
      </c>
      <c r="P1091" s="229">
        <v>1258</v>
      </c>
      <c r="Q1091" s="229">
        <v>501</v>
      </c>
      <c r="R1091" s="229">
        <v>400</v>
      </c>
    </row>
    <row r="1092" spans="2:18" ht="16.5" customHeight="1" x14ac:dyDescent="0.2">
      <c r="B1092" s="147">
        <v>45373</v>
      </c>
      <c r="C1092" s="177">
        <v>27080</v>
      </c>
      <c r="D1092" s="178">
        <v>13952</v>
      </c>
      <c r="E1092" s="179">
        <v>13128</v>
      </c>
      <c r="F1092" s="177" t="s">
        <v>0</v>
      </c>
      <c r="G1092" s="179" t="s">
        <v>0</v>
      </c>
      <c r="H1092" s="177" t="s">
        <v>0</v>
      </c>
      <c r="I1092" s="178" t="s">
        <v>0</v>
      </c>
      <c r="J1092" s="181" t="s">
        <v>0</v>
      </c>
      <c r="K1092" s="229" t="s">
        <v>0</v>
      </c>
      <c r="L1092" s="180" t="s">
        <v>0</v>
      </c>
      <c r="M1092" s="179" t="s">
        <v>0</v>
      </c>
      <c r="N1092" s="77"/>
      <c r="O1092" s="229">
        <v>11854</v>
      </c>
      <c r="P1092" s="229">
        <v>1289</v>
      </c>
      <c r="Q1092" s="229">
        <v>428</v>
      </c>
      <c r="R1092" s="229">
        <v>381</v>
      </c>
    </row>
    <row r="1093" spans="2:18" ht="16.5" customHeight="1" x14ac:dyDescent="0.2">
      <c r="B1093" s="147">
        <v>45374</v>
      </c>
      <c r="C1093" s="177">
        <v>22945</v>
      </c>
      <c r="D1093" s="178">
        <v>9808</v>
      </c>
      <c r="E1093" s="179">
        <v>13137</v>
      </c>
      <c r="F1093" s="177" t="s">
        <v>0</v>
      </c>
      <c r="G1093" s="179" t="s">
        <v>0</v>
      </c>
      <c r="H1093" s="177" t="s">
        <v>0</v>
      </c>
      <c r="I1093" s="178" t="s">
        <v>0</v>
      </c>
      <c r="J1093" s="181" t="s">
        <v>0</v>
      </c>
      <c r="K1093" s="229" t="s">
        <v>0</v>
      </c>
      <c r="L1093" s="180" t="s">
        <v>0</v>
      </c>
      <c r="M1093" s="179" t="s">
        <v>0</v>
      </c>
      <c r="N1093" s="77"/>
      <c r="O1093" s="229">
        <v>8618</v>
      </c>
      <c r="P1093" s="229">
        <v>686</v>
      </c>
      <c r="Q1093" s="229">
        <v>315</v>
      </c>
      <c r="R1093" s="229">
        <v>189</v>
      </c>
    </row>
    <row r="1094" spans="2:18" ht="16.5" customHeight="1" x14ac:dyDescent="0.2">
      <c r="B1094" s="147">
        <v>45375</v>
      </c>
      <c r="C1094" s="177">
        <v>19732</v>
      </c>
      <c r="D1094" s="178">
        <v>6822</v>
      </c>
      <c r="E1094" s="179">
        <v>12910</v>
      </c>
      <c r="F1094" s="177" t="s">
        <v>0</v>
      </c>
      <c r="G1094" s="179" t="s">
        <v>0</v>
      </c>
      <c r="H1094" s="177" t="s">
        <v>0</v>
      </c>
      <c r="I1094" s="178" t="s">
        <v>0</v>
      </c>
      <c r="J1094" s="181" t="s">
        <v>0</v>
      </c>
      <c r="K1094" s="229" t="s">
        <v>0</v>
      </c>
      <c r="L1094" s="180" t="s">
        <v>0</v>
      </c>
      <c r="M1094" s="179" t="s">
        <v>0</v>
      </c>
      <c r="N1094" s="77"/>
      <c r="O1094" s="229">
        <v>6165</v>
      </c>
      <c r="P1094" s="229">
        <v>406</v>
      </c>
      <c r="Q1094" s="229">
        <v>146</v>
      </c>
      <c r="R1094" s="229">
        <v>105</v>
      </c>
    </row>
    <row r="1095" spans="2:18" ht="16.5" customHeight="1" x14ac:dyDescent="0.2">
      <c r="B1095" s="147">
        <v>45376</v>
      </c>
      <c r="C1095" s="177">
        <v>23269</v>
      </c>
      <c r="D1095" s="178">
        <v>10472</v>
      </c>
      <c r="E1095" s="179">
        <v>12797</v>
      </c>
      <c r="F1095" s="177" t="s">
        <v>0</v>
      </c>
      <c r="G1095" s="179" t="s">
        <v>0</v>
      </c>
      <c r="H1095" s="177" t="s">
        <v>0</v>
      </c>
      <c r="I1095" s="178" t="s">
        <v>0</v>
      </c>
      <c r="J1095" s="181" t="s">
        <v>0</v>
      </c>
      <c r="K1095" s="229" t="s">
        <v>0</v>
      </c>
      <c r="L1095" s="180" t="s">
        <v>0</v>
      </c>
      <c r="M1095" s="179" t="s">
        <v>0</v>
      </c>
      <c r="N1095" s="77"/>
      <c r="O1095" s="229">
        <v>8969</v>
      </c>
      <c r="P1095" s="229">
        <v>854</v>
      </c>
      <c r="Q1095" s="229">
        <v>348</v>
      </c>
      <c r="R1095" s="229">
        <v>301</v>
      </c>
    </row>
    <row r="1096" spans="2:18" ht="16.5" customHeight="1" x14ac:dyDescent="0.2">
      <c r="B1096" s="147">
        <v>45377</v>
      </c>
      <c r="C1096" s="177">
        <v>25563</v>
      </c>
      <c r="D1096" s="178">
        <v>12589</v>
      </c>
      <c r="E1096" s="179">
        <v>12974</v>
      </c>
      <c r="F1096" s="177" t="s">
        <v>0</v>
      </c>
      <c r="G1096" s="179" t="s">
        <v>0</v>
      </c>
      <c r="H1096" s="177" t="s">
        <v>0</v>
      </c>
      <c r="I1096" s="178" t="s">
        <v>0</v>
      </c>
      <c r="J1096" s="181" t="s">
        <v>0</v>
      </c>
      <c r="K1096" s="229" t="s">
        <v>0</v>
      </c>
      <c r="L1096" s="180" t="s">
        <v>0</v>
      </c>
      <c r="M1096" s="179" t="s">
        <v>0</v>
      </c>
      <c r="N1096" s="77"/>
      <c r="O1096" s="229">
        <v>10675</v>
      </c>
      <c r="P1096" s="229">
        <v>1094</v>
      </c>
      <c r="Q1096" s="229">
        <v>446</v>
      </c>
      <c r="R1096" s="229">
        <v>374</v>
      </c>
    </row>
    <row r="1097" spans="2:18" ht="16.5" customHeight="1" x14ac:dyDescent="0.2">
      <c r="B1097" s="147">
        <v>45378</v>
      </c>
      <c r="C1097" s="177">
        <v>26270</v>
      </c>
      <c r="D1097" s="178">
        <v>13314</v>
      </c>
      <c r="E1097" s="179">
        <v>12956</v>
      </c>
      <c r="F1097" s="177" t="s">
        <v>0</v>
      </c>
      <c r="G1097" s="179" t="s">
        <v>0</v>
      </c>
      <c r="H1097" s="177" t="s">
        <v>0</v>
      </c>
      <c r="I1097" s="178" t="s">
        <v>0</v>
      </c>
      <c r="J1097" s="181" t="s">
        <v>0</v>
      </c>
      <c r="K1097" s="229" t="s">
        <v>0</v>
      </c>
      <c r="L1097" s="180" t="s">
        <v>0</v>
      </c>
      <c r="M1097" s="179" t="s">
        <v>0</v>
      </c>
      <c r="N1097" s="77"/>
      <c r="O1097" s="229">
        <v>11205</v>
      </c>
      <c r="P1097" s="229">
        <v>1223</v>
      </c>
      <c r="Q1097" s="229">
        <v>493</v>
      </c>
      <c r="R1097" s="229">
        <v>393</v>
      </c>
    </row>
    <row r="1098" spans="2:18" ht="16.5" customHeight="1" x14ac:dyDescent="0.2">
      <c r="B1098" s="147">
        <v>45379</v>
      </c>
      <c r="C1098" s="177">
        <v>27292</v>
      </c>
      <c r="D1098" s="178">
        <v>14743</v>
      </c>
      <c r="E1098" s="179">
        <v>12549</v>
      </c>
      <c r="F1098" s="177" t="s">
        <v>0</v>
      </c>
      <c r="G1098" s="179" t="s">
        <v>0</v>
      </c>
      <c r="H1098" s="177" t="s">
        <v>0</v>
      </c>
      <c r="I1098" s="178" t="s">
        <v>0</v>
      </c>
      <c r="J1098" s="181" t="s">
        <v>0</v>
      </c>
      <c r="K1098" s="229" t="s">
        <v>0</v>
      </c>
      <c r="L1098" s="180" t="s">
        <v>0</v>
      </c>
      <c r="M1098" s="179" t="s">
        <v>0</v>
      </c>
      <c r="N1098" s="77"/>
      <c r="O1098" s="229">
        <v>12298</v>
      </c>
      <c r="P1098" s="229">
        <v>1395</v>
      </c>
      <c r="Q1098" s="229">
        <v>559</v>
      </c>
      <c r="R1098" s="229">
        <v>491</v>
      </c>
    </row>
    <row r="1099" spans="2:18" ht="16.5" customHeight="1" x14ac:dyDescent="0.2">
      <c r="B1099" s="147">
        <v>45380</v>
      </c>
      <c r="C1099" s="177">
        <v>23552</v>
      </c>
      <c r="D1099" s="178">
        <v>11634</v>
      </c>
      <c r="E1099" s="179">
        <v>11918</v>
      </c>
      <c r="F1099" s="177" t="s">
        <v>0</v>
      </c>
      <c r="G1099" s="179" t="s">
        <v>0</v>
      </c>
      <c r="H1099" s="177" t="s">
        <v>0</v>
      </c>
      <c r="I1099" s="178" t="s">
        <v>0</v>
      </c>
      <c r="J1099" s="181" t="s">
        <v>0</v>
      </c>
      <c r="K1099" s="229" t="s">
        <v>0</v>
      </c>
      <c r="L1099" s="180" t="s">
        <v>0</v>
      </c>
      <c r="M1099" s="179" t="s">
        <v>0</v>
      </c>
      <c r="N1099" s="77"/>
      <c r="O1099" s="229">
        <v>9903</v>
      </c>
      <c r="P1099" s="229">
        <v>1030</v>
      </c>
      <c r="Q1099" s="229">
        <v>404</v>
      </c>
      <c r="R1099" s="229">
        <v>297</v>
      </c>
    </row>
    <row r="1100" spans="2:18" ht="16.5" customHeight="1" x14ac:dyDescent="0.2">
      <c r="B1100" s="147">
        <v>45381</v>
      </c>
      <c r="C1100" s="177">
        <v>20043</v>
      </c>
      <c r="D1100" s="178">
        <v>8284</v>
      </c>
      <c r="E1100" s="179">
        <v>11759</v>
      </c>
      <c r="F1100" s="177" t="s">
        <v>0</v>
      </c>
      <c r="G1100" s="179" t="s">
        <v>0</v>
      </c>
      <c r="H1100" s="177" t="s">
        <v>0</v>
      </c>
      <c r="I1100" s="178" t="s">
        <v>0</v>
      </c>
      <c r="J1100" s="181" t="s">
        <v>0</v>
      </c>
      <c r="K1100" s="229" t="s">
        <v>0</v>
      </c>
      <c r="L1100" s="180" t="s">
        <v>0</v>
      </c>
      <c r="M1100" s="179" t="s">
        <v>0</v>
      </c>
      <c r="N1100" s="77"/>
      <c r="O1100" s="229">
        <v>7365</v>
      </c>
      <c r="P1100" s="229">
        <v>563</v>
      </c>
      <c r="Q1100" s="229">
        <v>222</v>
      </c>
      <c r="R1100" s="229">
        <v>134</v>
      </c>
    </row>
    <row r="1101" spans="2:18" ht="16.5" customHeight="1" x14ac:dyDescent="0.2">
      <c r="B1101" s="68">
        <v>45382</v>
      </c>
      <c r="C1101" s="52">
        <v>18505</v>
      </c>
      <c r="D1101" s="53">
        <v>6659</v>
      </c>
      <c r="E1101" s="54">
        <v>11846</v>
      </c>
      <c r="F1101" s="52" t="s">
        <v>0</v>
      </c>
      <c r="G1101" s="54" t="s">
        <v>0</v>
      </c>
      <c r="H1101" s="52" t="s">
        <v>0</v>
      </c>
      <c r="I1101" s="53" t="s">
        <v>0</v>
      </c>
      <c r="J1101" s="76" t="s">
        <v>0</v>
      </c>
      <c r="K1101" s="231" t="s">
        <v>0</v>
      </c>
      <c r="L1101" s="55" t="s">
        <v>0</v>
      </c>
      <c r="M1101" s="54" t="s">
        <v>0</v>
      </c>
      <c r="N1101" s="77"/>
      <c r="O1101" s="231">
        <v>6044</v>
      </c>
      <c r="P1101" s="231">
        <v>366</v>
      </c>
      <c r="Q1101" s="231">
        <v>144</v>
      </c>
      <c r="R1101" s="231">
        <v>105</v>
      </c>
    </row>
    <row r="1102" spans="2:18" ht="16.5" customHeight="1" x14ac:dyDescent="0.2">
      <c r="B1102" s="147">
        <v>45383</v>
      </c>
      <c r="C1102" s="177">
        <v>18047</v>
      </c>
      <c r="D1102" s="178">
        <v>6351</v>
      </c>
      <c r="E1102" s="179">
        <v>11696</v>
      </c>
      <c r="F1102" s="177" t="s">
        <v>0</v>
      </c>
      <c r="G1102" s="179" t="s">
        <v>0</v>
      </c>
      <c r="H1102" s="177" t="s">
        <v>0</v>
      </c>
      <c r="I1102" s="178" t="s">
        <v>0</v>
      </c>
      <c r="J1102" s="181" t="s">
        <v>0</v>
      </c>
      <c r="K1102" s="229" t="s">
        <v>0</v>
      </c>
      <c r="L1102" s="180" t="s">
        <v>0</v>
      </c>
      <c r="M1102" s="179" t="s">
        <v>0</v>
      </c>
      <c r="N1102" s="77"/>
      <c r="O1102" s="229">
        <v>5717</v>
      </c>
      <c r="P1102" s="229">
        <v>374</v>
      </c>
      <c r="Q1102" s="229">
        <v>152</v>
      </c>
      <c r="R1102" s="229">
        <v>108</v>
      </c>
    </row>
    <row r="1103" spans="2:18" ht="16.5" customHeight="1" x14ac:dyDescent="0.2">
      <c r="B1103" s="147">
        <v>45384</v>
      </c>
      <c r="C1103" s="177">
        <v>21811</v>
      </c>
      <c r="D1103" s="178">
        <v>9698</v>
      </c>
      <c r="E1103" s="179">
        <v>12113</v>
      </c>
      <c r="F1103" s="177" t="s">
        <v>0</v>
      </c>
      <c r="G1103" s="179" t="s">
        <v>0</v>
      </c>
      <c r="H1103" s="177" t="s">
        <v>0</v>
      </c>
      <c r="I1103" s="178" t="s">
        <v>0</v>
      </c>
      <c r="J1103" s="181" t="s">
        <v>0</v>
      </c>
      <c r="K1103" s="229" t="s">
        <v>0</v>
      </c>
      <c r="L1103" s="180" t="s">
        <v>0</v>
      </c>
      <c r="M1103" s="179" t="s">
        <v>0</v>
      </c>
      <c r="N1103" s="77"/>
      <c r="O1103" s="229">
        <v>8403</v>
      </c>
      <c r="P1103" s="229">
        <v>760</v>
      </c>
      <c r="Q1103" s="229">
        <v>251</v>
      </c>
      <c r="R1103" s="229">
        <v>284</v>
      </c>
    </row>
    <row r="1104" spans="2:18" ht="16.5" customHeight="1" x14ac:dyDescent="0.2">
      <c r="B1104" s="147">
        <v>45385</v>
      </c>
      <c r="C1104" s="177">
        <v>24780</v>
      </c>
      <c r="D1104" s="178">
        <v>12204</v>
      </c>
      <c r="E1104" s="179">
        <v>12576</v>
      </c>
      <c r="F1104" s="177" t="s">
        <v>0</v>
      </c>
      <c r="G1104" s="179" t="s">
        <v>0</v>
      </c>
      <c r="H1104" s="177" t="s">
        <v>0</v>
      </c>
      <c r="I1104" s="178" t="s">
        <v>0</v>
      </c>
      <c r="J1104" s="181" t="s">
        <v>0</v>
      </c>
      <c r="K1104" s="229" t="s">
        <v>0</v>
      </c>
      <c r="L1104" s="180" t="s">
        <v>0</v>
      </c>
      <c r="M1104" s="179" t="s">
        <v>0</v>
      </c>
      <c r="N1104" s="77"/>
      <c r="O1104" s="229">
        <v>10409</v>
      </c>
      <c r="P1104" s="229">
        <v>1047</v>
      </c>
      <c r="Q1104" s="229">
        <v>394</v>
      </c>
      <c r="R1104" s="229">
        <v>354</v>
      </c>
    </row>
    <row r="1105" spans="2:18" ht="16.5" customHeight="1" x14ac:dyDescent="0.2">
      <c r="B1105" s="147">
        <v>45386</v>
      </c>
      <c r="C1105" s="177">
        <v>25693</v>
      </c>
      <c r="D1105" s="178">
        <v>12984</v>
      </c>
      <c r="E1105" s="179">
        <v>12709</v>
      </c>
      <c r="F1105" s="177" t="s">
        <v>0</v>
      </c>
      <c r="G1105" s="179" t="s">
        <v>0</v>
      </c>
      <c r="H1105" s="177" t="s">
        <v>0</v>
      </c>
      <c r="I1105" s="178" t="s">
        <v>0</v>
      </c>
      <c r="J1105" s="181" t="s">
        <v>0</v>
      </c>
      <c r="K1105" s="229" t="s">
        <v>0</v>
      </c>
      <c r="L1105" s="180" t="s">
        <v>0</v>
      </c>
      <c r="M1105" s="179" t="s">
        <v>0</v>
      </c>
      <c r="N1105" s="77"/>
      <c r="O1105" s="229">
        <v>10946</v>
      </c>
      <c r="P1105" s="229">
        <v>1196</v>
      </c>
      <c r="Q1105" s="229">
        <v>430</v>
      </c>
      <c r="R1105" s="229">
        <v>412</v>
      </c>
    </row>
    <row r="1106" spans="2:18" ht="16.5" customHeight="1" x14ac:dyDescent="0.2">
      <c r="B1106" s="147">
        <v>45387</v>
      </c>
      <c r="C1106" s="177">
        <v>26479</v>
      </c>
      <c r="D1106" s="178">
        <v>13915</v>
      </c>
      <c r="E1106" s="179">
        <v>12564</v>
      </c>
      <c r="F1106" s="177" t="s">
        <v>0</v>
      </c>
      <c r="G1106" s="179" t="s">
        <v>0</v>
      </c>
      <c r="H1106" s="177" t="s">
        <v>0</v>
      </c>
      <c r="I1106" s="178" t="s">
        <v>0</v>
      </c>
      <c r="J1106" s="181" t="s">
        <v>0</v>
      </c>
      <c r="K1106" s="229" t="s">
        <v>0</v>
      </c>
      <c r="L1106" s="180" t="s">
        <v>0</v>
      </c>
      <c r="M1106" s="179" t="s">
        <v>0</v>
      </c>
      <c r="N1106" s="77"/>
      <c r="O1106" s="229">
        <v>11778</v>
      </c>
      <c r="P1106" s="229">
        <v>1329</v>
      </c>
      <c r="Q1106" s="229">
        <v>428</v>
      </c>
      <c r="R1106" s="229">
        <v>380</v>
      </c>
    </row>
    <row r="1107" spans="2:18" ht="16.5" customHeight="1" x14ac:dyDescent="0.2">
      <c r="B1107" s="147">
        <v>45388</v>
      </c>
      <c r="C1107" s="177">
        <v>22166</v>
      </c>
      <c r="D1107" s="178">
        <v>9423</v>
      </c>
      <c r="E1107" s="179">
        <v>12743</v>
      </c>
      <c r="F1107" s="177" t="s">
        <v>0</v>
      </c>
      <c r="G1107" s="179" t="s">
        <v>0</v>
      </c>
      <c r="H1107" s="177" t="s">
        <v>0</v>
      </c>
      <c r="I1107" s="178" t="s">
        <v>0</v>
      </c>
      <c r="J1107" s="181" t="s">
        <v>0</v>
      </c>
      <c r="K1107" s="229" t="s">
        <v>0</v>
      </c>
      <c r="L1107" s="180" t="s">
        <v>0</v>
      </c>
      <c r="M1107" s="179" t="s">
        <v>0</v>
      </c>
      <c r="N1107" s="77"/>
      <c r="O1107" s="229">
        <v>8211</v>
      </c>
      <c r="P1107" s="229">
        <v>753</v>
      </c>
      <c r="Q1107" s="229">
        <v>285</v>
      </c>
      <c r="R1107" s="229">
        <v>174</v>
      </c>
    </row>
    <row r="1108" spans="2:18" ht="16.5" customHeight="1" x14ac:dyDescent="0.2">
      <c r="B1108" s="147">
        <v>45389</v>
      </c>
      <c r="C1108" s="177">
        <v>19249</v>
      </c>
      <c r="D1108" s="178">
        <v>6579</v>
      </c>
      <c r="E1108" s="179">
        <v>12670</v>
      </c>
      <c r="F1108" s="177" t="s">
        <v>0</v>
      </c>
      <c r="G1108" s="179" t="s">
        <v>0</v>
      </c>
      <c r="H1108" s="177" t="s">
        <v>0</v>
      </c>
      <c r="I1108" s="178" t="s">
        <v>0</v>
      </c>
      <c r="J1108" s="181" t="s">
        <v>0</v>
      </c>
      <c r="K1108" s="229" t="s">
        <v>0</v>
      </c>
      <c r="L1108" s="180" t="s">
        <v>0</v>
      </c>
      <c r="M1108" s="179" t="s">
        <v>0</v>
      </c>
      <c r="N1108" s="77"/>
      <c r="O1108" s="229">
        <v>5904</v>
      </c>
      <c r="P1108" s="229">
        <v>413</v>
      </c>
      <c r="Q1108" s="229">
        <v>167</v>
      </c>
      <c r="R1108" s="229">
        <v>95</v>
      </c>
    </row>
    <row r="1109" spans="2:18" ht="16.5" customHeight="1" x14ac:dyDescent="0.2">
      <c r="B1109" s="147">
        <v>45390</v>
      </c>
      <c r="C1109" s="177">
        <v>22754</v>
      </c>
      <c r="D1109" s="178">
        <v>9908</v>
      </c>
      <c r="E1109" s="179">
        <v>12846</v>
      </c>
      <c r="F1109" s="177" t="s">
        <v>0</v>
      </c>
      <c r="G1109" s="179" t="s">
        <v>0</v>
      </c>
      <c r="H1109" s="177" t="s">
        <v>0</v>
      </c>
      <c r="I1109" s="178" t="s">
        <v>0</v>
      </c>
      <c r="J1109" s="181" t="s">
        <v>0</v>
      </c>
      <c r="K1109" s="229" t="s">
        <v>0</v>
      </c>
      <c r="L1109" s="180" t="s">
        <v>0</v>
      </c>
      <c r="M1109" s="179" t="s">
        <v>0</v>
      </c>
      <c r="N1109" s="77"/>
      <c r="O1109" s="229">
        <v>8491</v>
      </c>
      <c r="P1109" s="229">
        <v>833</v>
      </c>
      <c r="Q1109" s="229">
        <v>286</v>
      </c>
      <c r="R1109" s="229">
        <v>298</v>
      </c>
    </row>
    <row r="1110" spans="2:18" ht="16.5" customHeight="1" x14ac:dyDescent="0.2">
      <c r="B1110" s="147">
        <v>45391</v>
      </c>
      <c r="C1110" s="177">
        <v>25647</v>
      </c>
      <c r="D1110" s="178">
        <v>12469</v>
      </c>
      <c r="E1110" s="179">
        <v>13178</v>
      </c>
      <c r="F1110" s="177" t="s">
        <v>0</v>
      </c>
      <c r="G1110" s="179" t="s">
        <v>0</v>
      </c>
      <c r="H1110" s="177" t="s">
        <v>0</v>
      </c>
      <c r="I1110" s="178" t="s">
        <v>0</v>
      </c>
      <c r="J1110" s="181" t="s">
        <v>0</v>
      </c>
      <c r="K1110" s="229" t="s">
        <v>0</v>
      </c>
      <c r="L1110" s="180" t="s">
        <v>0</v>
      </c>
      <c r="M1110" s="179" t="s">
        <v>0</v>
      </c>
      <c r="N1110" s="77"/>
      <c r="O1110" s="229">
        <v>10530</v>
      </c>
      <c r="P1110" s="229">
        <v>1152</v>
      </c>
      <c r="Q1110" s="229">
        <v>372</v>
      </c>
      <c r="R1110" s="229">
        <v>415</v>
      </c>
    </row>
    <row r="1111" spans="2:18" ht="16.5" customHeight="1" x14ac:dyDescent="0.2">
      <c r="B1111" s="147">
        <v>45392</v>
      </c>
      <c r="C1111" s="177">
        <v>26201</v>
      </c>
      <c r="D1111" s="178">
        <v>12958</v>
      </c>
      <c r="E1111" s="179">
        <v>13243</v>
      </c>
      <c r="F1111" s="177" t="s">
        <v>0</v>
      </c>
      <c r="G1111" s="179" t="s">
        <v>0</v>
      </c>
      <c r="H1111" s="177" t="s">
        <v>0</v>
      </c>
      <c r="I1111" s="178" t="s">
        <v>0</v>
      </c>
      <c r="J1111" s="181" t="s">
        <v>0</v>
      </c>
      <c r="K1111" s="229" t="s">
        <v>0</v>
      </c>
      <c r="L1111" s="180" t="s">
        <v>0</v>
      </c>
      <c r="M1111" s="179" t="s">
        <v>0</v>
      </c>
      <c r="N1111" s="77"/>
      <c r="O1111" s="229">
        <v>10800</v>
      </c>
      <c r="P1111" s="229">
        <v>1297</v>
      </c>
      <c r="Q1111" s="229">
        <v>485</v>
      </c>
      <c r="R1111" s="229">
        <v>376</v>
      </c>
    </row>
    <row r="1112" spans="2:18" ht="16.5" customHeight="1" x14ac:dyDescent="0.2">
      <c r="B1112" s="147">
        <v>45393</v>
      </c>
      <c r="C1112" s="177">
        <v>26135</v>
      </c>
      <c r="D1112" s="178">
        <v>12832</v>
      </c>
      <c r="E1112" s="179">
        <v>13303</v>
      </c>
      <c r="F1112" s="177" t="s">
        <v>0</v>
      </c>
      <c r="G1112" s="179" t="s">
        <v>0</v>
      </c>
      <c r="H1112" s="177" t="s">
        <v>0</v>
      </c>
      <c r="I1112" s="178" t="s">
        <v>0</v>
      </c>
      <c r="J1112" s="181" t="s">
        <v>0</v>
      </c>
      <c r="K1112" s="229" t="s">
        <v>0</v>
      </c>
      <c r="L1112" s="180" t="s">
        <v>0</v>
      </c>
      <c r="M1112" s="179" t="s">
        <v>0</v>
      </c>
      <c r="N1112" s="77"/>
      <c r="O1112" s="229">
        <v>10800</v>
      </c>
      <c r="P1112" s="229">
        <v>1183</v>
      </c>
      <c r="Q1112" s="229">
        <v>453</v>
      </c>
      <c r="R1112" s="229">
        <v>396</v>
      </c>
    </row>
    <row r="1113" spans="2:18" ht="16.5" customHeight="1" x14ac:dyDescent="0.2">
      <c r="B1113" s="147">
        <v>45394</v>
      </c>
      <c r="C1113" s="177">
        <v>26894</v>
      </c>
      <c r="D1113" s="178">
        <v>13809</v>
      </c>
      <c r="E1113" s="179">
        <v>13085</v>
      </c>
      <c r="F1113" s="177" t="s">
        <v>0</v>
      </c>
      <c r="G1113" s="179" t="s">
        <v>0</v>
      </c>
      <c r="H1113" s="177" t="s">
        <v>0</v>
      </c>
      <c r="I1113" s="178" t="s">
        <v>0</v>
      </c>
      <c r="J1113" s="181" t="s">
        <v>0</v>
      </c>
      <c r="K1113" s="229" t="s">
        <v>0</v>
      </c>
      <c r="L1113" s="180" t="s">
        <v>0</v>
      </c>
      <c r="M1113" s="179" t="s">
        <v>0</v>
      </c>
      <c r="N1113" s="77"/>
      <c r="O1113" s="229">
        <v>11692</v>
      </c>
      <c r="P1113" s="229">
        <v>1299</v>
      </c>
      <c r="Q1113" s="229">
        <v>456</v>
      </c>
      <c r="R1113" s="229">
        <v>362</v>
      </c>
    </row>
    <row r="1114" spans="2:18" ht="16.5" customHeight="1" x14ac:dyDescent="0.2">
      <c r="B1114" s="147">
        <v>45395</v>
      </c>
      <c r="C1114" s="177">
        <v>22631</v>
      </c>
      <c r="D1114" s="178">
        <v>9387</v>
      </c>
      <c r="E1114" s="179">
        <v>13244</v>
      </c>
      <c r="F1114" s="177" t="s">
        <v>0</v>
      </c>
      <c r="G1114" s="179" t="s">
        <v>0</v>
      </c>
      <c r="H1114" s="177" t="s">
        <v>0</v>
      </c>
      <c r="I1114" s="178" t="s">
        <v>0</v>
      </c>
      <c r="J1114" s="181" t="s">
        <v>0</v>
      </c>
      <c r="K1114" s="229" t="s">
        <v>0</v>
      </c>
      <c r="L1114" s="180" t="s">
        <v>0</v>
      </c>
      <c r="M1114" s="179" t="s">
        <v>0</v>
      </c>
      <c r="N1114" s="77"/>
      <c r="O1114" s="229">
        <v>8164</v>
      </c>
      <c r="P1114" s="229">
        <v>754</v>
      </c>
      <c r="Q1114" s="229">
        <v>267</v>
      </c>
      <c r="R1114" s="229">
        <v>202</v>
      </c>
    </row>
    <row r="1115" spans="2:18" ht="16.5" customHeight="1" x14ac:dyDescent="0.2">
      <c r="B1115" s="147">
        <v>45396</v>
      </c>
      <c r="C1115" s="177">
        <v>19628</v>
      </c>
      <c r="D1115" s="178">
        <v>6417</v>
      </c>
      <c r="E1115" s="179">
        <v>13211</v>
      </c>
      <c r="F1115" s="177" t="s">
        <v>0</v>
      </c>
      <c r="G1115" s="179" t="s">
        <v>0</v>
      </c>
      <c r="H1115" s="177" t="s">
        <v>0</v>
      </c>
      <c r="I1115" s="178" t="s">
        <v>0</v>
      </c>
      <c r="J1115" s="181" t="s">
        <v>0</v>
      </c>
      <c r="K1115" s="229" t="s">
        <v>0</v>
      </c>
      <c r="L1115" s="180" t="s">
        <v>0</v>
      </c>
      <c r="M1115" s="179" t="s">
        <v>0</v>
      </c>
      <c r="N1115" s="77"/>
      <c r="O1115" s="229">
        <v>5785</v>
      </c>
      <c r="P1115" s="229">
        <v>402</v>
      </c>
      <c r="Q1115" s="229">
        <v>161</v>
      </c>
      <c r="R1115" s="229">
        <v>69</v>
      </c>
    </row>
    <row r="1116" spans="2:18" ht="16.5" customHeight="1" x14ac:dyDescent="0.2">
      <c r="B1116" s="147">
        <v>45397</v>
      </c>
      <c r="C1116" s="177">
        <v>23321</v>
      </c>
      <c r="D1116" s="178">
        <v>10175</v>
      </c>
      <c r="E1116" s="179">
        <v>13146</v>
      </c>
      <c r="F1116" s="177" t="s">
        <v>0</v>
      </c>
      <c r="G1116" s="179" t="s">
        <v>0</v>
      </c>
      <c r="H1116" s="177" t="s">
        <v>0</v>
      </c>
      <c r="I1116" s="178" t="s">
        <v>0</v>
      </c>
      <c r="J1116" s="181" t="s">
        <v>0</v>
      </c>
      <c r="K1116" s="229" t="s">
        <v>0</v>
      </c>
      <c r="L1116" s="180" t="s">
        <v>0</v>
      </c>
      <c r="M1116" s="179" t="s">
        <v>0</v>
      </c>
      <c r="N1116" s="77"/>
      <c r="O1116" s="229">
        <v>8664</v>
      </c>
      <c r="P1116" s="229">
        <v>881</v>
      </c>
      <c r="Q1116" s="229">
        <v>331</v>
      </c>
      <c r="R1116" s="229">
        <v>299</v>
      </c>
    </row>
    <row r="1117" spans="2:18" ht="16.5" customHeight="1" x14ac:dyDescent="0.2">
      <c r="B1117" s="147">
        <v>45398</v>
      </c>
      <c r="C1117" s="177">
        <v>25950</v>
      </c>
      <c r="D1117" s="178">
        <v>12654</v>
      </c>
      <c r="E1117" s="179">
        <v>13296</v>
      </c>
      <c r="F1117" s="177" t="s">
        <v>0</v>
      </c>
      <c r="G1117" s="179" t="s">
        <v>0</v>
      </c>
      <c r="H1117" s="177" t="s">
        <v>0</v>
      </c>
      <c r="I1117" s="178" t="s">
        <v>0</v>
      </c>
      <c r="J1117" s="181" t="s">
        <v>0</v>
      </c>
      <c r="K1117" s="229" t="s">
        <v>0</v>
      </c>
      <c r="L1117" s="180" t="s">
        <v>0</v>
      </c>
      <c r="M1117" s="179" t="s">
        <v>0</v>
      </c>
      <c r="N1117" s="77"/>
      <c r="O1117" s="229">
        <v>10672</v>
      </c>
      <c r="P1117" s="229">
        <v>1202</v>
      </c>
      <c r="Q1117" s="229">
        <v>406</v>
      </c>
      <c r="R1117" s="229">
        <v>374</v>
      </c>
    </row>
    <row r="1118" spans="2:18" ht="16.5" customHeight="1" x14ac:dyDescent="0.2">
      <c r="B1118" s="147">
        <v>45399</v>
      </c>
      <c r="C1118" s="177">
        <v>26495</v>
      </c>
      <c r="D1118" s="178">
        <v>13008</v>
      </c>
      <c r="E1118" s="179">
        <v>13487</v>
      </c>
      <c r="F1118" s="177" t="s">
        <v>0</v>
      </c>
      <c r="G1118" s="179" t="s">
        <v>0</v>
      </c>
      <c r="H1118" s="177" t="s">
        <v>0</v>
      </c>
      <c r="I1118" s="178" t="s">
        <v>0</v>
      </c>
      <c r="J1118" s="181" t="s">
        <v>0</v>
      </c>
      <c r="K1118" s="229" t="s">
        <v>0</v>
      </c>
      <c r="L1118" s="180" t="s">
        <v>0</v>
      </c>
      <c r="M1118" s="179" t="s">
        <v>0</v>
      </c>
      <c r="N1118" s="77"/>
      <c r="O1118" s="229">
        <v>10846</v>
      </c>
      <c r="P1118" s="229">
        <v>1265</v>
      </c>
      <c r="Q1118" s="229">
        <v>488</v>
      </c>
      <c r="R1118" s="229">
        <v>409</v>
      </c>
    </row>
    <row r="1119" spans="2:18" ht="16.5" customHeight="1" x14ac:dyDescent="0.2">
      <c r="B1119" s="147">
        <v>45400</v>
      </c>
      <c r="C1119" s="177">
        <v>26137</v>
      </c>
      <c r="D1119" s="178">
        <v>12905</v>
      </c>
      <c r="E1119" s="179">
        <v>13232</v>
      </c>
      <c r="F1119" s="177" t="s">
        <v>0</v>
      </c>
      <c r="G1119" s="179" t="s">
        <v>0</v>
      </c>
      <c r="H1119" s="177" t="s">
        <v>0</v>
      </c>
      <c r="I1119" s="178" t="s">
        <v>0</v>
      </c>
      <c r="J1119" s="181" t="s">
        <v>0</v>
      </c>
      <c r="K1119" s="229" t="s">
        <v>0</v>
      </c>
      <c r="L1119" s="180" t="s">
        <v>0</v>
      </c>
      <c r="M1119" s="179" t="s">
        <v>0</v>
      </c>
      <c r="N1119" s="77"/>
      <c r="O1119" s="229">
        <v>10712</v>
      </c>
      <c r="P1119" s="229">
        <v>1304</v>
      </c>
      <c r="Q1119" s="229">
        <v>478</v>
      </c>
      <c r="R1119" s="229">
        <v>411</v>
      </c>
    </row>
    <row r="1120" spans="2:18" ht="16.5" customHeight="1" x14ac:dyDescent="0.2">
      <c r="B1120" s="147">
        <v>45401</v>
      </c>
      <c r="C1120" s="177">
        <v>26954</v>
      </c>
      <c r="D1120" s="178">
        <v>13951</v>
      </c>
      <c r="E1120" s="179">
        <v>13003</v>
      </c>
      <c r="F1120" s="177" t="s">
        <v>0</v>
      </c>
      <c r="G1120" s="179" t="s">
        <v>0</v>
      </c>
      <c r="H1120" s="177" t="s">
        <v>0</v>
      </c>
      <c r="I1120" s="178" t="s">
        <v>0</v>
      </c>
      <c r="J1120" s="181" t="s">
        <v>0</v>
      </c>
      <c r="K1120" s="229" t="s">
        <v>0</v>
      </c>
      <c r="L1120" s="180" t="s">
        <v>0</v>
      </c>
      <c r="M1120" s="179" t="s">
        <v>0</v>
      </c>
      <c r="N1120" s="77"/>
      <c r="O1120" s="229">
        <v>11841</v>
      </c>
      <c r="P1120" s="229">
        <v>1262</v>
      </c>
      <c r="Q1120" s="229">
        <v>450</v>
      </c>
      <c r="R1120" s="229">
        <v>398</v>
      </c>
    </row>
    <row r="1121" spans="2:18" ht="16.5" customHeight="1" x14ac:dyDescent="0.2">
      <c r="B1121" s="147">
        <v>45402</v>
      </c>
      <c r="C1121" s="177">
        <v>22435</v>
      </c>
      <c r="D1121" s="178">
        <v>9647</v>
      </c>
      <c r="E1121" s="179">
        <v>12788</v>
      </c>
      <c r="F1121" s="177" t="s">
        <v>0</v>
      </c>
      <c r="G1121" s="179" t="s">
        <v>0</v>
      </c>
      <c r="H1121" s="177" t="s">
        <v>0</v>
      </c>
      <c r="I1121" s="178" t="s">
        <v>0</v>
      </c>
      <c r="J1121" s="181" t="s">
        <v>0</v>
      </c>
      <c r="K1121" s="229" t="s">
        <v>0</v>
      </c>
      <c r="L1121" s="180" t="s">
        <v>0</v>
      </c>
      <c r="M1121" s="179" t="s">
        <v>0</v>
      </c>
      <c r="N1121" s="77"/>
      <c r="O1121" s="229">
        <v>8380</v>
      </c>
      <c r="P1121" s="229">
        <v>764</v>
      </c>
      <c r="Q1121" s="229">
        <v>307</v>
      </c>
      <c r="R1121" s="229">
        <v>196</v>
      </c>
    </row>
    <row r="1122" spans="2:18" ht="16.5" customHeight="1" x14ac:dyDescent="0.2">
      <c r="B1122" s="147">
        <v>45403</v>
      </c>
      <c r="C1122" s="177">
        <v>19440</v>
      </c>
      <c r="D1122" s="178">
        <v>6606</v>
      </c>
      <c r="E1122" s="179">
        <v>12834</v>
      </c>
      <c r="F1122" s="177" t="s">
        <v>0</v>
      </c>
      <c r="G1122" s="179" t="s">
        <v>0</v>
      </c>
      <c r="H1122" s="177" t="s">
        <v>0</v>
      </c>
      <c r="I1122" s="178" t="s">
        <v>0</v>
      </c>
      <c r="J1122" s="181" t="s">
        <v>0</v>
      </c>
      <c r="K1122" s="229" t="s">
        <v>0</v>
      </c>
      <c r="L1122" s="180" t="s">
        <v>0</v>
      </c>
      <c r="M1122" s="179" t="s">
        <v>0</v>
      </c>
      <c r="N1122" s="77"/>
      <c r="O1122" s="229">
        <v>5860</v>
      </c>
      <c r="P1122" s="229">
        <v>450</v>
      </c>
      <c r="Q1122" s="229">
        <v>174</v>
      </c>
      <c r="R1122" s="229">
        <v>122</v>
      </c>
    </row>
    <row r="1123" spans="2:18" ht="16.5" customHeight="1" x14ac:dyDescent="0.2">
      <c r="B1123" s="147">
        <v>45404</v>
      </c>
      <c r="C1123" s="177">
        <v>22672</v>
      </c>
      <c r="D1123" s="178">
        <v>10130</v>
      </c>
      <c r="E1123" s="179">
        <v>12542</v>
      </c>
      <c r="F1123" s="177" t="s">
        <v>0</v>
      </c>
      <c r="G1123" s="179" t="s">
        <v>0</v>
      </c>
      <c r="H1123" s="177" t="s">
        <v>0</v>
      </c>
      <c r="I1123" s="178" t="s">
        <v>0</v>
      </c>
      <c r="J1123" s="181" t="s">
        <v>0</v>
      </c>
      <c r="K1123" s="229" t="s">
        <v>0</v>
      </c>
      <c r="L1123" s="180" t="s">
        <v>0</v>
      </c>
      <c r="M1123" s="179" t="s">
        <v>0</v>
      </c>
      <c r="N1123" s="77"/>
      <c r="O1123" s="229">
        <v>8611</v>
      </c>
      <c r="P1123" s="229">
        <v>905</v>
      </c>
      <c r="Q1123" s="229">
        <v>318</v>
      </c>
      <c r="R1123" s="229">
        <v>296</v>
      </c>
    </row>
    <row r="1124" spans="2:18" ht="16.5" customHeight="1" x14ac:dyDescent="0.2">
      <c r="B1124" s="147">
        <v>45405</v>
      </c>
      <c r="C1124" s="177">
        <v>25322</v>
      </c>
      <c r="D1124" s="178">
        <v>12533</v>
      </c>
      <c r="E1124" s="179">
        <v>12789</v>
      </c>
      <c r="F1124" s="177" t="s">
        <v>0</v>
      </c>
      <c r="G1124" s="179" t="s">
        <v>0</v>
      </c>
      <c r="H1124" s="177" t="s">
        <v>0</v>
      </c>
      <c r="I1124" s="178" t="s">
        <v>0</v>
      </c>
      <c r="J1124" s="181" t="s">
        <v>0</v>
      </c>
      <c r="K1124" s="229" t="s">
        <v>0</v>
      </c>
      <c r="L1124" s="180" t="s">
        <v>0</v>
      </c>
      <c r="M1124" s="179" t="s">
        <v>0</v>
      </c>
      <c r="N1124" s="77"/>
      <c r="O1124" s="229">
        <v>10611</v>
      </c>
      <c r="P1124" s="229">
        <v>1106</v>
      </c>
      <c r="Q1124" s="229">
        <v>463</v>
      </c>
      <c r="R1124" s="229">
        <v>353</v>
      </c>
    </row>
    <row r="1125" spans="2:18" ht="16.5" customHeight="1" x14ac:dyDescent="0.2">
      <c r="B1125" s="147">
        <v>45406</v>
      </c>
      <c r="C1125" s="177">
        <v>25461</v>
      </c>
      <c r="D1125" s="178">
        <v>12955</v>
      </c>
      <c r="E1125" s="179">
        <v>12506</v>
      </c>
      <c r="F1125" s="177" t="s">
        <v>0</v>
      </c>
      <c r="G1125" s="179" t="s">
        <v>0</v>
      </c>
      <c r="H1125" s="177" t="s">
        <v>0</v>
      </c>
      <c r="I1125" s="178" t="s">
        <v>0</v>
      </c>
      <c r="J1125" s="181" t="s">
        <v>0</v>
      </c>
      <c r="K1125" s="229" t="s">
        <v>0</v>
      </c>
      <c r="L1125" s="180" t="s">
        <v>0</v>
      </c>
      <c r="M1125" s="179" t="s">
        <v>0</v>
      </c>
      <c r="N1125" s="77"/>
      <c r="O1125" s="229">
        <v>10857</v>
      </c>
      <c r="P1125" s="229">
        <v>1238</v>
      </c>
      <c r="Q1125" s="229">
        <v>462</v>
      </c>
      <c r="R1125" s="229">
        <v>398</v>
      </c>
    </row>
    <row r="1126" spans="2:18" ht="16.5" customHeight="1" x14ac:dyDescent="0.2">
      <c r="B1126" s="147">
        <v>45407</v>
      </c>
      <c r="C1126" s="177">
        <v>25520</v>
      </c>
      <c r="D1126" s="178">
        <v>12986</v>
      </c>
      <c r="E1126" s="179">
        <v>12534</v>
      </c>
      <c r="F1126" s="177" t="s">
        <v>0</v>
      </c>
      <c r="G1126" s="179" t="s">
        <v>0</v>
      </c>
      <c r="H1126" s="177" t="s">
        <v>0</v>
      </c>
      <c r="I1126" s="178" t="s">
        <v>0</v>
      </c>
      <c r="J1126" s="181" t="s">
        <v>0</v>
      </c>
      <c r="K1126" s="229" t="s">
        <v>0</v>
      </c>
      <c r="L1126" s="180" t="s">
        <v>0</v>
      </c>
      <c r="M1126" s="179" t="s">
        <v>0</v>
      </c>
      <c r="N1126" s="77"/>
      <c r="O1126" s="229">
        <v>10882</v>
      </c>
      <c r="P1126" s="229">
        <v>1232</v>
      </c>
      <c r="Q1126" s="229">
        <v>459</v>
      </c>
      <c r="R1126" s="229">
        <v>413</v>
      </c>
    </row>
    <row r="1127" spans="2:18" ht="16.5" customHeight="1" x14ac:dyDescent="0.2">
      <c r="B1127" s="147">
        <v>45408</v>
      </c>
      <c r="C1127" s="177">
        <v>26251</v>
      </c>
      <c r="D1127" s="178">
        <v>13808</v>
      </c>
      <c r="E1127" s="179">
        <v>12443</v>
      </c>
      <c r="F1127" s="177" t="s">
        <v>0</v>
      </c>
      <c r="G1127" s="179" t="s">
        <v>0</v>
      </c>
      <c r="H1127" s="177" t="s">
        <v>0</v>
      </c>
      <c r="I1127" s="178" t="s">
        <v>0</v>
      </c>
      <c r="J1127" s="181" t="s">
        <v>0</v>
      </c>
      <c r="K1127" s="229" t="s">
        <v>0</v>
      </c>
      <c r="L1127" s="180" t="s">
        <v>0</v>
      </c>
      <c r="M1127" s="179" t="s">
        <v>0</v>
      </c>
      <c r="N1127" s="77"/>
      <c r="O1127" s="229">
        <v>11802</v>
      </c>
      <c r="P1127" s="229">
        <v>1212</v>
      </c>
      <c r="Q1127" s="229">
        <v>451</v>
      </c>
      <c r="R1127" s="229">
        <v>343</v>
      </c>
    </row>
    <row r="1128" spans="2:18" ht="16.5" customHeight="1" x14ac:dyDescent="0.2">
      <c r="B1128" s="147">
        <v>45409</v>
      </c>
      <c r="C1128" s="177">
        <v>22221</v>
      </c>
      <c r="D1128" s="178">
        <v>9779</v>
      </c>
      <c r="E1128" s="179">
        <v>12442</v>
      </c>
      <c r="F1128" s="177" t="s">
        <v>0</v>
      </c>
      <c r="G1128" s="179" t="s">
        <v>0</v>
      </c>
      <c r="H1128" s="177" t="s">
        <v>0</v>
      </c>
      <c r="I1128" s="178" t="s">
        <v>0</v>
      </c>
      <c r="J1128" s="181" t="s">
        <v>0</v>
      </c>
      <c r="K1128" s="229" t="s">
        <v>0</v>
      </c>
      <c r="L1128" s="180" t="s">
        <v>0</v>
      </c>
      <c r="M1128" s="179" t="s">
        <v>0</v>
      </c>
      <c r="N1128" s="77"/>
      <c r="O1128" s="229">
        <v>8556</v>
      </c>
      <c r="P1128" s="229">
        <v>767</v>
      </c>
      <c r="Q1128" s="229">
        <v>267</v>
      </c>
      <c r="R1128" s="229">
        <v>189</v>
      </c>
    </row>
    <row r="1129" spans="2:18" ht="16.5" customHeight="1" x14ac:dyDescent="0.2">
      <c r="B1129" s="147">
        <v>45410</v>
      </c>
      <c r="C1129" s="177">
        <v>18939</v>
      </c>
      <c r="D1129" s="178">
        <v>6535</v>
      </c>
      <c r="E1129" s="179">
        <v>12404</v>
      </c>
      <c r="F1129" s="177" t="s">
        <v>0</v>
      </c>
      <c r="G1129" s="179" t="s">
        <v>0</v>
      </c>
      <c r="H1129" s="177" t="s">
        <v>0</v>
      </c>
      <c r="I1129" s="178" t="s">
        <v>0</v>
      </c>
      <c r="J1129" s="181" t="s">
        <v>0</v>
      </c>
      <c r="K1129" s="229" t="s">
        <v>0</v>
      </c>
      <c r="L1129" s="180" t="s">
        <v>0</v>
      </c>
      <c r="M1129" s="179" t="s">
        <v>0</v>
      </c>
      <c r="N1129" s="77"/>
      <c r="O1129" s="229">
        <v>5884</v>
      </c>
      <c r="P1129" s="229">
        <v>416</v>
      </c>
      <c r="Q1129" s="229">
        <v>151</v>
      </c>
      <c r="R1129" s="229">
        <v>84</v>
      </c>
    </row>
    <row r="1130" spans="2:18" ht="16.5" customHeight="1" x14ac:dyDescent="0.2">
      <c r="B1130" s="147">
        <v>45411</v>
      </c>
      <c r="C1130" s="177">
        <v>22034</v>
      </c>
      <c r="D1130" s="178">
        <v>9902</v>
      </c>
      <c r="E1130" s="179">
        <v>12132</v>
      </c>
      <c r="F1130" s="177" t="s">
        <v>0</v>
      </c>
      <c r="G1130" s="179" t="s">
        <v>0</v>
      </c>
      <c r="H1130" s="177" t="s">
        <v>0</v>
      </c>
      <c r="I1130" s="178" t="s">
        <v>0</v>
      </c>
      <c r="J1130" s="181" t="s">
        <v>0</v>
      </c>
      <c r="K1130" s="229" t="s">
        <v>0</v>
      </c>
      <c r="L1130" s="180" t="s">
        <v>0</v>
      </c>
      <c r="M1130" s="179" t="s">
        <v>0</v>
      </c>
      <c r="N1130" s="77"/>
      <c r="O1130" s="229">
        <v>8537</v>
      </c>
      <c r="P1130" s="229">
        <v>794</v>
      </c>
      <c r="Q1130" s="229">
        <v>315</v>
      </c>
      <c r="R1130" s="229">
        <v>256</v>
      </c>
    </row>
    <row r="1131" spans="2:18" ht="16.5" customHeight="1" x14ac:dyDescent="0.2">
      <c r="B1131" s="68">
        <v>45412</v>
      </c>
      <c r="C1131" s="52">
        <v>24826</v>
      </c>
      <c r="D1131" s="53">
        <v>12436</v>
      </c>
      <c r="E1131" s="54">
        <v>12390</v>
      </c>
      <c r="F1131" s="52" t="s">
        <v>0</v>
      </c>
      <c r="G1131" s="54" t="s">
        <v>0</v>
      </c>
      <c r="H1131" s="52" t="s">
        <v>0</v>
      </c>
      <c r="I1131" s="53" t="s">
        <v>0</v>
      </c>
      <c r="J1131" s="76" t="s">
        <v>0</v>
      </c>
      <c r="K1131" s="231" t="s">
        <v>0</v>
      </c>
      <c r="L1131" s="55" t="s">
        <v>0</v>
      </c>
      <c r="M1131" s="54" t="s">
        <v>0</v>
      </c>
      <c r="N1131" s="77"/>
      <c r="O1131" s="231">
        <v>10578</v>
      </c>
      <c r="P1131" s="231">
        <v>1073</v>
      </c>
      <c r="Q1131" s="231">
        <v>429</v>
      </c>
      <c r="R1131" s="231">
        <v>356</v>
      </c>
    </row>
    <row r="1132" spans="2:18" ht="16.5" customHeight="1" x14ac:dyDescent="0.2">
      <c r="B1132" s="182">
        <v>45413</v>
      </c>
      <c r="C1132" s="48">
        <v>25483</v>
      </c>
      <c r="D1132" s="46">
        <v>13019</v>
      </c>
      <c r="E1132" s="49">
        <v>12464</v>
      </c>
      <c r="F1132" s="48" t="s">
        <v>0</v>
      </c>
      <c r="G1132" s="49" t="s">
        <v>0</v>
      </c>
      <c r="H1132" s="48" t="s">
        <v>0</v>
      </c>
      <c r="I1132" s="46" t="s">
        <v>0</v>
      </c>
      <c r="J1132" s="107" t="s">
        <v>0</v>
      </c>
      <c r="K1132" s="227" t="s">
        <v>0</v>
      </c>
      <c r="L1132" s="198" t="s">
        <v>0</v>
      </c>
      <c r="M1132" s="49" t="s">
        <v>0</v>
      </c>
      <c r="N1132" s="77"/>
      <c r="O1132" s="227">
        <v>10973</v>
      </c>
      <c r="P1132" s="227">
        <v>1222</v>
      </c>
      <c r="Q1132" s="227">
        <v>454</v>
      </c>
      <c r="R1132" s="227">
        <v>370</v>
      </c>
    </row>
    <row r="1133" spans="2:18" ht="16.5" customHeight="1" x14ac:dyDescent="0.2">
      <c r="B1133" s="67">
        <v>45414</v>
      </c>
      <c r="C1133" s="50">
        <v>25427</v>
      </c>
      <c r="D1133" s="45">
        <v>12938</v>
      </c>
      <c r="E1133" s="51">
        <v>12489</v>
      </c>
      <c r="F1133" s="50" t="s">
        <v>0</v>
      </c>
      <c r="G1133" s="51" t="s">
        <v>0</v>
      </c>
      <c r="H1133" s="50" t="s">
        <v>0</v>
      </c>
      <c r="I1133" s="45" t="s">
        <v>0</v>
      </c>
      <c r="J1133" s="75" t="s">
        <v>0</v>
      </c>
      <c r="K1133" s="228" t="s">
        <v>0</v>
      </c>
      <c r="L1133" s="47" t="s">
        <v>0</v>
      </c>
      <c r="M1133" s="51" t="s">
        <v>0</v>
      </c>
      <c r="N1133" s="77"/>
      <c r="O1133" s="228">
        <v>10861</v>
      </c>
      <c r="P1133" s="228">
        <v>1256</v>
      </c>
      <c r="Q1133" s="228">
        <v>431</v>
      </c>
      <c r="R1133" s="228">
        <v>390</v>
      </c>
    </row>
    <row r="1134" spans="2:18" ht="16.5" customHeight="1" x14ac:dyDescent="0.2">
      <c r="B1134" s="67">
        <v>45415</v>
      </c>
      <c r="C1134" s="50">
        <v>26162</v>
      </c>
      <c r="D1134" s="45">
        <v>13990</v>
      </c>
      <c r="E1134" s="51">
        <v>12172</v>
      </c>
      <c r="F1134" s="50" t="s">
        <v>0</v>
      </c>
      <c r="G1134" s="51" t="s">
        <v>0</v>
      </c>
      <c r="H1134" s="50" t="s">
        <v>0</v>
      </c>
      <c r="I1134" s="45" t="s">
        <v>0</v>
      </c>
      <c r="J1134" s="75" t="s">
        <v>0</v>
      </c>
      <c r="K1134" s="228" t="s">
        <v>0</v>
      </c>
      <c r="L1134" s="47" t="s">
        <v>0</v>
      </c>
      <c r="M1134" s="51" t="s">
        <v>0</v>
      </c>
      <c r="N1134" s="77"/>
      <c r="O1134" s="228">
        <v>11803</v>
      </c>
      <c r="P1134" s="228">
        <v>1319</v>
      </c>
      <c r="Q1134" s="228">
        <v>479</v>
      </c>
      <c r="R1134" s="228">
        <v>389</v>
      </c>
    </row>
    <row r="1135" spans="2:18" ht="16.5" customHeight="1" x14ac:dyDescent="0.2">
      <c r="B1135" s="67">
        <v>45416</v>
      </c>
      <c r="C1135" s="50">
        <v>22038</v>
      </c>
      <c r="D1135" s="45">
        <v>9962</v>
      </c>
      <c r="E1135" s="51">
        <v>12076</v>
      </c>
      <c r="F1135" s="50" t="s">
        <v>0</v>
      </c>
      <c r="G1135" s="51" t="s">
        <v>0</v>
      </c>
      <c r="H1135" s="50" t="s">
        <v>0</v>
      </c>
      <c r="I1135" s="45" t="s">
        <v>0</v>
      </c>
      <c r="J1135" s="75" t="s">
        <v>0</v>
      </c>
      <c r="K1135" s="228" t="s">
        <v>0</v>
      </c>
      <c r="L1135" s="47" t="s">
        <v>0</v>
      </c>
      <c r="M1135" s="51" t="s">
        <v>0</v>
      </c>
      <c r="N1135" s="77"/>
      <c r="O1135" s="228">
        <v>8653</v>
      </c>
      <c r="P1135" s="228">
        <v>837</v>
      </c>
      <c r="Q1135" s="228">
        <v>277</v>
      </c>
      <c r="R1135" s="228">
        <v>195</v>
      </c>
    </row>
    <row r="1136" spans="2:18" ht="16.5" customHeight="1" x14ac:dyDescent="0.2">
      <c r="B1136" s="67">
        <v>45417</v>
      </c>
      <c r="C1136" s="50">
        <v>19314</v>
      </c>
      <c r="D1136" s="45">
        <v>7332</v>
      </c>
      <c r="E1136" s="51">
        <v>11982</v>
      </c>
      <c r="F1136" s="50" t="s">
        <v>0</v>
      </c>
      <c r="G1136" s="51" t="s">
        <v>0</v>
      </c>
      <c r="H1136" s="50" t="s">
        <v>0</v>
      </c>
      <c r="I1136" s="45" t="s">
        <v>0</v>
      </c>
      <c r="J1136" s="75" t="s">
        <v>0</v>
      </c>
      <c r="K1136" s="228" t="s">
        <v>0</v>
      </c>
      <c r="L1136" s="47" t="s">
        <v>0</v>
      </c>
      <c r="M1136" s="51" t="s">
        <v>0</v>
      </c>
      <c r="N1136" s="77"/>
      <c r="O1136" s="228">
        <v>6538</v>
      </c>
      <c r="P1136" s="228">
        <v>492</v>
      </c>
      <c r="Q1136" s="228">
        <v>201</v>
      </c>
      <c r="R1136" s="228">
        <v>101</v>
      </c>
    </row>
    <row r="1137" spans="2:18" ht="16.5" customHeight="1" x14ac:dyDescent="0.2">
      <c r="B1137" s="67">
        <v>45418</v>
      </c>
      <c r="C1137" s="50">
        <v>18594</v>
      </c>
      <c r="D1137" s="45">
        <v>6686</v>
      </c>
      <c r="E1137" s="51">
        <v>11908</v>
      </c>
      <c r="F1137" s="50" t="s">
        <v>0</v>
      </c>
      <c r="G1137" s="51" t="s">
        <v>0</v>
      </c>
      <c r="H1137" s="50" t="s">
        <v>0</v>
      </c>
      <c r="I1137" s="45" t="s">
        <v>0</v>
      </c>
      <c r="J1137" s="75" t="s">
        <v>0</v>
      </c>
      <c r="K1137" s="228" t="s">
        <v>0</v>
      </c>
      <c r="L1137" s="47" t="s">
        <v>0</v>
      </c>
      <c r="M1137" s="51" t="s">
        <v>0</v>
      </c>
      <c r="N1137" s="77"/>
      <c r="O1137" s="228">
        <v>5867</v>
      </c>
      <c r="P1137" s="228">
        <v>493</v>
      </c>
      <c r="Q1137" s="228">
        <v>196</v>
      </c>
      <c r="R1137" s="228">
        <v>130</v>
      </c>
    </row>
    <row r="1138" spans="2:18" ht="16.5" customHeight="1" x14ac:dyDescent="0.2">
      <c r="B1138" s="67">
        <v>45419</v>
      </c>
      <c r="C1138" s="50">
        <v>21974</v>
      </c>
      <c r="D1138" s="45">
        <v>10045</v>
      </c>
      <c r="E1138" s="51">
        <v>11929</v>
      </c>
      <c r="F1138" s="50" t="s">
        <v>0</v>
      </c>
      <c r="G1138" s="51" t="s">
        <v>0</v>
      </c>
      <c r="H1138" s="50" t="s">
        <v>0</v>
      </c>
      <c r="I1138" s="45" t="s">
        <v>0</v>
      </c>
      <c r="J1138" s="75" t="s">
        <v>0</v>
      </c>
      <c r="K1138" s="228" t="s">
        <v>0</v>
      </c>
      <c r="L1138" s="47" t="s">
        <v>0</v>
      </c>
      <c r="M1138" s="51" t="s">
        <v>0</v>
      </c>
      <c r="N1138" s="77"/>
      <c r="O1138" s="228">
        <v>8659</v>
      </c>
      <c r="P1138" s="228">
        <v>815</v>
      </c>
      <c r="Q1138" s="228">
        <v>298</v>
      </c>
      <c r="R1138" s="228">
        <v>273</v>
      </c>
    </row>
    <row r="1139" spans="2:18" ht="16.5" customHeight="1" x14ac:dyDescent="0.2">
      <c r="B1139" s="67">
        <v>45420</v>
      </c>
      <c r="C1139" s="50">
        <v>24901</v>
      </c>
      <c r="D1139" s="45">
        <v>12530</v>
      </c>
      <c r="E1139" s="51">
        <v>12371</v>
      </c>
      <c r="F1139" s="50" t="s">
        <v>0</v>
      </c>
      <c r="G1139" s="51" t="s">
        <v>0</v>
      </c>
      <c r="H1139" s="50" t="s">
        <v>0</v>
      </c>
      <c r="I1139" s="45" t="s">
        <v>0</v>
      </c>
      <c r="J1139" s="75" t="s">
        <v>0</v>
      </c>
      <c r="K1139" s="228" t="s">
        <v>0</v>
      </c>
      <c r="L1139" s="47" t="s">
        <v>0</v>
      </c>
      <c r="M1139" s="51" t="s">
        <v>0</v>
      </c>
      <c r="N1139" s="77"/>
      <c r="O1139" s="228">
        <v>10661</v>
      </c>
      <c r="P1139" s="228">
        <v>1114</v>
      </c>
      <c r="Q1139" s="228">
        <v>395</v>
      </c>
      <c r="R1139" s="228">
        <v>360</v>
      </c>
    </row>
    <row r="1140" spans="2:18" ht="16.5" customHeight="1" x14ac:dyDescent="0.2">
      <c r="B1140" s="67">
        <v>45421</v>
      </c>
      <c r="C1140" s="50">
        <v>25354</v>
      </c>
      <c r="D1140" s="45">
        <v>12651</v>
      </c>
      <c r="E1140" s="51">
        <v>12703</v>
      </c>
      <c r="F1140" s="50" t="s">
        <v>0</v>
      </c>
      <c r="G1140" s="51" t="s">
        <v>0</v>
      </c>
      <c r="H1140" s="50" t="s">
        <v>0</v>
      </c>
      <c r="I1140" s="45" t="s">
        <v>0</v>
      </c>
      <c r="J1140" s="75" t="s">
        <v>0</v>
      </c>
      <c r="K1140" s="228" t="s">
        <v>0</v>
      </c>
      <c r="L1140" s="47" t="s">
        <v>0</v>
      </c>
      <c r="M1140" s="51" t="s">
        <v>0</v>
      </c>
      <c r="N1140" s="77"/>
      <c r="O1140" s="228">
        <v>10642</v>
      </c>
      <c r="P1140" s="228">
        <v>1181</v>
      </c>
      <c r="Q1140" s="228">
        <v>459</v>
      </c>
      <c r="R1140" s="228">
        <v>369</v>
      </c>
    </row>
    <row r="1141" spans="2:18" ht="16.5" customHeight="1" x14ac:dyDescent="0.2">
      <c r="B1141" s="67">
        <v>45422</v>
      </c>
      <c r="C1141" s="50">
        <v>26788</v>
      </c>
      <c r="D1141" s="45">
        <v>14267</v>
      </c>
      <c r="E1141" s="51">
        <v>12521</v>
      </c>
      <c r="F1141" s="50" t="s">
        <v>0</v>
      </c>
      <c r="G1141" s="51" t="s">
        <v>0</v>
      </c>
      <c r="H1141" s="50" t="s">
        <v>0</v>
      </c>
      <c r="I1141" s="45" t="s">
        <v>0</v>
      </c>
      <c r="J1141" s="75" t="s">
        <v>0</v>
      </c>
      <c r="K1141" s="228" t="s">
        <v>0</v>
      </c>
      <c r="L1141" s="47" t="s">
        <v>0</v>
      </c>
      <c r="M1141" s="51" t="s">
        <v>0</v>
      </c>
      <c r="N1141" s="77"/>
      <c r="O1141" s="228">
        <v>12069</v>
      </c>
      <c r="P1141" s="228">
        <v>1321</v>
      </c>
      <c r="Q1141" s="228">
        <v>514</v>
      </c>
      <c r="R1141" s="228">
        <v>363</v>
      </c>
    </row>
    <row r="1142" spans="2:18" ht="16.5" customHeight="1" x14ac:dyDescent="0.2">
      <c r="B1142" s="67">
        <v>45423</v>
      </c>
      <c r="C1142" s="50">
        <v>22235</v>
      </c>
      <c r="D1142" s="45">
        <v>9771</v>
      </c>
      <c r="E1142" s="51">
        <v>12464</v>
      </c>
      <c r="F1142" s="50" t="s">
        <v>0</v>
      </c>
      <c r="G1142" s="51" t="s">
        <v>0</v>
      </c>
      <c r="H1142" s="50" t="s">
        <v>0</v>
      </c>
      <c r="I1142" s="45" t="s">
        <v>0</v>
      </c>
      <c r="J1142" s="75" t="s">
        <v>0</v>
      </c>
      <c r="K1142" s="228" t="s">
        <v>0</v>
      </c>
      <c r="L1142" s="47" t="s">
        <v>0</v>
      </c>
      <c r="M1142" s="51" t="s">
        <v>0</v>
      </c>
      <c r="N1142" s="77"/>
      <c r="O1142" s="228">
        <v>8531</v>
      </c>
      <c r="P1142" s="228">
        <v>769</v>
      </c>
      <c r="Q1142" s="228">
        <v>304</v>
      </c>
      <c r="R1142" s="228">
        <v>167</v>
      </c>
    </row>
    <row r="1143" spans="2:18" ht="16.5" customHeight="1" x14ac:dyDescent="0.2">
      <c r="B1143" s="67">
        <v>45424</v>
      </c>
      <c r="C1143" s="50">
        <v>18891</v>
      </c>
      <c r="D1143" s="45">
        <v>6485</v>
      </c>
      <c r="E1143" s="51">
        <v>12406</v>
      </c>
      <c r="F1143" s="50" t="s">
        <v>0</v>
      </c>
      <c r="G1143" s="51" t="s">
        <v>0</v>
      </c>
      <c r="H1143" s="50" t="s">
        <v>0</v>
      </c>
      <c r="I1143" s="45" t="s">
        <v>0</v>
      </c>
      <c r="J1143" s="75" t="s">
        <v>0</v>
      </c>
      <c r="K1143" s="228" t="s">
        <v>0</v>
      </c>
      <c r="L1143" s="47" t="s">
        <v>0</v>
      </c>
      <c r="M1143" s="51" t="s">
        <v>0</v>
      </c>
      <c r="N1143" s="77"/>
      <c r="O1143" s="228">
        <v>5811</v>
      </c>
      <c r="P1143" s="228">
        <v>412</v>
      </c>
      <c r="Q1143" s="228">
        <v>175</v>
      </c>
      <c r="R1143" s="228">
        <v>87</v>
      </c>
    </row>
    <row r="1144" spans="2:18" ht="16.5" customHeight="1" x14ac:dyDescent="0.2">
      <c r="B1144" s="67">
        <v>45425</v>
      </c>
      <c r="C1144" s="50">
        <v>22038</v>
      </c>
      <c r="D1144" s="45">
        <v>9594</v>
      </c>
      <c r="E1144" s="51">
        <v>12444</v>
      </c>
      <c r="F1144" s="50" t="s">
        <v>0</v>
      </c>
      <c r="G1144" s="51" t="s">
        <v>0</v>
      </c>
      <c r="H1144" s="50" t="s">
        <v>0</v>
      </c>
      <c r="I1144" s="45" t="s">
        <v>0</v>
      </c>
      <c r="J1144" s="75" t="s">
        <v>0</v>
      </c>
      <c r="K1144" s="228" t="s">
        <v>0</v>
      </c>
      <c r="L1144" s="47" t="s">
        <v>0</v>
      </c>
      <c r="M1144" s="51" t="s">
        <v>0</v>
      </c>
      <c r="N1144" s="77"/>
      <c r="O1144" s="228">
        <v>8144</v>
      </c>
      <c r="P1144" s="228">
        <v>847</v>
      </c>
      <c r="Q1144" s="228">
        <v>337</v>
      </c>
      <c r="R1144" s="228">
        <v>266</v>
      </c>
    </row>
    <row r="1145" spans="2:18" ht="16.5" customHeight="1" x14ac:dyDescent="0.2">
      <c r="B1145" s="67">
        <v>45426</v>
      </c>
      <c r="C1145" s="50">
        <v>25090</v>
      </c>
      <c r="D1145" s="45">
        <v>12327</v>
      </c>
      <c r="E1145" s="51">
        <v>12763</v>
      </c>
      <c r="F1145" s="50" t="s">
        <v>0</v>
      </c>
      <c r="G1145" s="51" t="s">
        <v>0</v>
      </c>
      <c r="H1145" s="50" t="s">
        <v>0</v>
      </c>
      <c r="I1145" s="45" t="s">
        <v>0</v>
      </c>
      <c r="J1145" s="75" t="s">
        <v>0</v>
      </c>
      <c r="K1145" s="228" t="s">
        <v>0</v>
      </c>
      <c r="L1145" s="47" t="s">
        <v>0</v>
      </c>
      <c r="M1145" s="51" t="s">
        <v>0</v>
      </c>
      <c r="N1145" s="77"/>
      <c r="O1145" s="228">
        <v>10388</v>
      </c>
      <c r="P1145" s="228">
        <v>1116</v>
      </c>
      <c r="Q1145" s="228">
        <v>452</v>
      </c>
      <c r="R1145" s="228">
        <v>371</v>
      </c>
    </row>
    <row r="1146" spans="2:18" ht="16.5" customHeight="1" x14ac:dyDescent="0.2">
      <c r="B1146" s="67">
        <v>45427</v>
      </c>
      <c r="C1146" s="50">
        <v>25428</v>
      </c>
      <c r="D1146" s="45">
        <v>12575</v>
      </c>
      <c r="E1146" s="51">
        <v>12853</v>
      </c>
      <c r="F1146" s="50" t="s">
        <v>0</v>
      </c>
      <c r="G1146" s="51" t="s">
        <v>0</v>
      </c>
      <c r="H1146" s="50" t="s">
        <v>0</v>
      </c>
      <c r="I1146" s="45" t="s">
        <v>0</v>
      </c>
      <c r="J1146" s="75" t="s">
        <v>0</v>
      </c>
      <c r="K1146" s="228" t="s">
        <v>0</v>
      </c>
      <c r="L1146" s="47" t="s">
        <v>0</v>
      </c>
      <c r="M1146" s="51" t="s">
        <v>0</v>
      </c>
      <c r="N1146" s="77"/>
      <c r="O1146" s="228">
        <v>10506</v>
      </c>
      <c r="P1146" s="228">
        <v>1230</v>
      </c>
      <c r="Q1146" s="228">
        <v>431</v>
      </c>
      <c r="R1146" s="228">
        <v>408</v>
      </c>
    </row>
    <row r="1147" spans="2:18" ht="16.5" customHeight="1" x14ac:dyDescent="0.2">
      <c r="B1147" s="67">
        <v>45428</v>
      </c>
      <c r="C1147" s="50">
        <v>25459</v>
      </c>
      <c r="D1147" s="45">
        <v>12414</v>
      </c>
      <c r="E1147" s="51">
        <v>13045</v>
      </c>
      <c r="F1147" s="50" t="s">
        <v>0</v>
      </c>
      <c r="G1147" s="51" t="s">
        <v>0</v>
      </c>
      <c r="H1147" s="50" t="s">
        <v>0</v>
      </c>
      <c r="I1147" s="45" t="s">
        <v>0</v>
      </c>
      <c r="J1147" s="75" t="s">
        <v>0</v>
      </c>
      <c r="K1147" s="228" t="s">
        <v>0</v>
      </c>
      <c r="L1147" s="47" t="s">
        <v>0</v>
      </c>
      <c r="M1147" s="51" t="s">
        <v>0</v>
      </c>
      <c r="N1147" s="77"/>
      <c r="O1147" s="228">
        <v>10482</v>
      </c>
      <c r="P1147" s="228">
        <v>1163</v>
      </c>
      <c r="Q1147" s="228">
        <v>426</v>
      </c>
      <c r="R1147" s="228">
        <v>343</v>
      </c>
    </row>
    <row r="1148" spans="2:18" ht="16.5" customHeight="1" x14ac:dyDescent="0.2">
      <c r="B1148" s="67">
        <v>45429</v>
      </c>
      <c r="C1148" s="50">
        <v>26570</v>
      </c>
      <c r="D1148" s="45">
        <v>13894</v>
      </c>
      <c r="E1148" s="51">
        <v>12676</v>
      </c>
      <c r="F1148" s="50" t="s">
        <v>0</v>
      </c>
      <c r="G1148" s="51" t="s">
        <v>0</v>
      </c>
      <c r="H1148" s="50" t="s">
        <v>0</v>
      </c>
      <c r="I1148" s="45" t="s">
        <v>0</v>
      </c>
      <c r="J1148" s="75" t="s">
        <v>0</v>
      </c>
      <c r="K1148" s="228" t="s">
        <v>0</v>
      </c>
      <c r="L1148" s="47" t="s">
        <v>0</v>
      </c>
      <c r="M1148" s="51" t="s">
        <v>0</v>
      </c>
      <c r="N1148" s="77"/>
      <c r="O1148" s="228">
        <v>11836</v>
      </c>
      <c r="P1148" s="228">
        <v>1246</v>
      </c>
      <c r="Q1148" s="228">
        <v>432</v>
      </c>
      <c r="R1148" s="228">
        <v>380</v>
      </c>
    </row>
    <row r="1149" spans="2:18" ht="16.5" customHeight="1" x14ac:dyDescent="0.2">
      <c r="B1149" s="67">
        <v>45430</v>
      </c>
      <c r="C1149" s="50">
        <v>22303</v>
      </c>
      <c r="D1149" s="45">
        <v>9882</v>
      </c>
      <c r="E1149" s="51">
        <v>12421</v>
      </c>
      <c r="F1149" s="50" t="s">
        <v>0</v>
      </c>
      <c r="G1149" s="51" t="s">
        <v>0</v>
      </c>
      <c r="H1149" s="50" t="s">
        <v>0</v>
      </c>
      <c r="I1149" s="45" t="s">
        <v>0</v>
      </c>
      <c r="J1149" s="75" t="s">
        <v>0</v>
      </c>
      <c r="K1149" s="228" t="s">
        <v>0</v>
      </c>
      <c r="L1149" s="47" t="s">
        <v>0</v>
      </c>
      <c r="M1149" s="51" t="s">
        <v>0</v>
      </c>
      <c r="N1149" s="77"/>
      <c r="O1149" s="228">
        <v>8689</v>
      </c>
      <c r="P1149" s="228">
        <v>750</v>
      </c>
      <c r="Q1149" s="228">
        <v>266</v>
      </c>
      <c r="R1149" s="228">
        <v>177</v>
      </c>
    </row>
    <row r="1150" spans="2:18" ht="16.5" customHeight="1" x14ac:dyDescent="0.2">
      <c r="B1150" s="67">
        <v>45431</v>
      </c>
      <c r="C1150" s="50">
        <v>19651</v>
      </c>
      <c r="D1150" s="45">
        <v>6847</v>
      </c>
      <c r="E1150" s="51">
        <v>12804</v>
      </c>
      <c r="F1150" s="50" t="s">
        <v>0</v>
      </c>
      <c r="G1150" s="51" t="s">
        <v>0</v>
      </c>
      <c r="H1150" s="50" t="s">
        <v>0</v>
      </c>
      <c r="I1150" s="45" t="s">
        <v>0</v>
      </c>
      <c r="J1150" s="75" t="s">
        <v>0</v>
      </c>
      <c r="K1150" s="228" t="s">
        <v>0</v>
      </c>
      <c r="L1150" s="47" t="s">
        <v>0</v>
      </c>
      <c r="M1150" s="51" t="s">
        <v>0</v>
      </c>
      <c r="N1150" s="77"/>
      <c r="O1150" s="228">
        <v>6163</v>
      </c>
      <c r="P1150" s="228">
        <v>432</v>
      </c>
      <c r="Q1150" s="228">
        <v>163</v>
      </c>
      <c r="R1150" s="228">
        <v>89</v>
      </c>
    </row>
    <row r="1151" spans="2:18" ht="16.5" customHeight="1" x14ac:dyDescent="0.2">
      <c r="B1151" s="67">
        <v>45432</v>
      </c>
      <c r="C1151" s="50">
        <v>22488</v>
      </c>
      <c r="D1151" s="45">
        <v>10212</v>
      </c>
      <c r="E1151" s="51">
        <v>12276</v>
      </c>
      <c r="F1151" s="50" t="s">
        <v>0</v>
      </c>
      <c r="G1151" s="51" t="s">
        <v>0</v>
      </c>
      <c r="H1151" s="50" t="s">
        <v>0</v>
      </c>
      <c r="I1151" s="45" t="s">
        <v>0</v>
      </c>
      <c r="J1151" s="75" t="s">
        <v>0</v>
      </c>
      <c r="K1151" s="228" t="s">
        <v>0</v>
      </c>
      <c r="L1151" s="47" t="s">
        <v>0</v>
      </c>
      <c r="M1151" s="51" t="s">
        <v>0</v>
      </c>
      <c r="N1151" s="77"/>
      <c r="O1151" s="228">
        <v>8660</v>
      </c>
      <c r="P1151" s="228">
        <v>898</v>
      </c>
      <c r="Q1151" s="228">
        <v>339</v>
      </c>
      <c r="R1151" s="228">
        <v>315</v>
      </c>
    </row>
    <row r="1152" spans="2:18" ht="16.5" customHeight="1" x14ac:dyDescent="0.2">
      <c r="B1152" s="67">
        <v>45433</v>
      </c>
      <c r="C1152" s="50">
        <v>25026</v>
      </c>
      <c r="D1152" s="45">
        <v>12495</v>
      </c>
      <c r="E1152" s="51">
        <v>12531</v>
      </c>
      <c r="F1152" s="50" t="s">
        <v>0</v>
      </c>
      <c r="G1152" s="51" t="s">
        <v>0</v>
      </c>
      <c r="H1152" s="50" t="s">
        <v>0</v>
      </c>
      <c r="I1152" s="45" t="s">
        <v>0</v>
      </c>
      <c r="J1152" s="75" t="s">
        <v>0</v>
      </c>
      <c r="K1152" s="228" t="s">
        <v>0</v>
      </c>
      <c r="L1152" s="47" t="s">
        <v>0</v>
      </c>
      <c r="M1152" s="51" t="s">
        <v>0</v>
      </c>
      <c r="N1152" s="77"/>
      <c r="O1152" s="228">
        <v>10532</v>
      </c>
      <c r="P1152" s="228">
        <v>1161</v>
      </c>
      <c r="Q1152" s="228">
        <v>393</v>
      </c>
      <c r="R1152" s="228">
        <v>409</v>
      </c>
    </row>
    <row r="1153" spans="2:18" ht="16.5" customHeight="1" x14ac:dyDescent="0.2">
      <c r="B1153" s="67">
        <v>45434</v>
      </c>
      <c r="C1153" s="50">
        <v>25476</v>
      </c>
      <c r="D1153" s="45">
        <v>12655</v>
      </c>
      <c r="E1153" s="51">
        <v>12821</v>
      </c>
      <c r="F1153" s="50" t="s">
        <v>0</v>
      </c>
      <c r="G1153" s="51" t="s">
        <v>0</v>
      </c>
      <c r="H1153" s="50" t="s">
        <v>0</v>
      </c>
      <c r="I1153" s="45" t="s">
        <v>0</v>
      </c>
      <c r="J1153" s="75" t="s">
        <v>0</v>
      </c>
      <c r="K1153" s="228" t="s">
        <v>0</v>
      </c>
      <c r="L1153" s="47" t="s">
        <v>0</v>
      </c>
      <c r="M1153" s="51" t="s">
        <v>0</v>
      </c>
      <c r="N1153" s="77"/>
      <c r="O1153" s="228">
        <v>10597</v>
      </c>
      <c r="P1153" s="228">
        <v>1239</v>
      </c>
      <c r="Q1153" s="228">
        <v>435</v>
      </c>
      <c r="R1153" s="228">
        <v>384</v>
      </c>
    </row>
    <row r="1154" spans="2:18" ht="16.5" customHeight="1" x14ac:dyDescent="0.2">
      <c r="B1154" s="67">
        <v>45435</v>
      </c>
      <c r="C1154" s="50">
        <v>25584</v>
      </c>
      <c r="D1154" s="45">
        <v>13080</v>
      </c>
      <c r="E1154" s="51">
        <v>12504</v>
      </c>
      <c r="F1154" s="50" t="s">
        <v>0</v>
      </c>
      <c r="G1154" s="51" t="s">
        <v>0</v>
      </c>
      <c r="H1154" s="50" t="s">
        <v>0</v>
      </c>
      <c r="I1154" s="45" t="s">
        <v>0</v>
      </c>
      <c r="J1154" s="75" t="s">
        <v>0</v>
      </c>
      <c r="K1154" s="228" t="s">
        <v>0</v>
      </c>
      <c r="L1154" s="47" t="s">
        <v>0</v>
      </c>
      <c r="M1154" s="51" t="s">
        <v>0</v>
      </c>
      <c r="N1154" s="77"/>
      <c r="O1154" s="228">
        <v>10837</v>
      </c>
      <c r="P1154" s="228">
        <v>1325</v>
      </c>
      <c r="Q1154" s="228">
        <v>522</v>
      </c>
      <c r="R1154" s="228">
        <v>396</v>
      </c>
    </row>
    <row r="1155" spans="2:18" ht="16.5" customHeight="1" x14ac:dyDescent="0.2">
      <c r="B1155" s="67">
        <v>45436</v>
      </c>
      <c r="C1155" s="50">
        <v>26812</v>
      </c>
      <c r="D1155" s="45">
        <v>14240</v>
      </c>
      <c r="E1155" s="51">
        <v>12572</v>
      </c>
      <c r="F1155" s="50" t="s">
        <v>0</v>
      </c>
      <c r="G1155" s="51" t="s">
        <v>0</v>
      </c>
      <c r="H1155" s="50" t="s">
        <v>0</v>
      </c>
      <c r="I1155" s="45" t="s">
        <v>0</v>
      </c>
      <c r="J1155" s="75" t="s">
        <v>0</v>
      </c>
      <c r="K1155" s="228" t="s">
        <v>0</v>
      </c>
      <c r="L1155" s="47" t="s">
        <v>0</v>
      </c>
      <c r="M1155" s="51" t="s">
        <v>0</v>
      </c>
      <c r="N1155" s="77"/>
      <c r="O1155" s="228">
        <v>11937</v>
      </c>
      <c r="P1155" s="228">
        <v>1414</v>
      </c>
      <c r="Q1155" s="228">
        <v>480</v>
      </c>
      <c r="R1155" s="228">
        <v>409</v>
      </c>
    </row>
    <row r="1156" spans="2:18" ht="16.5" customHeight="1" x14ac:dyDescent="0.2">
      <c r="B1156" s="67">
        <v>45437</v>
      </c>
      <c r="C1156" s="50">
        <v>22515</v>
      </c>
      <c r="D1156" s="45">
        <v>9995</v>
      </c>
      <c r="E1156" s="51">
        <v>12520</v>
      </c>
      <c r="F1156" s="50" t="s">
        <v>0</v>
      </c>
      <c r="G1156" s="51" t="s">
        <v>0</v>
      </c>
      <c r="H1156" s="50" t="s">
        <v>0</v>
      </c>
      <c r="I1156" s="45" t="s">
        <v>0</v>
      </c>
      <c r="J1156" s="75" t="s">
        <v>0</v>
      </c>
      <c r="K1156" s="228" t="s">
        <v>0</v>
      </c>
      <c r="L1156" s="47" t="s">
        <v>0</v>
      </c>
      <c r="M1156" s="51" t="s">
        <v>0</v>
      </c>
      <c r="N1156" s="77"/>
      <c r="O1156" s="228">
        <v>8659</v>
      </c>
      <c r="P1156" s="228">
        <v>901</v>
      </c>
      <c r="Q1156" s="228">
        <v>268</v>
      </c>
      <c r="R1156" s="228">
        <v>167</v>
      </c>
    </row>
    <row r="1157" spans="2:18" ht="16.5" customHeight="1" x14ac:dyDescent="0.2">
      <c r="B1157" s="67">
        <v>45438</v>
      </c>
      <c r="C1157" s="50">
        <v>19510</v>
      </c>
      <c r="D1157" s="45">
        <v>7106</v>
      </c>
      <c r="E1157" s="51">
        <v>12404</v>
      </c>
      <c r="F1157" s="50" t="s">
        <v>0</v>
      </c>
      <c r="G1157" s="51" t="s">
        <v>0</v>
      </c>
      <c r="H1157" s="50" t="s">
        <v>0</v>
      </c>
      <c r="I1157" s="45" t="s">
        <v>0</v>
      </c>
      <c r="J1157" s="75" t="s">
        <v>0</v>
      </c>
      <c r="K1157" s="228" t="s">
        <v>0</v>
      </c>
      <c r="L1157" s="47" t="s">
        <v>0</v>
      </c>
      <c r="M1157" s="51" t="s">
        <v>0</v>
      </c>
      <c r="N1157" s="77"/>
      <c r="O1157" s="228">
        <v>6339</v>
      </c>
      <c r="P1157" s="228">
        <v>490</v>
      </c>
      <c r="Q1157" s="228">
        <v>161</v>
      </c>
      <c r="R1157" s="228">
        <v>116</v>
      </c>
    </row>
    <row r="1158" spans="2:18" ht="16.5" customHeight="1" x14ac:dyDescent="0.2">
      <c r="B1158" s="67">
        <v>45439</v>
      </c>
      <c r="C1158" s="50">
        <v>17577</v>
      </c>
      <c r="D1158" s="45">
        <v>6094</v>
      </c>
      <c r="E1158" s="51">
        <v>11483</v>
      </c>
      <c r="F1158" s="48">
        <v>0</v>
      </c>
      <c r="G1158" s="51">
        <v>0</v>
      </c>
      <c r="H1158" s="50">
        <v>0</v>
      </c>
      <c r="I1158" s="45">
        <v>0</v>
      </c>
      <c r="J1158" s="75">
        <v>0</v>
      </c>
      <c r="K1158" s="228">
        <v>0</v>
      </c>
      <c r="L1158" s="47">
        <v>0</v>
      </c>
      <c r="M1158" s="51">
        <v>0</v>
      </c>
      <c r="N1158" s="77"/>
      <c r="O1158" s="228">
        <v>0</v>
      </c>
      <c r="P1158" s="228">
        <v>0</v>
      </c>
      <c r="Q1158" s="228">
        <v>0</v>
      </c>
      <c r="R1158" s="228">
        <v>0</v>
      </c>
    </row>
    <row r="1159" spans="2:18" ht="16.5" customHeight="1" x14ac:dyDescent="0.2">
      <c r="B1159" s="67">
        <v>45440</v>
      </c>
      <c r="C1159" s="50">
        <v>20539</v>
      </c>
      <c r="D1159" s="45">
        <v>9016</v>
      </c>
      <c r="E1159" s="51">
        <v>11523</v>
      </c>
      <c r="F1159" s="50">
        <v>0</v>
      </c>
      <c r="G1159" s="51">
        <v>0</v>
      </c>
      <c r="H1159" s="50">
        <v>0</v>
      </c>
      <c r="I1159" s="45">
        <v>0</v>
      </c>
      <c r="J1159" s="75">
        <v>0</v>
      </c>
      <c r="K1159" s="228">
        <v>0</v>
      </c>
      <c r="L1159" s="47">
        <v>0</v>
      </c>
      <c r="M1159" s="51">
        <v>0</v>
      </c>
      <c r="N1159" s="77"/>
      <c r="O1159" s="228">
        <v>0</v>
      </c>
      <c r="P1159" s="228">
        <v>0</v>
      </c>
      <c r="Q1159" s="228">
        <v>0</v>
      </c>
      <c r="R1159" s="228">
        <v>0</v>
      </c>
    </row>
    <row r="1160" spans="2:18" ht="16.5" customHeight="1" x14ac:dyDescent="0.2">
      <c r="B1160" s="67">
        <v>45441</v>
      </c>
      <c r="C1160" s="50">
        <v>22704</v>
      </c>
      <c r="D1160" s="45">
        <v>10909</v>
      </c>
      <c r="E1160" s="51">
        <v>11795</v>
      </c>
      <c r="F1160" s="50">
        <v>0</v>
      </c>
      <c r="G1160" s="51">
        <v>0</v>
      </c>
      <c r="H1160" s="50">
        <v>0</v>
      </c>
      <c r="I1160" s="45">
        <v>0</v>
      </c>
      <c r="J1160" s="75">
        <v>0</v>
      </c>
      <c r="K1160" s="228">
        <v>0</v>
      </c>
      <c r="L1160" s="47">
        <v>0</v>
      </c>
      <c r="M1160" s="51">
        <v>0</v>
      </c>
      <c r="N1160" s="77"/>
      <c r="O1160" s="228">
        <v>0</v>
      </c>
      <c r="P1160" s="228">
        <v>0</v>
      </c>
      <c r="Q1160" s="228">
        <v>0</v>
      </c>
      <c r="R1160" s="228">
        <v>0</v>
      </c>
    </row>
    <row r="1161" spans="2:18" ht="16.5" customHeight="1" x14ac:dyDescent="0.2">
      <c r="B1161" s="67">
        <v>45442</v>
      </c>
      <c r="C1161" s="50">
        <v>23374</v>
      </c>
      <c r="D1161" s="45">
        <v>11439</v>
      </c>
      <c r="E1161" s="51">
        <v>11935</v>
      </c>
      <c r="F1161" s="50">
        <v>0</v>
      </c>
      <c r="G1161" s="51">
        <v>0</v>
      </c>
      <c r="H1161" s="50">
        <v>0</v>
      </c>
      <c r="I1161" s="45">
        <v>0</v>
      </c>
      <c r="J1161" s="75">
        <v>0</v>
      </c>
      <c r="K1161" s="228">
        <v>0</v>
      </c>
      <c r="L1161" s="47">
        <v>0</v>
      </c>
      <c r="M1161" s="51">
        <v>0</v>
      </c>
      <c r="N1161" s="77"/>
      <c r="O1161" s="228">
        <v>0</v>
      </c>
      <c r="P1161" s="228">
        <v>0</v>
      </c>
      <c r="Q1161" s="228">
        <v>0</v>
      </c>
      <c r="R1161" s="228">
        <v>0</v>
      </c>
    </row>
    <row r="1162" spans="2:18" ht="16.5" customHeight="1" x14ac:dyDescent="0.2">
      <c r="B1162" s="68">
        <v>45443</v>
      </c>
      <c r="C1162" s="52">
        <v>26101</v>
      </c>
      <c r="D1162" s="53">
        <v>12546</v>
      </c>
      <c r="E1162" s="54">
        <v>13555</v>
      </c>
      <c r="F1162" s="52">
        <v>0</v>
      </c>
      <c r="G1162" s="54">
        <v>0</v>
      </c>
      <c r="H1162" s="52">
        <v>0</v>
      </c>
      <c r="I1162" s="53">
        <v>0</v>
      </c>
      <c r="J1162" s="76">
        <v>0</v>
      </c>
      <c r="K1162" s="231">
        <v>0</v>
      </c>
      <c r="L1162" s="55">
        <v>0</v>
      </c>
      <c r="M1162" s="54">
        <v>0</v>
      </c>
      <c r="N1162" s="77"/>
      <c r="O1162" s="231">
        <v>0</v>
      </c>
      <c r="P1162" s="231">
        <v>0</v>
      </c>
      <c r="Q1162" s="231">
        <v>0</v>
      </c>
      <c r="R1162" s="231">
        <v>0</v>
      </c>
    </row>
    <row r="1163" spans="2:18" ht="16.5" customHeight="1" x14ac:dyDescent="0.2">
      <c r="B1163" s="182">
        <v>45444</v>
      </c>
      <c r="C1163" s="48">
        <v>20437</v>
      </c>
      <c r="D1163" s="46">
        <v>8073</v>
      </c>
      <c r="E1163" s="49">
        <v>12364</v>
      </c>
      <c r="F1163" s="48">
        <v>6979</v>
      </c>
      <c r="G1163" s="49">
        <v>123</v>
      </c>
      <c r="H1163" s="48">
        <v>534</v>
      </c>
      <c r="I1163" s="46">
        <v>115</v>
      </c>
      <c r="J1163" s="107">
        <v>39</v>
      </c>
      <c r="K1163" s="227">
        <v>190</v>
      </c>
      <c r="L1163" s="198">
        <v>66</v>
      </c>
      <c r="M1163" s="49">
        <v>27</v>
      </c>
      <c r="N1163" s="77"/>
      <c r="O1163" s="227">
        <v>7102</v>
      </c>
      <c r="P1163" s="227">
        <v>688</v>
      </c>
      <c r="Q1163" s="227">
        <v>190</v>
      </c>
      <c r="R1163" s="227">
        <v>93</v>
      </c>
    </row>
    <row r="1164" spans="2:18" ht="16.5" customHeight="1" x14ac:dyDescent="0.2">
      <c r="B1164" s="182">
        <v>45445</v>
      </c>
      <c r="C1164" s="50">
        <v>17984</v>
      </c>
      <c r="D1164" s="45">
        <v>5698</v>
      </c>
      <c r="E1164" s="51">
        <v>12286</v>
      </c>
      <c r="F1164" s="48">
        <v>5027</v>
      </c>
      <c r="G1164" s="49">
        <v>79</v>
      </c>
      <c r="H1164" s="48">
        <v>343</v>
      </c>
      <c r="I1164" s="46">
        <v>58</v>
      </c>
      <c r="J1164" s="107">
        <v>24</v>
      </c>
      <c r="K1164" s="227">
        <v>120</v>
      </c>
      <c r="L1164" s="198">
        <v>32</v>
      </c>
      <c r="M1164" s="49">
        <v>15</v>
      </c>
      <c r="N1164" s="77"/>
      <c r="O1164" s="228">
        <v>5106</v>
      </c>
      <c r="P1164" s="228">
        <v>425</v>
      </c>
      <c r="Q1164" s="228">
        <v>120</v>
      </c>
      <c r="R1164" s="228">
        <v>47</v>
      </c>
    </row>
    <row r="1165" spans="2:18" ht="16.5" customHeight="1" x14ac:dyDescent="0.2">
      <c r="B1165" s="182">
        <v>45446</v>
      </c>
      <c r="C1165" s="50">
        <v>21263</v>
      </c>
      <c r="D1165" s="45">
        <v>9076</v>
      </c>
      <c r="E1165" s="51">
        <v>12187</v>
      </c>
      <c r="F1165" s="48">
        <v>7633</v>
      </c>
      <c r="G1165" s="49">
        <v>150</v>
      </c>
      <c r="H1165" s="48">
        <v>609</v>
      </c>
      <c r="I1165" s="46">
        <v>192</v>
      </c>
      <c r="J1165" s="107">
        <v>51</v>
      </c>
      <c r="K1165" s="227">
        <v>265</v>
      </c>
      <c r="L1165" s="198">
        <v>127</v>
      </c>
      <c r="M1165" s="49">
        <v>49</v>
      </c>
      <c r="N1165" s="77"/>
      <c r="O1165" s="228">
        <v>7783</v>
      </c>
      <c r="P1165" s="228">
        <v>852</v>
      </c>
      <c r="Q1165" s="228">
        <v>265</v>
      </c>
      <c r="R1165" s="228">
        <v>176</v>
      </c>
    </row>
    <row r="1166" spans="2:18" ht="16.5" customHeight="1" x14ac:dyDescent="0.2">
      <c r="B1166" s="182">
        <v>45447</v>
      </c>
      <c r="C1166" s="50">
        <v>23408</v>
      </c>
      <c r="D1166" s="45">
        <v>11105</v>
      </c>
      <c r="E1166" s="51">
        <v>12303</v>
      </c>
      <c r="F1166" s="48">
        <v>9274</v>
      </c>
      <c r="G1166" s="49">
        <v>218</v>
      </c>
      <c r="H1166" s="48">
        <v>796</v>
      </c>
      <c r="I1166" s="46">
        <v>240</v>
      </c>
      <c r="J1166" s="107">
        <v>64</v>
      </c>
      <c r="K1166" s="227">
        <v>329</v>
      </c>
      <c r="L1166" s="198">
        <v>146</v>
      </c>
      <c r="M1166" s="49">
        <v>38</v>
      </c>
      <c r="N1166" s="77"/>
      <c r="O1166" s="228">
        <v>9492</v>
      </c>
      <c r="P1166" s="228">
        <v>1100</v>
      </c>
      <c r="Q1166" s="228">
        <v>329</v>
      </c>
      <c r="R1166" s="228">
        <v>184</v>
      </c>
    </row>
    <row r="1167" spans="2:18" ht="16.5" customHeight="1" x14ac:dyDescent="0.2">
      <c r="B1167" s="182">
        <v>45448</v>
      </c>
      <c r="C1167" s="50">
        <v>23839</v>
      </c>
      <c r="D1167" s="45">
        <v>11589</v>
      </c>
      <c r="E1167" s="51">
        <v>12250</v>
      </c>
      <c r="F1167" s="48">
        <v>9540</v>
      </c>
      <c r="G1167" s="49">
        <v>259</v>
      </c>
      <c r="H1167" s="48">
        <v>888</v>
      </c>
      <c r="I1167" s="46">
        <v>237</v>
      </c>
      <c r="J1167" s="107">
        <v>60</v>
      </c>
      <c r="K1167" s="227">
        <v>397</v>
      </c>
      <c r="L1167" s="198">
        <v>155</v>
      </c>
      <c r="M1167" s="49">
        <v>53</v>
      </c>
      <c r="N1167" s="77"/>
      <c r="O1167" s="228">
        <v>9799</v>
      </c>
      <c r="P1167" s="228">
        <v>1185</v>
      </c>
      <c r="Q1167" s="228">
        <v>397</v>
      </c>
      <c r="R1167" s="228">
        <v>208</v>
      </c>
    </row>
    <row r="1168" spans="2:18" ht="16.5" customHeight="1" x14ac:dyDescent="0.2">
      <c r="B1168" s="182">
        <v>45449</v>
      </c>
      <c r="C1168" s="50">
        <v>23887</v>
      </c>
      <c r="D1168" s="45">
        <v>11515</v>
      </c>
      <c r="E1168" s="51">
        <v>12372</v>
      </c>
      <c r="F1168" s="48">
        <v>9488</v>
      </c>
      <c r="G1168" s="49">
        <v>215</v>
      </c>
      <c r="H1168" s="48">
        <v>887</v>
      </c>
      <c r="I1168" s="46">
        <v>256</v>
      </c>
      <c r="J1168" s="107">
        <v>54</v>
      </c>
      <c r="K1168" s="227">
        <v>376</v>
      </c>
      <c r="L1168" s="198">
        <v>186</v>
      </c>
      <c r="M1168" s="49">
        <v>53</v>
      </c>
      <c r="N1168" s="77"/>
      <c r="O1168" s="228">
        <v>9703</v>
      </c>
      <c r="P1168" s="228">
        <v>1197</v>
      </c>
      <c r="Q1168" s="228">
        <v>376</v>
      </c>
      <c r="R1168" s="228">
        <v>239</v>
      </c>
    </row>
    <row r="1169" spans="2:18" ht="16.5" customHeight="1" x14ac:dyDescent="0.2">
      <c r="B1169" s="182">
        <v>45450</v>
      </c>
      <c r="C1169" s="50">
        <v>24417</v>
      </c>
      <c r="D1169" s="45">
        <v>12479</v>
      </c>
      <c r="E1169" s="51">
        <v>11938</v>
      </c>
      <c r="F1169" s="48">
        <v>10347</v>
      </c>
      <c r="G1169" s="49">
        <v>258</v>
      </c>
      <c r="H1169" s="48">
        <v>894</v>
      </c>
      <c r="I1169" s="46">
        <v>263</v>
      </c>
      <c r="J1169" s="107">
        <v>73</v>
      </c>
      <c r="K1169" s="227">
        <v>433</v>
      </c>
      <c r="L1169" s="198">
        <v>157</v>
      </c>
      <c r="M1169" s="49">
        <v>54</v>
      </c>
      <c r="N1169" s="77"/>
      <c r="O1169" s="228">
        <v>10605</v>
      </c>
      <c r="P1169" s="228">
        <v>1230</v>
      </c>
      <c r="Q1169" s="228">
        <v>433</v>
      </c>
      <c r="R1169" s="228">
        <v>211</v>
      </c>
    </row>
    <row r="1170" spans="2:18" ht="16.5" customHeight="1" x14ac:dyDescent="0.2">
      <c r="B1170" s="182">
        <v>45451</v>
      </c>
      <c r="C1170" s="50">
        <v>20075</v>
      </c>
      <c r="D1170" s="45">
        <v>8067</v>
      </c>
      <c r="E1170" s="51">
        <v>12008</v>
      </c>
      <c r="F1170" s="48">
        <v>6884</v>
      </c>
      <c r="G1170" s="49">
        <v>140</v>
      </c>
      <c r="H1170" s="48">
        <v>563</v>
      </c>
      <c r="I1170" s="46">
        <v>149</v>
      </c>
      <c r="J1170" s="107">
        <v>44</v>
      </c>
      <c r="K1170" s="227">
        <v>215</v>
      </c>
      <c r="L1170" s="198">
        <v>55</v>
      </c>
      <c r="M1170" s="49">
        <v>17</v>
      </c>
      <c r="N1170" s="77"/>
      <c r="O1170" s="228">
        <v>7024</v>
      </c>
      <c r="P1170" s="228">
        <v>756</v>
      </c>
      <c r="Q1170" s="228">
        <v>215</v>
      </c>
      <c r="R1170" s="228">
        <v>72</v>
      </c>
    </row>
    <row r="1171" spans="2:18" ht="16.5" customHeight="1" x14ac:dyDescent="0.2">
      <c r="B1171" s="182">
        <v>45452</v>
      </c>
      <c r="C1171" s="50">
        <v>17735</v>
      </c>
      <c r="D1171" s="45">
        <v>5900</v>
      </c>
      <c r="E1171" s="51">
        <v>11835</v>
      </c>
      <c r="F1171" s="48">
        <v>5222</v>
      </c>
      <c r="G1171" s="49">
        <v>90</v>
      </c>
      <c r="H1171" s="48">
        <v>322</v>
      </c>
      <c r="I1171" s="46">
        <v>67</v>
      </c>
      <c r="J1171" s="107">
        <v>30</v>
      </c>
      <c r="K1171" s="227">
        <v>135</v>
      </c>
      <c r="L1171" s="198">
        <v>19</v>
      </c>
      <c r="M1171" s="49">
        <v>15</v>
      </c>
      <c r="N1171" s="77"/>
      <c r="O1171" s="228">
        <v>5312</v>
      </c>
      <c r="P1171" s="228">
        <v>419</v>
      </c>
      <c r="Q1171" s="228">
        <v>135</v>
      </c>
      <c r="R1171" s="228">
        <v>34</v>
      </c>
    </row>
    <row r="1172" spans="2:18" ht="16.5" customHeight="1" x14ac:dyDescent="0.2">
      <c r="B1172" s="182">
        <v>45453</v>
      </c>
      <c r="C1172" s="50">
        <v>21077</v>
      </c>
      <c r="D1172" s="45">
        <v>9214</v>
      </c>
      <c r="E1172" s="51">
        <v>11863</v>
      </c>
      <c r="F1172" s="48">
        <v>7738</v>
      </c>
      <c r="G1172" s="49">
        <v>171</v>
      </c>
      <c r="H1172" s="48">
        <v>613</v>
      </c>
      <c r="I1172" s="46">
        <v>186</v>
      </c>
      <c r="J1172" s="107">
        <v>58</v>
      </c>
      <c r="K1172" s="227">
        <v>270</v>
      </c>
      <c r="L1172" s="198">
        <v>143</v>
      </c>
      <c r="M1172" s="49">
        <v>35</v>
      </c>
      <c r="N1172" s="77"/>
      <c r="O1172" s="228">
        <v>7909</v>
      </c>
      <c r="P1172" s="228">
        <v>857</v>
      </c>
      <c r="Q1172" s="228">
        <v>270</v>
      </c>
      <c r="R1172" s="228">
        <v>178</v>
      </c>
    </row>
    <row r="1173" spans="2:18" ht="16.5" customHeight="1" x14ac:dyDescent="0.2">
      <c r="B1173" s="182">
        <v>45454</v>
      </c>
      <c r="C1173" s="50">
        <v>23578</v>
      </c>
      <c r="D1173" s="45">
        <v>11530</v>
      </c>
      <c r="E1173" s="51">
        <v>12048</v>
      </c>
      <c r="F1173" s="48">
        <v>9650</v>
      </c>
      <c r="G1173" s="49">
        <v>261</v>
      </c>
      <c r="H1173" s="48">
        <v>806</v>
      </c>
      <c r="I1173" s="46">
        <v>208</v>
      </c>
      <c r="J1173" s="107">
        <v>74</v>
      </c>
      <c r="K1173" s="227">
        <v>349</v>
      </c>
      <c r="L1173" s="198">
        <v>139</v>
      </c>
      <c r="M1173" s="49">
        <v>43</v>
      </c>
      <c r="N1173" s="77"/>
      <c r="O1173" s="228">
        <v>9911</v>
      </c>
      <c r="P1173" s="228">
        <v>1088</v>
      </c>
      <c r="Q1173" s="228">
        <v>349</v>
      </c>
      <c r="R1173" s="228">
        <v>182</v>
      </c>
    </row>
    <row r="1174" spans="2:18" ht="16.5" customHeight="1" x14ac:dyDescent="0.2">
      <c r="B1174" s="182">
        <v>45455</v>
      </c>
      <c r="C1174" s="50">
        <v>23792</v>
      </c>
      <c r="D1174" s="45">
        <v>11727</v>
      </c>
      <c r="E1174" s="51">
        <v>12065</v>
      </c>
      <c r="F1174" s="48">
        <v>9728</v>
      </c>
      <c r="G1174" s="49">
        <v>264</v>
      </c>
      <c r="H1174" s="48">
        <v>878</v>
      </c>
      <c r="I1174" s="46">
        <v>225</v>
      </c>
      <c r="J1174" s="107">
        <v>77</v>
      </c>
      <c r="K1174" s="227">
        <v>350</v>
      </c>
      <c r="L1174" s="198">
        <v>158</v>
      </c>
      <c r="M1174" s="49">
        <v>47</v>
      </c>
      <c r="N1174" s="77"/>
      <c r="O1174" s="228">
        <v>9992</v>
      </c>
      <c r="P1174" s="228">
        <v>1180</v>
      </c>
      <c r="Q1174" s="228">
        <v>350</v>
      </c>
      <c r="R1174" s="228">
        <v>205</v>
      </c>
    </row>
    <row r="1175" spans="2:18" ht="16.5" customHeight="1" x14ac:dyDescent="0.2">
      <c r="B1175" s="182">
        <v>45456</v>
      </c>
      <c r="C1175" s="50">
        <v>23766</v>
      </c>
      <c r="D1175" s="45">
        <v>11537</v>
      </c>
      <c r="E1175" s="51">
        <v>12229</v>
      </c>
      <c r="F1175" s="48">
        <v>9537</v>
      </c>
      <c r="G1175" s="49">
        <v>217</v>
      </c>
      <c r="H1175" s="48">
        <v>865</v>
      </c>
      <c r="I1175" s="46">
        <v>237</v>
      </c>
      <c r="J1175" s="107">
        <v>77</v>
      </c>
      <c r="K1175" s="227">
        <v>404</v>
      </c>
      <c r="L1175" s="198">
        <v>153</v>
      </c>
      <c r="M1175" s="49">
        <v>47</v>
      </c>
      <c r="N1175" s="77"/>
      <c r="O1175" s="228">
        <v>9754</v>
      </c>
      <c r="P1175" s="228">
        <v>1179</v>
      </c>
      <c r="Q1175" s="228">
        <v>404</v>
      </c>
      <c r="R1175" s="228">
        <v>200</v>
      </c>
    </row>
    <row r="1176" spans="2:18" ht="16.5" customHeight="1" x14ac:dyDescent="0.2">
      <c r="B1176" s="182">
        <v>45457</v>
      </c>
      <c r="C1176" s="50">
        <v>24625</v>
      </c>
      <c r="D1176" s="45">
        <v>12600</v>
      </c>
      <c r="E1176" s="51">
        <v>12025</v>
      </c>
      <c r="F1176" s="48">
        <v>10616</v>
      </c>
      <c r="G1176" s="49">
        <v>222</v>
      </c>
      <c r="H1176" s="48">
        <v>862</v>
      </c>
      <c r="I1176" s="46">
        <v>246</v>
      </c>
      <c r="J1176" s="107">
        <v>96</v>
      </c>
      <c r="K1176" s="227">
        <v>351</v>
      </c>
      <c r="L1176" s="198">
        <v>154</v>
      </c>
      <c r="M1176" s="49">
        <v>53</v>
      </c>
      <c r="N1176" s="77"/>
      <c r="O1176" s="228">
        <v>10838</v>
      </c>
      <c r="P1176" s="228">
        <v>1204</v>
      </c>
      <c r="Q1176" s="228">
        <v>351</v>
      </c>
      <c r="R1176" s="228">
        <v>207</v>
      </c>
    </row>
    <row r="1177" spans="2:18" ht="16.5" customHeight="1" x14ac:dyDescent="0.2">
      <c r="B1177" s="182">
        <v>45458</v>
      </c>
      <c r="C1177" s="50">
        <v>20582</v>
      </c>
      <c r="D1177" s="45">
        <v>8305</v>
      </c>
      <c r="E1177" s="51">
        <v>12277</v>
      </c>
      <c r="F1177" s="48">
        <v>7151</v>
      </c>
      <c r="G1177" s="49">
        <v>115</v>
      </c>
      <c r="H1177" s="48">
        <v>536</v>
      </c>
      <c r="I1177" s="46">
        <v>126</v>
      </c>
      <c r="J1177" s="107">
        <v>57</v>
      </c>
      <c r="K1177" s="227">
        <v>222</v>
      </c>
      <c r="L1177" s="198">
        <v>69</v>
      </c>
      <c r="M1177" s="49">
        <v>29</v>
      </c>
      <c r="N1177" s="77"/>
      <c r="O1177" s="228">
        <v>7266</v>
      </c>
      <c r="P1177" s="228">
        <v>719</v>
      </c>
      <c r="Q1177" s="228">
        <v>222</v>
      </c>
      <c r="R1177" s="228">
        <v>98</v>
      </c>
    </row>
    <row r="1178" spans="2:18" ht="16.5" customHeight="1" x14ac:dyDescent="0.2">
      <c r="B1178" s="182">
        <v>45459</v>
      </c>
      <c r="C1178" s="50">
        <v>17975</v>
      </c>
      <c r="D1178" s="45">
        <v>5843</v>
      </c>
      <c r="E1178" s="51">
        <v>12132</v>
      </c>
      <c r="F1178" s="48">
        <v>5228</v>
      </c>
      <c r="G1178" s="49">
        <v>97</v>
      </c>
      <c r="H1178" s="48">
        <v>263</v>
      </c>
      <c r="I1178" s="46">
        <v>49</v>
      </c>
      <c r="J1178" s="107">
        <v>27</v>
      </c>
      <c r="K1178" s="227">
        <v>143</v>
      </c>
      <c r="L1178" s="198">
        <v>22</v>
      </c>
      <c r="M1178" s="49">
        <v>14</v>
      </c>
      <c r="N1178" s="77"/>
      <c r="O1178" s="228">
        <v>5325</v>
      </c>
      <c r="P1178" s="228">
        <v>339</v>
      </c>
      <c r="Q1178" s="228">
        <v>143</v>
      </c>
      <c r="R1178" s="228">
        <v>36</v>
      </c>
    </row>
    <row r="1179" spans="2:18" ht="16.5" customHeight="1" x14ac:dyDescent="0.2">
      <c r="B1179" s="182">
        <v>45460</v>
      </c>
      <c r="C1179" s="50">
        <v>21334</v>
      </c>
      <c r="D1179" s="45">
        <v>9060</v>
      </c>
      <c r="E1179" s="51">
        <v>12274</v>
      </c>
      <c r="F1179" s="48">
        <v>7652</v>
      </c>
      <c r="G1179" s="49">
        <v>180</v>
      </c>
      <c r="H1179" s="48">
        <v>598</v>
      </c>
      <c r="I1179" s="46">
        <v>164</v>
      </c>
      <c r="J1179" s="107">
        <v>55</v>
      </c>
      <c r="K1179" s="227">
        <v>246</v>
      </c>
      <c r="L1179" s="198">
        <v>127</v>
      </c>
      <c r="M1179" s="49">
        <v>38</v>
      </c>
      <c r="N1179" s="77"/>
      <c r="O1179" s="228">
        <v>7832</v>
      </c>
      <c r="P1179" s="228">
        <v>817</v>
      </c>
      <c r="Q1179" s="228">
        <v>246</v>
      </c>
      <c r="R1179" s="228">
        <v>165</v>
      </c>
    </row>
    <row r="1180" spans="2:18" ht="16.5" customHeight="1" x14ac:dyDescent="0.2">
      <c r="B1180" s="182">
        <v>45461</v>
      </c>
      <c r="C1180" s="50">
        <v>23589</v>
      </c>
      <c r="D1180" s="45">
        <v>11377</v>
      </c>
      <c r="E1180" s="51">
        <v>12212</v>
      </c>
      <c r="F1180" s="48">
        <v>9543</v>
      </c>
      <c r="G1180" s="49">
        <v>237</v>
      </c>
      <c r="H1180" s="48">
        <v>811</v>
      </c>
      <c r="I1180" s="46">
        <v>192</v>
      </c>
      <c r="J1180" s="107">
        <v>66</v>
      </c>
      <c r="K1180" s="227">
        <v>329</v>
      </c>
      <c r="L1180" s="198">
        <v>158</v>
      </c>
      <c r="M1180" s="49">
        <v>41</v>
      </c>
      <c r="N1180" s="77"/>
      <c r="O1180" s="228">
        <v>9780</v>
      </c>
      <c r="P1180" s="228">
        <v>1069</v>
      </c>
      <c r="Q1180" s="228">
        <v>329</v>
      </c>
      <c r="R1180" s="228">
        <v>199</v>
      </c>
    </row>
    <row r="1181" spans="2:18" ht="16.5" customHeight="1" x14ac:dyDescent="0.2">
      <c r="B1181" s="182">
        <v>45462</v>
      </c>
      <c r="C1181" s="50">
        <v>23916</v>
      </c>
      <c r="D1181" s="45">
        <v>11401</v>
      </c>
      <c r="E1181" s="51">
        <v>12515</v>
      </c>
      <c r="F1181" s="48">
        <v>9515</v>
      </c>
      <c r="G1181" s="49">
        <v>248</v>
      </c>
      <c r="H1181" s="48">
        <v>817</v>
      </c>
      <c r="I1181" s="46">
        <v>213</v>
      </c>
      <c r="J1181" s="107">
        <v>56</v>
      </c>
      <c r="K1181" s="227">
        <v>348</v>
      </c>
      <c r="L1181" s="198">
        <v>154</v>
      </c>
      <c r="M1181" s="49">
        <v>50</v>
      </c>
      <c r="N1181" s="77"/>
      <c r="O1181" s="228">
        <v>9763</v>
      </c>
      <c r="P1181" s="228">
        <v>1086</v>
      </c>
      <c r="Q1181" s="228">
        <v>348</v>
      </c>
      <c r="R1181" s="228">
        <v>204</v>
      </c>
    </row>
    <row r="1182" spans="2:18" ht="16.5" customHeight="1" x14ac:dyDescent="0.2">
      <c r="B1182" s="182">
        <v>45463</v>
      </c>
      <c r="C1182" s="50">
        <v>24036</v>
      </c>
      <c r="D1182" s="45">
        <v>11651</v>
      </c>
      <c r="E1182" s="51">
        <v>12385</v>
      </c>
      <c r="F1182" s="48">
        <v>9740</v>
      </c>
      <c r="G1182" s="49">
        <v>215</v>
      </c>
      <c r="H1182" s="48">
        <v>837</v>
      </c>
      <c r="I1182" s="46">
        <v>233</v>
      </c>
      <c r="J1182" s="107">
        <v>71</v>
      </c>
      <c r="K1182" s="227">
        <v>357</v>
      </c>
      <c r="L1182" s="198">
        <v>140</v>
      </c>
      <c r="M1182" s="49">
        <v>58</v>
      </c>
      <c r="N1182" s="77"/>
      <c r="O1182" s="228">
        <v>9955</v>
      </c>
      <c r="P1182" s="228">
        <v>1141</v>
      </c>
      <c r="Q1182" s="228">
        <v>357</v>
      </c>
      <c r="R1182" s="228">
        <v>198</v>
      </c>
    </row>
    <row r="1183" spans="2:18" ht="16.5" customHeight="1" x14ac:dyDescent="0.2">
      <c r="B1183" s="182">
        <v>45464</v>
      </c>
      <c r="C1183" s="50">
        <v>24705</v>
      </c>
      <c r="D1183" s="45">
        <v>12551</v>
      </c>
      <c r="E1183" s="51">
        <v>12154</v>
      </c>
      <c r="F1183" s="48">
        <v>10627</v>
      </c>
      <c r="G1183" s="49">
        <v>234</v>
      </c>
      <c r="H1183" s="48">
        <v>833</v>
      </c>
      <c r="I1183" s="46">
        <v>230</v>
      </c>
      <c r="J1183" s="107">
        <v>81</v>
      </c>
      <c r="K1183" s="227">
        <v>347</v>
      </c>
      <c r="L1183" s="198">
        <v>147</v>
      </c>
      <c r="M1183" s="49">
        <v>52</v>
      </c>
      <c r="N1183" s="77"/>
      <c r="O1183" s="228">
        <v>10861</v>
      </c>
      <c r="P1183" s="228">
        <v>1144</v>
      </c>
      <c r="Q1183" s="228">
        <v>347</v>
      </c>
      <c r="R1183" s="228">
        <v>199</v>
      </c>
    </row>
    <row r="1184" spans="2:18" ht="16.5" customHeight="1" x14ac:dyDescent="0.2">
      <c r="B1184" s="182">
        <v>45465</v>
      </c>
      <c r="C1184" s="50">
        <v>20738</v>
      </c>
      <c r="D1184" s="45">
        <v>8231</v>
      </c>
      <c r="E1184" s="51">
        <v>12507</v>
      </c>
      <c r="F1184" s="48">
        <v>7100</v>
      </c>
      <c r="G1184" s="49">
        <v>148</v>
      </c>
      <c r="H1184" s="48">
        <v>545</v>
      </c>
      <c r="I1184" s="46">
        <v>134</v>
      </c>
      <c r="J1184" s="107">
        <v>46</v>
      </c>
      <c r="K1184" s="227">
        <v>194</v>
      </c>
      <c r="L1184" s="198">
        <v>47</v>
      </c>
      <c r="M1184" s="49">
        <v>17</v>
      </c>
      <c r="N1184" s="77"/>
      <c r="O1184" s="228">
        <v>7248</v>
      </c>
      <c r="P1184" s="228">
        <v>725</v>
      </c>
      <c r="Q1184" s="228">
        <v>194</v>
      </c>
      <c r="R1184" s="228">
        <v>64</v>
      </c>
    </row>
    <row r="1185" spans="2:18" ht="16.5" customHeight="1" x14ac:dyDescent="0.2">
      <c r="B1185" s="182">
        <v>45466</v>
      </c>
      <c r="C1185" s="50">
        <v>18087</v>
      </c>
      <c r="D1185" s="45">
        <v>5907</v>
      </c>
      <c r="E1185" s="51">
        <v>12180</v>
      </c>
      <c r="F1185" s="48">
        <v>5279</v>
      </c>
      <c r="G1185" s="49">
        <v>65</v>
      </c>
      <c r="H1185" s="48">
        <v>315</v>
      </c>
      <c r="I1185" s="46">
        <v>55</v>
      </c>
      <c r="J1185" s="107">
        <v>22</v>
      </c>
      <c r="K1185" s="227">
        <v>130</v>
      </c>
      <c r="L1185" s="198">
        <v>27</v>
      </c>
      <c r="M1185" s="49">
        <v>14</v>
      </c>
      <c r="N1185" s="77"/>
      <c r="O1185" s="228">
        <v>5344</v>
      </c>
      <c r="P1185" s="228">
        <v>392</v>
      </c>
      <c r="Q1185" s="228">
        <v>130</v>
      </c>
      <c r="R1185" s="228">
        <v>41</v>
      </c>
    </row>
    <row r="1186" spans="2:18" ht="16.5" customHeight="1" x14ac:dyDescent="0.2">
      <c r="B1186" s="182">
        <v>45467</v>
      </c>
      <c r="C1186" s="50">
        <v>21384</v>
      </c>
      <c r="D1186" s="45">
        <v>9354</v>
      </c>
      <c r="E1186" s="51">
        <v>12030</v>
      </c>
      <c r="F1186" s="48">
        <v>7847</v>
      </c>
      <c r="G1186" s="49">
        <v>169</v>
      </c>
      <c r="H1186" s="48">
        <v>681</v>
      </c>
      <c r="I1186" s="46">
        <v>165</v>
      </c>
      <c r="J1186" s="107">
        <v>48</v>
      </c>
      <c r="K1186" s="227">
        <v>270</v>
      </c>
      <c r="L1186" s="198">
        <v>139</v>
      </c>
      <c r="M1186" s="49">
        <v>35</v>
      </c>
      <c r="N1186" s="77"/>
      <c r="O1186" s="228">
        <v>8016</v>
      </c>
      <c r="P1186" s="228">
        <v>894</v>
      </c>
      <c r="Q1186" s="228">
        <v>270</v>
      </c>
      <c r="R1186" s="228">
        <v>174</v>
      </c>
    </row>
    <row r="1187" spans="2:18" ht="16.5" customHeight="1" x14ac:dyDescent="0.2">
      <c r="B1187" s="182">
        <v>45468</v>
      </c>
      <c r="C1187" s="50">
        <v>23343</v>
      </c>
      <c r="D1187" s="45">
        <v>11192</v>
      </c>
      <c r="E1187" s="51">
        <v>12151</v>
      </c>
      <c r="F1187" s="48">
        <v>9367</v>
      </c>
      <c r="G1187" s="49">
        <v>223</v>
      </c>
      <c r="H1187" s="48">
        <v>809</v>
      </c>
      <c r="I1187" s="46">
        <v>207</v>
      </c>
      <c r="J1187" s="107">
        <v>41</v>
      </c>
      <c r="K1187" s="227">
        <v>342</v>
      </c>
      <c r="L1187" s="198">
        <v>156</v>
      </c>
      <c r="M1187" s="49">
        <v>47</v>
      </c>
      <c r="N1187" s="77"/>
      <c r="O1187" s="228">
        <v>9590</v>
      </c>
      <c r="P1187" s="228">
        <v>1057</v>
      </c>
      <c r="Q1187" s="228">
        <v>342</v>
      </c>
      <c r="R1187" s="228">
        <v>203</v>
      </c>
    </row>
    <row r="1188" spans="2:18" ht="16.5" customHeight="1" x14ac:dyDescent="0.2">
      <c r="B1188" s="182">
        <v>45469</v>
      </c>
      <c r="C1188" s="50">
        <v>23542</v>
      </c>
      <c r="D1188" s="45">
        <v>11320</v>
      </c>
      <c r="E1188" s="51">
        <v>12222</v>
      </c>
      <c r="F1188" s="48">
        <v>9440</v>
      </c>
      <c r="G1188" s="49">
        <v>223</v>
      </c>
      <c r="H1188" s="48">
        <v>851</v>
      </c>
      <c r="I1188" s="46">
        <v>230</v>
      </c>
      <c r="J1188" s="107">
        <v>45</v>
      </c>
      <c r="K1188" s="227">
        <v>337</v>
      </c>
      <c r="L1188" s="198">
        <v>154</v>
      </c>
      <c r="M1188" s="49">
        <v>40</v>
      </c>
      <c r="N1188" s="77"/>
      <c r="O1188" s="228">
        <v>9663</v>
      </c>
      <c r="P1188" s="228">
        <v>1126</v>
      </c>
      <c r="Q1188" s="228">
        <v>337</v>
      </c>
      <c r="R1188" s="228">
        <v>194</v>
      </c>
    </row>
    <row r="1189" spans="2:18" ht="16.5" customHeight="1" x14ac:dyDescent="0.2">
      <c r="B1189" s="182">
        <v>45470</v>
      </c>
      <c r="C1189" s="50">
        <v>23650</v>
      </c>
      <c r="D1189" s="45">
        <v>11412</v>
      </c>
      <c r="E1189" s="51">
        <v>12238</v>
      </c>
      <c r="F1189" s="48">
        <v>9435</v>
      </c>
      <c r="G1189" s="49">
        <v>238</v>
      </c>
      <c r="H1189" s="48">
        <v>871</v>
      </c>
      <c r="I1189" s="46">
        <v>214</v>
      </c>
      <c r="J1189" s="107">
        <v>35</v>
      </c>
      <c r="K1189" s="227">
        <v>414</v>
      </c>
      <c r="L1189" s="198">
        <v>168</v>
      </c>
      <c r="M1189" s="49">
        <v>37</v>
      </c>
      <c r="N1189" s="77"/>
      <c r="O1189" s="228">
        <v>9673</v>
      </c>
      <c r="P1189" s="228">
        <v>1120</v>
      </c>
      <c r="Q1189" s="228">
        <v>414</v>
      </c>
      <c r="R1189" s="228">
        <v>205</v>
      </c>
    </row>
    <row r="1190" spans="2:18" ht="16.5" customHeight="1" x14ac:dyDescent="0.2">
      <c r="B1190" s="182">
        <v>45471</v>
      </c>
      <c r="C1190" s="50">
        <v>24204</v>
      </c>
      <c r="D1190" s="45">
        <v>12197</v>
      </c>
      <c r="E1190" s="51">
        <v>12007</v>
      </c>
      <c r="F1190" s="48">
        <v>10129</v>
      </c>
      <c r="G1190" s="49">
        <v>241</v>
      </c>
      <c r="H1190" s="48">
        <v>904</v>
      </c>
      <c r="I1190" s="46">
        <v>258</v>
      </c>
      <c r="J1190" s="107">
        <v>56</v>
      </c>
      <c r="K1190" s="227">
        <v>407</v>
      </c>
      <c r="L1190" s="198">
        <v>160</v>
      </c>
      <c r="M1190" s="49">
        <v>42</v>
      </c>
      <c r="N1190" s="77"/>
      <c r="O1190" s="228">
        <v>10370</v>
      </c>
      <c r="P1190" s="228">
        <v>1218</v>
      </c>
      <c r="Q1190" s="228">
        <v>407</v>
      </c>
      <c r="R1190" s="228">
        <v>202</v>
      </c>
    </row>
    <row r="1191" spans="2:18" ht="16.5" customHeight="1" x14ac:dyDescent="0.2">
      <c r="B1191" s="182">
        <v>45472</v>
      </c>
      <c r="C1191" s="50">
        <v>20113</v>
      </c>
      <c r="D1191" s="45">
        <v>8076</v>
      </c>
      <c r="E1191" s="51">
        <v>12037</v>
      </c>
      <c r="F1191" s="48">
        <v>6951</v>
      </c>
      <c r="G1191" s="49">
        <v>130</v>
      </c>
      <c r="H1191" s="48">
        <v>525</v>
      </c>
      <c r="I1191" s="46">
        <v>147</v>
      </c>
      <c r="J1191" s="107">
        <v>33</v>
      </c>
      <c r="K1191" s="227">
        <v>206</v>
      </c>
      <c r="L1191" s="198">
        <v>64</v>
      </c>
      <c r="M1191" s="49">
        <v>20</v>
      </c>
      <c r="N1191" s="77"/>
      <c r="O1191" s="228">
        <v>7081</v>
      </c>
      <c r="P1191" s="228">
        <v>705</v>
      </c>
      <c r="Q1191" s="228">
        <v>206</v>
      </c>
      <c r="R1191" s="228">
        <v>84</v>
      </c>
    </row>
    <row r="1192" spans="2:18" ht="16.5" customHeight="1" x14ac:dyDescent="0.2">
      <c r="B1192" s="68">
        <v>45473</v>
      </c>
      <c r="C1192" s="52">
        <v>18040</v>
      </c>
      <c r="D1192" s="53">
        <v>5774</v>
      </c>
      <c r="E1192" s="54">
        <v>12266</v>
      </c>
      <c r="F1192" s="52">
        <v>5146</v>
      </c>
      <c r="G1192" s="54">
        <v>79</v>
      </c>
      <c r="H1192" s="52">
        <v>317</v>
      </c>
      <c r="I1192" s="53">
        <v>64</v>
      </c>
      <c r="J1192" s="76">
        <v>20</v>
      </c>
      <c r="K1192" s="231">
        <v>114</v>
      </c>
      <c r="L1192" s="55">
        <v>23</v>
      </c>
      <c r="M1192" s="54">
        <v>11</v>
      </c>
      <c r="N1192" s="77"/>
      <c r="O1192" s="231">
        <v>5225</v>
      </c>
      <c r="P1192" s="231">
        <v>401</v>
      </c>
      <c r="Q1192" s="231">
        <v>114</v>
      </c>
      <c r="R1192" s="231">
        <v>34</v>
      </c>
    </row>
    <row r="1193" spans="2:18" ht="16.5" customHeight="1" x14ac:dyDescent="0.2">
      <c r="B1193" s="182">
        <v>45474</v>
      </c>
      <c r="C1193" s="48">
        <v>21050</v>
      </c>
      <c r="D1193" s="46">
        <v>8794</v>
      </c>
      <c r="E1193" s="49">
        <v>12256</v>
      </c>
      <c r="F1193" s="48">
        <v>7370</v>
      </c>
      <c r="G1193" s="49">
        <v>195</v>
      </c>
      <c r="H1193" s="48">
        <v>571</v>
      </c>
      <c r="I1193" s="46">
        <v>173</v>
      </c>
      <c r="J1193" s="107">
        <v>52</v>
      </c>
      <c r="K1193" s="227">
        <v>258</v>
      </c>
      <c r="L1193" s="198">
        <v>140</v>
      </c>
      <c r="M1193" s="49">
        <v>35</v>
      </c>
      <c r="N1193" s="77"/>
      <c r="O1193" s="227">
        <v>7565</v>
      </c>
      <c r="P1193" s="227">
        <v>796</v>
      </c>
      <c r="Q1193" s="227">
        <v>258</v>
      </c>
      <c r="R1193" s="227">
        <v>175</v>
      </c>
    </row>
    <row r="1194" spans="2:18" ht="16.5" customHeight="1" x14ac:dyDescent="0.2">
      <c r="B1194" s="182">
        <v>45475</v>
      </c>
      <c r="C1194" s="50">
        <v>22956</v>
      </c>
      <c r="D1194" s="45">
        <v>10240</v>
      </c>
      <c r="E1194" s="51">
        <v>12716</v>
      </c>
      <c r="F1194" s="48">
        <v>8374</v>
      </c>
      <c r="G1194" s="49">
        <v>239</v>
      </c>
      <c r="H1194" s="48">
        <v>837</v>
      </c>
      <c r="I1194" s="46">
        <v>238</v>
      </c>
      <c r="J1194" s="107">
        <v>45</v>
      </c>
      <c r="K1194" s="227">
        <v>326</v>
      </c>
      <c r="L1194" s="198">
        <v>137</v>
      </c>
      <c r="M1194" s="49">
        <v>44</v>
      </c>
      <c r="N1194" s="77"/>
      <c r="O1194" s="228">
        <v>8613</v>
      </c>
      <c r="P1194" s="228">
        <v>1120</v>
      </c>
      <c r="Q1194" s="228">
        <v>326</v>
      </c>
      <c r="R1194" s="228">
        <v>181</v>
      </c>
    </row>
    <row r="1195" spans="2:18" ht="16.5" customHeight="1" x14ac:dyDescent="0.2">
      <c r="B1195" s="182">
        <v>45476</v>
      </c>
      <c r="C1195" s="50">
        <v>23967</v>
      </c>
      <c r="D1195" s="45">
        <v>11269</v>
      </c>
      <c r="E1195" s="51">
        <v>12698</v>
      </c>
      <c r="F1195" s="48">
        <v>9289</v>
      </c>
      <c r="G1195" s="49">
        <v>245</v>
      </c>
      <c r="H1195" s="48">
        <v>828</v>
      </c>
      <c r="I1195" s="46">
        <v>275</v>
      </c>
      <c r="J1195" s="107">
        <v>53</v>
      </c>
      <c r="K1195" s="227">
        <v>371</v>
      </c>
      <c r="L1195" s="198">
        <v>150</v>
      </c>
      <c r="M1195" s="49">
        <v>58</v>
      </c>
      <c r="N1195" s="77"/>
      <c r="O1195" s="228">
        <v>9534</v>
      </c>
      <c r="P1195" s="228">
        <v>1156</v>
      </c>
      <c r="Q1195" s="228">
        <v>371</v>
      </c>
      <c r="R1195" s="228">
        <v>208</v>
      </c>
    </row>
    <row r="1196" spans="2:18" ht="16.5" customHeight="1" x14ac:dyDescent="0.2">
      <c r="B1196" s="182">
        <v>45477</v>
      </c>
      <c r="C1196" s="50">
        <v>24301</v>
      </c>
      <c r="D1196" s="45">
        <v>11755</v>
      </c>
      <c r="E1196" s="51">
        <v>12546</v>
      </c>
      <c r="F1196" s="48">
        <v>9760</v>
      </c>
      <c r="G1196" s="49">
        <v>227</v>
      </c>
      <c r="H1196" s="48">
        <v>862</v>
      </c>
      <c r="I1196" s="46">
        <v>244</v>
      </c>
      <c r="J1196" s="107">
        <v>56</v>
      </c>
      <c r="K1196" s="227">
        <v>372</v>
      </c>
      <c r="L1196" s="198">
        <v>169</v>
      </c>
      <c r="M1196" s="49">
        <v>65</v>
      </c>
      <c r="N1196" s="77"/>
      <c r="O1196" s="228">
        <v>9987</v>
      </c>
      <c r="P1196" s="228">
        <v>1162</v>
      </c>
      <c r="Q1196" s="228">
        <v>372</v>
      </c>
      <c r="R1196" s="228">
        <v>234</v>
      </c>
    </row>
    <row r="1197" spans="2:18" ht="16.5" customHeight="1" x14ac:dyDescent="0.2">
      <c r="B1197" s="182">
        <v>45478</v>
      </c>
      <c r="C1197" s="50">
        <v>24720</v>
      </c>
      <c r="D1197" s="45">
        <v>12186</v>
      </c>
      <c r="E1197" s="51">
        <v>12534</v>
      </c>
      <c r="F1197" s="48">
        <v>10157</v>
      </c>
      <c r="G1197" s="49">
        <v>250</v>
      </c>
      <c r="H1197" s="48">
        <v>882</v>
      </c>
      <c r="I1197" s="46">
        <v>249</v>
      </c>
      <c r="J1197" s="107">
        <v>53</v>
      </c>
      <c r="K1197" s="227">
        <v>371</v>
      </c>
      <c r="L1197" s="198">
        <v>162</v>
      </c>
      <c r="M1197" s="49">
        <v>62</v>
      </c>
      <c r="N1197" s="77"/>
      <c r="O1197" s="228">
        <v>10407</v>
      </c>
      <c r="P1197" s="228">
        <v>1184</v>
      </c>
      <c r="Q1197" s="228">
        <v>371</v>
      </c>
      <c r="R1197" s="228">
        <v>224</v>
      </c>
    </row>
    <row r="1198" spans="2:18" ht="16.5" customHeight="1" x14ac:dyDescent="0.2">
      <c r="B1198" s="182">
        <v>45479</v>
      </c>
      <c r="C1198" s="50">
        <v>20828</v>
      </c>
      <c r="D1198" s="45">
        <v>8342</v>
      </c>
      <c r="E1198" s="51">
        <v>12486</v>
      </c>
      <c r="F1198" s="48">
        <v>7154</v>
      </c>
      <c r="G1198" s="49">
        <v>120</v>
      </c>
      <c r="H1198" s="48">
        <v>586</v>
      </c>
      <c r="I1198" s="46">
        <v>131</v>
      </c>
      <c r="J1198" s="107">
        <v>36</v>
      </c>
      <c r="K1198" s="227">
        <v>246</v>
      </c>
      <c r="L1198" s="198">
        <v>52</v>
      </c>
      <c r="M1198" s="49">
        <v>17</v>
      </c>
      <c r="N1198" s="77"/>
      <c r="O1198" s="228">
        <v>7274</v>
      </c>
      <c r="P1198" s="228">
        <v>753</v>
      </c>
      <c r="Q1198" s="228">
        <v>246</v>
      </c>
      <c r="R1198" s="228">
        <v>69</v>
      </c>
    </row>
    <row r="1199" spans="2:18" ht="16.5" customHeight="1" x14ac:dyDescent="0.2">
      <c r="B1199" s="182">
        <v>45480</v>
      </c>
      <c r="C1199" s="50">
        <v>18490</v>
      </c>
      <c r="D1199" s="45">
        <v>5799</v>
      </c>
      <c r="E1199" s="51">
        <v>12691</v>
      </c>
      <c r="F1199" s="48">
        <v>5113</v>
      </c>
      <c r="G1199" s="49">
        <v>131</v>
      </c>
      <c r="H1199" s="48">
        <v>311</v>
      </c>
      <c r="I1199" s="46">
        <v>69</v>
      </c>
      <c r="J1199" s="107">
        <v>13</v>
      </c>
      <c r="K1199" s="227">
        <v>129</v>
      </c>
      <c r="L1199" s="198">
        <v>24</v>
      </c>
      <c r="M1199" s="49">
        <v>9</v>
      </c>
      <c r="N1199" s="77"/>
      <c r="O1199" s="228">
        <v>5244</v>
      </c>
      <c r="P1199" s="228">
        <v>393</v>
      </c>
      <c r="Q1199" s="228">
        <v>129</v>
      </c>
      <c r="R1199" s="228">
        <v>33</v>
      </c>
    </row>
    <row r="1200" spans="2:18" ht="16.5" customHeight="1" x14ac:dyDescent="0.2">
      <c r="B1200" s="182">
        <v>45481</v>
      </c>
      <c r="C1200" s="50">
        <v>21321</v>
      </c>
      <c r="D1200" s="45">
        <v>9169</v>
      </c>
      <c r="E1200" s="51">
        <v>12152</v>
      </c>
      <c r="F1200" s="48">
        <v>7777</v>
      </c>
      <c r="G1200" s="49">
        <v>160</v>
      </c>
      <c r="H1200" s="48">
        <v>587</v>
      </c>
      <c r="I1200" s="46">
        <v>183</v>
      </c>
      <c r="J1200" s="107">
        <v>46</v>
      </c>
      <c r="K1200" s="227">
        <v>242</v>
      </c>
      <c r="L1200" s="198">
        <v>124</v>
      </c>
      <c r="M1200" s="49">
        <v>50</v>
      </c>
      <c r="N1200" s="77"/>
      <c r="O1200" s="228">
        <v>7937</v>
      </c>
      <c r="P1200" s="228">
        <v>816</v>
      </c>
      <c r="Q1200" s="228">
        <v>242</v>
      </c>
      <c r="R1200" s="228">
        <v>174</v>
      </c>
    </row>
    <row r="1201" spans="2:18" ht="16.5" customHeight="1" x14ac:dyDescent="0.2">
      <c r="B1201" s="182">
        <v>45482</v>
      </c>
      <c r="C1201" s="50">
        <v>23206</v>
      </c>
      <c r="D1201" s="45">
        <v>11208</v>
      </c>
      <c r="E1201" s="51">
        <v>11998</v>
      </c>
      <c r="F1201" s="48">
        <v>9343</v>
      </c>
      <c r="G1201" s="49">
        <v>192</v>
      </c>
      <c r="H1201" s="48">
        <v>839</v>
      </c>
      <c r="I1201" s="46">
        <v>229</v>
      </c>
      <c r="J1201" s="107">
        <v>52</v>
      </c>
      <c r="K1201" s="227">
        <v>337</v>
      </c>
      <c r="L1201" s="198">
        <v>170</v>
      </c>
      <c r="M1201" s="49">
        <v>46</v>
      </c>
      <c r="N1201" s="77"/>
      <c r="O1201" s="228">
        <v>9535</v>
      </c>
      <c r="P1201" s="228">
        <v>1120</v>
      </c>
      <c r="Q1201" s="228">
        <v>337</v>
      </c>
      <c r="R1201" s="228">
        <v>216</v>
      </c>
    </row>
    <row r="1202" spans="2:18" ht="16.5" customHeight="1" x14ac:dyDescent="0.2">
      <c r="B1202" s="182">
        <v>45483</v>
      </c>
      <c r="C1202" s="50">
        <v>23848</v>
      </c>
      <c r="D1202" s="45">
        <v>11485</v>
      </c>
      <c r="E1202" s="51">
        <v>12363</v>
      </c>
      <c r="F1202" s="48">
        <v>9598</v>
      </c>
      <c r="G1202" s="49">
        <v>200</v>
      </c>
      <c r="H1202" s="48">
        <v>824</v>
      </c>
      <c r="I1202" s="46">
        <v>224</v>
      </c>
      <c r="J1202" s="107">
        <v>56</v>
      </c>
      <c r="K1202" s="227">
        <v>373</v>
      </c>
      <c r="L1202" s="198">
        <v>150</v>
      </c>
      <c r="M1202" s="49">
        <v>60</v>
      </c>
      <c r="N1202" s="77"/>
      <c r="O1202" s="228">
        <v>9798</v>
      </c>
      <c r="P1202" s="228">
        <v>1104</v>
      </c>
      <c r="Q1202" s="228">
        <v>373</v>
      </c>
      <c r="R1202" s="228">
        <v>210</v>
      </c>
    </row>
    <row r="1203" spans="2:18" ht="16.5" customHeight="1" x14ac:dyDescent="0.2">
      <c r="B1203" s="182">
        <v>45484</v>
      </c>
      <c r="C1203" s="50">
        <v>23772</v>
      </c>
      <c r="D1203" s="45">
        <v>11474</v>
      </c>
      <c r="E1203" s="51">
        <v>12298</v>
      </c>
      <c r="F1203" s="48">
        <v>9501</v>
      </c>
      <c r="G1203" s="49">
        <v>207</v>
      </c>
      <c r="H1203" s="48">
        <v>891</v>
      </c>
      <c r="I1203" s="46">
        <v>233</v>
      </c>
      <c r="J1203" s="107">
        <v>54</v>
      </c>
      <c r="K1203" s="227">
        <v>382</v>
      </c>
      <c r="L1203" s="198">
        <v>150</v>
      </c>
      <c r="M1203" s="49">
        <v>56</v>
      </c>
      <c r="N1203" s="77"/>
      <c r="O1203" s="228">
        <v>9708</v>
      </c>
      <c r="P1203" s="228">
        <v>1178</v>
      </c>
      <c r="Q1203" s="228">
        <v>382</v>
      </c>
      <c r="R1203" s="228">
        <v>206</v>
      </c>
    </row>
    <row r="1204" spans="2:18" ht="16.5" customHeight="1" x14ac:dyDescent="0.2">
      <c r="B1204" s="182">
        <v>45485</v>
      </c>
      <c r="C1204" s="50">
        <v>24699</v>
      </c>
      <c r="D1204" s="45">
        <v>12567</v>
      </c>
      <c r="E1204" s="51">
        <v>12132</v>
      </c>
      <c r="F1204" s="48">
        <v>10535</v>
      </c>
      <c r="G1204" s="49">
        <v>267</v>
      </c>
      <c r="H1204" s="48">
        <v>867</v>
      </c>
      <c r="I1204" s="46">
        <v>248</v>
      </c>
      <c r="J1204" s="107">
        <v>62</v>
      </c>
      <c r="K1204" s="227">
        <v>389</v>
      </c>
      <c r="L1204" s="198">
        <v>154</v>
      </c>
      <c r="M1204" s="49">
        <v>45</v>
      </c>
      <c r="N1204" s="77"/>
      <c r="O1204" s="228">
        <v>10802</v>
      </c>
      <c r="P1204" s="228">
        <v>1177</v>
      </c>
      <c r="Q1204" s="228">
        <v>389</v>
      </c>
      <c r="R1204" s="228">
        <v>199</v>
      </c>
    </row>
    <row r="1205" spans="2:18" ht="16.5" customHeight="1" x14ac:dyDescent="0.2">
      <c r="B1205" s="182">
        <v>45486</v>
      </c>
      <c r="C1205" s="50">
        <v>20919</v>
      </c>
      <c r="D1205" s="45">
        <v>8575</v>
      </c>
      <c r="E1205" s="51">
        <v>12344</v>
      </c>
      <c r="F1205" s="48">
        <v>7488</v>
      </c>
      <c r="G1205" s="49">
        <v>112</v>
      </c>
      <c r="H1205" s="48">
        <v>512</v>
      </c>
      <c r="I1205" s="46">
        <v>147</v>
      </c>
      <c r="J1205" s="107">
        <v>30</v>
      </c>
      <c r="K1205" s="227">
        <v>204</v>
      </c>
      <c r="L1205" s="198">
        <v>55</v>
      </c>
      <c r="M1205" s="49">
        <v>27</v>
      </c>
      <c r="N1205" s="77"/>
      <c r="O1205" s="228">
        <v>7600</v>
      </c>
      <c r="P1205" s="228">
        <v>689</v>
      </c>
      <c r="Q1205" s="228">
        <v>204</v>
      </c>
      <c r="R1205" s="228">
        <v>82</v>
      </c>
    </row>
    <row r="1206" spans="2:18" ht="16.5" customHeight="1" x14ac:dyDescent="0.2">
      <c r="B1206" s="182">
        <v>45487</v>
      </c>
      <c r="C1206" s="50">
        <v>18191</v>
      </c>
      <c r="D1206" s="45">
        <v>5970</v>
      </c>
      <c r="E1206" s="51">
        <v>12221</v>
      </c>
      <c r="F1206" s="48">
        <v>5320</v>
      </c>
      <c r="G1206" s="49">
        <v>112</v>
      </c>
      <c r="H1206" s="48">
        <v>304</v>
      </c>
      <c r="I1206" s="46">
        <v>81</v>
      </c>
      <c r="J1206" s="107">
        <v>19</v>
      </c>
      <c r="K1206" s="227">
        <v>92</v>
      </c>
      <c r="L1206" s="198">
        <v>26</v>
      </c>
      <c r="M1206" s="49">
        <v>16</v>
      </c>
      <c r="N1206" s="77"/>
      <c r="O1206" s="228">
        <v>5432</v>
      </c>
      <c r="P1206" s="228">
        <v>404</v>
      </c>
      <c r="Q1206" s="228">
        <v>92</v>
      </c>
      <c r="R1206" s="228">
        <v>42</v>
      </c>
    </row>
    <row r="1207" spans="2:18" ht="16.5" customHeight="1" x14ac:dyDescent="0.2">
      <c r="B1207" s="182">
        <v>45488</v>
      </c>
      <c r="C1207" s="50">
        <v>20495</v>
      </c>
      <c r="D1207" s="45">
        <v>8681</v>
      </c>
      <c r="E1207" s="51">
        <v>11814</v>
      </c>
      <c r="F1207" s="48">
        <v>7338</v>
      </c>
      <c r="G1207" s="49">
        <v>152</v>
      </c>
      <c r="H1207" s="48">
        <v>543</v>
      </c>
      <c r="I1207" s="46">
        <v>180</v>
      </c>
      <c r="J1207" s="107">
        <v>52</v>
      </c>
      <c r="K1207" s="227">
        <v>256</v>
      </c>
      <c r="L1207" s="198">
        <v>122</v>
      </c>
      <c r="M1207" s="49">
        <v>38</v>
      </c>
      <c r="N1207" s="77"/>
      <c r="O1207" s="228">
        <v>7490</v>
      </c>
      <c r="P1207" s="228">
        <v>775</v>
      </c>
      <c r="Q1207" s="228">
        <v>256</v>
      </c>
      <c r="R1207" s="228">
        <v>160</v>
      </c>
    </row>
    <row r="1208" spans="2:18" ht="16.5" customHeight="1" x14ac:dyDescent="0.2">
      <c r="B1208" s="182">
        <v>45489</v>
      </c>
      <c r="C1208" s="50">
        <v>23154</v>
      </c>
      <c r="D1208" s="45">
        <v>10918</v>
      </c>
      <c r="E1208" s="51">
        <v>12236</v>
      </c>
      <c r="F1208" s="48">
        <v>9107</v>
      </c>
      <c r="G1208" s="49">
        <v>206</v>
      </c>
      <c r="H1208" s="48">
        <v>772</v>
      </c>
      <c r="I1208" s="46">
        <v>250</v>
      </c>
      <c r="J1208" s="107">
        <v>65</v>
      </c>
      <c r="K1208" s="227">
        <v>299</v>
      </c>
      <c r="L1208" s="198">
        <v>164</v>
      </c>
      <c r="M1208" s="49">
        <v>55</v>
      </c>
      <c r="N1208" s="77"/>
      <c r="O1208" s="228">
        <v>9313</v>
      </c>
      <c r="P1208" s="228">
        <v>1087</v>
      </c>
      <c r="Q1208" s="228">
        <v>299</v>
      </c>
      <c r="R1208" s="228">
        <v>219</v>
      </c>
    </row>
    <row r="1209" spans="2:18" ht="16.5" customHeight="1" x14ac:dyDescent="0.2">
      <c r="B1209" s="182">
        <v>45490</v>
      </c>
      <c r="C1209" s="50">
        <v>23670</v>
      </c>
      <c r="D1209" s="45">
        <v>11492</v>
      </c>
      <c r="E1209" s="51">
        <v>12178</v>
      </c>
      <c r="F1209" s="48">
        <v>9509</v>
      </c>
      <c r="G1209" s="49">
        <v>224</v>
      </c>
      <c r="H1209" s="48">
        <v>852</v>
      </c>
      <c r="I1209" s="46">
        <v>238</v>
      </c>
      <c r="J1209" s="107">
        <v>66</v>
      </c>
      <c r="K1209" s="227">
        <v>373</v>
      </c>
      <c r="L1209" s="198">
        <v>181</v>
      </c>
      <c r="M1209" s="49">
        <v>49</v>
      </c>
      <c r="N1209" s="77"/>
      <c r="O1209" s="228">
        <v>9733</v>
      </c>
      <c r="P1209" s="228">
        <v>1156</v>
      </c>
      <c r="Q1209" s="228">
        <v>373</v>
      </c>
      <c r="R1209" s="228">
        <v>230</v>
      </c>
    </row>
    <row r="1210" spans="2:18" ht="16.5" customHeight="1" x14ac:dyDescent="0.2">
      <c r="B1210" s="182">
        <v>45491</v>
      </c>
      <c r="C1210" s="50">
        <v>23465</v>
      </c>
      <c r="D1210" s="45">
        <v>11356</v>
      </c>
      <c r="E1210" s="51">
        <v>12109</v>
      </c>
      <c r="F1210" s="48">
        <v>9443</v>
      </c>
      <c r="G1210" s="49">
        <v>213</v>
      </c>
      <c r="H1210" s="48">
        <v>810</v>
      </c>
      <c r="I1210" s="46">
        <v>273</v>
      </c>
      <c r="J1210" s="107">
        <v>43</v>
      </c>
      <c r="K1210" s="227">
        <v>358</v>
      </c>
      <c r="L1210" s="198">
        <v>154</v>
      </c>
      <c r="M1210" s="49">
        <v>62</v>
      </c>
      <c r="N1210" s="77"/>
      <c r="O1210" s="228">
        <v>9656</v>
      </c>
      <c r="P1210" s="228">
        <v>1126</v>
      </c>
      <c r="Q1210" s="228">
        <v>358</v>
      </c>
      <c r="R1210" s="228">
        <v>216</v>
      </c>
    </row>
    <row r="1211" spans="2:18" ht="16.5" customHeight="1" x14ac:dyDescent="0.2">
      <c r="B1211" s="182">
        <v>45492</v>
      </c>
      <c r="C1211" s="50">
        <v>24145</v>
      </c>
      <c r="D1211" s="45">
        <v>12101</v>
      </c>
      <c r="E1211" s="51">
        <v>12044</v>
      </c>
      <c r="F1211" s="48">
        <v>10188</v>
      </c>
      <c r="G1211" s="49">
        <v>237</v>
      </c>
      <c r="H1211" s="48">
        <v>814</v>
      </c>
      <c r="I1211" s="46">
        <v>266</v>
      </c>
      <c r="J1211" s="107">
        <v>52</v>
      </c>
      <c r="K1211" s="227">
        <v>346</v>
      </c>
      <c r="L1211" s="198">
        <v>151</v>
      </c>
      <c r="M1211" s="49">
        <v>47</v>
      </c>
      <c r="N1211" s="77"/>
      <c r="O1211" s="228">
        <v>10425</v>
      </c>
      <c r="P1211" s="228">
        <v>1132</v>
      </c>
      <c r="Q1211" s="228">
        <v>346</v>
      </c>
      <c r="R1211" s="228">
        <v>198</v>
      </c>
    </row>
    <row r="1212" spans="2:18" ht="16.5" customHeight="1" x14ac:dyDescent="0.2">
      <c r="B1212" s="182">
        <v>45493</v>
      </c>
      <c r="C1212" s="50">
        <v>20304</v>
      </c>
      <c r="D1212" s="45">
        <v>8106</v>
      </c>
      <c r="E1212" s="51">
        <v>12198</v>
      </c>
      <c r="F1212" s="48">
        <v>6996</v>
      </c>
      <c r="G1212" s="49">
        <v>123</v>
      </c>
      <c r="H1212" s="48">
        <v>528</v>
      </c>
      <c r="I1212" s="46">
        <v>151</v>
      </c>
      <c r="J1212" s="107">
        <v>36</v>
      </c>
      <c r="K1212" s="227">
        <v>202</v>
      </c>
      <c r="L1212" s="198">
        <v>48</v>
      </c>
      <c r="M1212" s="49">
        <v>22</v>
      </c>
      <c r="N1212" s="77"/>
      <c r="O1212" s="228">
        <v>7119</v>
      </c>
      <c r="P1212" s="228">
        <v>715</v>
      </c>
      <c r="Q1212" s="228">
        <v>202</v>
      </c>
      <c r="R1212" s="228">
        <v>70</v>
      </c>
    </row>
    <row r="1213" spans="2:18" ht="16.5" customHeight="1" x14ac:dyDescent="0.2">
      <c r="B1213" s="182">
        <v>45494</v>
      </c>
      <c r="C1213" s="50">
        <v>17842</v>
      </c>
      <c r="D1213" s="45">
        <v>5716</v>
      </c>
      <c r="E1213" s="51">
        <v>12126</v>
      </c>
      <c r="F1213" s="48">
        <v>5101</v>
      </c>
      <c r="G1213" s="49">
        <v>87</v>
      </c>
      <c r="H1213" s="48">
        <v>278</v>
      </c>
      <c r="I1213" s="46">
        <v>66</v>
      </c>
      <c r="J1213" s="107">
        <v>22</v>
      </c>
      <c r="K1213" s="227">
        <v>122</v>
      </c>
      <c r="L1213" s="198">
        <v>16</v>
      </c>
      <c r="M1213" s="49">
        <v>24</v>
      </c>
      <c r="N1213" s="77"/>
      <c r="O1213" s="228">
        <v>5188</v>
      </c>
      <c r="P1213" s="228">
        <v>366</v>
      </c>
      <c r="Q1213" s="228">
        <v>122</v>
      </c>
      <c r="R1213" s="228">
        <v>40</v>
      </c>
    </row>
    <row r="1214" spans="2:18" ht="16.5" customHeight="1" x14ac:dyDescent="0.2">
      <c r="B1214" s="182">
        <v>45495</v>
      </c>
      <c r="C1214" s="50">
        <v>21477</v>
      </c>
      <c r="D1214" s="45">
        <v>9216</v>
      </c>
      <c r="E1214" s="51">
        <v>12261</v>
      </c>
      <c r="F1214" s="48">
        <v>7730</v>
      </c>
      <c r="G1214" s="49">
        <v>181</v>
      </c>
      <c r="H1214" s="48">
        <v>611</v>
      </c>
      <c r="I1214" s="46">
        <v>200</v>
      </c>
      <c r="J1214" s="107">
        <v>32</v>
      </c>
      <c r="K1214" s="227">
        <v>282</v>
      </c>
      <c r="L1214" s="198">
        <v>134</v>
      </c>
      <c r="M1214" s="49">
        <v>46</v>
      </c>
      <c r="N1214" s="77"/>
      <c r="O1214" s="228">
        <v>7911</v>
      </c>
      <c r="P1214" s="228">
        <v>843</v>
      </c>
      <c r="Q1214" s="228">
        <v>282</v>
      </c>
      <c r="R1214" s="228">
        <v>180</v>
      </c>
    </row>
    <row r="1215" spans="2:18" ht="16.5" customHeight="1" x14ac:dyDescent="0.2">
      <c r="B1215" s="182">
        <v>45496</v>
      </c>
      <c r="C1215" s="50">
        <v>23996</v>
      </c>
      <c r="D1215" s="45">
        <v>11502</v>
      </c>
      <c r="E1215" s="51">
        <v>12494</v>
      </c>
      <c r="F1215" s="48">
        <v>9562</v>
      </c>
      <c r="G1215" s="49">
        <v>231</v>
      </c>
      <c r="H1215" s="48">
        <v>860</v>
      </c>
      <c r="I1215" s="46">
        <v>274</v>
      </c>
      <c r="J1215" s="107">
        <v>54</v>
      </c>
      <c r="K1215" s="227">
        <v>322</v>
      </c>
      <c r="L1215" s="198">
        <v>150</v>
      </c>
      <c r="M1215" s="49">
        <v>49</v>
      </c>
      <c r="N1215" s="77"/>
      <c r="O1215" s="228">
        <v>9793</v>
      </c>
      <c r="P1215" s="228">
        <v>1188</v>
      </c>
      <c r="Q1215" s="228">
        <v>322</v>
      </c>
      <c r="R1215" s="228">
        <v>199</v>
      </c>
    </row>
    <row r="1216" spans="2:18" ht="16.5" customHeight="1" x14ac:dyDescent="0.2">
      <c r="B1216" s="182">
        <v>45497</v>
      </c>
      <c r="C1216" s="50">
        <v>24468</v>
      </c>
      <c r="D1216" s="45">
        <v>11901</v>
      </c>
      <c r="E1216" s="51">
        <v>12567</v>
      </c>
      <c r="F1216" s="48">
        <v>9857</v>
      </c>
      <c r="G1216" s="49">
        <v>247</v>
      </c>
      <c r="H1216" s="48">
        <v>860</v>
      </c>
      <c r="I1216" s="46">
        <v>256</v>
      </c>
      <c r="J1216" s="107">
        <v>59</v>
      </c>
      <c r="K1216" s="227">
        <v>396</v>
      </c>
      <c r="L1216" s="198">
        <v>173</v>
      </c>
      <c r="M1216" s="49">
        <v>53</v>
      </c>
      <c r="N1216" s="77"/>
      <c r="O1216" s="228">
        <v>10104</v>
      </c>
      <c r="P1216" s="228">
        <v>1175</v>
      </c>
      <c r="Q1216" s="228">
        <v>396</v>
      </c>
      <c r="R1216" s="228">
        <v>226</v>
      </c>
    </row>
    <row r="1217" spans="2:18" ht="16.5" customHeight="1" x14ac:dyDescent="0.2">
      <c r="B1217" s="182">
        <v>45498</v>
      </c>
      <c r="C1217" s="50">
        <v>24152</v>
      </c>
      <c r="D1217" s="45">
        <v>11656</v>
      </c>
      <c r="E1217" s="51">
        <v>12496</v>
      </c>
      <c r="F1217" s="48">
        <v>9491</v>
      </c>
      <c r="G1217" s="49">
        <v>240</v>
      </c>
      <c r="H1217" s="48">
        <v>864</v>
      </c>
      <c r="I1217" s="46">
        <v>316</v>
      </c>
      <c r="J1217" s="107">
        <v>70</v>
      </c>
      <c r="K1217" s="227">
        <v>434</v>
      </c>
      <c r="L1217" s="198">
        <v>188</v>
      </c>
      <c r="M1217" s="49">
        <v>53</v>
      </c>
      <c r="N1217" s="77"/>
      <c r="O1217" s="228">
        <v>9731</v>
      </c>
      <c r="P1217" s="228">
        <v>1250</v>
      </c>
      <c r="Q1217" s="228">
        <v>434</v>
      </c>
      <c r="R1217" s="228">
        <v>241</v>
      </c>
    </row>
    <row r="1218" spans="2:18" ht="16.5" customHeight="1" x14ac:dyDescent="0.2">
      <c r="B1218" s="182">
        <v>45499</v>
      </c>
      <c r="C1218" s="50">
        <v>24988</v>
      </c>
      <c r="D1218" s="45">
        <v>12584</v>
      </c>
      <c r="E1218" s="51">
        <v>12404</v>
      </c>
      <c r="F1218" s="48">
        <v>10457</v>
      </c>
      <c r="G1218" s="49">
        <v>239</v>
      </c>
      <c r="H1218" s="48">
        <v>941</v>
      </c>
      <c r="I1218" s="46">
        <v>294</v>
      </c>
      <c r="J1218" s="107">
        <v>67</v>
      </c>
      <c r="K1218" s="227">
        <v>382</v>
      </c>
      <c r="L1218" s="198">
        <v>153</v>
      </c>
      <c r="M1218" s="49">
        <v>51</v>
      </c>
      <c r="N1218" s="77"/>
      <c r="O1218" s="228">
        <v>10696</v>
      </c>
      <c r="P1218" s="228">
        <v>1302</v>
      </c>
      <c r="Q1218" s="228">
        <v>382</v>
      </c>
      <c r="R1218" s="228">
        <v>204</v>
      </c>
    </row>
    <row r="1219" spans="2:18" ht="16.5" customHeight="1" x14ac:dyDescent="0.2">
      <c r="B1219" s="182">
        <v>45500</v>
      </c>
      <c r="C1219" s="50">
        <v>20843</v>
      </c>
      <c r="D1219" s="45">
        <v>8269</v>
      </c>
      <c r="E1219" s="51">
        <v>12574</v>
      </c>
      <c r="F1219" s="48">
        <v>7145</v>
      </c>
      <c r="G1219" s="49">
        <v>135</v>
      </c>
      <c r="H1219" s="48">
        <v>506</v>
      </c>
      <c r="I1219" s="46">
        <v>166</v>
      </c>
      <c r="J1219" s="107">
        <v>37</v>
      </c>
      <c r="K1219" s="227">
        <v>202</v>
      </c>
      <c r="L1219" s="198">
        <v>52</v>
      </c>
      <c r="M1219" s="49">
        <v>26</v>
      </c>
      <c r="N1219" s="77"/>
      <c r="O1219" s="228">
        <v>7280</v>
      </c>
      <c r="P1219" s="228">
        <v>709</v>
      </c>
      <c r="Q1219" s="228">
        <v>202</v>
      </c>
      <c r="R1219" s="228">
        <v>78</v>
      </c>
    </row>
    <row r="1220" spans="2:18" ht="16.5" customHeight="1" x14ac:dyDescent="0.2">
      <c r="B1220" s="182">
        <v>45501</v>
      </c>
      <c r="C1220" s="50">
        <v>18192</v>
      </c>
      <c r="D1220" s="45">
        <v>5748</v>
      </c>
      <c r="E1220" s="51">
        <v>12444</v>
      </c>
      <c r="F1220" s="48">
        <v>5132</v>
      </c>
      <c r="G1220" s="49">
        <v>65</v>
      </c>
      <c r="H1220" s="48">
        <v>309</v>
      </c>
      <c r="I1220" s="46">
        <v>93</v>
      </c>
      <c r="J1220" s="107">
        <v>17</v>
      </c>
      <c r="K1220" s="227">
        <v>103</v>
      </c>
      <c r="L1220" s="198">
        <v>15</v>
      </c>
      <c r="M1220" s="49">
        <v>14</v>
      </c>
      <c r="N1220" s="77"/>
      <c r="O1220" s="228">
        <v>5197</v>
      </c>
      <c r="P1220" s="228">
        <v>419</v>
      </c>
      <c r="Q1220" s="228">
        <v>103</v>
      </c>
      <c r="R1220" s="228">
        <v>29</v>
      </c>
    </row>
    <row r="1221" spans="2:18" ht="16.5" customHeight="1" x14ac:dyDescent="0.2">
      <c r="B1221" s="182">
        <v>45502</v>
      </c>
      <c r="C1221" s="50">
        <v>21203</v>
      </c>
      <c r="D1221" s="45">
        <v>9122</v>
      </c>
      <c r="E1221" s="51">
        <v>12081</v>
      </c>
      <c r="F1221" s="48">
        <v>7628</v>
      </c>
      <c r="G1221" s="49">
        <v>182</v>
      </c>
      <c r="H1221" s="48">
        <v>608</v>
      </c>
      <c r="I1221" s="46">
        <v>191</v>
      </c>
      <c r="J1221" s="107">
        <v>60</v>
      </c>
      <c r="K1221" s="227">
        <v>246</v>
      </c>
      <c r="L1221" s="198">
        <v>164</v>
      </c>
      <c r="M1221" s="49">
        <v>43</v>
      </c>
      <c r="N1221" s="77"/>
      <c r="O1221" s="228">
        <v>7810</v>
      </c>
      <c r="P1221" s="228">
        <v>859</v>
      </c>
      <c r="Q1221" s="228">
        <v>246</v>
      </c>
      <c r="R1221" s="228">
        <v>207</v>
      </c>
    </row>
    <row r="1222" spans="2:18" ht="16.5" customHeight="1" x14ac:dyDescent="0.2">
      <c r="B1222" s="182">
        <v>45503</v>
      </c>
      <c r="C1222" s="50">
        <v>23370</v>
      </c>
      <c r="D1222" s="45">
        <v>11017</v>
      </c>
      <c r="E1222" s="51">
        <v>12353</v>
      </c>
      <c r="F1222" s="48">
        <v>9165</v>
      </c>
      <c r="G1222" s="49">
        <v>224</v>
      </c>
      <c r="H1222" s="48">
        <v>771</v>
      </c>
      <c r="I1222" s="46">
        <v>242</v>
      </c>
      <c r="J1222" s="107">
        <v>59</v>
      </c>
      <c r="K1222" s="227">
        <v>334</v>
      </c>
      <c r="L1222" s="198">
        <v>156</v>
      </c>
      <c r="M1222" s="49">
        <v>66</v>
      </c>
      <c r="N1222" s="77"/>
      <c r="O1222" s="228">
        <v>9389</v>
      </c>
      <c r="P1222" s="228">
        <v>1072</v>
      </c>
      <c r="Q1222" s="228">
        <v>334</v>
      </c>
      <c r="R1222" s="228">
        <v>222</v>
      </c>
    </row>
    <row r="1223" spans="2:18" ht="16.5" customHeight="1" x14ac:dyDescent="0.2">
      <c r="B1223" s="328">
        <v>45504</v>
      </c>
      <c r="C1223" s="52">
        <v>23589</v>
      </c>
      <c r="D1223" s="53">
        <v>11299</v>
      </c>
      <c r="E1223" s="54">
        <v>12290</v>
      </c>
      <c r="F1223" s="52">
        <v>9386</v>
      </c>
      <c r="G1223" s="54">
        <v>225</v>
      </c>
      <c r="H1223" s="52">
        <v>754</v>
      </c>
      <c r="I1223" s="53">
        <v>313</v>
      </c>
      <c r="J1223" s="76">
        <v>61</v>
      </c>
      <c r="K1223" s="231">
        <v>360</v>
      </c>
      <c r="L1223" s="55">
        <v>130</v>
      </c>
      <c r="M1223" s="54">
        <v>70</v>
      </c>
      <c r="N1223" s="77"/>
      <c r="O1223" s="231">
        <v>9611</v>
      </c>
      <c r="P1223" s="231">
        <v>1128</v>
      </c>
      <c r="Q1223" s="231">
        <v>360</v>
      </c>
      <c r="R1223" s="231">
        <v>200</v>
      </c>
    </row>
    <row r="1224" spans="2:18" ht="16.5" customHeight="1" x14ac:dyDescent="0.2">
      <c r="B1224" s="69">
        <v>45505</v>
      </c>
      <c r="C1224" s="48">
        <v>23820</v>
      </c>
      <c r="D1224" s="46">
        <v>11388</v>
      </c>
      <c r="E1224" s="49">
        <v>12432</v>
      </c>
      <c r="F1224" s="48">
        <v>9394</v>
      </c>
      <c r="G1224" s="49">
        <v>229</v>
      </c>
      <c r="H1224" s="48">
        <v>831</v>
      </c>
      <c r="I1224" s="46">
        <v>280</v>
      </c>
      <c r="J1224" s="107">
        <v>69</v>
      </c>
      <c r="K1224" s="227">
        <v>355</v>
      </c>
      <c r="L1224" s="198">
        <v>154</v>
      </c>
      <c r="M1224" s="49">
        <v>76</v>
      </c>
      <c r="N1224" s="77"/>
      <c r="O1224" s="227">
        <v>9623</v>
      </c>
      <c r="P1224" s="227">
        <v>1180</v>
      </c>
      <c r="Q1224" s="227">
        <v>355</v>
      </c>
      <c r="R1224" s="227">
        <v>230</v>
      </c>
    </row>
    <row r="1225" spans="2:18" ht="16.5" customHeight="1" x14ac:dyDescent="0.2">
      <c r="B1225" s="182">
        <v>45506</v>
      </c>
      <c r="C1225" s="50">
        <v>24515</v>
      </c>
      <c r="D1225" s="45">
        <v>12368</v>
      </c>
      <c r="E1225" s="51">
        <v>12147</v>
      </c>
      <c r="F1225" s="48">
        <v>10258</v>
      </c>
      <c r="G1225" s="49">
        <v>249</v>
      </c>
      <c r="H1225" s="48">
        <v>856</v>
      </c>
      <c r="I1225" s="46">
        <v>321</v>
      </c>
      <c r="J1225" s="107">
        <v>71</v>
      </c>
      <c r="K1225" s="227">
        <v>365</v>
      </c>
      <c r="L1225" s="198">
        <v>173</v>
      </c>
      <c r="M1225" s="49">
        <v>75</v>
      </c>
      <c r="N1225" s="77"/>
      <c r="O1225" s="228">
        <v>10507</v>
      </c>
      <c r="P1225" s="228">
        <v>1248</v>
      </c>
      <c r="Q1225" s="228">
        <v>365</v>
      </c>
      <c r="R1225" s="228">
        <v>248</v>
      </c>
    </row>
    <row r="1226" spans="2:18" ht="16.5" customHeight="1" x14ac:dyDescent="0.2">
      <c r="B1226" s="182">
        <v>45507</v>
      </c>
      <c r="C1226" s="50">
        <v>20483</v>
      </c>
      <c r="D1226" s="45">
        <v>8169</v>
      </c>
      <c r="E1226" s="51">
        <v>12314</v>
      </c>
      <c r="F1226" s="48">
        <v>7038</v>
      </c>
      <c r="G1226" s="49">
        <v>151</v>
      </c>
      <c r="H1226" s="48">
        <v>464</v>
      </c>
      <c r="I1226" s="46">
        <v>148</v>
      </c>
      <c r="J1226" s="107">
        <v>43</v>
      </c>
      <c r="K1226" s="227">
        <v>219</v>
      </c>
      <c r="L1226" s="198">
        <v>78</v>
      </c>
      <c r="M1226" s="49">
        <v>28</v>
      </c>
      <c r="N1226" s="77"/>
      <c r="O1226" s="228">
        <v>7189</v>
      </c>
      <c r="P1226" s="228">
        <v>655</v>
      </c>
      <c r="Q1226" s="228">
        <v>219</v>
      </c>
      <c r="R1226" s="228">
        <v>106</v>
      </c>
    </row>
    <row r="1227" spans="2:18" ht="16.5" customHeight="1" x14ac:dyDescent="0.2">
      <c r="B1227" s="182">
        <v>45508</v>
      </c>
      <c r="C1227" s="50">
        <v>17885</v>
      </c>
      <c r="D1227" s="45">
        <v>5629</v>
      </c>
      <c r="E1227" s="51">
        <v>12256</v>
      </c>
      <c r="F1227" s="48">
        <v>4994</v>
      </c>
      <c r="G1227" s="49">
        <v>86</v>
      </c>
      <c r="H1227" s="48">
        <v>297</v>
      </c>
      <c r="I1227" s="46">
        <v>65</v>
      </c>
      <c r="J1227" s="107">
        <v>23</v>
      </c>
      <c r="K1227" s="227">
        <v>122</v>
      </c>
      <c r="L1227" s="198">
        <v>19</v>
      </c>
      <c r="M1227" s="49">
        <v>23</v>
      </c>
      <c r="N1227" s="77"/>
      <c r="O1227" s="228">
        <v>5080</v>
      </c>
      <c r="P1227" s="228">
        <v>385</v>
      </c>
      <c r="Q1227" s="228">
        <v>122</v>
      </c>
      <c r="R1227" s="228">
        <v>42</v>
      </c>
    </row>
    <row r="1228" spans="2:18" ht="16.5" customHeight="1" x14ac:dyDescent="0.2">
      <c r="B1228" s="182">
        <v>45509</v>
      </c>
      <c r="C1228" s="50">
        <v>21028</v>
      </c>
      <c r="D1228" s="45">
        <v>9198</v>
      </c>
      <c r="E1228" s="51">
        <v>11830</v>
      </c>
      <c r="F1228" s="48">
        <v>7802</v>
      </c>
      <c r="G1228" s="49">
        <v>160</v>
      </c>
      <c r="H1228" s="48">
        <v>586</v>
      </c>
      <c r="I1228" s="46">
        <v>182</v>
      </c>
      <c r="J1228" s="107">
        <v>40</v>
      </c>
      <c r="K1228" s="227">
        <v>247</v>
      </c>
      <c r="L1228" s="198">
        <v>140</v>
      </c>
      <c r="M1228" s="49">
        <v>41</v>
      </c>
      <c r="N1228" s="77"/>
      <c r="O1228" s="228">
        <v>7962</v>
      </c>
      <c r="P1228" s="228">
        <v>808</v>
      </c>
      <c r="Q1228" s="228">
        <v>247</v>
      </c>
      <c r="R1228" s="228">
        <v>181</v>
      </c>
    </row>
    <row r="1229" spans="2:18" ht="16.5" customHeight="1" x14ac:dyDescent="0.2">
      <c r="B1229" s="182">
        <v>45510</v>
      </c>
      <c r="C1229" s="50">
        <v>23374</v>
      </c>
      <c r="D1229" s="45">
        <v>11329</v>
      </c>
      <c r="E1229" s="51">
        <v>12045</v>
      </c>
      <c r="F1229" s="48">
        <v>9517</v>
      </c>
      <c r="G1229" s="49">
        <v>193</v>
      </c>
      <c r="H1229" s="48">
        <v>777</v>
      </c>
      <c r="I1229" s="46">
        <v>242</v>
      </c>
      <c r="J1229" s="107">
        <v>58</v>
      </c>
      <c r="K1229" s="227">
        <v>341</v>
      </c>
      <c r="L1229" s="198">
        <v>150</v>
      </c>
      <c r="M1229" s="49">
        <v>51</v>
      </c>
      <c r="N1229" s="77"/>
      <c r="O1229" s="228">
        <v>9710</v>
      </c>
      <c r="P1229" s="228">
        <v>1077</v>
      </c>
      <c r="Q1229" s="228">
        <v>341</v>
      </c>
      <c r="R1229" s="228">
        <v>201</v>
      </c>
    </row>
    <row r="1230" spans="2:18" ht="16.5" customHeight="1" x14ac:dyDescent="0.2">
      <c r="B1230" s="182">
        <v>45511</v>
      </c>
      <c r="C1230" s="50">
        <v>22996</v>
      </c>
      <c r="D1230" s="45">
        <v>10961</v>
      </c>
      <c r="E1230" s="51">
        <v>12035</v>
      </c>
      <c r="F1230" s="48">
        <v>9024</v>
      </c>
      <c r="G1230" s="49">
        <v>209</v>
      </c>
      <c r="H1230" s="48">
        <v>845</v>
      </c>
      <c r="I1230" s="46">
        <v>254</v>
      </c>
      <c r="J1230" s="107">
        <v>47</v>
      </c>
      <c r="K1230" s="227">
        <v>395</v>
      </c>
      <c r="L1230" s="198">
        <v>142</v>
      </c>
      <c r="M1230" s="49">
        <v>45</v>
      </c>
      <c r="N1230" s="77"/>
      <c r="O1230" s="228">
        <v>9233</v>
      </c>
      <c r="P1230" s="228">
        <v>1146</v>
      </c>
      <c r="Q1230" s="228">
        <v>395</v>
      </c>
      <c r="R1230" s="228">
        <v>187</v>
      </c>
    </row>
    <row r="1231" spans="2:18" ht="16.5" customHeight="1" x14ac:dyDescent="0.2">
      <c r="B1231" s="182">
        <v>45512</v>
      </c>
      <c r="C1231" s="50">
        <v>23026</v>
      </c>
      <c r="D1231" s="45">
        <v>11012</v>
      </c>
      <c r="E1231" s="51">
        <v>12014</v>
      </c>
      <c r="F1231" s="48">
        <v>9116</v>
      </c>
      <c r="G1231" s="49">
        <v>221</v>
      </c>
      <c r="H1231" s="48">
        <v>798</v>
      </c>
      <c r="I1231" s="46">
        <v>253</v>
      </c>
      <c r="J1231" s="107">
        <v>71</v>
      </c>
      <c r="K1231" s="227">
        <v>361</v>
      </c>
      <c r="L1231" s="198">
        <v>151</v>
      </c>
      <c r="M1231" s="49">
        <v>41</v>
      </c>
      <c r="N1231" s="77"/>
      <c r="O1231" s="228">
        <v>9337</v>
      </c>
      <c r="P1231" s="228">
        <v>1122</v>
      </c>
      <c r="Q1231" s="228">
        <v>361</v>
      </c>
      <c r="R1231" s="228">
        <v>192</v>
      </c>
    </row>
    <row r="1232" spans="2:18" ht="16.5" customHeight="1" x14ac:dyDescent="0.2">
      <c r="B1232" s="182">
        <v>45513</v>
      </c>
      <c r="C1232" s="50">
        <v>24206</v>
      </c>
      <c r="D1232" s="45">
        <v>12273</v>
      </c>
      <c r="E1232" s="51">
        <v>11933</v>
      </c>
      <c r="F1232" s="48">
        <v>10288</v>
      </c>
      <c r="G1232" s="49">
        <v>217</v>
      </c>
      <c r="H1232" s="48">
        <v>870</v>
      </c>
      <c r="I1232" s="46">
        <v>261</v>
      </c>
      <c r="J1232" s="107">
        <v>57</v>
      </c>
      <c r="K1232" s="227">
        <v>365</v>
      </c>
      <c r="L1232" s="198">
        <v>160</v>
      </c>
      <c r="M1232" s="49">
        <v>55</v>
      </c>
      <c r="N1232" s="77"/>
      <c r="O1232" s="228">
        <v>10505</v>
      </c>
      <c r="P1232" s="228">
        <v>1188</v>
      </c>
      <c r="Q1232" s="228">
        <v>365</v>
      </c>
      <c r="R1232" s="228">
        <v>215</v>
      </c>
    </row>
    <row r="1233" spans="2:18" ht="16.5" customHeight="1" x14ac:dyDescent="0.2">
      <c r="B1233" s="182">
        <v>45514</v>
      </c>
      <c r="C1233" s="50">
        <v>19901</v>
      </c>
      <c r="D1233" s="45">
        <v>7977</v>
      </c>
      <c r="E1233" s="51">
        <v>11924</v>
      </c>
      <c r="F1233" s="48">
        <v>6908</v>
      </c>
      <c r="G1233" s="49">
        <v>130</v>
      </c>
      <c r="H1233" s="48">
        <v>491</v>
      </c>
      <c r="I1233" s="46">
        <v>113</v>
      </c>
      <c r="J1233" s="107">
        <v>44</v>
      </c>
      <c r="K1233" s="227">
        <v>225</v>
      </c>
      <c r="L1233" s="198">
        <v>52</v>
      </c>
      <c r="M1233" s="49">
        <v>14</v>
      </c>
      <c r="N1233" s="77"/>
      <c r="O1233" s="228">
        <v>7038</v>
      </c>
      <c r="P1233" s="228">
        <v>648</v>
      </c>
      <c r="Q1233" s="228">
        <v>225</v>
      </c>
      <c r="R1233" s="228">
        <v>66</v>
      </c>
    </row>
    <row r="1234" spans="2:18" ht="16.5" customHeight="1" x14ac:dyDescent="0.2">
      <c r="B1234" s="182">
        <v>45515</v>
      </c>
      <c r="C1234" s="50">
        <v>17758</v>
      </c>
      <c r="D1234" s="45">
        <v>5944</v>
      </c>
      <c r="E1234" s="51">
        <v>11814</v>
      </c>
      <c r="F1234" s="48">
        <v>5297</v>
      </c>
      <c r="G1234" s="49">
        <v>82</v>
      </c>
      <c r="H1234" s="48">
        <v>312</v>
      </c>
      <c r="I1234" s="46">
        <v>70</v>
      </c>
      <c r="J1234" s="107">
        <v>25</v>
      </c>
      <c r="K1234" s="227">
        <v>121</v>
      </c>
      <c r="L1234" s="198">
        <v>28</v>
      </c>
      <c r="M1234" s="49">
        <v>9</v>
      </c>
      <c r="N1234" s="77"/>
      <c r="O1234" s="228">
        <v>5379</v>
      </c>
      <c r="P1234" s="228">
        <v>407</v>
      </c>
      <c r="Q1234" s="228">
        <v>121</v>
      </c>
      <c r="R1234" s="228">
        <v>37</v>
      </c>
    </row>
    <row r="1235" spans="2:18" ht="16.5" customHeight="1" x14ac:dyDescent="0.2">
      <c r="B1235" s="182">
        <v>45516</v>
      </c>
      <c r="C1235" s="50">
        <v>20551</v>
      </c>
      <c r="D1235" s="45">
        <v>8466</v>
      </c>
      <c r="E1235" s="51">
        <v>12085</v>
      </c>
      <c r="F1235" s="48">
        <v>7055</v>
      </c>
      <c r="G1235" s="49">
        <v>170</v>
      </c>
      <c r="H1235" s="48">
        <v>613</v>
      </c>
      <c r="I1235" s="46">
        <v>212</v>
      </c>
      <c r="J1235" s="107">
        <v>39</v>
      </c>
      <c r="K1235" s="227">
        <v>247</v>
      </c>
      <c r="L1235" s="198">
        <v>101</v>
      </c>
      <c r="M1235" s="49">
        <v>29</v>
      </c>
      <c r="N1235" s="77"/>
      <c r="O1235" s="228">
        <v>7225</v>
      </c>
      <c r="P1235" s="228">
        <v>864</v>
      </c>
      <c r="Q1235" s="228">
        <v>247</v>
      </c>
      <c r="R1235" s="228">
        <v>130</v>
      </c>
    </row>
    <row r="1236" spans="2:18" ht="16.5" customHeight="1" x14ac:dyDescent="0.2">
      <c r="B1236" s="182">
        <v>45517</v>
      </c>
      <c r="C1236" s="50">
        <v>22948</v>
      </c>
      <c r="D1236" s="45">
        <v>10851</v>
      </c>
      <c r="E1236" s="51">
        <v>12097</v>
      </c>
      <c r="F1236" s="48">
        <v>9040</v>
      </c>
      <c r="G1236" s="49">
        <v>232</v>
      </c>
      <c r="H1236" s="48">
        <v>752</v>
      </c>
      <c r="I1236" s="46">
        <v>257</v>
      </c>
      <c r="J1236" s="107">
        <v>58</v>
      </c>
      <c r="K1236" s="227">
        <v>328</v>
      </c>
      <c r="L1236" s="198">
        <v>135</v>
      </c>
      <c r="M1236" s="49">
        <v>49</v>
      </c>
      <c r="N1236" s="77"/>
      <c r="O1236" s="228">
        <v>9272</v>
      </c>
      <c r="P1236" s="228">
        <v>1067</v>
      </c>
      <c r="Q1236" s="228">
        <v>328</v>
      </c>
      <c r="R1236" s="228">
        <v>184</v>
      </c>
    </row>
    <row r="1237" spans="2:18" ht="16.5" customHeight="1" x14ac:dyDescent="0.2">
      <c r="B1237" s="182">
        <v>45518</v>
      </c>
      <c r="C1237" s="50">
        <v>23458</v>
      </c>
      <c r="D1237" s="45">
        <v>11236</v>
      </c>
      <c r="E1237" s="51">
        <v>12222</v>
      </c>
      <c r="F1237" s="48">
        <v>9324</v>
      </c>
      <c r="G1237" s="49">
        <v>195</v>
      </c>
      <c r="H1237" s="48">
        <v>814</v>
      </c>
      <c r="I1237" s="46">
        <v>264</v>
      </c>
      <c r="J1237" s="107">
        <v>62</v>
      </c>
      <c r="K1237" s="227">
        <v>365</v>
      </c>
      <c r="L1237" s="198">
        <v>158</v>
      </c>
      <c r="M1237" s="49">
        <v>54</v>
      </c>
      <c r="N1237" s="77"/>
      <c r="O1237" s="228">
        <v>9519</v>
      </c>
      <c r="P1237" s="228">
        <v>1140</v>
      </c>
      <c r="Q1237" s="228">
        <v>365</v>
      </c>
      <c r="R1237" s="228">
        <v>212</v>
      </c>
    </row>
    <row r="1238" spans="2:18" ht="16.5" customHeight="1" x14ac:dyDescent="0.2">
      <c r="B1238" s="182">
        <v>45519</v>
      </c>
      <c r="C1238" s="50">
        <v>23310</v>
      </c>
      <c r="D1238" s="45">
        <v>11082</v>
      </c>
      <c r="E1238" s="51">
        <v>12228</v>
      </c>
      <c r="F1238" s="48">
        <v>9171</v>
      </c>
      <c r="G1238" s="49">
        <v>236</v>
      </c>
      <c r="H1238" s="48">
        <v>785</v>
      </c>
      <c r="I1238" s="46">
        <v>242</v>
      </c>
      <c r="J1238" s="107">
        <v>62</v>
      </c>
      <c r="K1238" s="227">
        <v>385</v>
      </c>
      <c r="L1238" s="198">
        <v>156</v>
      </c>
      <c r="M1238" s="49">
        <v>45</v>
      </c>
      <c r="N1238" s="77"/>
      <c r="O1238" s="228">
        <v>9407</v>
      </c>
      <c r="P1238" s="228">
        <v>1089</v>
      </c>
      <c r="Q1238" s="228">
        <v>385</v>
      </c>
      <c r="R1238" s="228">
        <v>201</v>
      </c>
    </row>
    <row r="1239" spans="2:18" ht="16.5" customHeight="1" x14ac:dyDescent="0.2">
      <c r="B1239" s="182">
        <v>45520</v>
      </c>
      <c r="C1239" s="50">
        <v>24295</v>
      </c>
      <c r="D1239" s="45">
        <v>12372</v>
      </c>
      <c r="E1239" s="51">
        <v>11923</v>
      </c>
      <c r="F1239" s="48">
        <v>10319</v>
      </c>
      <c r="G1239" s="49">
        <v>195</v>
      </c>
      <c r="H1239" s="48">
        <v>859</v>
      </c>
      <c r="I1239" s="46">
        <v>310</v>
      </c>
      <c r="J1239" s="107">
        <v>92</v>
      </c>
      <c r="K1239" s="227">
        <v>411</v>
      </c>
      <c r="L1239" s="198">
        <v>139</v>
      </c>
      <c r="M1239" s="49">
        <v>47</v>
      </c>
      <c r="N1239" s="77"/>
      <c r="O1239" s="228">
        <v>10514</v>
      </c>
      <c r="P1239" s="228">
        <v>1261</v>
      </c>
      <c r="Q1239" s="228">
        <v>411</v>
      </c>
      <c r="R1239" s="228">
        <v>186</v>
      </c>
    </row>
    <row r="1240" spans="2:18" ht="16.5" customHeight="1" x14ac:dyDescent="0.2">
      <c r="B1240" s="182">
        <v>45521</v>
      </c>
      <c r="C1240" s="50">
        <v>19959</v>
      </c>
      <c r="D1240" s="45">
        <v>7894</v>
      </c>
      <c r="E1240" s="51">
        <v>12065</v>
      </c>
      <c r="F1240" s="48">
        <v>6809</v>
      </c>
      <c r="G1240" s="49">
        <v>119</v>
      </c>
      <c r="H1240" s="48">
        <v>474</v>
      </c>
      <c r="I1240" s="46">
        <v>150</v>
      </c>
      <c r="J1240" s="107">
        <v>48</v>
      </c>
      <c r="K1240" s="227">
        <v>207</v>
      </c>
      <c r="L1240" s="198">
        <v>58</v>
      </c>
      <c r="M1240" s="49">
        <v>29</v>
      </c>
      <c r="N1240" s="77"/>
      <c r="O1240" s="228">
        <v>6928</v>
      </c>
      <c r="P1240" s="228">
        <v>672</v>
      </c>
      <c r="Q1240" s="228">
        <v>207</v>
      </c>
      <c r="R1240" s="228">
        <v>87</v>
      </c>
    </row>
    <row r="1241" spans="2:18" ht="16.5" customHeight="1" x14ac:dyDescent="0.2">
      <c r="B1241" s="182">
        <v>45522</v>
      </c>
      <c r="C1241" s="50">
        <v>17719</v>
      </c>
      <c r="D1241" s="45">
        <v>5719</v>
      </c>
      <c r="E1241" s="51">
        <v>12000</v>
      </c>
      <c r="F1241" s="48">
        <v>5148</v>
      </c>
      <c r="G1241" s="49">
        <v>69</v>
      </c>
      <c r="H1241" s="48">
        <v>247</v>
      </c>
      <c r="I1241" s="46">
        <v>79</v>
      </c>
      <c r="J1241" s="107">
        <v>25</v>
      </c>
      <c r="K1241" s="227">
        <v>114</v>
      </c>
      <c r="L1241" s="198">
        <v>20</v>
      </c>
      <c r="M1241" s="49">
        <v>17</v>
      </c>
      <c r="N1241" s="77"/>
      <c r="O1241" s="228">
        <v>5217</v>
      </c>
      <c r="P1241" s="228">
        <v>351</v>
      </c>
      <c r="Q1241" s="228">
        <v>114</v>
      </c>
      <c r="R1241" s="228">
        <v>37</v>
      </c>
    </row>
    <row r="1242" spans="2:18" ht="16.5" customHeight="1" x14ac:dyDescent="0.2">
      <c r="B1242" s="182">
        <v>45523</v>
      </c>
      <c r="C1242" s="50">
        <v>20928</v>
      </c>
      <c r="D1242" s="45">
        <v>9097</v>
      </c>
      <c r="E1242" s="51">
        <v>11831</v>
      </c>
      <c r="F1242" s="48">
        <v>7637</v>
      </c>
      <c r="G1242" s="49">
        <v>165</v>
      </c>
      <c r="H1242" s="48">
        <v>620</v>
      </c>
      <c r="I1242" s="46">
        <v>211</v>
      </c>
      <c r="J1242" s="107">
        <v>40</v>
      </c>
      <c r="K1242" s="227">
        <v>263</v>
      </c>
      <c r="L1242" s="198">
        <v>129</v>
      </c>
      <c r="M1242" s="49">
        <v>32</v>
      </c>
      <c r="N1242" s="77"/>
      <c r="O1242" s="228">
        <v>7802</v>
      </c>
      <c r="P1242" s="228">
        <v>871</v>
      </c>
      <c r="Q1242" s="228">
        <v>263</v>
      </c>
      <c r="R1242" s="228">
        <v>161</v>
      </c>
    </row>
    <row r="1243" spans="2:18" ht="16.5" customHeight="1" x14ac:dyDescent="0.2">
      <c r="B1243" s="182">
        <v>45524</v>
      </c>
      <c r="C1243" s="50">
        <v>23394</v>
      </c>
      <c r="D1243" s="45">
        <v>11356</v>
      </c>
      <c r="E1243" s="51">
        <v>12038</v>
      </c>
      <c r="F1243" s="48">
        <v>9443</v>
      </c>
      <c r="G1243" s="49">
        <v>216</v>
      </c>
      <c r="H1243" s="48">
        <v>803</v>
      </c>
      <c r="I1243" s="46">
        <v>290</v>
      </c>
      <c r="J1243" s="107">
        <v>44</v>
      </c>
      <c r="K1243" s="227">
        <v>359</v>
      </c>
      <c r="L1243" s="198">
        <v>155</v>
      </c>
      <c r="M1243" s="49">
        <v>46</v>
      </c>
      <c r="N1243" s="77"/>
      <c r="O1243" s="228">
        <v>9659</v>
      </c>
      <c r="P1243" s="228">
        <v>1137</v>
      </c>
      <c r="Q1243" s="228">
        <v>359</v>
      </c>
      <c r="R1243" s="228">
        <v>201</v>
      </c>
    </row>
    <row r="1244" spans="2:18" ht="16.5" customHeight="1" x14ac:dyDescent="0.2">
      <c r="B1244" s="182">
        <v>45525</v>
      </c>
      <c r="C1244" s="50">
        <v>23715</v>
      </c>
      <c r="D1244" s="45">
        <v>11420</v>
      </c>
      <c r="E1244" s="51">
        <v>12295</v>
      </c>
      <c r="F1244" s="48">
        <v>9442</v>
      </c>
      <c r="G1244" s="49">
        <v>228</v>
      </c>
      <c r="H1244" s="48">
        <v>804</v>
      </c>
      <c r="I1244" s="46">
        <v>283</v>
      </c>
      <c r="J1244" s="107">
        <v>52</v>
      </c>
      <c r="K1244" s="227">
        <v>385</v>
      </c>
      <c r="L1244" s="198">
        <v>169</v>
      </c>
      <c r="M1244" s="49">
        <v>57</v>
      </c>
      <c r="N1244" s="77"/>
      <c r="O1244" s="228">
        <v>9670</v>
      </c>
      <c r="P1244" s="228">
        <v>1139</v>
      </c>
      <c r="Q1244" s="228">
        <v>385</v>
      </c>
      <c r="R1244" s="228">
        <v>226</v>
      </c>
    </row>
    <row r="1245" spans="2:18" ht="16.5" customHeight="1" x14ac:dyDescent="0.2">
      <c r="B1245" s="182">
        <v>45526</v>
      </c>
      <c r="C1245" s="50">
        <v>23508</v>
      </c>
      <c r="D1245" s="45">
        <v>11419</v>
      </c>
      <c r="E1245" s="51">
        <v>12089</v>
      </c>
      <c r="F1245" s="48">
        <v>9369</v>
      </c>
      <c r="G1245" s="49">
        <v>236</v>
      </c>
      <c r="H1245" s="48">
        <v>895</v>
      </c>
      <c r="I1245" s="46">
        <v>267</v>
      </c>
      <c r="J1245" s="107">
        <v>54</v>
      </c>
      <c r="K1245" s="227">
        <v>392</v>
      </c>
      <c r="L1245" s="198">
        <v>141</v>
      </c>
      <c r="M1245" s="49">
        <v>65</v>
      </c>
      <c r="N1245" s="77"/>
      <c r="O1245" s="228">
        <v>9605</v>
      </c>
      <c r="P1245" s="228">
        <v>1216</v>
      </c>
      <c r="Q1245" s="228">
        <v>392</v>
      </c>
      <c r="R1245" s="228">
        <v>206</v>
      </c>
    </row>
    <row r="1246" spans="2:18" ht="16.5" customHeight="1" x14ac:dyDescent="0.2">
      <c r="B1246" s="182">
        <v>45527</v>
      </c>
      <c r="C1246" s="50">
        <v>24532</v>
      </c>
      <c r="D1246" s="45">
        <v>12569</v>
      </c>
      <c r="E1246" s="51">
        <v>11963</v>
      </c>
      <c r="F1246" s="48">
        <v>10472</v>
      </c>
      <c r="G1246" s="49">
        <v>228</v>
      </c>
      <c r="H1246" s="48">
        <v>917</v>
      </c>
      <c r="I1246" s="46">
        <v>271</v>
      </c>
      <c r="J1246" s="107">
        <v>63</v>
      </c>
      <c r="K1246" s="227">
        <v>411</v>
      </c>
      <c r="L1246" s="198">
        <v>153</v>
      </c>
      <c r="M1246" s="49">
        <v>54</v>
      </c>
      <c r="N1246" s="77"/>
      <c r="O1246" s="228">
        <v>10700</v>
      </c>
      <c r="P1246" s="228">
        <v>1251</v>
      </c>
      <c r="Q1246" s="228">
        <v>411</v>
      </c>
      <c r="R1246" s="228">
        <v>207</v>
      </c>
    </row>
    <row r="1247" spans="2:18" ht="16.5" customHeight="1" x14ac:dyDescent="0.2">
      <c r="B1247" s="182">
        <v>45528</v>
      </c>
      <c r="C1247" s="50">
        <v>20545</v>
      </c>
      <c r="D1247" s="45">
        <v>8399</v>
      </c>
      <c r="E1247" s="51">
        <v>12146</v>
      </c>
      <c r="F1247" s="48">
        <v>7205</v>
      </c>
      <c r="G1247" s="49">
        <v>118</v>
      </c>
      <c r="H1247" s="48">
        <v>572</v>
      </c>
      <c r="I1247" s="46">
        <v>153</v>
      </c>
      <c r="J1247" s="107">
        <v>38</v>
      </c>
      <c r="K1247" s="227">
        <v>230</v>
      </c>
      <c r="L1247" s="198">
        <v>60</v>
      </c>
      <c r="M1247" s="49">
        <v>23</v>
      </c>
      <c r="N1247" s="77"/>
      <c r="O1247" s="228">
        <v>7323</v>
      </c>
      <c r="P1247" s="228">
        <v>763</v>
      </c>
      <c r="Q1247" s="228">
        <v>230</v>
      </c>
      <c r="R1247" s="228">
        <v>83</v>
      </c>
    </row>
    <row r="1248" spans="2:18" ht="16.5" customHeight="1" x14ac:dyDescent="0.2">
      <c r="B1248" s="182">
        <v>45529</v>
      </c>
      <c r="C1248" s="50">
        <v>18215</v>
      </c>
      <c r="D1248" s="45">
        <v>6300</v>
      </c>
      <c r="E1248" s="51">
        <v>11915</v>
      </c>
      <c r="F1248" s="48">
        <v>5602</v>
      </c>
      <c r="G1248" s="49">
        <v>77</v>
      </c>
      <c r="H1248" s="48">
        <v>326</v>
      </c>
      <c r="I1248" s="46">
        <v>97</v>
      </c>
      <c r="J1248" s="107">
        <v>25</v>
      </c>
      <c r="K1248" s="227">
        <v>138</v>
      </c>
      <c r="L1248" s="198">
        <v>20</v>
      </c>
      <c r="M1248" s="49">
        <v>15</v>
      </c>
      <c r="N1248" s="77"/>
      <c r="O1248" s="228">
        <v>5679</v>
      </c>
      <c r="P1248" s="228">
        <v>448</v>
      </c>
      <c r="Q1248" s="228">
        <v>138</v>
      </c>
      <c r="R1248" s="228">
        <v>35</v>
      </c>
    </row>
    <row r="1249" spans="2:18" ht="16.5" customHeight="1" x14ac:dyDescent="0.2">
      <c r="B1249" s="182">
        <v>45530</v>
      </c>
      <c r="C1249" s="50">
        <v>17979</v>
      </c>
      <c r="D1249" s="45">
        <v>6019</v>
      </c>
      <c r="E1249" s="51">
        <v>11960</v>
      </c>
      <c r="F1249" s="48">
        <v>5259</v>
      </c>
      <c r="G1249" s="49">
        <v>96</v>
      </c>
      <c r="H1249" s="48">
        <v>340</v>
      </c>
      <c r="I1249" s="46">
        <v>107</v>
      </c>
      <c r="J1249" s="107">
        <v>20</v>
      </c>
      <c r="K1249" s="227">
        <v>130</v>
      </c>
      <c r="L1249" s="198">
        <v>50</v>
      </c>
      <c r="M1249" s="49">
        <v>17</v>
      </c>
      <c r="N1249" s="77"/>
      <c r="O1249" s="228">
        <v>5355</v>
      </c>
      <c r="P1249" s="228">
        <v>467</v>
      </c>
      <c r="Q1249" s="228">
        <v>130</v>
      </c>
      <c r="R1249" s="228">
        <v>67</v>
      </c>
    </row>
    <row r="1250" spans="2:18" ht="16.5" customHeight="1" x14ac:dyDescent="0.2">
      <c r="B1250" s="182">
        <v>45531</v>
      </c>
      <c r="C1250" s="50">
        <v>21178</v>
      </c>
      <c r="D1250" s="45">
        <v>9166</v>
      </c>
      <c r="E1250" s="51">
        <v>12012</v>
      </c>
      <c r="F1250" s="48">
        <v>7742</v>
      </c>
      <c r="G1250" s="49">
        <v>160</v>
      </c>
      <c r="H1250" s="48">
        <v>600</v>
      </c>
      <c r="I1250" s="46">
        <v>182</v>
      </c>
      <c r="J1250" s="107">
        <v>36</v>
      </c>
      <c r="K1250" s="227">
        <v>286</v>
      </c>
      <c r="L1250" s="198">
        <v>122</v>
      </c>
      <c r="M1250" s="49">
        <v>38</v>
      </c>
      <c r="N1250" s="77"/>
      <c r="O1250" s="228">
        <v>7902</v>
      </c>
      <c r="P1250" s="228">
        <v>818</v>
      </c>
      <c r="Q1250" s="228">
        <v>286</v>
      </c>
      <c r="R1250" s="228">
        <v>160</v>
      </c>
    </row>
    <row r="1251" spans="2:18" ht="16.5" customHeight="1" x14ac:dyDescent="0.2">
      <c r="B1251" s="182">
        <v>45532</v>
      </c>
      <c r="C1251" s="50">
        <v>23475</v>
      </c>
      <c r="D1251" s="45">
        <v>10998</v>
      </c>
      <c r="E1251" s="51">
        <v>12477</v>
      </c>
      <c r="F1251" s="48">
        <v>9201</v>
      </c>
      <c r="G1251" s="49">
        <v>238</v>
      </c>
      <c r="H1251" s="48">
        <v>766</v>
      </c>
      <c r="I1251" s="46">
        <v>259</v>
      </c>
      <c r="J1251" s="107">
        <v>49</v>
      </c>
      <c r="K1251" s="227">
        <v>311</v>
      </c>
      <c r="L1251" s="198">
        <v>132</v>
      </c>
      <c r="M1251" s="49">
        <v>42</v>
      </c>
      <c r="N1251" s="77"/>
      <c r="O1251" s="228">
        <v>9439</v>
      </c>
      <c r="P1251" s="228">
        <v>1074</v>
      </c>
      <c r="Q1251" s="228">
        <v>311</v>
      </c>
      <c r="R1251" s="228">
        <v>174</v>
      </c>
    </row>
    <row r="1252" spans="2:18" ht="16.5" customHeight="1" x14ac:dyDescent="0.2">
      <c r="B1252" s="182">
        <v>45533</v>
      </c>
      <c r="C1252" s="50">
        <v>24178</v>
      </c>
      <c r="D1252" s="45">
        <v>11818</v>
      </c>
      <c r="E1252" s="51">
        <v>12360</v>
      </c>
      <c r="F1252" s="48">
        <v>9789</v>
      </c>
      <c r="G1252" s="49">
        <v>216</v>
      </c>
      <c r="H1252" s="48">
        <v>864</v>
      </c>
      <c r="I1252" s="46">
        <v>282</v>
      </c>
      <c r="J1252" s="107">
        <v>67</v>
      </c>
      <c r="K1252" s="227">
        <v>376</v>
      </c>
      <c r="L1252" s="198">
        <v>163</v>
      </c>
      <c r="M1252" s="49">
        <v>61</v>
      </c>
      <c r="N1252" s="77"/>
      <c r="O1252" s="228">
        <v>10005</v>
      </c>
      <c r="P1252" s="228">
        <v>1213</v>
      </c>
      <c r="Q1252" s="228">
        <v>376</v>
      </c>
      <c r="R1252" s="228">
        <v>224</v>
      </c>
    </row>
    <row r="1253" spans="2:18" ht="16.5" customHeight="1" x14ac:dyDescent="0.2">
      <c r="B1253" s="182">
        <v>45534</v>
      </c>
      <c r="C1253" s="50">
        <v>24827</v>
      </c>
      <c r="D1253" s="45">
        <v>12631</v>
      </c>
      <c r="E1253" s="51">
        <v>12196</v>
      </c>
      <c r="F1253" s="48">
        <v>10539</v>
      </c>
      <c r="G1253" s="49">
        <v>286</v>
      </c>
      <c r="H1253" s="48">
        <v>830</v>
      </c>
      <c r="I1253" s="46">
        <v>301</v>
      </c>
      <c r="J1253" s="107">
        <v>50</v>
      </c>
      <c r="K1253" s="227">
        <v>428</v>
      </c>
      <c r="L1253" s="198">
        <v>151</v>
      </c>
      <c r="M1253" s="49">
        <v>46</v>
      </c>
      <c r="N1253" s="77"/>
      <c r="O1253" s="228">
        <v>10825</v>
      </c>
      <c r="P1253" s="228">
        <v>1181</v>
      </c>
      <c r="Q1253" s="228">
        <v>428</v>
      </c>
      <c r="R1253" s="228">
        <v>197</v>
      </c>
    </row>
    <row r="1254" spans="2:18" ht="16.5" customHeight="1" x14ac:dyDescent="0.2">
      <c r="B1254" s="329">
        <v>45535</v>
      </c>
      <c r="C1254" s="52">
        <v>20600</v>
      </c>
      <c r="D1254" s="53">
        <v>8236</v>
      </c>
      <c r="E1254" s="54">
        <v>12364</v>
      </c>
      <c r="F1254" s="52">
        <v>7153</v>
      </c>
      <c r="G1254" s="54">
        <v>122</v>
      </c>
      <c r="H1254" s="52">
        <v>517</v>
      </c>
      <c r="I1254" s="53">
        <v>132</v>
      </c>
      <c r="J1254" s="76">
        <v>31</v>
      </c>
      <c r="K1254" s="231">
        <v>215</v>
      </c>
      <c r="L1254" s="55">
        <v>48</v>
      </c>
      <c r="M1254" s="54">
        <v>18</v>
      </c>
      <c r="N1254" s="77"/>
      <c r="O1254" s="231">
        <v>7275</v>
      </c>
      <c r="P1254" s="231">
        <v>680</v>
      </c>
      <c r="Q1254" s="231">
        <v>215</v>
      </c>
      <c r="R1254" s="231">
        <v>66</v>
      </c>
    </row>
    <row r="1255" spans="2:18" ht="16.5" customHeight="1" x14ac:dyDescent="0.2">
      <c r="B1255" s="69">
        <v>45536</v>
      </c>
      <c r="C1255" s="48">
        <v>18392</v>
      </c>
      <c r="D1255" s="46">
        <v>5917</v>
      </c>
      <c r="E1255" s="49">
        <v>12475</v>
      </c>
      <c r="F1255" s="48">
        <v>5286</v>
      </c>
      <c r="G1255" s="49">
        <v>54</v>
      </c>
      <c r="H1255" s="48">
        <v>297</v>
      </c>
      <c r="I1255" s="46">
        <v>76</v>
      </c>
      <c r="J1255" s="107">
        <v>25</v>
      </c>
      <c r="K1255" s="227">
        <v>145</v>
      </c>
      <c r="L1255" s="198">
        <v>17</v>
      </c>
      <c r="M1255" s="49">
        <v>17</v>
      </c>
      <c r="N1255" s="77"/>
      <c r="O1255" s="227">
        <v>5340</v>
      </c>
      <c r="P1255" s="227">
        <v>398</v>
      </c>
      <c r="Q1255" s="227">
        <v>145</v>
      </c>
      <c r="R1255" s="227">
        <v>34</v>
      </c>
    </row>
    <row r="1256" spans="2:18" ht="16.5" customHeight="1" x14ac:dyDescent="0.2">
      <c r="B1256" s="182">
        <v>45537</v>
      </c>
      <c r="C1256" s="50">
        <v>21056</v>
      </c>
      <c r="D1256" s="45">
        <v>8823</v>
      </c>
      <c r="E1256" s="51">
        <v>12233</v>
      </c>
      <c r="F1256" s="48">
        <v>7481</v>
      </c>
      <c r="G1256" s="49">
        <v>151</v>
      </c>
      <c r="H1256" s="48">
        <v>535</v>
      </c>
      <c r="I1256" s="46">
        <v>206</v>
      </c>
      <c r="J1256" s="107">
        <v>44</v>
      </c>
      <c r="K1256" s="227">
        <v>258</v>
      </c>
      <c r="L1256" s="198">
        <v>114</v>
      </c>
      <c r="M1256" s="49">
        <v>34</v>
      </c>
      <c r="N1256" s="77"/>
      <c r="O1256" s="228">
        <v>7632</v>
      </c>
      <c r="P1256" s="228">
        <v>785</v>
      </c>
      <c r="Q1256" s="228">
        <v>258</v>
      </c>
      <c r="R1256" s="228">
        <v>148</v>
      </c>
    </row>
    <row r="1257" spans="2:18" ht="16.5" customHeight="1" x14ac:dyDescent="0.2">
      <c r="B1257" s="182">
        <v>45538</v>
      </c>
      <c r="C1257" s="50">
        <v>23443</v>
      </c>
      <c r="D1257" s="45">
        <v>10943</v>
      </c>
      <c r="E1257" s="51">
        <v>12500</v>
      </c>
      <c r="F1257" s="48">
        <v>9110</v>
      </c>
      <c r="G1257" s="49">
        <v>215</v>
      </c>
      <c r="H1257" s="48">
        <v>743</v>
      </c>
      <c r="I1257" s="46">
        <v>282</v>
      </c>
      <c r="J1257" s="107">
        <v>49</v>
      </c>
      <c r="K1257" s="227">
        <v>359</v>
      </c>
      <c r="L1257" s="198">
        <v>144</v>
      </c>
      <c r="M1257" s="49">
        <v>41</v>
      </c>
      <c r="N1257" s="77"/>
      <c r="O1257" s="228">
        <v>9325</v>
      </c>
      <c r="P1257" s="228">
        <v>1074</v>
      </c>
      <c r="Q1257" s="228">
        <v>359</v>
      </c>
      <c r="R1257" s="228">
        <v>185</v>
      </c>
    </row>
    <row r="1258" spans="2:18" ht="16.5" customHeight="1" x14ac:dyDescent="0.2">
      <c r="B1258" s="182">
        <v>45539</v>
      </c>
      <c r="C1258" s="50">
        <v>24084</v>
      </c>
      <c r="D1258" s="45">
        <v>11678</v>
      </c>
      <c r="E1258" s="51">
        <v>12406</v>
      </c>
      <c r="F1258" s="48">
        <v>9636</v>
      </c>
      <c r="G1258" s="49">
        <v>258</v>
      </c>
      <c r="H1258" s="48">
        <v>822</v>
      </c>
      <c r="I1258" s="46">
        <v>284</v>
      </c>
      <c r="J1258" s="107">
        <v>52</v>
      </c>
      <c r="K1258" s="227">
        <v>409</v>
      </c>
      <c r="L1258" s="198">
        <v>167</v>
      </c>
      <c r="M1258" s="49">
        <v>50</v>
      </c>
      <c r="N1258" s="77"/>
      <c r="O1258" s="228">
        <v>9894</v>
      </c>
      <c r="P1258" s="228">
        <v>1158</v>
      </c>
      <c r="Q1258" s="228">
        <v>409</v>
      </c>
      <c r="R1258" s="228">
        <v>217</v>
      </c>
    </row>
    <row r="1259" spans="2:18" ht="16.5" customHeight="1" x14ac:dyDescent="0.2">
      <c r="B1259" s="182">
        <v>45540</v>
      </c>
      <c r="C1259" s="50">
        <v>23820</v>
      </c>
      <c r="D1259" s="45">
        <v>11353</v>
      </c>
      <c r="E1259" s="51">
        <v>12467</v>
      </c>
      <c r="F1259" s="48">
        <v>9474</v>
      </c>
      <c r="G1259" s="49">
        <v>239</v>
      </c>
      <c r="H1259" s="48">
        <v>746</v>
      </c>
      <c r="I1259" s="46">
        <v>231</v>
      </c>
      <c r="J1259" s="107">
        <v>67</v>
      </c>
      <c r="K1259" s="227">
        <v>387</v>
      </c>
      <c r="L1259" s="198">
        <v>164</v>
      </c>
      <c r="M1259" s="49">
        <v>45</v>
      </c>
      <c r="N1259" s="77"/>
      <c r="O1259" s="228">
        <v>9713</v>
      </c>
      <c r="P1259" s="228">
        <v>1044</v>
      </c>
      <c r="Q1259" s="228">
        <v>387</v>
      </c>
      <c r="R1259" s="228">
        <v>209</v>
      </c>
    </row>
    <row r="1260" spans="2:18" ht="16.5" customHeight="1" x14ac:dyDescent="0.2">
      <c r="B1260" s="182">
        <v>45541</v>
      </c>
      <c r="C1260" s="50">
        <v>25287</v>
      </c>
      <c r="D1260" s="45">
        <v>12728</v>
      </c>
      <c r="E1260" s="51">
        <v>12559</v>
      </c>
      <c r="F1260" s="48">
        <v>10752</v>
      </c>
      <c r="G1260" s="49">
        <v>239</v>
      </c>
      <c r="H1260" s="48">
        <v>797</v>
      </c>
      <c r="I1260" s="46">
        <v>301</v>
      </c>
      <c r="J1260" s="107">
        <v>54</v>
      </c>
      <c r="K1260" s="227">
        <v>373</v>
      </c>
      <c r="L1260" s="198">
        <v>161</v>
      </c>
      <c r="M1260" s="49">
        <v>51</v>
      </c>
      <c r="N1260" s="77"/>
      <c r="O1260" s="228">
        <v>10991</v>
      </c>
      <c r="P1260" s="228">
        <v>1152</v>
      </c>
      <c r="Q1260" s="228">
        <v>373</v>
      </c>
      <c r="R1260" s="228">
        <v>212</v>
      </c>
    </row>
    <row r="1261" spans="2:18" ht="16.5" customHeight="1" x14ac:dyDescent="0.2">
      <c r="B1261" s="182">
        <v>45542</v>
      </c>
      <c r="C1261" s="50">
        <v>21251</v>
      </c>
      <c r="D1261" s="45">
        <v>8683</v>
      </c>
      <c r="E1261" s="51">
        <v>12568</v>
      </c>
      <c r="F1261" s="48">
        <v>7570</v>
      </c>
      <c r="G1261" s="49">
        <v>124</v>
      </c>
      <c r="H1261" s="48">
        <v>488</v>
      </c>
      <c r="I1261" s="46">
        <v>172</v>
      </c>
      <c r="J1261" s="107">
        <v>35</v>
      </c>
      <c r="K1261" s="227">
        <v>235</v>
      </c>
      <c r="L1261" s="198">
        <v>45</v>
      </c>
      <c r="M1261" s="49">
        <v>14</v>
      </c>
      <c r="N1261" s="77"/>
      <c r="O1261" s="228">
        <v>7694</v>
      </c>
      <c r="P1261" s="228">
        <v>695</v>
      </c>
      <c r="Q1261" s="228">
        <v>235</v>
      </c>
      <c r="R1261" s="228">
        <v>59</v>
      </c>
    </row>
    <row r="1262" spans="2:18" ht="16.5" customHeight="1" x14ac:dyDescent="0.2">
      <c r="B1262" s="182">
        <v>45543</v>
      </c>
      <c r="C1262" s="50">
        <v>18470</v>
      </c>
      <c r="D1262" s="45">
        <v>6106</v>
      </c>
      <c r="E1262" s="51">
        <v>12364</v>
      </c>
      <c r="F1262" s="48">
        <v>5508</v>
      </c>
      <c r="G1262" s="49">
        <v>83</v>
      </c>
      <c r="H1262" s="48">
        <v>252</v>
      </c>
      <c r="I1262" s="46">
        <v>81</v>
      </c>
      <c r="J1262" s="107">
        <v>20</v>
      </c>
      <c r="K1262" s="227">
        <v>123</v>
      </c>
      <c r="L1262" s="198">
        <v>24</v>
      </c>
      <c r="M1262" s="49">
        <v>15</v>
      </c>
      <c r="N1262" s="77"/>
      <c r="O1262" s="228">
        <v>5591</v>
      </c>
      <c r="P1262" s="228">
        <v>353</v>
      </c>
      <c r="Q1262" s="228">
        <v>123</v>
      </c>
      <c r="R1262" s="228">
        <v>39</v>
      </c>
    </row>
    <row r="1263" spans="2:18" ht="16.5" customHeight="1" x14ac:dyDescent="0.2">
      <c r="B1263" s="182">
        <v>45544</v>
      </c>
      <c r="C1263" s="50">
        <v>21420</v>
      </c>
      <c r="D1263" s="45">
        <v>9176</v>
      </c>
      <c r="E1263" s="51">
        <v>12244</v>
      </c>
      <c r="F1263" s="48">
        <v>7765</v>
      </c>
      <c r="G1263" s="49">
        <v>170</v>
      </c>
      <c r="H1263" s="48">
        <v>536</v>
      </c>
      <c r="I1263" s="46">
        <v>233</v>
      </c>
      <c r="J1263" s="107">
        <v>41</v>
      </c>
      <c r="K1263" s="227">
        <v>246</v>
      </c>
      <c r="L1263" s="198">
        <v>146</v>
      </c>
      <c r="M1263" s="49">
        <v>39</v>
      </c>
      <c r="N1263" s="77"/>
      <c r="O1263" s="228">
        <v>7935</v>
      </c>
      <c r="P1263" s="228">
        <v>810</v>
      </c>
      <c r="Q1263" s="228">
        <v>246</v>
      </c>
      <c r="R1263" s="228">
        <v>185</v>
      </c>
    </row>
    <row r="1264" spans="2:18" ht="16.5" customHeight="1" x14ac:dyDescent="0.2">
      <c r="B1264" s="182">
        <v>45545</v>
      </c>
      <c r="C1264" s="50">
        <v>23621</v>
      </c>
      <c r="D1264" s="45">
        <v>11262</v>
      </c>
      <c r="E1264" s="51">
        <v>12359</v>
      </c>
      <c r="F1264" s="48">
        <v>9357</v>
      </c>
      <c r="G1264" s="49">
        <v>220</v>
      </c>
      <c r="H1264" s="48">
        <v>766</v>
      </c>
      <c r="I1264" s="46">
        <v>286</v>
      </c>
      <c r="J1264" s="107">
        <v>47</v>
      </c>
      <c r="K1264" s="227">
        <v>373</v>
      </c>
      <c r="L1264" s="198">
        <v>158</v>
      </c>
      <c r="M1264" s="49">
        <v>55</v>
      </c>
      <c r="N1264" s="77"/>
      <c r="O1264" s="228">
        <v>9577</v>
      </c>
      <c r="P1264" s="228">
        <v>1099</v>
      </c>
      <c r="Q1264" s="228">
        <v>373</v>
      </c>
      <c r="R1264" s="228">
        <v>213</v>
      </c>
    </row>
    <row r="1265" spans="2:18" ht="16.5" customHeight="1" x14ac:dyDescent="0.2">
      <c r="B1265" s="182">
        <v>45546</v>
      </c>
      <c r="C1265" s="50">
        <v>24010</v>
      </c>
      <c r="D1265" s="45">
        <v>11688</v>
      </c>
      <c r="E1265" s="51">
        <v>12322</v>
      </c>
      <c r="F1265" s="48">
        <v>9754</v>
      </c>
      <c r="G1265" s="49">
        <v>241</v>
      </c>
      <c r="H1265" s="48">
        <v>769</v>
      </c>
      <c r="I1265" s="46">
        <v>305</v>
      </c>
      <c r="J1265" s="107">
        <v>46</v>
      </c>
      <c r="K1265" s="227">
        <v>363</v>
      </c>
      <c r="L1265" s="198">
        <v>167</v>
      </c>
      <c r="M1265" s="49">
        <v>43</v>
      </c>
      <c r="N1265" s="77"/>
      <c r="O1265" s="228">
        <v>9995</v>
      </c>
      <c r="P1265" s="228">
        <v>1120</v>
      </c>
      <c r="Q1265" s="228">
        <v>363</v>
      </c>
      <c r="R1265" s="228">
        <v>210</v>
      </c>
    </row>
    <row r="1266" spans="2:18" ht="16.5" customHeight="1" x14ac:dyDescent="0.2">
      <c r="B1266" s="182">
        <v>45547</v>
      </c>
      <c r="C1266" s="50">
        <v>23582</v>
      </c>
      <c r="D1266" s="45">
        <v>11375</v>
      </c>
      <c r="E1266" s="51">
        <v>12207</v>
      </c>
      <c r="F1266" s="48">
        <v>9488</v>
      </c>
      <c r="G1266" s="49">
        <v>218</v>
      </c>
      <c r="H1266" s="48">
        <v>770</v>
      </c>
      <c r="I1266" s="46">
        <v>299</v>
      </c>
      <c r="J1266" s="107">
        <v>47</v>
      </c>
      <c r="K1266" s="227">
        <v>357</v>
      </c>
      <c r="L1266" s="198">
        <v>155</v>
      </c>
      <c r="M1266" s="49">
        <v>41</v>
      </c>
      <c r="N1266" s="77"/>
      <c r="O1266" s="228">
        <v>9706</v>
      </c>
      <c r="P1266" s="228">
        <v>1116</v>
      </c>
      <c r="Q1266" s="228">
        <v>357</v>
      </c>
      <c r="R1266" s="228">
        <v>196</v>
      </c>
    </row>
    <row r="1267" spans="2:18" ht="16.5" customHeight="1" x14ac:dyDescent="0.2">
      <c r="B1267" s="182">
        <v>45548</v>
      </c>
      <c r="C1267" s="50">
        <v>24966</v>
      </c>
      <c r="D1267" s="45">
        <v>12570</v>
      </c>
      <c r="E1267" s="51">
        <v>12396</v>
      </c>
      <c r="F1267" s="48">
        <v>10595</v>
      </c>
      <c r="G1267" s="49">
        <v>255</v>
      </c>
      <c r="H1267" s="48">
        <v>790</v>
      </c>
      <c r="I1267" s="46">
        <v>313</v>
      </c>
      <c r="J1267" s="107">
        <v>33</v>
      </c>
      <c r="K1267" s="227">
        <v>384</v>
      </c>
      <c r="L1267" s="198">
        <v>156</v>
      </c>
      <c r="M1267" s="49">
        <v>44</v>
      </c>
      <c r="N1267" s="77"/>
      <c r="O1267" s="228">
        <v>10850</v>
      </c>
      <c r="P1267" s="228">
        <v>1136</v>
      </c>
      <c r="Q1267" s="228">
        <v>384</v>
      </c>
      <c r="R1267" s="228">
        <v>200</v>
      </c>
    </row>
    <row r="1268" spans="2:18" ht="16.5" customHeight="1" x14ac:dyDescent="0.2">
      <c r="B1268" s="182">
        <v>45549</v>
      </c>
      <c r="C1268" s="50">
        <v>20740</v>
      </c>
      <c r="D1268" s="45">
        <v>8237</v>
      </c>
      <c r="E1268" s="51">
        <v>12503</v>
      </c>
      <c r="F1268" s="48">
        <v>7157</v>
      </c>
      <c r="G1268" s="49">
        <v>146</v>
      </c>
      <c r="H1268" s="48">
        <v>457</v>
      </c>
      <c r="I1268" s="46">
        <v>158</v>
      </c>
      <c r="J1268" s="107">
        <v>29</v>
      </c>
      <c r="K1268" s="227">
        <v>223</v>
      </c>
      <c r="L1268" s="198">
        <v>49</v>
      </c>
      <c r="M1268" s="49">
        <v>18</v>
      </c>
      <c r="N1268" s="77"/>
      <c r="O1268" s="228">
        <v>7303</v>
      </c>
      <c r="P1268" s="228">
        <v>644</v>
      </c>
      <c r="Q1268" s="228">
        <v>223</v>
      </c>
      <c r="R1268" s="228">
        <v>67</v>
      </c>
    </row>
    <row r="1269" spans="2:18" ht="16.5" customHeight="1" x14ac:dyDescent="0.2">
      <c r="B1269" s="182">
        <v>45550</v>
      </c>
      <c r="C1269" s="50">
        <v>18249</v>
      </c>
      <c r="D1269" s="45">
        <v>5983</v>
      </c>
      <c r="E1269" s="51">
        <v>12266</v>
      </c>
      <c r="F1269" s="48">
        <v>5303</v>
      </c>
      <c r="G1269" s="49">
        <v>92</v>
      </c>
      <c r="H1269" s="48">
        <v>325</v>
      </c>
      <c r="I1269" s="46">
        <v>87</v>
      </c>
      <c r="J1269" s="107">
        <v>25</v>
      </c>
      <c r="K1269" s="227">
        <v>108</v>
      </c>
      <c r="L1269" s="198">
        <v>22</v>
      </c>
      <c r="M1269" s="49">
        <v>21</v>
      </c>
      <c r="N1269" s="77"/>
      <c r="O1269" s="228">
        <v>5395</v>
      </c>
      <c r="P1269" s="228">
        <v>437</v>
      </c>
      <c r="Q1269" s="228">
        <v>108</v>
      </c>
      <c r="R1269" s="228">
        <v>43</v>
      </c>
    </row>
    <row r="1270" spans="2:18" ht="16.5" customHeight="1" x14ac:dyDescent="0.2">
      <c r="B1270" s="182">
        <v>45551</v>
      </c>
      <c r="C1270" s="50">
        <v>21807</v>
      </c>
      <c r="D1270" s="45">
        <v>9130</v>
      </c>
      <c r="E1270" s="51">
        <v>12677</v>
      </c>
      <c r="F1270" s="48">
        <v>7787</v>
      </c>
      <c r="G1270" s="49">
        <v>190</v>
      </c>
      <c r="H1270" s="48">
        <v>542</v>
      </c>
      <c r="I1270" s="46">
        <v>190</v>
      </c>
      <c r="J1270" s="107">
        <v>35</v>
      </c>
      <c r="K1270" s="227">
        <v>238</v>
      </c>
      <c r="L1270" s="198">
        <v>108</v>
      </c>
      <c r="M1270" s="49">
        <v>40</v>
      </c>
      <c r="N1270" s="77"/>
      <c r="O1270" s="228">
        <v>7977</v>
      </c>
      <c r="P1270" s="228">
        <v>767</v>
      </c>
      <c r="Q1270" s="228">
        <v>238</v>
      </c>
      <c r="R1270" s="228">
        <v>148</v>
      </c>
    </row>
    <row r="1271" spans="2:18" ht="16.5" customHeight="1" x14ac:dyDescent="0.2">
      <c r="B1271" s="182">
        <v>45552</v>
      </c>
      <c r="C1271" s="50">
        <v>23794</v>
      </c>
      <c r="D1271" s="45">
        <v>11190</v>
      </c>
      <c r="E1271" s="51">
        <v>12604</v>
      </c>
      <c r="F1271" s="48">
        <v>9350</v>
      </c>
      <c r="G1271" s="49">
        <v>221</v>
      </c>
      <c r="H1271" s="48">
        <v>720</v>
      </c>
      <c r="I1271" s="46">
        <v>299</v>
      </c>
      <c r="J1271" s="107">
        <v>58</v>
      </c>
      <c r="K1271" s="227">
        <v>341</v>
      </c>
      <c r="L1271" s="198">
        <v>163</v>
      </c>
      <c r="M1271" s="49">
        <v>38</v>
      </c>
      <c r="N1271" s="77"/>
      <c r="O1271" s="228">
        <v>9571</v>
      </c>
      <c r="P1271" s="228">
        <v>1077</v>
      </c>
      <c r="Q1271" s="228">
        <v>341</v>
      </c>
      <c r="R1271" s="228">
        <v>201</v>
      </c>
    </row>
    <row r="1272" spans="2:18" ht="16.5" customHeight="1" x14ac:dyDescent="0.2">
      <c r="B1272" s="182">
        <v>45553</v>
      </c>
      <c r="C1272" s="50">
        <v>24441</v>
      </c>
      <c r="D1272" s="45">
        <v>11720</v>
      </c>
      <c r="E1272" s="51">
        <v>12721</v>
      </c>
      <c r="F1272" s="48">
        <v>9780</v>
      </c>
      <c r="G1272" s="49">
        <v>257</v>
      </c>
      <c r="H1272" s="48">
        <v>745</v>
      </c>
      <c r="I1272" s="46">
        <v>301</v>
      </c>
      <c r="J1272" s="107">
        <v>53</v>
      </c>
      <c r="K1272" s="227">
        <v>369</v>
      </c>
      <c r="L1272" s="198">
        <v>175</v>
      </c>
      <c r="M1272" s="49">
        <v>40</v>
      </c>
      <c r="N1272" s="77"/>
      <c r="O1272" s="228">
        <v>10037</v>
      </c>
      <c r="P1272" s="228">
        <v>1099</v>
      </c>
      <c r="Q1272" s="228">
        <v>369</v>
      </c>
      <c r="R1272" s="228">
        <v>215</v>
      </c>
    </row>
    <row r="1273" spans="2:18" ht="16.5" customHeight="1" x14ac:dyDescent="0.2">
      <c r="B1273" s="182">
        <v>45554</v>
      </c>
      <c r="C1273" s="50">
        <v>24174</v>
      </c>
      <c r="D1273" s="45">
        <v>11766</v>
      </c>
      <c r="E1273" s="51">
        <v>12408</v>
      </c>
      <c r="F1273" s="48">
        <v>9815</v>
      </c>
      <c r="G1273" s="49">
        <v>272</v>
      </c>
      <c r="H1273" s="48">
        <v>731</v>
      </c>
      <c r="I1273" s="46">
        <v>284</v>
      </c>
      <c r="J1273" s="107">
        <v>55</v>
      </c>
      <c r="K1273" s="227">
        <v>369</v>
      </c>
      <c r="L1273" s="198">
        <v>188</v>
      </c>
      <c r="M1273" s="49">
        <v>52</v>
      </c>
      <c r="N1273" s="77"/>
      <c r="O1273" s="228">
        <v>10087</v>
      </c>
      <c r="P1273" s="228">
        <v>1070</v>
      </c>
      <c r="Q1273" s="228">
        <v>369</v>
      </c>
      <c r="R1273" s="228">
        <v>240</v>
      </c>
    </row>
    <row r="1274" spans="2:18" ht="16.5" customHeight="1" x14ac:dyDescent="0.2">
      <c r="B1274" s="182">
        <v>45555</v>
      </c>
      <c r="C1274" s="50">
        <v>25114</v>
      </c>
      <c r="D1274" s="45">
        <v>12658</v>
      </c>
      <c r="E1274" s="51">
        <v>12456</v>
      </c>
      <c r="F1274" s="48">
        <v>10625</v>
      </c>
      <c r="G1274" s="49">
        <v>267</v>
      </c>
      <c r="H1274" s="48">
        <v>831</v>
      </c>
      <c r="I1274" s="46">
        <v>273</v>
      </c>
      <c r="J1274" s="107">
        <v>70</v>
      </c>
      <c r="K1274" s="227">
        <v>357</v>
      </c>
      <c r="L1274" s="198">
        <v>174</v>
      </c>
      <c r="M1274" s="49">
        <v>61</v>
      </c>
      <c r="N1274" s="77"/>
      <c r="O1274" s="228">
        <v>10892</v>
      </c>
      <c r="P1274" s="228">
        <v>1174</v>
      </c>
      <c r="Q1274" s="228">
        <v>357</v>
      </c>
      <c r="R1274" s="228">
        <v>235</v>
      </c>
    </row>
    <row r="1275" spans="2:18" ht="16.5" customHeight="1" x14ac:dyDescent="0.2">
      <c r="B1275" s="182">
        <v>45556</v>
      </c>
      <c r="C1275" s="50">
        <v>21026</v>
      </c>
      <c r="D1275" s="45">
        <v>8414</v>
      </c>
      <c r="E1275" s="51">
        <v>12612</v>
      </c>
      <c r="F1275" s="48">
        <v>7306</v>
      </c>
      <c r="G1275" s="49">
        <v>162</v>
      </c>
      <c r="H1275" s="48">
        <v>446</v>
      </c>
      <c r="I1275" s="46">
        <v>137</v>
      </c>
      <c r="J1275" s="107">
        <v>25</v>
      </c>
      <c r="K1275" s="227">
        <v>246</v>
      </c>
      <c r="L1275" s="198">
        <v>61</v>
      </c>
      <c r="M1275" s="49">
        <v>31</v>
      </c>
      <c r="N1275" s="77"/>
      <c r="O1275" s="228">
        <v>7468</v>
      </c>
      <c r="P1275" s="228">
        <v>608</v>
      </c>
      <c r="Q1275" s="228">
        <v>246</v>
      </c>
      <c r="R1275" s="228">
        <v>92</v>
      </c>
    </row>
    <row r="1276" spans="2:18" ht="16.5" customHeight="1" x14ac:dyDescent="0.2">
      <c r="B1276" s="182">
        <v>45557</v>
      </c>
      <c r="C1276" s="50">
        <v>18490</v>
      </c>
      <c r="D1276" s="45">
        <v>5984</v>
      </c>
      <c r="E1276" s="51">
        <v>12506</v>
      </c>
      <c r="F1276" s="48">
        <v>5366</v>
      </c>
      <c r="G1276" s="49">
        <v>101</v>
      </c>
      <c r="H1276" s="48">
        <v>251</v>
      </c>
      <c r="I1276" s="46">
        <v>78</v>
      </c>
      <c r="J1276" s="107">
        <v>14</v>
      </c>
      <c r="K1276" s="227">
        <v>129</v>
      </c>
      <c r="L1276" s="198">
        <v>22</v>
      </c>
      <c r="M1276" s="49">
        <v>23</v>
      </c>
      <c r="N1276" s="77"/>
      <c r="O1276" s="228">
        <v>5467</v>
      </c>
      <c r="P1276" s="228">
        <v>343</v>
      </c>
      <c r="Q1276" s="228">
        <v>129</v>
      </c>
      <c r="R1276" s="228">
        <v>45</v>
      </c>
    </row>
    <row r="1277" spans="2:18" ht="16.5" customHeight="1" x14ac:dyDescent="0.2">
      <c r="B1277" s="182">
        <v>45558</v>
      </c>
      <c r="C1277" s="50">
        <v>21773</v>
      </c>
      <c r="D1277" s="45">
        <v>9152</v>
      </c>
      <c r="E1277" s="51">
        <v>12621</v>
      </c>
      <c r="F1277" s="48">
        <v>7800</v>
      </c>
      <c r="G1277" s="49">
        <v>193</v>
      </c>
      <c r="H1277" s="48">
        <v>526</v>
      </c>
      <c r="I1277" s="46">
        <v>183</v>
      </c>
      <c r="J1277" s="107">
        <v>33</v>
      </c>
      <c r="K1277" s="227">
        <v>247</v>
      </c>
      <c r="L1277" s="198">
        <v>136</v>
      </c>
      <c r="M1277" s="49">
        <v>34</v>
      </c>
      <c r="N1277" s="77"/>
      <c r="O1277" s="228">
        <v>7993</v>
      </c>
      <c r="P1277" s="228">
        <v>742</v>
      </c>
      <c r="Q1277" s="228">
        <v>247</v>
      </c>
      <c r="R1277" s="228">
        <v>170</v>
      </c>
    </row>
    <row r="1278" spans="2:18" ht="16.5" customHeight="1" x14ac:dyDescent="0.2">
      <c r="B1278" s="182">
        <v>45559</v>
      </c>
      <c r="C1278" s="50">
        <v>24056</v>
      </c>
      <c r="D1278" s="45">
        <v>11298</v>
      </c>
      <c r="E1278" s="51">
        <v>12758</v>
      </c>
      <c r="F1278" s="48">
        <v>9403</v>
      </c>
      <c r="G1278" s="49">
        <v>242</v>
      </c>
      <c r="H1278" s="48">
        <v>745</v>
      </c>
      <c r="I1278" s="46">
        <v>273</v>
      </c>
      <c r="J1278" s="107">
        <v>48</v>
      </c>
      <c r="K1278" s="227">
        <v>372</v>
      </c>
      <c r="L1278" s="198">
        <v>173</v>
      </c>
      <c r="M1278" s="49">
        <v>42</v>
      </c>
      <c r="N1278" s="77"/>
      <c r="O1278" s="228">
        <v>9645</v>
      </c>
      <c r="P1278" s="228">
        <v>1066</v>
      </c>
      <c r="Q1278" s="228">
        <v>372</v>
      </c>
      <c r="R1278" s="228">
        <v>215</v>
      </c>
    </row>
    <row r="1279" spans="2:18" ht="16.5" customHeight="1" x14ac:dyDescent="0.2">
      <c r="B1279" s="182">
        <v>45560</v>
      </c>
      <c r="C1279" s="50">
        <v>24608</v>
      </c>
      <c r="D1279" s="45">
        <v>11832</v>
      </c>
      <c r="E1279" s="51">
        <v>12776</v>
      </c>
      <c r="F1279" s="48">
        <v>9909</v>
      </c>
      <c r="G1279" s="49">
        <v>243</v>
      </c>
      <c r="H1279" s="48">
        <v>766</v>
      </c>
      <c r="I1279" s="46">
        <v>299</v>
      </c>
      <c r="J1279" s="107">
        <v>47</v>
      </c>
      <c r="K1279" s="227">
        <v>360</v>
      </c>
      <c r="L1279" s="198">
        <v>165</v>
      </c>
      <c r="M1279" s="49">
        <v>43</v>
      </c>
      <c r="N1279" s="77"/>
      <c r="O1279" s="228">
        <v>10152</v>
      </c>
      <c r="P1279" s="228">
        <v>1112</v>
      </c>
      <c r="Q1279" s="228">
        <v>360</v>
      </c>
      <c r="R1279" s="228">
        <v>208</v>
      </c>
    </row>
    <row r="1280" spans="2:18" ht="16.5" customHeight="1" x14ac:dyDescent="0.2">
      <c r="B1280" s="182">
        <v>45561</v>
      </c>
      <c r="C1280" s="50">
        <v>24147</v>
      </c>
      <c r="D1280" s="45">
        <v>11602</v>
      </c>
      <c r="E1280" s="51">
        <v>12545</v>
      </c>
      <c r="F1280" s="48">
        <v>9651</v>
      </c>
      <c r="G1280" s="49">
        <v>253</v>
      </c>
      <c r="H1280" s="48">
        <v>780</v>
      </c>
      <c r="I1280" s="46">
        <v>271</v>
      </c>
      <c r="J1280" s="107">
        <v>58</v>
      </c>
      <c r="K1280" s="227">
        <v>346</v>
      </c>
      <c r="L1280" s="198">
        <v>188</v>
      </c>
      <c r="M1280" s="49">
        <v>55</v>
      </c>
      <c r="N1280" s="77"/>
      <c r="O1280" s="228">
        <v>9904</v>
      </c>
      <c r="P1280" s="228">
        <v>1109</v>
      </c>
      <c r="Q1280" s="228">
        <v>346</v>
      </c>
      <c r="R1280" s="228">
        <v>243</v>
      </c>
    </row>
    <row r="1281" spans="2:18" ht="16.5" customHeight="1" x14ac:dyDescent="0.2">
      <c r="B1281" s="182">
        <v>45562</v>
      </c>
      <c r="C1281" s="50">
        <v>25314</v>
      </c>
      <c r="D1281" s="45">
        <v>12868</v>
      </c>
      <c r="E1281" s="51">
        <v>12446</v>
      </c>
      <c r="F1281" s="48">
        <v>10858</v>
      </c>
      <c r="G1281" s="49">
        <v>258</v>
      </c>
      <c r="H1281" s="48">
        <v>812</v>
      </c>
      <c r="I1281" s="46">
        <v>302</v>
      </c>
      <c r="J1281" s="107">
        <v>59</v>
      </c>
      <c r="K1281" s="227">
        <v>382</v>
      </c>
      <c r="L1281" s="198">
        <v>146</v>
      </c>
      <c r="M1281" s="49">
        <v>51</v>
      </c>
      <c r="N1281" s="77"/>
      <c r="O1281" s="228">
        <v>11116</v>
      </c>
      <c r="P1281" s="228">
        <v>1173</v>
      </c>
      <c r="Q1281" s="228">
        <v>382</v>
      </c>
      <c r="R1281" s="228">
        <v>197</v>
      </c>
    </row>
    <row r="1282" spans="2:18" ht="16.5" customHeight="1" x14ac:dyDescent="0.2">
      <c r="B1282" s="182">
        <v>45563</v>
      </c>
      <c r="C1282" s="50">
        <v>23059</v>
      </c>
      <c r="D1282" s="45">
        <v>8735</v>
      </c>
      <c r="E1282" s="51">
        <v>14324</v>
      </c>
      <c r="F1282" s="48">
        <v>7654</v>
      </c>
      <c r="G1282" s="49">
        <v>141</v>
      </c>
      <c r="H1282" s="48">
        <v>445</v>
      </c>
      <c r="I1282" s="46">
        <v>156</v>
      </c>
      <c r="J1282" s="107">
        <v>32</v>
      </c>
      <c r="K1282" s="227">
        <v>224</v>
      </c>
      <c r="L1282" s="198">
        <v>63</v>
      </c>
      <c r="M1282" s="49">
        <v>20</v>
      </c>
      <c r="N1282" s="77"/>
      <c r="O1282" s="228">
        <v>7795</v>
      </c>
      <c r="P1282" s="228">
        <v>633</v>
      </c>
      <c r="Q1282" s="228">
        <v>224</v>
      </c>
      <c r="R1282" s="228">
        <v>83</v>
      </c>
    </row>
    <row r="1283" spans="2:18" ht="16.5" customHeight="1" x14ac:dyDescent="0.2">
      <c r="B1283" s="182">
        <v>45564</v>
      </c>
      <c r="C1283" s="50">
        <v>18705</v>
      </c>
      <c r="D1283" s="45">
        <v>6315</v>
      </c>
      <c r="E1283" s="51">
        <v>12390</v>
      </c>
      <c r="F1283" s="48">
        <v>5719</v>
      </c>
      <c r="G1283" s="49">
        <v>96</v>
      </c>
      <c r="H1283" s="48">
        <v>270</v>
      </c>
      <c r="I1283" s="46">
        <v>64</v>
      </c>
      <c r="J1283" s="107">
        <v>13</v>
      </c>
      <c r="K1283" s="227">
        <v>121</v>
      </c>
      <c r="L1283" s="198">
        <v>14</v>
      </c>
      <c r="M1283" s="49">
        <v>18</v>
      </c>
      <c r="N1283" s="77"/>
      <c r="O1283" s="228">
        <v>5815</v>
      </c>
      <c r="P1283" s="228">
        <v>347</v>
      </c>
      <c r="Q1283" s="228">
        <v>121</v>
      </c>
      <c r="R1283" s="228">
        <v>32</v>
      </c>
    </row>
    <row r="1284" spans="2:18" ht="16.5" customHeight="1" x14ac:dyDescent="0.2">
      <c r="B1284" s="329">
        <v>45565</v>
      </c>
      <c r="C1284" s="52">
        <v>21085</v>
      </c>
      <c r="D1284" s="53">
        <v>9302</v>
      </c>
      <c r="E1284" s="54">
        <v>11783</v>
      </c>
      <c r="F1284" s="52">
        <v>7932</v>
      </c>
      <c r="G1284" s="54">
        <v>191</v>
      </c>
      <c r="H1284" s="52">
        <v>522</v>
      </c>
      <c r="I1284" s="53">
        <v>187</v>
      </c>
      <c r="J1284" s="76">
        <v>43</v>
      </c>
      <c r="K1284" s="231">
        <v>254</v>
      </c>
      <c r="L1284" s="55">
        <v>138</v>
      </c>
      <c r="M1284" s="54">
        <v>35</v>
      </c>
      <c r="N1284" s="77"/>
      <c r="O1284" s="231">
        <v>8123</v>
      </c>
      <c r="P1284" s="231">
        <v>752</v>
      </c>
      <c r="Q1284" s="231">
        <v>254</v>
      </c>
      <c r="R1284" s="231">
        <v>173</v>
      </c>
    </row>
    <row r="1285" spans="2:18" ht="16.5" customHeight="1" x14ac:dyDescent="0.2">
      <c r="B1285" s="182">
        <v>45566</v>
      </c>
      <c r="C1285" s="50">
        <v>23811</v>
      </c>
      <c r="D1285" s="45">
        <v>11457</v>
      </c>
      <c r="E1285" s="51">
        <v>12354</v>
      </c>
      <c r="F1285" s="48">
        <v>9590</v>
      </c>
      <c r="G1285" s="49">
        <v>229</v>
      </c>
      <c r="H1285" s="48">
        <v>761</v>
      </c>
      <c r="I1285" s="46">
        <v>273</v>
      </c>
      <c r="J1285" s="107">
        <v>57</v>
      </c>
      <c r="K1285" s="227">
        <v>356</v>
      </c>
      <c r="L1285" s="198">
        <v>148</v>
      </c>
      <c r="M1285" s="49">
        <v>43</v>
      </c>
      <c r="N1285" s="77"/>
      <c r="O1285" s="228">
        <v>9819</v>
      </c>
      <c r="P1285" s="228">
        <v>1091</v>
      </c>
      <c r="Q1285" s="228">
        <v>356</v>
      </c>
      <c r="R1285" s="228">
        <v>191</v>
      </c>
    </row>
    <row r="1286" spans="2:18" ht="16.5" customHeight="1" x14ac:dyDescent="0.2">
      <c r="B1286" s="182">
        <v>45567</v>
      </c>
      <c r="C1286" s="50">
        <v>24209</v>
      </c>
      <c r="D1286" s="45">
        <v>11758</v>
      </c>
      <c r="E1286" s="51">
        <v>12451</v>
      </c>
      <c r="F1286" s="48">
        <v>9863</v>
      </c>
      <c r="G1286" s="49">
        <v>243</v>
      </c>
      <c r="H1286" s="48">
        <v>741</v>
      </c>
      <c r="I1286" s="46">
        <v>251</v>
      </c>
      <c r="J1286" s="107">
        <v>45</v>
      </c>
      <c r="K1286" s="227">
        <v>414</v>
      </c>
      <c r="L1286" s="198">
        <v>148</v>
      </c>
      <c r="M1286" s="49">
        <v>53</v>
      </c>
      <c r="N1286" s="77"/>
      <c r="O1286" s="228">
        <v>10106</v>
      </c>
      <c r="P1286" s="228">
        <v>1037</v>
      </c>
      <c r="Q1286" s="228">
        <v>414</v>
      </c>
      <c r="R1286" s="228">
        <v>201</v>
      </c>
    </row>
    <row r="1287" spans="2:18" ht="16.5" customHeight="1" x14ac:dyDescent="0.2">
      <c r="B1287" s="182">
        <v>45568</v>
      </c>
      <c r="C1287" s="50">
        <v>24260</v>
      </c>
      <c r="D1287" s="45">
        <v>11962</v>
      </c>
      <c r="E1287" s="51">
        <v>12298</v>
      </c>
      <c r="F1287" s="48">
        <v>10006</v>
      </c>
      <c r="G1287" s="49">
        <v>232</v>
      </c>
      <c r="H1287" s="48">
        <v>742</v>
      </c>
      <c r="I1287" s="46">
        <v>294</v>
      </c>
      <c r="J1287" s="107">
        <v>58</v>
      </c>
      <c r="K1287" s="227">
        <v>410</v>
      </c>
      <c r="L1287" s="198">
        <v>166</v>
      </c>
      <c r="M1287" s="49">
        <v>54</v>
      </c>
      <c r="N1287" s="77"/>
      <c r="O1287" s="228">
        <v>10238</v>
      </c>
      <c r="P1287" s="228">
        <v>1094</v>
      </c>
      <c r="Q1287" s="228">
        <v>410</v>
      </c>
      <c r="R1287" s="228">
        <v>220</v>
      </c>
    </row>
    <row r="1288" spans="2:18" ht="16.5" customHeight="1" x14ac:dyDescent="0.2">
      <c r="B1288" s="182">
        <v>45569</v>
      </c>
      <c r="C1288" s="50">
        <v>25019</v>
      </c>
      <c r="D1288" s="45">
        <v>12850</v>
      </c>
      <c r="E1288" s="51">
        <v>12169</v>
      </c>
      <c r="F1288" s="48">
        <v>10832</v>
      </c>
      <c r="G1288" s="49">
        <v>230</v>
      </c>
      <c r="H1288" s="48">
        <v>803</v>
      </c>
      <c r="I1288" s="46">
        <v>307</v>
      </c>
      <c r="J1288" s="107">
        <v>62</v>
      </c>
      <c r="K1288" s="227">
        <v>420</v>
      </c>
      <c r="L1288" s="198">
        <v>135</v>
      </c>
      <c r="M1288" s="49">
        <v>61</v>
      </c>
      <c r="N1288" s="77"/>
      <c r="O1288" s="228">
        <v>11062</v>
      </c>
      <c r="P1288" s="228">
        <v>1172</v>
      </c>
      <c r="Q1288" s="228">
        <v>420</v>
      </c>
      <c r="R1288" s="228">
        <v>196</v>
      </c>
    </row>
    <row r="1289" spans="2:18" ht="16.5" customHeight="1" x14ac:dyDescent="0.2">
      <c r="B1289" s="182">
        <v>45570</v>
      </c>
      <c r="C1289" s="50">
        <v>20968</v>
      </c>
      <c r="D1289" s="45">
        <v>8743</v>
      </c>
      <c r="E1289" s="51">
        <v>12225</v>
      </c>
      <c r="F1289" s="48">
        <v>7645</v>
      </c>
      <c r="G1289" s="49">
        <v>157</v>
      </c>
      <c r="H1289" s="48">
        <v>475</v>
      </c>
      <c r="I1289" s="46">
        <v>125</v>
      </c>
      <c r="J1289" s="107">
        <v>37</v>
      </c>
      <c r="K1289" s="227">
        <v>214</v>
      </c>
      <c r="L1289" s="198">
        <v>57</v>
      </c>
      <c r="M1289" s="49">
        <v>33</v>
      </c>
      <c r="N1289" s="77"/>
      <c r="O1289" s="228">
        <v>7802</v>
      </c>
      <c r="P1289" s="228">
        <v>637</v>
      </c>
      <c r="Q1289" s="228">
        <v>214</v>
      </c>
      <c r="R1289" s="228">
        <v>90</v>
      </c>
    </row>
    <row r="1290" spans="2:18" ht="16.5" customHeight="1" x14ac:dyDescent="0.2">
      <c r="B1290" s="182">
        <v>45571</v>
      </c>
      <c r="C1290" s="50">
        <v>18164</v>
      </c>
      <c r="D1290" s="45">
        <v>6054</v>
      </c>
      <c r="E1290" s="51">
        <v>12110</v>
      </c>
      <c r="F1290" s="48">
        <v>5399</v>
      </c>
      <c r="G1290" s="49">
        <v>98</v>
      </c>
      <c r="H1290" s="48">
        <v>277</v>
      </c>
      <c r="I1290" s="46">
        <v>69</v>
      </c>
      <c r="J1290" s="107">
        <v>18</v>
      </c>
      <c r="K1290" s="227">
        <v>143</v>
      </c>
      <c r="L1290" s="198">
        <v>27</v>
      </c>
      <c r="M1290" s="49">
        <v>23</v>
      </c>
      <c r="N1290" s="77"/>
      <c r="O1290" s="228">
        <v>5497</v>
      </c>
      <c r="P1290" s="228">
        <v>364</v>
      </c>
      <c r="Q1290" s="228">
        <v>143</v>
      </c>
      <c r="R1290" s="228">
        <v>50</v>
      </c>
    </row>
    <row r="1291" spans="2:18" ht="16.5" customHeight="1" x14ac:dyDescent="0.2">
      <c r="B1291" s="182">
        <v>45572</v>
      </c>
      <c r="C1291" s="50">
        <v>21527</v>
      </c>
      <c r="D1291" s="45">
        <v>9526</v>
      </c>
      <c r="E1291" s="51">
        <v>12001</v>
      </c>
      <c r="F1291" s="48">
        <v>8085</v>
      </c>
      <c r="G1291" s="49">
        <v>186</v>
      </c>
      <c r="H1291" s="48">
        <v>597</v>
      </c>
      <c r="I1291" s="46">
        <v>192</v>
      </c>
      <c r="J1291" s="107">
        <v>42</v>
      </c>
      <c r="K1291" s="227">
        <v>245</v>
      </c>
      <c r="L1291" s="198">
        <v>137</v>
      </c>
      <c r="M1291" s="49">
        <v>42</v>
      </c>
      <c r="N1291" s="77"/>
      <c r="O1291" s="228">
        <v>8271</v>
      </c>
      <c r="P1291" s="228">
        <v>831</v>
      </c>
      <c r="Q1291" s="228">
        <v>245</v>
      </c>
      <c r="R1291" s="228">
        <v>179</v>
      </c>
    </row>
    <row r="1292" spans="2:18" ht="16.5" customHeight="1" x14ac:dyDescent="0.2">
      <c r="B1292" s="182">
        <v>45573</v>
      </c>
      <c r="C1292" s="50">
        <v>23576</v>
      </c>
      <c r="D1292" s="45">
        <v>11350</v>
      </c>
      <c r="E1292" s="51">
        <v>12226</v>
      </c>
      <c r="F1292" s="48">
        <v>9438</v>
      </c>
      <c r="G1292" s="49">
        <v>276</v>
      </c>
      <c r="H1292" s="48">
        <v>762</v>
      </c>
      <c r="I1292" s="46">
        <v>271</v>
      </c>
      <c r="J1292" s="107">
        <v>57</v>
      </c>
      <c r="K1292" s="227">
        <v>361</v>
      </c>
      <c r="L1292" s="198">
        <v>148</v>
      </c>
      <c r="M1292" s="49">
        <v>37</v>
      </c>
      <c r="N1292" s="77"/>
      <c r="O1292" s="228">
        <v>9714</v>
      </c>
      <c r="P1292" s="228">
        <v>1090</v>
      </c>
      <c r="Q1292" s="228">
        <v>361</v>
      </c>
      <c r="R1292" s="228">
        <v>185</v>
      </c>
    </row>
    <row r="1293" spans="2:18" ht="16.5" customHeight="1" x14ac:dyDescent="0.2">
      <c r="B1293" s="182">
        <v>45574</v>
      </c>
      <c r="C1293" s="50">
        <v>24117</v>
      </c>
      <c r="D1293" s="45">
        <v>11849</v>
      </c>
      <c r="E1293" s="51">
        <v>12268</v>
      </c>
      <c r="F1293" s="48">
        <v>9828</v>
      </c>
      <c r="G1293" s="49">
        <v>291</v>
      </c>
      <c r="H1293" s="48">
        <v>802</v>
      </c>
      <c r="I1293" s="46">
        <v>314</v>
      </c>
      <c r="J1293" s="107">
        <v>59</v>
      </c>
      <c r="K1293" s="227">
        <v>358</v>
      </c>
      <c r="L1293" s="198">
        <v>153</v>
      </c>
      <c r="M1293" s="49">
        <v>44</v>
      </c>
      <c r="N1293" s="77"/>
      <c r="O1293" s="228">
        <v>10119</v>
      </c>
      <c r="P1293" s="228">
        <v>1175</v>
      </c>
      <c r="Q1293" s="228">
        <v>358</v>
      </c>
      <c r="R1293" s="228">
        <v>197</v>
      </c>
    </row>
    <row r="1294" spans="2:18" ht="16.5" customHeight="1" x14ac:dyDescent="0.2">
      <c r="B1294" s="182">
        <v>45575</v>
      </c>
      <c r="C1294" s="50">
        <v>23954</v>
      </c>
      <c r="D1294" s="45">
        <v>11688</v>
      </c>
      <c r="E1294" s="51">
        <v>12266</v>
      </c>
      <c r="F1294" s="48">
        <v>9715</v>
      </c>
      <c r="G1294" s="49">
        <v>271</v>
      </c>
      <c r="H1294" s="48">
        <v>751</v>
      </c>
      <c r="I1294" s="46">
        <v>272</v>
      </c>
      <c r="J1294" s="107">
        <v>51</v>
      </c>
      <c r="K1294" s="227">
        <v>403</v>
      </c>
      <c r="L1294" s="198">
        <v>179</v>
      </c>
      <c r="M1294" s="49">
        <v>46</v>
      </c>
      <c r="N1294" s="77"/>
      <c r="O1294" s="228">
        <v>9986</v>
      </c>
      <c r="P1294" s="228">
        <v>1074</v>
      </c>
      <c r="Q1294" s="228">
        <v>403</v>
      </c>
      <c r="R1294" s="228">
        <v>225</v>
      </c>
    </row>
    <row r="1295" spans="2:18" ht="16.5" customHeight="1" x14ac:dyDescent="0.2">
      <c r="B1295" s="182">
        <v>45576</v>
      </c>
      <c r="C1295" s="50">
        <v>24869</v>
      </c>
      <c r="D1295" s="45">
        <v>12598</v>
      </c>
      <c r="E1295" s="51">
        <v>12271</v>
      </c>
      <c r="F1295" s="48">
        <v>10527</v>
      </c>
      <c r="G1295" s="49">
        <v>287</v>
      </c>
      <c r="H1295" s="48">
        <v>821</v>
      </c>
      <c r="I1295" s="46">
        <v>307</v>
      </c>
      <c r="J1295" s="107">
        <v>61</v>
      </c>
      <c r="K1295" s="227">
        <v>364</v>
      </c>
      <c r="L1295" s="198">
        <v>176</v>
      </c>
      <c r="M1295" s="49">
        <v>55</v>
      </c>
      <c r="N1295" s="77"/>
      <c r="O1295" s="228">
        <v>10814</v>
      </c>
      <c r="P1295" s="228">
        <v>1189</v>
      </c>
      <c r="Q1295" s="228">
        <v>364</v>
      </c>
      <c r="R1295" s="228">
        <v>231</v>
      </c>
    </row>
    <row r="1296" spans="2:18" ht="16.5" customHeight="1" x14ac:dyDescent="0.2">
      <c r="B1296" s="182">
        <v>45577</v>
      </c>
      <c r="C1296" s="50">
        <v>20743</v>
      </c>
      <c r="D1296" s="45">
        <v>8315</v>
      </c>
      <c r="E1296" s="51">
        <v>12428</v>
      </c>
      <c r="F1296" s="48">
        <v>7237</v>
      </c>
      <c r="G1296" s="49">
        <v>151</v>
      </c>
      <c r="H1296" s="48">
        <v>441</v>
      </c>
      <c r="I1296" s="46">
        <v>167</v>
      </c>
      <c r="J1296" s="107">
        <v>32</v>
      </c>
      <c r="K1296" s="227">
        <v>211</v>
      </c>
      <c r="L1296" s="198">
        <v>51</v>
      </c>
      <c r="M1296" s="49">
        <v>25</v>
      </c>
      <c r="N1296" s="77"/>
      <c r="O1296" s="228">
        <v>7388</v>
      </c>
      <c r="P1296" s="228">
        <v>640</v>
      </c>
      <c r="Q1296" s="228">
        <v>211</v>
      </c>
      <c r="R1296" s="228">
        <v>76</v>
      </c>
    </row>
    <row r="1297" spans="2:18" ht="16.5" customHeight="1" x14ac:dyDescent="0.2">
      <c r="B1297" s="182">
        <v>45578</v>
      </c>
      <c r="C1297" s="50">
        <v>18111</v>
      </c>
      <c r="D1297" s="45">
        <v>5844</v>
      </c>
      <c r="E1297" s="51">
        <v>12267</v>
      </c>
      <c r="F1297" s="48">
        <v>5202</v>
      </c>
      <c r="G1297" s="49">
        <v>89</v>
      </c>
      <c r="H1297" s="48">
        <v>284</v>
      </c>
      <c r="I1297" s="46">
        <v>82</v>
      </c>
      <c r="J1297" s="107">
        <v>21</v>
      </c>
      <c r="K1297" s="227">
        <v>138</v>
      </c>
      <c r="L1297" s="198">
        <v>17</v>
      </c>
      <c r="M1297" s="49">
        <v>11</v>
      </c>
      <c r="N1297" s="77"/>
      <c r="O1297" s="228">
        <v>5291</v>
      </c>
      <c r="P1297" s="228">
        <v>387</v>
      </c>
      <c r="Q1297" s="228">
        <v>138</v>
      </c>
      <c r="R1297" s="228">
        <v>28</v>
      </c>
    </row>
    <row r="1298" spans="2:18" ht="16.5" customHeight="1" x14ac:dyDescent="0.2">
      <c r="B1298" s="182">
        <v>45579</v>
      </c>
      <c r="C1298" s="50">
        <v>21712</v>
      </c>
      <c r="D1298" s="45">
        <v>9452</v>
      </c>
      <c r="E1298" s="51">
        <v>12260</v>
      </c>
      <c r="F1298" s="48">
        <v>7975</v>
      </c>
      <c r="G1298" s="49">
        <v>174</v>
      </c>
      <c r="H1298" s="48">
        <v>569</v>
      </c>
      <c r="I1298" s="46">
        <v>217</v>
      </c>
      <c r="J1298" s="107">
        <v>49</v>
      </c>
      <c r="K1298" s="227">
        <v>284</v>
      </c>
      <c r="L1298" s="198">
        <v>151</v>
      </c>
      <c r="M1298" s="49">
        <v>33</v>
      </c>
      <c r="N1298" s="77"/>
      <c r="O1298" s="228">
        <v>8149</v>
      </c>
      <c r="P1298" s="228">
        <v>835</v>
      </c>
      <c r="Q1298" s="228">
        <v>284</v>
      </c>
      <c r="R1298" s="228">
        <v>184</v>
      </c>
    </row>
    <row r="1299" spans="2:18" ht="16.5" customHeight="1" x14ac:dyDescent="0.2">
      <c r="B1299" s="182">
        <v>45580</v>
      </c>
      <c r="C1299" s="50">
        <v>24147</v>
      </c>
      <c r="D1299" s="45">
        <v>11540</v>
      </c>
      <c r="E1299" s="51">
        <v>12607</v>
      </c>
      <c r="F1299" s="48">
        <v>9658</v>
      </c>
      <c r="G1299" s="49">
        <v>231</v>
      </c>
      <c r="H1299" s="48">
        <v>754</v>
      </c>
      <c r="I1299" s="46">
        <v>242</v>
      </c>
      <c r="J1299" s="107">
        <v>62</v>
      </c>
      <c r="K1299" s="227">
        <v>392</v>
      </c>
      <c r="L1299" s="198">
        <v>152</v>
      </c>
      <c r="M1299" s="49">
        <v>49</v>
      </c>
      <c r="N1299" s="77"/>
      <c r="O1299" s="228">
        <v>9889</v>
      </c>
      <c r="P1299" s="228">
        <v>1058</v>
      </c>
      <c r="Q1299" s="228">
        <v>392</v>
      </c>
      <c r="R1299" s="228">
        <v>201</v>
      </c>
    </row>
    <row r="1300" spans="2:18" ht="16.5" customHeight="1" x14ac:dyDescent="0.2">
      <c r="B1300" s="182">
        <v>45581</v>
      </c>
      <c r="C1300" s="50">
        <v>24071</v>
      </c>
      <c r="D1300" s="45">
        <v>11667</v>
      </c>
      <c r="E1300" s="51">
        <v>12404</v>
      </c>
      <c r="F1300" s="48">
        <v>9676</v>
      </c>
      <c r="G1300" s="49">
        <v>259</v>
      </c>
      <c r="H1300" s="48">
        <v>783</v>
      </c>
      <c r="I1300" s="46">
        <v>273</v>
      </c>
      <c r="J1300" s="107">
        <v>67</v>
      </c>
      <c r="K1300" s="227">
        <v>396</v>
      </c>
      <c r="L1300" s="198">
        <v>158</v>
      </c>
      <c r="M1300" s="49">
        <v>55</v>
      </c>
      <c r="N1300" s="77"/>
      <c r="O1300" s="228">
        <v>9935</v>
      </c>
      <c r="P1300" s="228">
        <v>1123</v>
      </c>
      <c r="Q1300" s="228">
        <v>396</v>
      </c>
      <c r="R1300" s="228">
        <v>213</v>
      </c>
    </row>
    <row r="1301" spans="2:18" ht="16.5" customHeight="1" x14ac:dyDescent="0.2">
      <c r="B1301" s="182">
        <v>45582</v>
      </c>
      <c r="C1301" s="50">
        <v>24232</v>
      </c>
      <c r="D1301" s="45">
        <v>11815</v>
      </c>
      <c r="E1301" s="51">
        <v>12417</v>
      </c>
      <c r="F1301" s="48">
        <v>9776</v>
      </c>
      <c r="G1301" s="49">
        <v>245</v>
      </c>
      <c r="H1301" s="48">
        <v>780</v>
      </c>
      <c r="I1301" s="46">
        <v>291</v>
      </c>
      <c r="J1301" s="107">
        <v>64</v>
      </c>
      <c r="K1301" s="227">
        <v>440</v>
      </c>
      <c r="L1301" s="198">
        <v>169</v>
      </c>
      <c r="M1301" s="49">
        <v>50</v>
      </c>
      <c r="N1301" s="77"/>
      <c r="O1301" s="228">
        <v>10021</v>
      </c>
      <c r="P1301" s="228">
        <v>1135</v>
      </c>
      <c r="Q1301" s="228">
        <v>440</v>
      </c>
      <c r="R1301" s="228">
        <v>219</v>
      </c>
    </row>
    <row r="1302" spans="2:18" ht="16.5" customHeight="1" x14ac:dyDescent="0.2">
      <c r="B1302" s="182">
        <v>45583</v>
      </c>
      <c r="C1302" s="50">
        <v>25005</v>
      </c>
      <c r="D1302" s="45">
        <v>12722</v>
      </c>
      <c r="E1302" s="51">
        <v>12283</v>
      </c>
      <c r="F1302" s="48">
        <v>10675</v>
      </c>
      <c r="G1302" s="49">
        <v>287</v>
      </c>
      <c r="H1302" s="48">
        <v>758</v>
      </c>
      <c r="I1302" s="46">
        <v>302</v>
      </c>
      <c r="J1302" s="107">
        <v>69</v>
      </c>
      <c r="K1302" s="227">
        <v>398</v>
      </c>
      <c r="L1302" s="198">
        <v>182</v>
      </c>
      <c r="M1302" s="49">
        <v>51</v>
      </c>
      <c r="N1302" s="77"/>
      <c r="O1302" s="228">
        <v>10962</v>
      </c>
      <c r="P1302" s="228">
        <v>1129</v>
      </c>
      <c r="Q1302" s="228">
        <v>398</v>
      </c>
      <c r="R1302" s="228">
        <v>233</v>
      </c>
    </row>
    <row r="1303" spans="2:18" ht="16.5" customHeight="1" x14ac:dyDescent="0.2">
      <c r="B1303" s="182">
        <v>45584</v>
      </c>
      <c r="C1303" s="50">
        <v>20394</v>
      </c>
      <c r="D1303" s="45">
        <v>8082</v>
      </c>
      <c r="E1303" s="51">
        <v>12312</v>
      </c>
      <c r="F1303" s="48">
        <v>7020</v>
      </c>
      <c r="G1303" s="49">
        <v>151</v>
      </c>
      <c r="H1303" s="48">
        <v>443</v>
      </c>
      <c r="I1303" s="46">
        <v>143</v>
      </c>
      <c r="J1303" s="107">
        <v>40</v>
      </c>
      <c r="K1303" s="227">
        <v>234</v>
      </c>
      <c r="L1303" s="198">
        <v>35</v>
      </c>
      <c r="M1303" s="49">
        <v>16</v>
      </c>
      <c r="N1303" s="77"/>
      <c r="O1303" s="228">
        <v>7171</v>
      </c>
      <c r="P1303" s="228">
        <v>626</v>
      </c>
      <c r="Q1303" s="228">
        <v>234</v>
      </c>
      <c r="R1303" s="228">
        <v>51</v>
      </c>
    </row>
    <row r="1304" spans="2:18" ht="16.5" customHeight="1" x14ac:dyDescent="0.2">
      <c r="B1304" s="182">
        <v>45585</v>
      </c>
      <c r="C1304" s="50">
        <v>18040</v>
      </c>
      <c r="D1304" s="45">
        <v>5689</v>
      </c>
      <c r="E1304" s="51">
        <v>12351</v>
      </c>
      <c r="F1304" s="48">
        <v>5135</v>
      </c>
      <c r="G1304" s="49">
        <v>105</v>
      </c>
      <c r="H1304" s="48">
        <v>225</v>
      </c>
      <c r="I1304" s="46">
        <v>74</v>
      </c>
      <c r="J1304" s="107">
        <v>14</v>
      </c>
      <c r="K1304" s="227">
        <v>112</v>
      </c>
      <c r="L1304" s="198">
        <v>18</v>
      </c>
      <c r="M1304" s="49">
        <v>6</v>
      </c>
      <c r="N1304" s="77"/>
      <c r="O1304" s="228">
        <v>5240</v>
      </c>
      <c r="P1304" s="228">
        <v>313</v>
      </c>
      <c r="Q1304" s="228">
        <v>112</v>
      </c>
      <c r="R1304" s="228">
        <v>24</v>
      </c>
    </row>
    <row r="1305" spans="2:18" ht="16.5" customHeight="1" x14ac:dyDescent="0.2">
      <c r="B1305" s="182">
        <v>45586</v>
      </c>
      <c r="C1305" s="50">
        <v>21944</v>
      </c>
      <c r="D1305" s="45">
        <v>9555</v>
      </c>
      <c r="E1305" s="51">
        <v>12389</v>
      </c>
      <c r="F1305" s="48">
        <v>8023</v>
      </c>
      <c r="G1305" s="49">
        <v>176</v>
      </c>
      <c r="H1305" s="48">
        <v>584</v>
      </c>
      <c r="I1305" s="46">
        <v>237</v>
      </c>
      <c r="J1305" s="107">
        <v>56</v>
      </c>
      <c r="K1305" s="227">
        <v>292</v>
      </c>
      <c r="L1305" s="198">
        <v>153</v>
      </c>
      <c r="M1305" s="49">
        <v>34</v>
      </c>
      <c r="N1305" s="77"/>
      <c r="O1305" s="228">
        <v>8199</v>
      </c>
      <c r="P1305" s="228">
        <v>877</v>
      </c>
      <c r="Q1305" s="228">
        <v>292</v>
      </c>
      <c r="R1305" s="228">
        <v>187</v>
      </c>
    </row>
    <row r="1306" spans="2:18" ht="16.5" customHeight="1" x14ac:dyDescent="0.2">
      <c r="B1306" s="182">
        <v>45587</v>
      </c>
      <c r="C1306" s="50">
        <v>24137</v>
      </c>
      <c r="D1306" s="45">
        <v>11697</v>
      </c>
      <c r="E1306" s="51">
        <v>12440</v>
      </c>
      <c r="F1306" s="48">
        <v>9662</v>
      </c>
      <c r="G1306" s="49">
        <v>238</v>
      </c>
      <c r="H1306" s="48">
        <v>861</v>
      </c>
      <c r="I1306" s="46">
        <v>276</v>
      </c>
      <c r="J1306" s="107">
        <v>63</v>
      </c>
      <c r="K1306" s="227">
        <v>380</v>
      </c>
      <c r="L1306" s="198">
        <v>168</v>
      </c>
      <c r="M1306" s="49">
        <v>49</v>
      </c>
      <c r="N1306" s="77"/>
      <c r="O1306" s="228">
        <v>9900</v>
      </c>
      <c r="P1306" s="228">
        <v>1200</v>
      </c>
      <c r="Q1306" s="228">
        <v>380</v>
      </c>
      <c r="R1306" s="228">
        <v>217</v>
      </c>
    </row>
    <row r="1307" spans="2:18" ht="16.5" customHeight="1" x14ac:dyDescent="0.2">
      <c r="B1307" s="182">
        <v>45588</v>
      </c>
      <c r="C1307" s="50">
        <v>24296</v>
      </c>
      <c r="D1307" s="45">
        <v>11734</v>
      </c>
      <c r="E1307" s="51">
        <v>12562</v>
      </c>
      <c r="F1307" s="48">
        <v>9742</v>
      </c>
      <c r="G1307" s="49">
        <v>230</v>
      </c>
      <c r="H1307" s="48">
        <v>814</v>
      </c>
      <c r="I1307" s="46">
        <v>293</v>
      </c>
      <c r="J1307" s="107">
        <v>62</v>
      </c>
      <c r="K1307" s="227">
        <v>380</v>
      </c>
      <c r="L1307" s="198">
        <v>153</v>
      </c>
      <c r="M1307" s="49">
        <v>60</v>
      </c>
      <c r="N1307" s="77"/>
      <c r="O1307" s="228">
        <v>9972</v>
      </c>
      <c r="P1307" s="228">
        <v>1169</v>
      </c>
      <c r="Q1307" s="228">
        <v>380</v>
      </c>
      <c r="R1307" s="228">
        <v>213</v>
      </c>
    </row>
    <row r="1308" spans="2:18" ht="16.5" customHeight="1" x14ac:dyDescent="0.2">
      <c r="B1308" s="182">
        <v>45589</v>
      </c>
      <c r="C1308" s="50">
        <v>24048</v>
      </c>
      <c r="D1308" s="45">
        <v>11521</v>
      </c>
      <c r="E1308" s="51">
        <v>12527</v>
      </c>
      <c r="F1308" s="48">
        <v>9535</v>
      </c>
      <c r="G1308" s="49">
        <v>259</v>
      </c>
      <c r="H1308" s="48">
        <v>709</v>
      </c>
      <c r="I1308" s="46">
        <v>321</v>
      </c>
      <c r="J1308" s="107">
        <v>62</v>
      </c>
      <c r="K1308" s="227">
        <v>396</v>
      </c>
      <c r="L1308" s="198">
        <v>183</v>
      </c>
      <c r="M1308" s="49">
        <v>56</v>
      </c>
      <c r="N1308" s="77"/>
      <c r="O1308" s="228">
        <v>9794</v>
      </c>
      <c r="P1308" s="228">
        <v>1092</v>
      </c>
      <c r="Q1308" s="228">
        <v>396</v>
      </c>
      <c r="R1308" s="228">
        <v>239</v>
      </c>
    </row>
    <row r="1309" spans="2:18" ht="16.5" customHeight="1" x14ac:dyDescent="0.2">
      <c r="B1309" s="182">
        <v>45590</v>
      </c>
      <c r="C1309" s="50">
        <v>24759</v>
      </c>
      <c r="D1309" s="45">
        <v>12560</v>
      </c>
      <c r="E1309" s="51">
        <v>12199</v>
      </c>
      <c r="F1309" s="48">
        <v>10536</v>
      </c>
      <c r="G1309" s="49">
        <v>266</v>
      </c>
      <c r="H1309" s="48">
        <v>878</v>
      </c>
      <c r="I1309" s="46">
        <v>281</v>
      </c>
      <c r="J1309" s="107">
        <v>56</v>
      </c>
      <c r="K1309" s="227">
        <v>361</v>
      </c>
      <c r="L1309" s="198">
        <v>145</v>
      </c>
      <c r="M1309" s="49">
        <v>37</v>
      </c>
      <c r="N1309" s="77"/>
      <c r="O1309" s="228">
        <v>10802</v>
      </c>
      <c r="P1309" s="228">
        <v>1215</v>
      </c>
      <c r="Q1309" s="228">
        <v>361</v>
      </c>
      <c r="R1309" s="228">
        <v>182</v>
      </c>
    </row>
    <row r="1310" spans="2:18" ht="16.5" customHeight="1" x14ac:dyDescent="0.2">
      <c r="B1310" s="182">
        <v>45591</v>
      </c>
      <c r="C1310" s="50">
        <v>20728</v>
      </c>
      <c r="D1310" s="45">
        <v>8280</v>
      </c>
      <c r="E1310" s="51">
        <v>12448</v>
      </c>
      <c r="F1310" s="48">
        <v>7145</v>
      </c>
      <c r="G1310" s="49">
        <v>150</v>
      </c>
      <c r="H1310" s="48">
        <v>521</v>
      </c>
      <c r="I1310" s="46">
        <v>122</v>
      </c>
      <c r="J1310" s="107">
        <v>34</v>
      </c>
      <c r="K1310" s="227">
        <v>227</v>
      </c>
      <c r="L1310" s="198">
        <v>55</v>
      </c>
      <c r="M1310" s="49">
        <v>26</v>
      </c>
      <c r="N1310" s="77"/>
      <c r="O1310" s="228">
        <v>7295</v>
      </c>
      <c r="P1310" s="228">
        <v>677</v>
      </c>
      <c r="Q1310" s="228">
        <v>227</v>
      </c>
      <c r="R1310" s="228">
        <v>81</v>
      </c>
    </row>
    <row r="1311" spans="2:18" ht="16.5" customHeight="1" x14ac:dyDescent="0.2">
      <c r="B1311" s="182">
        <v>45592</v>
      </c>
      <c r="C1311" s="50">
        <v>18165</v>
      </c>
      <c r="D1311" s="45">
        <v>6009</v>
      </c>
      <c r="E1311" s="51">
        <v>12156</v>
      </c>
      <c r="F1311" s="48">
        <v>5391</v>
      </c>
      <c r="G1311" s="49">
        <v>78</v>
      </c>
      <c r="H1311" s="48">
        <v>284</v>
      </c>
      <c r="I1311" s="46">
        <v>68</v>
      </c>
      <c r="J1311" s="107">
        <v>30</v>
      </c>
      <c r="K1311" s="227">
        <v>123</v>
      </c>
      <c r="L1311" s="198">
        <v>17</v>
      </c>
      <c r="M1311" s="49">
        <v>18</v>
      </c>
      <c r="N1311" s="77"/>
      <c r="O1311" s="228">
        <v>5469</v>
      </c>
      <c r="P1311" s="228">
        <v>382</v>
      </c>
      <c r="Q1311" s="228">
        <v>123</v>
      </c>
      <c r="R1311" s="228">
        <v>35</v>
      </c>
    </row>
    <row r="1312" spans="2:18" ht="16.5" customHeight="1" x14ac:dyDescent="0.2">
      <c r="B1312" s="182">
        <v>45593</v>
      </c>
      <c r="C1312" s="50">
        <v>21967</v>
      </c>
      <c r="D1312" s="45">
        <v>9294</v>
      </c>
      <c r="E1312" s="51">
        <v>12673</v>
      </c>
      <c r="F1312" s="48">
        <v>7806</v>
      </c>
      <c r="G1312" s="49">
        <v>167</v>
      </c>
      <c r="H1312" s="48">
        <v>601</v>
      </c>
      <c r="I1312" s="46">
        <v>199</v>
      </c>
      <c r="J1312" s="107">
        <v>56</v>
      </c>
      <c r="K1312" s="227">
        <v>288</v>
      </c>
      <c r="L1312" s="198">
        <v>129</v>
      </c>
      <c r="M1312" s="49">
        <v>48</v>
      </c>
      <c r="N1312" s="77"/>
      <c r="O1312" s="228">
        <v>7973</v>
      </c>
      <c r="P1312" s="228">
        <v>856</v>
      </c>
      <c r="Q1312" s="228">
        <v>288</v>
      </c>
      <c r="R1312" s="228">
        <v>177</v>
      </c>
    </row>
    <row r="1313" spans="2:18" ht="16.5" customHeight="1" x14ac:dyDescent="0.2">
      <c r="B1313" s="182">
        <v>45594</v>
      </c>
      <c r="C1313" s="50">
        <v>23749</v>
      </c>
      <c r="D1313" s="45">
        <v>11253</v>
      </c>
      <c r="E1313" s="51">
        <v>12496</v>
      </c>
      <c r="F1313" s="48">
        <v>9365</v>
      </c>
      <c r="G1313" s="49">
        <v>235</v>
      </c>
      <c r="H1313" s="48">
        <v>765</v>
      </c>
      <c r="I1313" s="46">
        <v>264</v>
      </c>
      <c r="J1313" s="107">
        <v>68</v>
      </c>
      <c r="K1313" s="227">
        <v>336</v>
      </c>
      <c r="L1313" s="198">
        <v>174</v>
      </c>
      <c r="M1313" s="49">
        <v>46</v>
      </c>
      <c r="N1313" s="77"/>
      <c r="O1313" s="228">
        <v>9600</v>
      </c>
      <c r="P1313" s="228">
        <v>1097</v>
      </c>
      <c r="Q1313" s="228">
        <v>336</v>
      </c>
      <c r="R1313" s="228">
        <v>220</v>
      </c>
    </row>
    <row r="1314" spans="2:18" ht="16.5" customHeight="1" x14ac:dyDescent="0.2">
      <c r="B1314" s="182">
        <v>45595</v>
      </c>
      <c r="C1314" s="50">
        <v>23982</v>
      </c>
      <c r="D1314" s="45">
        <v>11483</v>
      </c>
      <c r="E1314" s="51">
        <v>12499</v>
      </c>
      <c r="F1314" s="48">
        <v>9423</v>
      </c>
      <c r="G1314" s="49">
        <v>246</v>
      </c>
      <c r="H1314" s="48">
        <v>805</v>
      </c>
      <c r="I1314" s="46">
        <v>320</v>
      </c>
      <c r="J1314" s="107">
        <v>73</v>
      </c>
      <c r="K1314" s="227">
        <v>396</v>
      </c>
      <c r="L1314" s="198">
        <v>160</v>
      </c>
      <c r="M1314" s="49">
        <v>60</v>
      </c>
      <c r="N1314" s="77"/>
      <c r="O1314" s="228">
        <v>9669</v>
      </c>
      <c r="P1314" s="228">
        <v>1198</v>
      </c>
      <c r="Q1314" s="228">
        <v>396</v>
      </c>
      <c r="R1314" s="228">
        <v>220</v>
      </c>
    </row>
    <row r="1315" spans="2:18" ht="16.5" customHeight="1" x14ac:dyDescent="0.2">
      <c r="B1315" s="328">
        <v>45596</v>
      </c>
      <c r="C1315" s="52">
        <v>23722</v>
      </c>
      <c r="D1315" s="53">
        <v>11539</v>
      </c>
      <c r="E1315" s="54">
        <v>12183</v>
      </c>
      <c r="F1315" s="52">
        <v>9458</v>
      </c>
      <c r="G1315" s="54">
        <v>232</v>
      </c>
      <c r="H1315" s="52">
        <v>853</v>
      </c>
      <c r="I1315" s="53">
        <v>280</v>
      </c>
      <c r="J1315" s="76">
        <v>78</v>
      </c>
      <c r="K1315" s="231">
        <v>383</v>
      </c>
      <c r="L1315" s="55">
        <v>175</v>
      </c>
      <c r="M1315" s="54">
        <v>80</v>
      </c>
      <c r="N1315" s="77"/>
      <c r="O1315" s="231">
        <v>9690</v>
      </c>
      <c r="P1315" s="231">
        <v>1211</v>
      </c>
      <c r="Q1315" s="231">
        <v>383</v>
      </c>
      <c r="R1315" s="231">
        <v>255</v>
      </c>
    </row>
    <row r="1316" spans="2:18" ht="16.5" customHeight="1" x14ac:dyDescent="0.2">
      <c r="B1316" s="69">
        <v>45597</v>
      </c>
      <c r="C1316" s="70">
        <v>24755</v>
      </c>
      <c r="D1316" s="71">
        <v>12498</v>
      </c>
      <c r="E1316" s="72">
        <v>12257</v>
      </c>
      <c r="F1316" s="70">
        <v>10444</v>
      </c>
      <c r="G1316" s="72">
        <v>252</v>
      </c>
      <c r="H1316" s="70">
        <v>863</v>
      </c>
      <c r="I1316" s="71">
        <v>297</v>
      </c>
      <c r="J1316" s="74">
        <v>59</v>
      </c>
      <c r="K1316" s="230">
        <v>388</v>
      </c>
      <c r="L1316" s="73">
        <v>146</v>
      </c>
      <c r="M1316" s="72">
        <v>49</v>
      </c>
      <c r="N1316" s="77"/>
      <c r="O1316" s="230">
        <v>10696</v>
      </c>
      <c r="P1316" s="230">
        <v>1219</v>
      </c>
      <c r="Q1316" s="230">
        <v>388</v>
      </c>
      <c r="R1316" s="230">
        <v>195</v>
      </c>
    </row>
    <row r="1317" spans="2:18" ht="16.5" customHeight="1" x14ac:dyDescent="0.2">
      <c r="B1317" s="182">
        <v>45598</v>
      </c>
      <c r="C1317" s="50">
        <v>20501</v>
      </c>
      <c r="D1317" s="45">
        <v>8033</v>
      </c>
      <c r="E1317" s="51">
        <v>12468</v>
      </c>
      <c r="F1317" s="48">
        <v>6964</v>
      </c>
      <c r="G1317" s="49">
        <v>133</v>
      </c>
      <c r="H1317" s="48">
        <v>496</v>
      </c>
      <c r="I1317" s="46">
        <v>113</v>
      </c>
      <c r="J1317" s="107">
        <v>38</v>
      </c>
      <c r="K1317" s="227">
        <v>222</v>
      </c>
      <c r="L1317" s="198">
        <v>36</v>
      </c>
      <c r="M1317" s="49">
        <v>31</v>
      </c>
      <c r="N1317" s="77"/>
      <c r="O1317" s="228">
        <v>7097</v>
      </c>
      <c r="P1317" s="228">
        <v>647</v>
      </c>
      <c r="Q1317" s="228">
        <v>222</v>
      </c>
      <c r="R1317" s="228">
        <v>67</v>
      </c>
    </row>
    <row r="1318" spans="2:18" ht="16.5" customHeight="1" x14ac:dyDescent="0.2">
      <c r="B1318" s="182">
        <v>45599</v>
      </c>
      <c r="C1318" s="50">
        <v>18593</v>
      </c>
      <c r="D1318" s="45">
        <v>5954</v>
      </c>
      <c r="E1318" s="51">
        <v>12639</v>
      </c>
      <c r="F1318" s="48">
        <v>5371</v>
      </c>
      <c r="G1318" s="49">
        <v>87</v>
      </c>
      <c r="H1318" s="48">
        <v>249</v>
      </c>
      <c r="I1318" s="46">
        <v>59</v>
      </c>
      <c r="J1318" s="107">
        <v>22</v>
      </c>
      <c r="K1318" s="227">
        <v>124</v>
      </c>
      <c r="L1318" s="198">
        <v>19</v>
      </c>
      <c r="M1318" s="49">
        <v>23</v>
      </c>
      <c r="N1318" s="77"/>
      <c r="O1318" s="228">
        <v>5458</v>
      </c>
      <c r="P1318" s="228">
        <v>330</v>
      </c>
      <c r="Q1318" s="228">
        <v>124</v>
      </c>
      <c r="R1318" s="228">
        <v>42</v>
      </c>
    </row>
    <row r="1319" spans="2:18" ht="16.5" customHeight="1" x14ac:dyDescent="0.2">
      <c r="B1319" s="182">
        <v>45600</v>
      </c>
      <c r="C1319" s="50">
        <v>21430</v>
      </c>
      <c r="D1319" s="45">
        <v>9181</v>
      </c>
      <c r="E1319" s="51">
        <v>12249</v>
      </c>
      <c r="F1319" s="48">
        <v>7714</v>
      </c>
      <c r="G1319" s="49">
        <v>174</v>
      </c>
      <c r="H1319" s="48">
        <v>577</v>
      </c>
      <c r="I1319" s="46">
        <v>195</v>
      </c>
      <c r="J1319" s="107">
        <v>41</v>
      </c>
      <c r="K1319" s="227">
        <v>297</v>
      </c>
      <c r="L1319" s="198">
        <v>153</v>
      </c>
      <c r="M1319" s="49">
        <v>30</v>
      </c>
      <c r="N1319" s="77"/>
      <c r="O1319" s="228">
        <v>7888</v>
      </c>
      <c r="P1319" s="228">
        <v>813</v>
      </c>
      <c r="Q1319" s="228">
        <v>297</v>
      </c>
      <c r="R1319" s="228">
        <v>183</v>
      </c>
    </row>
    <row r="1320" spans="2:18" ht="16.5" customHeight="1" x14ac:dyDescent="0.2">
      <c r="B1320" s="182">
        <v>45601</v>
      </c>
      <c r="C1320" s="50">
        <v>23723</v>
      </c>
      <c r="D1320" s="45">
        <v>11209</v>
      </c>
      <c r="E1320" s="51">
        <v>12514</v>
      </c>
      <c r="F1320" s="48">
        <v>9302</v>
      </c>
      <c r="G1320" s="49">
        <v>228</v>
      </c>
      <c r="H1320" s="48">
        <v>766</v>
      </c>
      <c r="I1320" s="46">
        <v>271</v>
      </c>
      <c r="J1320" s="107">
        <v>67</v>
      </c>
      <c r="K1320" s="227">
        <v>370</v>
      </c>
      <c r="L1320" s="198">
        <v>156</v>
      </c>
      <c r="M1320" s="49">
        <v>49</v>
      </c>
      <c r="N1320" s="77"/>
      <c r="O1320" s="228">
        <v>9530</v>
      </c>
      <c r="P1320" s="228">
        <v>1104</v>
      </c>
      <c r="Q1320" s="228">
        <v>370</v>
      </c>
      <c r="R1320" s="228">
        <v>205</v>
      </c>
    </row>
    <row r="1321" spans="2:18" ht="16.5" customHeight="1" x14ac:dyDescent="0.2">
      <c r="B1321" s="182">
        <v>45602</v>
      </c>
      <c r="C1321" s="50">
        <v>25171</v>
      </c>
      <c r="D1321" s="45">
        <v>11398</v>
      </c>
      <c r="E1321" s="51">
        <v>13773</v>
      </c>
      <c r="F1321" s="48">
        <v>9335</v>
      </c>
      <c r="G1321" s="49">
        <v>260</v>
      </c>
      <c r="H1321" s="48">
        <v>814</v>
      </c>
      <c r="I1321" s="46">
        <v>278</v>
      </c>
      <c r="J1321" s="107">
        <v>59</v>
      </c>
      <c r="K1321" s="227">
        <v>403</v>
      </c>
      <c r="L1321" s="198">
        <v>190</v>
      </c>
      <c r="M1321" s="49">
        <v>59</v>
      </c>
      <c r="N1321" s="77"/>
      <c r="O1321" s="228">
        <v>9595</v>
      </c>
      <c r="P1321" s="228">
        <v>1151</v>
      </c>
      <c r="Q1321" s="228">
        <v>403</v>
      </c>
      <c r="R1321" s="228">
        <v>249</v>
      </c>
    </row>
    <row r="1322" spans="2:18" ht="16.5" customHeight="1" x14ac:dyDescent="0.2">
      <c r="B1322" s="182">
        <v>45603</v>
      </c>
      <c r="C1322" s="50">
        <v>24535</v>
      </c>
      <c r="D1322" s="45">
        <v>11804</v>
      </c>
      <c r="E1322" s="51">
        <v>12731</v>
      </c>
      <c r="F1322" s="48">
        <v>9724</v>
      </c>
      <c r="G1322" s="49">
        <v>249</v>
      </c>
      <c r="H1322" s="48">
        <v>847</v>
      </c>
      <c r="I1322" s="46">
        <v>281</v>
      </c>
      <c r="J1322" s="107">
        <v>73</v>
      </c>
      <c r="K1322" s="227">
        <v>400</v>
      </c>
      <c r="L1322" s="198">
        <v>172</v>
      </c>
      <c r="M1322" s="49">
        <v>58</v>
      </c>
      <c r="N1322" s="77"/>
      <c r="O1322" s="228">
        <v>9973</v>
      </c>
      <c r="P1322" s="228">
        <v>1201</v>
      </c>
      <c r="Q1322" s="228">
        <v>400</v>
      </c>
      <c r="R1322" s="228">
        <v>230</v>
      </c>
    </row>
    <row r="1323" spans="2:18" ht="16.5" customHeight="1" x14ac:dyDescent="0.2">
      <c r="B1323" s="182">
        <v>45604</v>
      </c>
      <c r="C1323" s="50">
        <v>24968</v>
      </c>
      <c r="D1323" s="45">
        <v>12605</v>
      </c>
      <c r="E1323" s="51">
        <v>12363</v>
      </c>
      <c r="F1323" s="48">
        <v>10563</v>
      </c>
      <c r="G1323" s="49">
        <v>253</v>
      </c>
      <c r="H1323" s="48">
        <v>865</v>
      </c>
      <c r="I1323" s="46">
        <v>254</v>
      </c>
      <c r="J1323" s="107">
        <v>58</v>
      </c>
      <c r="K1323" s="227">
        <v>394</v>
      </c>
      <c r="L1323" s="198">
        <v>165</v>
      </c>
      <c r="M1323" s="49">
        <v>53</v>
      </c>
      <c r="N1323" s="77"/>
      <c r="O1323" s="228">
        <v>10816</v>
      </c>
      <c r="P1323" s="228">
        <v>1177</v>
      </c>
      <c r="Q1323" s="228">
        <v>394</v>
      </c>
      <c r="R1323" s="228">
        <v>218</v>
      </c>
    </row>
    <row r="1324" spans="2:18" ht="16.5" customHeight="1" x14ac:dyDescent="0.2">
      <c r="B1324" s="182">
        <v>45605</v>
      </c>
      <c r="C1324" s="50">
        <v>20941</v>
      </c>
      <c r="D1324" s="45">
        <v>8249</v>
      </c>
      <c r="E1324" s="51">
        <v>12692</v>
      </c>
      <c r="F1324" s="48">
        <v>7172</v>
      </c>
      <c r="G1324" s="49">
        <v>148</v>
      </c>
      <c r="H1324" s="48">
        <v>451</v>
      </c>
      <c r="I1324" s="46">
        <v>172</v>
      </c>
      <c r="J1324" s="107">
        <v>33</v>
      </c>
      <c r="K1324" s="227">
        <v>202</v>
      </c>
      <c r="L1324" s="198">
        <v>45</v>
      </c>
      <c r="M1324" s="49">
        <v>26</v>
      </c>
      <c r="N1324" s="77"/>
      <c r="O1324" s="228">
        <v>7320</v>
      </c>
      <c r="P1324" s="228">
        <v>656</v>
      </c>
      <c r="Q1324" s="228">
        <v>202</v>
      </c>
      <c r="R1324" s="228">
        <v>71</v>
      </c>
    </row>
    <row r="1325" spans="2:18" ht="16.5" customHeight="1" x14ac:dyDescent="0.2">
      <c r="B1325" s="182">
        <v>45606</v>
      </c>
      <c r="C1325" s="50">
        <v>18603</v>
      </c>
      <c r="D1325" s="45">
        <v>6033</v>
      </c>
      <c r="E1325" s="51">
        <v>12570</v>
      </c>
      <c r="F1325" s="48">
        <v>5390</v>
      </c>
      <c r="G1325" s="49">
        <v>75</v>
      </c>
      <c r="H1325" s="48">
        <v>299</v>
      </c>
      <c r="I1325" s="46">
        <v>75</v>
      </c>
      <c r="J1325" s="107">
        <v>19</v>
      </c>
      <c r="K1325" s="227">
        <v>143</v>
      </c>
      <c r="L1325" s="198">
        <v>11</v>
      </c>
      <c r="M1325" s="49">
        <v>21</v>
      </c>
      <c r="N1325" s="77"/>
      <c r="O1325" s="228">
        <v>5465</v>
      </c>
      <c r="P1325" s="228">
        <v>393</v>
      </c>
      <c r="Q1325" s="228">
        <v>143</v>
      </c>
      <c r="R1325" s="228">
        <v>32</v>
      </c>
    </row>
    <row r="1326" spans="2:18" ht="16.5" customHeight="1" x14ac:dyDescent="0.2">
      <c r="B1326" s="182">
        <v>45607</v>
      </c>
      <c r="C1326" s="50">
        <v>21992</v>
      </c>
      <c r="D1326" s="45">
        <v>9467</v>
      </c>
      <c r="E1326" s="51">
        <v>12525</v>
      </c>
      <c r="F1326" s="48">
        <v>7934</v>
      </c>
      <c r="G1326" s="49">
        <v>174</v>
      </c>
      <c r="H1326" s="48">
        <v>636</v>
      </c>
      <c r="I1326" s="46">
        <v>215</v>
      </c>
      <c r="J1326" s="107">
        <v>60</v>
      </c>
      <c r="K1326" s="227">
        <v>270</v>
      </c>
      <c r="L1326" s="198">
        <v>134</v>
      </c>
      <c r="M1326" s="49">
        <v>44</v>
      </c>
      <c r="N1326" s="77"/>
      <c r="O1326" s="228">
        <v>8108</v>
      </c>
      <c r="P1326" s="228">
        <v>911</v>
      </c>
      <c r="Q1326" s="228">
        <v>270</v>
      </c>
      <c r="R1326" s="228">
        <v>178</v>
      </c>
    </row>
    <row r="1327" spans="2:18" ht="16.5" customHeight="1" x14ac:dyDescent="0.2">
      <c r="B1327" s="182">
        <v>45608</v>
      </c>
      <c r="C1327" s="50">
        <v>24075</v>
      </c>
      <c r="D1327" s="45">
        <v>11522</v>
      </c>
      <c r="E1327" s="51">
        <v>12553</v>
      </c>
      <c r="F1327" s="48">
        <v>9537</v>
      </c>
      <c r="G1327" s="49">
        <v>237</v>
      </c>
      <c r="H1327" s="48">
        <v>798</v>
      </c>
      <c r="I1327" s="46">
        <v>283</v>
      </c>
      <c r="J1327" s="107">
        <v>71</v>
      </c>
      <c r="K1327" s="227">
        <v>401</v>
      </c>
      <c r="L1327" s="198">
        <v>141</v>
      </c>
      <c r="M1327" s="49">
        <v>54</v>
      </c>
      <c r="N1327" s="77"/>
      <c r="O1327" s="228">
        <v>9774</v>
      </c>
      <c r="P1327" s="228">
        <v>1152</v>
      </c>
      <c r="Q1327" s="228">
        <v>401</v>
      </c>
      <c r="R1327" s="228">
        <v>195</v>
      </c>
    </row>
    <row r="1328" spans="2:18" ht="16.5" customHeight="1" x14ac:dyDescent="0.2">
      <c r="B1328" s="182">
        <v>45609</v>
      </c>
      <c r="C1328" s="50">
        <v>24600</v>
      </c>
      <c r="D1328" s="45">
        <v>11733</v>
      </c>
      <c r="E1328" s="51">
        <v>12867</v>
      </c>
      <c r="F1328" s="48">
        <v>9667</v>
      </c>
      <c r="G1328" s="49">
        <v>253</v>
      </c>
      <c r="H1328" s="48">
        <v>861</v>
      </c>
      <c r="I1328" s="46">
        <v>276</v>
      </c>
      <c r="J1328" s="107">
        <v>84</v>
      </c>
      <c r="K1328" s="227">
        <v>366</v>
      </c>
      <c r="L1328" s="198">
        <v>167</v>
      </c>
      <c r="M1328" s="49">
        <v>59</v>
      </c>
      <c r="N1328" s="77"/>
      <c r="O1328" s="228">
        <v>9920</v>
      </c>
      <c r="P1328" s="228">
        <v>1221</v>
      </c>
      <c r="Q1328" s="228">
        <v>366</v>
      </c>
      <c r="R1328" s="228">
        <v>226</v>
      </c>
    </row>
    <row r="1329" spans="2:18" ht="16.5" customHeight="1" x14ac:dyDescent="0.2">
      <c r="B1329" s="182">
        <v>45610</v>
      </c>
      <c r="C1329" s="50">
        <v>24328</v>
      </c>
      <c r="D1329" s="45">
        <v>11954</v>
      </c>
      <c r="E1329" s="51">
        <v>12374</v>
      </c>
      <c r="F1329" s="48">
        <v>9819</v>
      </c>
      <c r="G1329" s="49">
        <v>261</v>
      </c>
      <c r="H1329" s="48">
        <v>902</v>
      </c>
      <c r="I1329" s="46">
        <v>307</v>
      </c>
      <c r="J1329" s="107">
        <v>75</v>
      </c>
      <c r="K1329" s="227">
        <v>383</v>
      </c>
      <c r="L1329" s="198">
        <v>161</v>
      </c>
      <c r="M1329" s="49">
        <v>46</v>
      </c>
      <c r="N1329" s="77"/>
      <c r="O1329" s="228">
        <v>10080</v>
      </c>
      <c r="P1329" s="228">
        <v>1284</v>
      </c>
      <c r="Q1329" s="228">
        <v>383</v>
      </c>
      <c r="R1329" s="228">
        <v>207</v>
      </c>
    </row>
    <row r="1330" spans="2:18" ht="16.5" customHeight="1" x14ac:dyDescent="0.2">
      <c r="B1330" s="182">
        <v>45611</v>
      </c>
      <c r="C1330" s="50">
        <v>25064</v>
      </c>
      <c r="D1330" s="45">
        <v>12590</v>
      </c>
      <c r="E1330" s="51">
        <v>12474</v>
      </c>
      <c r="F1330" s="48">
        <v>10558</v>
      </c>
      <c r="G1330" s="49">
        <v>234</v>
      </c>
      <c r="H1330" s="48">
        <v>825</v>
      </c>
      <c r="I1330" s="46">
        <v>325</v>
      </c>
      <c r="J1330" s="107">
        <v>65</v>
      </c>
      <c r="K1330" s="227">
        <v>388</v>
      </c>
      <c r="L1330" s="198">
        <v>135</v>
      </c>
      <c r="M1330" s="49">
        <v>60</v>
      </c>
      <c r="N1330" s="77"/>
      <c r="O1330" s="228">
        <v>10792</v>
      </c>
      <c r="P1330" s="228">
        <v>1215</v>
      </c>
      <c r="Q1330" s="228">
        <v>388</v>
      </c>
      <c r="R1330" s="228">
        <v>195</v>
      </c>
    </row>
    <row r="1331" spans="2:18" ht="16.5" customHeight="1" x14ac:dyDescent="0.2">
      <c r="B1331" s="182">
        <v>45612</v>
      </c>
      <c r="C1331" s="50">
        <v>20959</v>
      </c>
      <c r="D1331" s="45">
        <v>8436</v>
      </c>
      <c r="E1331" s="51">
        <v>12523</v>
      </c>
      <c r="F1331" s="48">
        <v>7334</v>
      </c>
      <c r="G1331" s="49">
        <v>144</v>
      </c>
      <c r="H1331" s="48">
        <v>482</v>
      </c>
      <c r="I1331" s="46">
        <v>149</v>
      </c>
      <c r="J1331" s="107">
        <v>33</v>
      </c>
      <c r="K1331" s="227">
        <v>211</v>
      </c>
      <c r="L1331" s="198">
        <v>48</v>
      </c>
      <c r="M1331" s="49">
        <v>35</v>
      </c>
      <c r="N1331" s="77"/>
      <c r="O1331" s="228">
        <v>7478</v>
      </c>
      <c r="P1331" s="228">
        <v>664</v>
      </c>
      <c r="Q1331" s="228">
        <v>211</v>
      </c>
      <c r="R1331" s="228">
        <v>83</v>
      </c>
    </row>
    <row r="1332" spans="2:18" ht="16.5" customHeight="1" x14ac:dyDescent="0.2">
      <c r="B1332" s="182">
        <v>45613</v>
      </c>
      <c r="C1332" s="50">
        <v>18809</v>
      </c>
      <c r="D1332" s="45">
        <v>6046</v>
      </c>
      <c r="E1332" s="51">
        <v>12763</v>
      </c>
      <c r="F1332" s="48">
        <v>5416</v>
      </c>
      <c r="G1332" s="49">
        <v>92</v>
      </c>
      <c r="H1332" s="48">
        <v>309</v>
      </c>
      <c r="I1332" s="46">
        <v>63</v>
      </c>
      <c r="J1332" s="107">
        <v>29</v>
      </c>
      <c r="K1332" s="227">
        <v>99</v>
      </c>
      <c r="L1332" s="198">
        <v>22</v>
      </c>
      <c r="M1332" s="49">
        <v>16</v>
      </c>
      <c r="N1332" s="77"/>
      <c r="O1332" s="228">
        <v>5508</v>
      </c>
      <c r="P1332" s="228">
        <v>401</v>
      </c>
      <c r="Q1332" s="228">
        <v>99</v>
      </c>
      <c r="R1332" s="228">
        <v>38</v>
      </c>
    </row>
    <row r="1333" spans="2:18" ht="16.5" customHeight="1" x14ac:dyDescent="0.2">
      <c r="B1333" s="182">
        <v>45614</v>
      </c>
      <c r="C1333" s="50">
        <v>21742</v>
      </c>
      <c r="D1333" s="45">
        <v>9283</v>
      </c>
      <c r="E1333" s="51">
        <v>12459</v>
      </c>
      <c r="F1333" s="48">
        <v>7715</v>
      </c>
      <c r="G1333" s="49">
        <v>183</v>
      </c>
      <c r="H1333" s="48">
        <v>664</v>
      </c>
      <c r="I1333" s="46">
        <v>209</v>
      </c>
      <c r="J1333" s="107">
        <v>54</v>
      </c>
      <c r="K1333" s="227">
        <v>287</v>
      </c>
      <c r="L1333" s="198">
        <v>139</v>
      </c>
      <c r="M1333" s="49">
        <v>32</v>
      </c>
      <c r="N1333" s="77"/>
      <c r="O1333" s="228">
        <v>7898</v>
      </c>
      <c r="P1333" s="228">
        <v>927</v>
      </c>
      <c r="Q1333" s="228">
        <v>287</v>
      </c>
      <c r="R1333" s="228">
        <v>171</v>
      </c>
    </row>
    <row r="1334" spans="2:18" ht="16.5" customHeight="1" x14ac:dyDescent="0.2">
      <c r="B1334" s="182">
        <v>45615</v>
      </c>
      <c r="C1334" s="50">
        <v>23961</v>
      </c>
      <c r="D1334" s="45">
        <v>11670</v>
      </c>
      <c r="E1334" s="51">
        <v>12291</v>
      </c>
      <c r="F1334" s="48">
        <v>9654</v>
      </c>
      <c r="G1334" s="49">
        <v>239</v>
      </c>
      <c r="H1334" s="48">
        <v>867</v>
      </c>
      <c r="I1334" s="46">
        <v>251</v>
      </c>
      <c r="J1334" s="107">
        <v>66</v>
      </c>
      <c r="K1334" s="227">
        <v>407</v>
      </c>
      <c r="L1334" s="198">
        <v>135</v>
      </c>
      <c r="M1334" s="49">
        <v>51</v>
      </c>
      <c r="N1334" s="77"/>
      <c r="O1334" s="228">
        <v>9893</v>
      </c>
      <c r="P1334" s="228">
        <v>1184</v>
      </c>
      <c r="Q1334" s="228">
        <v>407</v>
      </c>
      <c r="R1334" s="228">
        <v>186</v>
      </c>
    </row>
    <row r="1335" spans="2:18" ht="16.5" customHeight="1" x14ac:dyDescent="0.2">
      <c r="B1335" s="182">
        <v>45616</v>
      </c>
      <c r="C1335" s="50">
        <v>24009</v>
      </c>
      <c r="D1335" s="45">
        <v>11545</v>
      </c>
      <c r="E1335" s="51">
        <v>12464</v>
      </c>
      <c r="F1335" s="48">
        <v>9482</v>
      </c>
      <c r="G1335" s="49">
        <v>262</v>
      </c>
      <c r="H1335" s="48">
        <v>830</v>
      </c>
      <c r="I1335" s="46">
        <v>276</v>
      </c>
      <c r="J1335" s="107">
        <v>69</v>
      </c>
      <c r="K1335" s="227">
        <v>392</v>
      </c>
      <c r="L1335" s="198">
        <v>191</v>
      </c>
      <c r="M1335" s="49">
        <v>43</v>
      </c>
      <c r="N1335" s="77"/>
      <c r="O1335" s="228">
        <v>9744</v>
      </c>
      <c r="P1335" s="228">
        <v>1175</v>
      </c>
      <c r="Q1335" s="228">
        <v>392</v>
      </c>
      <c r="R1335" s="228">
        <v>234</v>
      </c>
    </row>
    <row r="1336" spans="2:18" ht="16.5" customHeight="1" x14ac:dyDescent="0.2">
      <c r="B1336" s="182">
        <v>45617</v>
      </c>
      <c r="C1336" s="50">
        <v>24006</v>
      </c>
      <c r="D1336" s="45">
        <v>11774</v>
      </c>
      <c r="E1336" s="51">
        <v>12232</v>
      </c>
      <c r="F1336" s="48">
        <v>9611</v>
      </c>
      <c r="G1336" s="49">
        <v>270</v>
      </c>
      <c r="H1336" s="48">
        <v>886</v>
      </c>
      <c r="I1336" s="46">
        <v>297</v>
      </c>
      <c r="J1336" s="107">
        <v>65</v>
      </c>
      <c r="K1336" s="227">
        <v>408</v>
      </c>
      <c r="L1336" s="198">
        <v>166</v>
      </c>
      <c r="M1336" s="49">
        <v>71</v>
      </c>
      <c r="N1336" s="77"/>
      <c r="O1336" s="228">
        <v>9881</v>
      </c>
      <c r="P1336" s="228">
        <v>1248</v>
      </c>
      <c r="Q1336" s="228">
        <v>408</v>
      </c>
      <c r="R1336" s="228">
        <v>237</v>
      </c>
    </row>
    <row r="1337" spans="2:18" ht="16.5" customHeight="1" x14ac:dyDescent="0.2">
      <c r="B1337" s="182">
        <v>45618</v>
      </c>
      <c r="C1337" s="50">
        <v>24838</v>
      </c>
      <c r="D1337" s="45">
        <v>12703</v>
      </c>
      <c r="E1337" s="51">
        <v>12135</v>
      </c>
      <c r="F1337" s="48">
        <v>10502</v>
      </c>
      <c r="G1337" s="49">
        <v>279</v>
      </c>
      <c r="H1337" s="48">
        <v>901</v>
      </c>
      <c r="I1337" s="46">
        <v>320</v>
      </c>
      <c r="J1337" s="107">
        <v>71</v>
      </c>
      <c r="K1337" s="227">
        <v>411</v>
      </c>
      <c r="L1337" s="198">
        <v>156</v>
      </c>
      <c r="M1337" s="49">
        <v>63</v>
      </c>
      <c r="N1337" s="77"/>
      <c r="O1337" s="228">
        <v>10781</v>
      </c>
      <c r="P1337" s="228">
        <v>1292</v>
      </c>
      <c r="Q1337" s="228">
        <v>411</v>
      </c>
      <c r="R1337" s="228">
        <v>219</v>
      </c>
    </row>
    <row r="1338" spans="2:18" ht="16.5" customHeight="1" x14ac:dyDescent="0.2">
      <c r="B1338" s="182">
        <v>45619</v>
      </c>
      <c r="C1338" s="50">
        <v>20413</v>
      </c>
      <c r="D1338" s="45">
        <v>8038</v>
      </c>
      <c r="E1338" s="51">
        <v>12375</v>
      </c>
      <c r="F1338" s="48">
        <v>6885</v>
      </c>
      <c r="G1338" s="49">
        <v>146</v>
      </c>
      <c r="H1338" s="48">
        <v>509</v>
      </c>
      <c r="I1338" s="46">
        <v>159</v>
      </c>
      <c r="J1338" s="107">
        <v>41</v>
      </c>
      <c r="K1338" s="227">
        <v>231</v>
      </c>
      <c r="L1338" s="198">
        <v>47</v>
      </c>
      <c r="M1338" s="49">
        <v>20</v>
      </c>
      <c r="N1338" s="77"/>
      <c r="O1338" s="228">
        <v>7031</v>
      </c>
      <c r="P1338" s="228">
        <v>709</v>
      </c>
      <c r="Q1338" s="228">
        <v>231</v>
      </c>
      <c r="R1338" s="228">
        <v>67</v>
      </c>
    </row>
    <row r="1339" spans="2:18" ht="16.5" customHeight="1" x14ac:dyDescent="0.2">
      <c r="B1339" s="182">
        <v>45620</v>
      </c>
      <c r="C1339" s="50">
        <v>18229</v>
      </c>
      <c r="D1339" s="45">
        <v>5953</v>
      </c>
      <c r="E1339" s="51">
        <v>12276</v>
      </c>
      <c r="F1339" s="48">
        <v>5302</v>
      </c>
      <c r="G1339" s="49">
        <v>93</v>
      </c>
      <c r="H1339" s="48">
        <v>299</v>
      </c>
      <c r="I1339" s="46">
        <v>75</v>
      </c>
      <c r="J1339" s="107">
        <v>17</v>
      </c>
      <c r="K1339" s="227">
        <v>134</v>
      </c>
      <c r="L1339" s="198">
        <v>20</v>
      </c>
      <c r="M1339" s="49">
        <v>13</v>
      </c>
      <c r="N1339" s="77"/>
      <c r="O1339" s="228">
        <v>5395</v>
      </c>
      <c r="P1339" s="228">
        <v>391</v>
      </c>
      <c r="Q1339" s="228">
        <v>134</v>
      </c>
      <c r="R1339" s="228">
        <v>33</v>
      </c>
    </row>
    <row r="1340" spans="2:18" ht="16.5" customHeight="1" x14ac:dyDescent="0.2">
      <c r="B1340" s="182">
        <v>45621</v>
      </c>
      <c r="C1340" s="50">
        <v>21123</v>
      </c>
      <c r="D1340" s="45">
        <v>9047</v>
      </c>
      <c r="E1340" s="51">
        <v>12076</v>
      </c>
      <c r="F1340" s="48">
        <v>7593</v>
      </c>
      <c r="G1340" s="49">
        <v>184</v>
      </c>
      <c r="H1340" s="48">
        <v>612</v>
      </c>
      <c r="I1340" s="46">
        <v>201</v>
      </c>
      <c r="J1340" s="107">
        <v>38</v>
      </c>
      <c r="K1340" s="227">
        <v>255</v>
      </c>
      <c r="L1340" s="198">
        <v>124</v>
      </c>
      <c r="M1340" s="49">
        <v>40</v>
      </c>
      <c r="N1340" s="77"/>
      <c r="O1340" s="228">
        <v>7777</v>
      </c>
      <c r="P1340" s="228">
        <v>851</v>
      </c>
      <c r="Q1340" s="228">
        <v>255</v>
      </c>
      <c r="R1340" s="228">
        <v>164</v>
      </c>
    </row>
    <row r="1341" spans="2:18" ht="16.5" customHeight="1" x14ac:dyDescent="0.2">
      <c r="B1341" s="182">
        <v>45622</v>
      </c>
      <c r="C1341" s="50">
        <v>23422</v>
      </c>
      <c r="D1341" s="45">
        <v>11332</v>
      </c>
      <c r="E1341" s="51">
        <v>12090</v>
      </c>
      <c r="F1341" s="48">
        <v>9357</v>
      </c>
      <c r="G1341" s="49">
        <v>257</v>
      </c>
      <c r="H1341" s="48">
        <v>821</v>
      </c>
      <c r="I1341" s="46">
        <v>244</v>
      </c>
      <c r="J1341" s="107">
        <v>56</v>
      </c>
      <c r="K1341" s="227">
        <v>388</v>
      </c>
      <c r="L1341" s="198">
        <v>157</v>
      </c>
      <c r="M1341" s="49">
        <v>52</v>
      </c>
      <c r="N1341" s="77"/>
      <c r="O1341" s="228">
        <v>9614</v>
      </c>
      <c r="P1341" s="228">
        <v>1121</v>
      </c>
      <c r="Q1341" s="228">
        <v>388</v>
      </c>
      <c r="R1341" s="228">
        <v>209</v>
      </c>
    </row>
    <row r="1342" spans="2:18" ht="16.5" customHeight="1" x14ac:dyDescent="0.2">
      <c r="B1342" s="182">
        <v>45623</v>
      </c>
      <c r="C1342" s="50">
        <v>23854</v>
      </c>
      <c r="D1342" s="45">
        <v>11789</v>
      </c>
      <c r="E1342" s="51">
        <v>12065</v>
      </c>
      <c r="F1342" s="48">
        <v>9665</v>
      </c>
      <c r="G1342" s="49">
        <v>232</v>
      </c>
      <c r="H1342" s="48">
        <v>962</v>
      </c>
      <c r="I1342" s="46">
        <v>277</v>
      </c>
      <c r="J1342" s="107">
        <v>62</v>
      </c>
      <c r="K1342" s="227">
        <v>387</v>
      </c>
      <c r="L1342" s="198">
        <v>162</v>
      </c>
      <c r="M1342" s="49">
        <v>42</v>
      </c>
      <c r="N1342" s="77"/>
      <c r="O1342" s="228">
        <v>9897</v>
      </c>
      <c r="P1342" s="228">
        <v>1301</v>
      </c>
      <c r="Q1342" s="228">
        <v>387</v>
      </c>
      <c r="R1342" s="228">
        <v>204</v>
      </c>
    </row>
    <row r="1343" spans="2:18" ht="16.5" customHeight="1" x14ac:dyDescent="0.2">
      <c r="B1343" s="182">
        <v>45624</v>
      </c>
      <c r="C1343" s="50">
        <v>23802</v>
      </c>
      <c r="D1343" s="45">
        <v>11864</v>
      </c>
      <c r="E1343" s="51">
        <v>11938</v>
      </c>
      <c r="F1343" s="48">
        <v>9777</v>
      </c>
      <c r="G1343" s="49">
        <v>235</v>
      </c>
      <c r="H1343" s="48">
        <v>835</v>
      </c>
      <c r="I1343" s="46">
        <v>315</v>
      </c>
      <c r="J1343" s="107">
        <v>58</v>
      </c>
      <c r="K1343" s="227">
        <v>408</v>
      </c>
      <c r="L1343" s="198">
        <v>180</v>
      </c>
      <c r="M1343" s="49">
        <v>56</v>
      </c>
      <c r="N1343" s="77"/>
      <c r="O1343" s="228">
        <v>10012</v>
      </c>
      <c r="P1343" s="228">
        <v>1208</v>
      </c>
      <c r="Q1343" s="228">
        <v>408</v>
      </c>
      <c r="R1343" s="228">
        <v>236</v>
      </c>
    </row>
    <row r="1344" spans="2:18" ht="16.5" customHeight="1" x14ac:dyDescent="0.2">
      <c r="B1344" s="182">
        <v>45625</v>
      </c>
      <c r="C1344" s="50">
        <v>24717</v>
      </c>
      <c r="D1344" s="45">
        <v>12636</v>
      </c>
      <c r="E1344" s="51">
        <v>12081</v>
      </c>
      <c r="F1344" s="48">
        <v>10562</v>
      </c>
      <c r="G1344" s="49">
        <v>262</v>
      </c>
      <c r="H1344" s="48">
        <v>865</v>
      </c>
      <c r="I1344" s="46">
        <v>294</v>
      </c>
      <c r="J1344" s="107">
        <v>64</v>
      </c>
      <c r="K1344" s="227">
        <v>395</v>
      </c>
      <c r="L1344" s="198">
        <v>147</v>
      </c>
      <c r="M1344" s="49">
        <v>47</v>
      </c>
      <c r="N1344" s="77"/>
      <c r="O1344" s="228">
        <v>10824</v>
      </c>
      <c r="P1344" s="228">
        <v>1223</v>
      </c>
      <c r="Q1344" s="228">
        <v>395</v>
      </c>
      <c r="R1344" s="228">
        <v>194</v>
      </c>
    </row>
    <row r="1345" spans="2:18" ht="16.5" customHeight="1" x14ac:dyDescent="0.2">
      <c r="B1345" s="329">
        <v>45626</v>
      </c>
      <c r="C1345" s="52">
        <v>20265</v>
      </c>
      <c r="D1345" s="53">
        <v>8182</v>
      </c>
      <c r="E1345" s="54">
        <v>12083</v>
      </c>
      <c r="F1345" s="345">
        <v>7058</v>
      </c>
      <c r="G1345" s="346">
        <v>131</v>
      </c>
      <c r="H1345" s="345">
        <v>549</v>
      </c>
      <c r="I1345" s="347">
        <v>143</v>
      </c>
      <c r="J1345" s="348">
        <v>30</v>
      </c>
      <c r="K1345" s="349">
        <v>190</v>
      </c>
      <c r="L1345" s="350">
        <v>54</v>
      </c>
      <c r="M1345" s="346">
        <v>27</v>
      </c>
      <c r="N1345" s="77"/>
      <c r="O1345" s="231">
        <v>7189</v>
      </c>
      <c r="P1345" s="231">
        <v>722</v>
      </c>
      <c r="Q1345" s="231">
        <v>190</v>
      </c>
      <c r="R1345" s="231">
        <v>81</v>
      </c>
    </row>
    <row r="1346" spans="2:18" ht="16.5" customHeight="1" x14ac:dyDescent="0.2">
      <c r="B1346" s="69">
        <v>45627</v>
      </c>
      <c r="C1346" s="70">
        <v>17965</v>
      </c>
      <c r="D1346" s="71">
        <v>5708</v>
      </c>
      <c r="E1346" s="72">
        <v>12257</v>
      </c>
      <c r="F1346" s="70">
        <v>5100</v>
      </c>
      <c r="G1346" s="72">
        <v>66</v>
      </c>
      <c r="H1346" s="70">
        <v>313</v>
      </c>
      <c r="I1346" s="71">
        <v>60</v>
      </c>
      <c r="J1346" s="74">
        <v>15</v>
      </c>
      <c r="K1346" s="230">
        <v>118</v>
      </c>
      <c r="L1346" s="73">
        <v>18</v>
      </c>
      <c r="M1346" s="72">
        <v>18</v>
      </c>
      <c r="N1346" s="77"/>
      <c r="O1346" s="230">
        <v>5166</v>
      </c>
      <c r="P1346" s="230">
        <v>388</v>
      </c>
      <c r="Q1346" s="230">
        <v>118</v>
      </c>
      <c r="R1346" s="230">
        <v>36</v>
      </c>
    </row>
    <row r="1347" spans="2:18" ht="16.5" customHeight="1" x14ac:dyDescent="0.2">
      <c r="B1347" s="182">
        <v>45628</v>
      </c>
      <c r="C1347" s="50">
        <v>21271</v>
      </c>
      <c r="D1347" s="45">
        <v>9250</v>
      </c>
      <c r="E1347" s="51">
        <v>12021</v>
      </c>
      <c r="F1347" s="48">
        <v>7808</v>
      </c>
      <c r="G1347" s="49">
        <v>164</v>
      </c>
      <c r="H1347" s="48">
        <v>597</v>
      </c>
      <c r="I1347" s="46">
        <v>216</v>
      </c>
      <c r="J1347" s="107">
        <v>47</v>
      </c>
      <c r="K1347" s="227">
        <v>264</v>
      </c>
      <c r="L1347" s="198">
        <v>116</v>
      </c>
      <c r="M1347" s="49">
        <v>38</v>
      </c>
      <c r="N1347" s="77"/>
      <c r="O1347" s="228">
        <v>7972</v>
      </c>
      <c r="P1347" s="228">
        <v>860</v>
      </c>
      <c r="Q1347" s="228">
        <v>264</v>
      </c>
      <c r="R1347" s="228">
        <v>154</v>
      </c>
    </row>
    <row r="1348" spans="2:18" ht="16.5" customHeight="1" x14ac:dyDescent="0.2">
      <c r="B1348" s="182">
        <v>45629</v>
      </c>
      <c r="C1348" s="50">
        <v>23782</v>
      </c>
      <c r="D1348" s="45">
        <v>11430</v>
      </c>
      <c r="E1348" s="51">
        <v>12352</v>
      </c>
      <c r="F1348" s="48">
        <v>9440</v>
      </c>
      <c r="G1348" s="49">
        <v>237</v>
      </c>
      <c r="H1348" s="48">
        <v>799</v>
      </c>
      <c r="I1348" s="46">
        <v>294</v>
      </c>
      <c r="J1348" s="107">
        <v>62</v>
      </c>
      <c r="K1348" s="227">
        <v>373</v>
      </c>
      <c r="L1348" s="198">
        <v>170</v>
      </c>
      <c r="M1348" s="49">
        <v>55</v>
      </c>
      <c r="N1348" s="77"/>
      <c r="O1348" s="228">
        <v>9677</v>
      </c>
      <c r="P1348" s="228">
        <v>1155</v>
      </c>
      <c r="Q1348" s="228">
        <v>373</v>
      </c>
      <c r="R1348" s="228">
        <v>225</v>
      </c>
    </row>
    <row r="1349" spans="2:18" ht="16.5" customHeight="1" x14ac:dyDescent="0.2">
      <c r="B1349" s="182">
        <v>45630</v>
      </c>
      <c r="C1349" s="50">
        <v>23711</v>
      </c>
      <c r="D1349" s="45">
        <v>11311</v>
      </c>
      <c r="E1349" s="51">
        <v>12400</v>
      </c>
      <c r="F1349" s="48">
        <v>9216</v>
      </c>
      <c r="G1349" s="49">
        <v>244</v>
      </c>
      <c r="H1349" s="48">
        <v>817</v>
      </c>
      <c r="I1349" s="46">
        <v>322</v>
      </c>
      <c r="J1349" s="107">
        <v>76</v>
      </c>
      <c r="K1349" s="227">
        <v>392</v>
      </c>
      <c r="L1349" s="198">
        <v>190</v>
      </c>
      <c r="M1349" s="49">
        <v>54</v>
      </c>
      <c r="N1349" s="77"/>
      <c r="O1349" s="228">
        <v>9460</v>
      </c>
      <c r="P1349" s="228">
        <v>1215</v>
      </c>
      <c r="Q1349" s="228">
        <v>392</v>
      </c>
      <c r="R1349" s="228">
        <v>244</v>
      </c>
    </row>
    <row r="1350" spans="2:18" ht="16.5" customHeight="1" x14ac:dyDescent="0.2">
      <c r="B1350" s="182">
        <v>45631</v>
      </c>
      <c r="C1350" s="50">
        <v>23811</v>
      </c>
      <c r="D1350" s="45">
        <v>11581</v>
      </c>
      <c r="E1350" s="51">
        <v>12230</v>
      </c>
      <c r="F1350" s="48">
        <v>9511</v>
      </c>
      <c r="G1350" s="49">
        <v>238</v>
      </c>
      <c r="H1350" s="48">
        <v>836</v>
      </c>
      <c r="I1350" s="46">
        <v>301</v>
      </c>
      <c r="J1350" s="107">
        <v>73</v>
      </c>
      <c r="K1350" s="227">
        <v>397</v>
      </c>
      <c r="L1350" s="198">
        <v>163</v>
      </c>
      <c r="M1350" s="49">
        <v>62</v>
      </c>
      <c r="N1350" s="77"/>
      <c r="O1350" s="228">
        <v>9749</v>
      </c>
      <c r="P1350" s="228">
        <v>1210</v>
      </c>
      <c r="Q1350" s="228">
        <v>397</v>
      </c>
      <c r="R1350" s="228">
        <v>225</v>
      </c>
    </row>
    <row r="1351" spans="2:18" ht="16.5" customHeight="1" x14ac:dyDescent="0.2">
      <c r="B1351" s="182">
        <v>45632</v>
      </c>
      <c r="C1351" s="50">
        <v>24656</v>
      </c>
      <c r="D1351" s="45">
        <v>12566</v>
      </c>
      <c r="E1351" s="51">
        <v>12090</v>
      </c>
      <c r="F1351" s="48">
        <v>10435</v>
      </c>
      <c r="G1351" s="49">
        <v>225</v>
      </c>
      <c r="H1351" s="48">
        <v>885</v>
      </c>
      <c r="I1351" s="46">
        <v>312</v>
      </c>
      <c r="J1351" s="107">
        <v>82</v>
      </c>
      <c r="K1351" s="227">
        <v>413</v>
      </c>
      <c r="L1351" s="198">
        <v>151</v>
      </c>
      <c r="M1351" s="49">
        <v>63</v>
      </c>
      <c r="N1351" s="77"/>
      <c r="O1351" s="228">
        <v>10660</v>
      </c>
      <c r="P1351" s="228">
        <v>1279</v>
      </c>
      <c r="Q1351" s="228">
        <v>413</v>
      </c>
      <c r="R1351" s="228">
        <v>214</v>
      </c>
    </row>
    <row r="1352" spans="2:18" ht="16.5" customHeight="1" x14ac:dyDescent="0.2">
      <c r="B1352" s="182">
        <v>45633</v>
      </c>
      <c r="C1352" s="50">
        <v>20245</v>
      </c>
      <c r="D1352" s="45">
        <v>7898</v>
      </c>
      <c r="E1352" s="51">
        <v>12347</v>
      </c>
      <c r="F1352" s="48">
        <v>6768</v>
      </c>
      <c r="G1352" s="49">
        <v>125</v>
      </c>
      <c r="H1352" s="48">
        <v>473</v>
      </c>
      <c r="I1352" s="46">
        <v>152</v>
      </c>
      <c r="J1352" s="107">
        <v>47</v>
      </c>
      <c r="K1352" s="227">
        <v>236</v>
      </c>
      <c r="L1352" s="198">
        <v>58</v>
      </c>
      <c r="M1352" s="49">
        <v>39</v>
      </c>
      <c r="N1352" s="77"/>
      <c r="O1352" s="228">
        <v>6893</v>
      </c>
      <c r="P1352" s="228">
        <v>672</v>
      </c>
      <c r="Q1352" s="228">
        <v>236</v>
      </c>
      <c r="R1352" s="228">
        <v>97</v>
      </c>
    </row>
    <row r="1353" spans="2:18" ht="16.5" customHeight="1" x14ac:dyDescent="0.2">
      <c r="B1353" s="182">
        <v>45634</v>
      </c>
      <c r="C1353" s="50">
        <v>18032</v>
      </c>
      <c r="D1353" s="45">
        <v>5838</v>
      </c>
      <c r="E1353" s="51">
        <v>12194</v>
      </c>
      <c r="F1353" s="48">
        <v>5212</v>
      </c>
      <c r="G1353" s="49">
        <v>82</v>
      </c>
      <c r="H1353" s="48">
        <v>279</v>
      </c>
      <c r="I1353" s="46">
        <v>78</v>
      </c>
      <c r="J1353" s="107">
        <v>19</v>
      </c>
      <c r="K1353" s="227">
        <v>130</v>
      </c>
      <c r="L1353" s="198">
        <v>24</v>
      </c>
      <c r="M1353" s="49">
        <v>14</v>
      </c>
      <c r="N1353" s="77"/>
      <c r="O1353" s="228">
        <v>5294</v>
      </c>
      <c r="P1353" s="228">
        <v>376</v>
      </c>
      <c r="Q1353" s="228">
        <v>130</v>
      </c>
      <c r="R1353" s="228">
        <v>38</v>
      </c>
    </row>
    <row r="1354" spans="2:18" ht="16.5" customHeight="1" x14ac:dyDescent="0.2">
      <c r="B1354" s="182">
        <v>45635</v>
      </c>
      <c r="C1354" s="50">
        <v>21563</v>
      </c>
      <c r="D1354" s="45">
        <v>9138</v>
      </c>
      <c r="E1354" s="51">
        <v>12425</v>
      </c>
      <c r="F1354" s="48">
        <v>7659</v>
      </c>
      <c r="G1354" s="49">
        <v>178</v>
      </c>
      <c r="H1354" s="48">
        <v>550</v>
      </c>
      <c r="I1354" s="46">
        <v>243</v>
      </c>
      <c r="J1354" s="107">
        <v>52</v>
      </c>
      <c r="K1354" s="227">
        <v>289</v>
      </c>
      <c r="L1354" s="198">
        <v>127</v>
      </c>
      <c r="M1354" s="49">
        <v>40</v>
      </c>
      <c r="N1354" s="77"/>
      <c r="O1354" s="228">
        <v>7837</v>
      </c>
      <c r="P1354" s="228">
        <v>845</v>
      </c>
      <c r="Q1354" s="228">
        <v>289</v>
      </c>
      <c r="R1354" s="228">
        <v>167</v>
      </c>
    </row>
    <row r="1355" spans="2:18" ht="16.5" customHeight="1" x14ac:dyDescent="0.2">
      <c r="B1355" s="182">
        <v>45636</v>
      </c>
      <c r="C1355" s="50">
        <v>23658</v>
      </c>
      <c r="D1355" s="45">
        <v>11239</v>
      </c>
      <c r="E1355" s="51">
        <v>12419</v>
      </c>
      <c r="F1355" s="48">
        <v>9322</v>
      </c>
      <c r="G1355" s="49">
        <v>222</v>
      </c>
      <c r="H1355" s="48">
        <v>785</v>
      </c>
      <c r="I1355" s="46">
        <v>305</v>
      </c>
      <c r="J1355" s="107">
        <v>62</v>
      </c>
      <c r="K1355" s="227">
        <v>349</v>
      </c>
      <c r="L1355" s="198">
        <v>154</v>
      </c>
      <c r="M1355" s="49">
        <v>40</v>
      </c>
      <c r="N1355" s="77"/>
      <c r="O1355" s="228">
        <v>9544</v>
      </c>
      <c r="P1355" s="228">
        <v>1152</v>
      </c>
      <c r="Q1355" s="228">
        <v>349</v>
      </c>
      <c r="R1355" s="228">
        <v>194</v>
      </c>
    </row>
    <row r="1356" spans="2:18" ht="16.5" customHeight="1" x14ac:dyDescent="0.2">
      <c r="B1356" s="182">
        <v>45637</v>
      </c>
      <c r="C1356" s="50">
        <v>24305</v>
      </c>
      <c r="D1356" s="45">
        <v>11602</v>
      </c>
      <c r="E1356" s="51">
        <v>12703</v>
      </c>
      <c r="F1356" s="48">
        <v>9542</v>
      </c>
      <c r="G1356" s="49">
        <v>250</v>
      </c>
      <c r="H1356" s="48">
        <v>796</v>
      </c>
      <c r="I1356" s="46">
        <v>285</v>
      </c>
      <c r="J1356" s="107">
        <v>60</v>
      </c>
      <c r="K1356" s="227">
        <v>444</v>
      </c>
      <c r="L1356" s="198">
        <v>171</v>
      </c>
      <c r="M1356" s="49">
        <v>54</v>
      </c>
      <c r="N1356" s="77"/>
      <c r="O1356" s="228">
        <v>9792</v>
      </c>
      <c r="P1356" s="228">
        <v>1141</v>
      </c>
      <c r="Q1356" s="228">
        <v>444</v>
      </c>
      <c r="R1356" s="228">
        <v>225</v>
      </c>
    </row>
    <row r="1357" spans="2:18" ht="16.5" customHeight="1" x14ac:dyDescent="0.2">
      <c r="B1357" s="182">
        <v>45638</v>
      </c>
      <c r="C1357" s="50">
        <v>24333</v>
      </c>
      <c r="D1357" s="45">
        <v>11688</v>
      </c>
      <c r="E1357" s="51">
        <v>12645</v>
      </c>
      <c r="F1357" s="48">
        <v>9610</v>
      </c>
      <c r="G1357" s="49">
        <v>258</v>
      </c>
      <c r="H1357" s="48">
        <v>861</v>
      </c>
      <c r="I1357" s="46">
        <v>265</v>
      </c>
      <c r="J1357" s="107">
        <v>68</v>
      </c>
      <c r="K1357" s="227">
        <v>392</v>
      </c>
      <c r="L1357" s="198">
        <v>178</v>
      </c>
      <c r="M1357" s="49">
        <v>56</v>
      </c>
      <c r="N1357" s="77"/>
      <c r="O1357" s="228">
        <v>9868</v>
      </c>
      <c r="P1357" s="228">
        <v>1194</v>
      </c>
      <c r="Q1357" s="228">
        <v>392</v>
      </c>
      <c r="R1357" s="228">
        <v>234</v>
      </c>
    </row>
    <row r="1358" spans="2:18" ht="16.5" customHeight="1" x14ac:dyDescent="0.2">
      <c r="B1358" s="182">
        <v>45639</v>
      </c>
      <c r="C1358" s="50">
        <v>25262</v>
      </c>
      <c r="D1358" s="45">
        <v>12664</v>
      </c>
      <c r="E1358" s="51">
        <v>12598</v>
      </c>
      <c r="F1358" s="48">
        <v>10520</v>
      </c>
      <c r="G1358" s="49">
        <v>234</v>
      </c>
      <c r="H1358" s="48">
        <v>891</v>
      </c>
      <c r="I1358" s="46">
        <v>312</v>
      </c>
      <c r="J1358" s="107">
        <v>57</v>
      </c>
      <c r="K1358" s="227">
        <v>417</v>
      </c>
      <c r="L1358" s="198">
        <v>182</v>
      </c>
      <c r="M1358" s="49">
        <v>51</v>
      </c>
      <c r="N1358" s="77"/>
      <c r="O1358" s="228">
        <v>10754</v>
      </c>
      <c r="P1358" s="228">
        <v>1260</v>
      </c>
      <c r="Q1358" s="228">
        <v>417</v>
      </c>
      <c r="R1358" s="228">
        <v>233</v>
      </c>
    </row>
    <row r="1359" spans="2:18" ht="16.5" customHeight="1" x14ac:dyDescent="0.2">
      <c r="B1359" s="182">
        <v>45640</v>
      </c>
      <c r="C1359" s="50">
        <v>20742</v>
      </c>
      <c r="D1359" s="45">
        <v>8107</v>
      </c>
      <c r="E1359" s="51">
        <v>12635</v>
      </c>
      <c r="F1359" s="48">
        <v>6975</v>
      </c>
      <c r="G1359" s="49">
        <v>135</v>
      </c>
      <c r="H1359" s="48">
        <v>507</v>
      </c>
      <c r="I1359" s="46">
        <v>145</v>
      </c>
      <c r="J1359" s="107">
        <v>33</v>
      </c>
      <c r="K1359" s="227">
        <v>230</v>
      </c>
      <c r="L1359" s="198">
        <v>62</v>
      </c>
      <c r="M1359" s="49">
        <v>20</v>
      </c>
      <c r="N1359" s="77"/>
      <c r="O1359" s="228">
        <v>7110</v>
      </c>
      <c r="P1359" s="228">
        <v>685</v>
      </c>
      <c r="Q1359" s="228">
        <v>230</v>
      </c>
      <c r="R1359" s="228">
        <v>82</v>
      </c>
    </row>
    <row r="1360" spans="2:18" ht="16.5" customHeight="1" x14ac:dyDescent="0.2">
      <c r="B1360" s="182">
        <v>45641</v>
      </c>
      <c r="C1360" s="50">
        <v>18365</v>
      </c>
      <c r="D1360" s="45">
        <v>5855</v>
      </c>
      <c r="E1360" s="51">
        <v>12510</v>
      </c>
      <c r="F1360" s="48">
        <v>5237</v>
      </c>
      <c r="G1360" s="49">
        <v>78</v>
      </c>
      <c r="H1360" s="48">
        <v>277</v>
      </c>
      <c r="I1360" s="46">
        <v>74</v>
      </c>
      <c r="J1360" s="107">
        <v>25</v>
      </c>
      <c r="K1360" s="227">
        <v>126</v>
      </c>
      <c r="L1360" s="198">
        <v>24</v>
      </c>
      <c r="M1360" s="49">
        <v>14</v>
      </c>
      <c r="N1360" s="77"/>
      <c r="O1360" s="228">
        <v>5315</v>
      </c>
      <c r="P1360" s="228">
        <v>376</v>
      </c>
      <c r="Q1360" s="228">
        <v>126</v>
      </c>
      <c r="R1360" s="228">
        <v>38</v>
      </c>
    </row>
    <row r="1361" spans="2:18" ht="16.5" customHeight="1" x14ac:dyDescent="0.2">
      <c r="B1361" s="182">
        <v>45642</v>
      </c>
      <c r="C1361" s="50">
        <v>22178</v>
      </c>
      <c r="D1361" s="45">
        <v>9628</v>
      </c>
      <c r="E1361" s="51">
        <v>12550</v>
      </c>
      <c r="F1361" s="48">
        <v>8045</v>
      </c>
      <c r="G1361" s="49">
        <v>201</v>
      </c>
      <c r="H1361" s="48">
        <v>628</v>
      </c>
      <c r="I1361" s="46">
        <v>233</v>
      </c>
      <c r="J1361" s="107">
        <v>36</v>
      </c>
      <c r="K1361" s="227">
        <v>317</v>
      </c>
      <c r="L1361" s="198">
        <v>126</v>
      </c>
      <c r="M1361" s="49">
        <v>42</v>
      </c>
      <c r="N1361" s="77"/>
      <c r="O1361" s="228">
        <v>8246</v>
      </c>
      <c r="P1361" s="228">
        <v>897</v>
      </c>
      <c r="Q1361" s="228">
        <v>317</v>
      </c>
      <c r="R1361" s="228">
        <v>168</v>
      </c>
    </row>
    <row r="1362" spans="2:18" ht="16.5" customHeight="1" x14ac:dyDescent="0.2">
      <c r="B1362" s="182">
        <v>45643</v>
      </c>
      <c r="C1362" s="50">
        <v>24255</v>
      </c>
      <c r="D1362" s="45">
        <v>11537</v>
      </c>
      <c r="E1362" s="51">
        <v>12718</v>
      </c>
      <c r="F1362" s="48">
        <v>9374</v>
      </c>
      <c r="G1362" s="49">
        <v>257</v>
      </c>
      <c r="H1362" s="48">
        <v>880</v>
      </c>
      <c r="I1362" s="46">
        <v>305</v>
      </c>
      <c r="J1362" s="107">
        <v>71</v>
      </c>
      <c r="K1362" s="227">
        <v>417</v>
      </c>
      <c r="L1362" s="198">
        <v>179</v>
      </c>
      <c r="M1362" s="49">
        <v>54</v>
      </c>
      <c r="N1362" s="77"/>
      <c r="O1362" s="228">
        <v>9631</v>
      </c>
      <c r="P1362" s="228">
        <v>1256</v>
      </c>
      <c r="Q1362" s="228">
        <v>417</v>
      </c>
      <c r="R1362" s="228">
        <v>233</v>
      </c>
    </row>
    <row r="1363" spans="2:18" ht="16.5" customHeight="1" x14ac:dyDescent="0.2">
      <c r="B1363" s="182">
        <v>45644</v>
      </c>
      <c r="C1363" s="50">
        <v>24739</v>
      </c>
      <c r="D1363" s="45">
        <v>12038</v>
      </c>
      <c r="E1363" s="51">
        <v>12701</v>
      </c>
      <c r="F1363" s="48">
        <v>9831</v>
      </c>
      <c r="G1363" s="49">
        <v>253</v>
      </c>
      <c r="H1363" s="48">
        <v>905</v>
      </c>
      <c r="I1363" s="46">
        <v>277</v>
      </c>
      <c r="J1363" s="107">
        <v>76</v>
      </c>
      <c r="K1363" s="227">
        <v>443</v>
      </c>
      <c r="L1363" s="198">
        <v>198</v>
      </c>
      <c r="M1363" s="49">
        <v>55</v>
      </c>
      <c r="N1363" s="77"/>
      <c r="O1363" s="228">
        <v>10084</v>
      </c>
      <c r="P1363" s="228">
        <v>1258</v>
      </c>
      <c r="Q1363" s="228">
        <v>443</v>
      </c>
      <c r="R1363" s="228">
        <v>253</v>
      </c>
    </row>
    <row r="1364" spans="2:18" ht="16.5" customHeight="1" x14ac:dyDescent="0.2">
      <c r="B1364" s="182">
        <v>45645</v>
      </c>
      <c r="C1364" s="50">
        <v>24665</v>
      </c>
      <c r="D1364" s="45">
        <v>12341</v>
      </c>
      <c r="E1364" s="51">
        <v>12324</v>
      </c>
      <c r="F1364" s="48">
        <v>9912</v>
      </c>
      <c r="G1364" s="49">
        <v>281</v>
      </c>
      <c r="H1364" s="48">
        <v>987</v>
      </c>
      <c r="I1364" s="46">
        <v>315</v>
      </c>
      <c r="J1364" s="107">
        <v>92</v>
      </c>
      <c r="K1364" s="227">
        <v>495</v>
      </c>
      <c r="L1364" s="198">
        <v>194</v>
      </c>
      <c r="M1364" s="49">
        <v>65</v>
      </c>
      <c r="N1364" s="77"/>
      <c r="O1364" s="228">
        <v>10193</v>
      </c>
      <c r="P1364" s="228">
        <v>1394</v>
      </c>
      <c r="Q1364" s="228">
        <v>495</v>
      </c>
      <c r="R1364" s="228">
        <v>259</v>
      </c>
    </row>
    <row r="1365" spans="2:18" ht="16.5" customHeight="1" x14ac:dyDescent="0.2">
      <c r="B1365" s="182">
        <v>45646</v>
      </c>
      <c r="C1365" s="50">
        <v>25307</v>
      </c>
      <c r="D1365" s="45">
        <v>13468</v>
      </c>
      <c r="E1365" s="51">
        <v>11839</v>
      </c>
      <c r="F1365" s="48">
        <v>10936</v>
      </c>
      <c r="G1365" s="49">
        <v>297</v>
      </c>
      <c r="H1365" s="48">
        <v>1079</v>
      </c>
      <c r="I1365" s="46">
        <v>328</v>
      </c>
      <c r="J1365" s="107">
        <v>64</v>
      </c>
      <c r="K1365" s="227">
        <v>508</v>
      </c>
      <c r="L1365" s="198">
        <v>189</v>
      </c>
      <c r="M1365" s="49">
        <v>67</v>
      </c>
      <c r="N1365" s="77"/>
      <c r="O1365" s="228">
        <v>11233</v>
      </c>
      <c r="P1365" s="228">
        <v>1471</v>
      </c>
      <c r="Q1365" s="228">
        <v>508</v>
      </c>
      <c r="R1365" s="228">
        <v>256</v>
      </c>
    </row>
    <row r="1366" spans="2:18" ht="16.5" customHeight="1" x14ac:dyDescent="0.2">
      <c r="B1366" s="182">
        <v>45647</v>
      </c>
      <c r="C1366" s="50">
        <v>20333</v>
      </c>
      <c r="D1366" s="45">
        <v>8676</v>
      </c>
      <c r="E1366" s="51">
        <v>11657</v>
      </c>
      <c r="F1366" s="48">
        <v>7353</v>
      </c>
      <c r="G1366" s="49">
        <v>156</v>
      </c>
      <c r="H1366" s="48">
        <v>587</v>
      </c>
      <c r="I1366" s="46">
        <v>158</v>
      </c>
      <c r="J1366" s="107">
        <v>36</v>
      </c>
      <c r="K1366" s="227">
        <v>268</v>
      </c>
      <c r="L1366" s="198">
        <v>85</v>
      </c>
      <c r="M1366" s="49">
        <v>33</v>
      </c>
      <c r="N1366" s="77"/>
      <c r="O1366" s="228">
        <v>7509</v>
      </c>
      <c r="P1366" s="228">
        <v>781</v>
      </c>
      <c r="Q1366" s="228">
        <v>268</v>
      </c>
      <c r="R1366" s="228">
        <v>118</v>
      </c>
    </row>
    <row r="1367" spans="2:18" ht="16.5" customHeight="1" x14ac:dyDescent="0.2">
      <c r="B1367" s="182">
        <v>45648</v>
      </c>
      <c r="C1367" s="50">
        <v>18070</v>
      </c>
      <c r="D1367" s="45">
        <v>6525</v>
      </c>
      <c r="E1367" s="51">
        <v>11545</v>
      </c>
      <c r="F1367" s="48">
        <v>5760</v>
      </c>
      <c r="G1367" s="49">
        <v>112</v>
      </c>
      <c r="H1367" s="48">
        <v>331</v>
      </c>
      <c r="I1367" s="46">
        <v>77</v>
      </c>
      <c r="J1367" s="107">
        <v>26</v>
      </c>
      <c r="K1367" s="227">
        <v>169</v>
      </c>
      <c r="L1367" s="198">
        <v>29</v>
      </c>
      <c r="M1367" s="49">
        <v>21</v>
      </c>
      <c r="N1367" s="77"/>
      <c r="O1367" s="228">
        <v>5872</v>
      </c>
      <c r="P1367" s="228">
        <v>434</v>
      </c>
      <c r="Q1367" s="228">
        <v>169</v>
      </c>
      <c r="R1367" s="228">
        <v>50</v>
      </c>
    </row>
    <row r="1368" spans="2:18" ht="16.5" customHeight="1" x14ac:dyDescent="0.2">
      <c r="B1368" s="182">
        <v>45649</v>
      </c>
      <c r="C1368" s="50">
        <v>22201</v>
      </c>
      <c r="D1368" s="45">
        <v>11251</v>
      </c>
      <c r="E1368" s="51">
        <v>10950</v>
      </c>
      <c r="F1368" s="48">
        <v>9197</v>
      </c>
      <c r="G1368" s="49">
        <v>242</v>
      </c>
      <c r="H1368" s="48">
        <v>809</v>
      </c>
      <c r="I1368" s="46">
        <v>290</v>
      </c>
      <c r="J1368" s="107">
        <v>58</v>
      </c>
      <c r="K1368" s="227">
        <v>398</v>
      </c>
      <c r="L1368" s="198">
        <v>193</v>
      </c>
      <c r="M1368" s="49">
        <v>64</v>
      </c>
      <c r="N1368" s="77"/>
      <c r="O1368" s="228">
        <v>9439</v>
      </c>
      <c r="P1368" s="228">
        <v>1157</v>
      </c>
      <c r="Q1368" s="228">
        <v>398</v>
      </c>
      <c r="R1368" s="228">
        <v>257</v>
      </c>
    </row>
    <row r="1369" spans="2:18" ht="16.5" customHeight="1" x14ac:dyDescent="0.2">
      <c r="B1369" s="182">
        <v>45650</v>
      </c>
      <c r="C1369" s="50">
        <v>25765</v>
      </c>
      <c r="D1369" s="45">
        <v>15329</v>
      </c>
      <c r="E1369" s="51">
        <v>10436</v>
      </c>
      <c r="F1369" s="48">
        <v>12647</v>
      </c>
      <c r="G1369" s="49">
        <v>392</v>
      </c>
      <c r="H1369" s="48">
        <v>1041</v>
      </c>
      <c r="I1369" s="46">
        <v>381</v>
      </c>
      <c r="J1369" s="107">
        <v>68</v>
      </c>
      <c r="K1369" s="227">
        <v>521</v>
      </c>
      <c r="L1369" s="198">
        <v>211</v>
      </c>
      <c r="M1369" s="49">
        <v>68</v>
      </c>
      <c r="N1369" s="77"/>
      <c r="O1369" s="228">
        <v>13039</v>
      </c>
      <c r="P1369" s="228">
        <v>1490</v>
      </c>
      <c r="Q1369" s="228">
        <v>521</v>
      </c>
      <c r="R1369" s="228">
        <v>279</v>
      </c>
    </row>
    <row r="1370" spans="2:18" ht="16.5" customHeight="1" x14ac:dyDescent="0.2">
      <c r="B1370" s="182">
        <v>45651</v>
      </c>
      <c r="C1370" s="50">
        <v>17057</v>
      </c>
      <c r="D1370" s="45">
        <v>6330</v>
      </c>
      <c r="E1370" s="51">
        <v>10727</v>
      </c>
      <c r="F1370" s="48">
        <v>5567</v>
      </c>
      <c r="G1370" s="49">
        <v>134</v>
      </c>
      <c r="H1370" s="48">
        <v>281</v>
      </c>
      <c r="I1370" s="46">
        <v>99</v>
      </c>
      <c r="J1370" s="107">
        <v>26</v>
      </c>
      <c r="K1370" s="227">
        <v>168</v>
      </c>
      <c r="L1370" s="198">
        <v>37</v>
      </c>
      <c r="M1370" s="49">
        <v>18</v>
      </c>
      <c r="N1370" s="77"/>
      <c r="O1370" s="228">
        <v>5701</v>
      </c>
      <c r="P1370" s="228">
        <v>406</v>
      </c>
      <c r="Q1370" s="228">
        <v>168</v>
      </c>
      <c r="R1370" s="228">
        <v>55</v>
      </c>
    </row>
    <row r="1371" spans="2:18" ht="16.5" customHeight="1" x14ac:dyDescent="0.2">
      <c r="B1371" s="182">
        <v>45652</v>
      </c>
      <c r="C1371" s="50">
        <v>15373</v>
      </c>
      <c r="D1371" s="45">
        <v>4701</v>
      </c>
      <c r="E1371" s="51">
        <v>10672</v>
      </c>
      <c r="F1371" s="48">
        <v>4105</v>
      </c>
      <c r="G1371" s="49">
        <v>107</v>
      </c>
      <c r="H1371" s="48">
        <v>244</v>
      </c>
      <c r="I1371" s="46">
        <v>55</v>
      </c>
      <c r="J1371" s="107">
        <v>16</v>
      </c>
      <c r="K1371" s="227">
        <v>130</v>
      </c>
      <c r="L1371" s="198">
        <v>26</v>
      </c>
      <c r="M1371" s="49">
        <v>18</v>
      </c>
      <c r="N1371" s="77"/>
      <c r="O1371" s="228">
        <v>4212</v>
      </c>
      <c r="P1371" s="228">
        <v>315</v>
      </c>
      <c r="Q1371" s="228">
        <v>130</v>
      </c>
      <c r="R1371" s="228">
        <v>44</v>
      </c>
    </row>
    <row r="1372" spans="2:18" ht="16.5" customHeight="1" x14ac:dyDescent="0.2">
      <c r="B1372" s="182">
        <v>45653</v>
      </c>
      <c r="C1372" s="50">
        <v>19741</v>
      </c>
      <c r="D1372" s="45">
        <v>8574</v>
      </c>
      <c r="E1372" s="51">
        <v>11167</v>
      </c>
      <c r="F1372" s="48">
        <v>7129</v>
      </c>
      <c r="G1372" s="49">
        <v>205</v>
      </c>
      <c r="H1372" s="48">
        <v>526</v>
      </c>
      <c r="I1372" s="46">
        <v>200</v>
      </c>
      <c r="J1372" s="107">
        <v>46</v>
      </c>
      <c r="K1372" s="227">
        <v>299</v>
      </c>
      <c r="L1372" s="198">
        <v>121</v>
      </c>
      <c r="M1372" s="49">
        <v>48</v>
      </c>
      <c r="N1372" s="77"/>
      <c r="O1372" s="228">
        <v>7334</v>
      </c>
      <c r="P1372" s="228">
        <v>772</v>
      </c>
      <c r="Q1372" s="228">
        <v>299</v>
      </c>
      <c r="R1372" s="228">
        <v>169</v>
      </c>
    </row>
    <row r="1373" spans="2:18" ht="16.5" customHeight="1" x14ac:dyDescent="0.2">
      <c r="B1373" s="182">
        <v>45654</v>
      </c>
      <c r="C1373" s="50">
        <v>18111</v>
      </c>
      <c r="D1373" s="45">
        <v>6712</v>
      </c>
      <c r="E1373" s="51">
        <v>11399</v>
      </c>
      <c r="F1373" s="48">
        <v>5767</v>
      </c>
      <c r="G1373" s="49">
        <v>155</v>
      </c>
      <c r="H1373" s="48">
        <v>410</v>
      </c>
      <c r="I1373" s="46">
        <v>104</v>
      </c>
      <c r="J1373" s="107">
        <v>37</v>
      </c>
      <c r="K1373" s="227">
        <v>182</v>
      </c>
      <c r="L1373" s="198">
        <v>31</v>
      </c>
      <c r="M1373" s="49">
        <v>26</v>
      </c>
      <c r="N1373" s="77"/>
      <c r="O1373" s="228">
        <v>5922</v>
      </c>
      <c r="P1373" s="228">
        <v>551</v>
      </c>
      <c r="Q1373" s="228">
        <v>182</v>
      </c>
      <c r="R1373" s="228">
        <v>57</v>
      </c>
    </row>
    <row r="1374" spans="2:18" ht="16.5" customHeight="1" x14ac:dyDescent="0.2">
      <c r="B1374" s="182">
        <v>45655</v>
      </c>
      <c r="C1374" s="50">
        <v>16468</v>
      </c>
      <c r="D1374" s="45">
        <v>5205</v>
      </c>
      <c r="E1374" s="51">
        <v>11263</v>
      </c>
      <c r="F1374" s="48">
        <v>4580</v>
      </c>
      <c r="G1374" s="49">
        <v>90</v>
      </c>
      <c r="H1374" s="48">
        <v>273</v>
      </c>
      <c r="I1374" s="46">
        <v>69</v>
      </c>
      <c r="J1374" s="107">
        <v>24</v>
      </c>
      <c r="K1374" s="227">
        <v>128</v>
      </c>
      <c r="L1374" s="198">
        <v>21</v>
      </c>
      <c r="M1374" s="49">
        <v>20</v>
      </c>
      <c r="N1374" s="77"/>
      <c r="O1374" s="228">
        <v>4670</v>
      </c>
      <c r="P1374" s="228">
        <v>366</v>
      </c>
      <c r="Q1374" s="228">
        <v>128</v>
      </c>
      <c r="R1374" s="228">
        <v>41</v>
      </c>
    </row>
    <row r="1375" spans="2:18" ht="16.5" customHeight="1" x14ac:dyDescent="0.2">
      <c r="B1375" s="182">
        <v>45656</v>
      </c>
      <c r="C1375" s="50">
        <v>20872</v>
      </c>
      <c r="D1375" s="45">
        <v>8978</v>
      </c>
      <c r="E1375" s="51">
        <v>11894</v>
      </c>
      <c r="F1375" s="48">
        <v>7515</v>
      </c>
      <c r="G1375" s="49">
        <v>231</v>
      </c>
      <c r="H1375" s="48">
        <v>584</v>
      </c>
      <c r="I1375" s="46">
        <v>173</v>
      </c>
      <c r="J1375" s="107">
        <v>47</v>
      </c>
      <c r="K1375" s="227">
        <v>269</v>
      </c>
      <c r="L1375" s="198">
        <v>120</v>
      </c>
      <c r="M1375" s="49">
        <v>39</v>
      </c>
      <c r="N1375" s="77"/>
      <c r="O1375" s="228">
        <v>7746</v>
      </c>
      <c r="P1375" s="228">
        <v>804</v>
      </c>
      <c r="Q1375" s="228">
        <v>269</v>
      </c>
      <c r="R1375" s="228">
        <v>159</v>
      </c>
    </row>
    <row r="1376" spans="2:18" ht="16.5" customHeight="1" x14ac:dyDescent="0.2">
      <c r="B1376" s="329">
        <v>45657</v>
      </c>
      <c r="C1376" s="52">
        <v>23669</v>
      </c>
      <c r="D1376" s="53">
        <v>11604</v>
      </c>
      <c r="E1376" s="54">
        <v>12065</v>
      </c>
      <c r="F1376" s="345">
        <v>9546</v>
      </c>
      <c r="G1376" s="346">
        <v>331</v>
      </c>
      <c r="H1376" s="345">
        <v>828</v>
      </c>
      <c r="I1376" s="347">
        <v>241</v>
      </c>
      <c r="J1376" s="348">
        <v>78</v>
      </c>
      <c r="K1376" s="349">
        <v>377</v>
      </c>
      <c r="L1376" s="350">
        <v>158</v>
      </c>
      <c r="M1376" s="346">
        <v>45</v>
      </c>
      <c r="N1376" s="77"/>
      <c r="O1376" s="231">
        <v>9877</v>
      </c>
      <c r="P1376" s="231">
        <v>1147</v>
      </c>
      <c r="Q1376" s="231">
        <v>377</v>
      </c>
      <c r="R1376" s="231">
        <v>203</v>
      </c>
    </row>
    <row r="1377" spans="2:18" ht="16.5" customHeight="1" x14ac:dyDescent="0.2">
      <c r="B1377" s="69">
        <v>45658</v>
      </c>
      <c r="C1377" s="70">
        <v>19837</v>
      </c>
      <c r="D1377" s="71">
        <v>7367</v>
      </c>
      <c r="E1377" s="72">
        <v>12470</v>
      </c>
      <c r="F1377" s="70">
        <v>6153</v>
      </c>
      <c r="G1377" s="72">
        <v>152</v>
      </c>
      <c r="H1377" s="70">
        <v>553</v>
      </c>
      <c r="I1377" s="71">
        <v>130</v>
      </c>
      <c r="J1377" s="74">
        <v>39</v>
      </c>
      <c r="K1377" s="230">
        <v>246</v>
      </c>
      <c r="L1377" s="73">
        <v>56</v>
      </c>
      <c r="M1377" s="72">
        <v>38</v>
      </c>
      <c r="N1377" s="77"/>
      <c r="O1377" s="230">
        <v>6305</v>
      </c>
      <c r="P1377" s="230">
        <v>722</v>
      </c>
      <c r="Q1377" s="230">
        <v>246</v>
      </c>
      <c r="R1377" s="230">
        <v>94</v>
      </c>
    </row>
    <row r="1378" spans="2:18" ht="16.5" customHeight="1" x14ac:dyDescent="0.2">
      <c r="B1378" s="182">
        <v>45659</v>
      </c>
      <c r="C1378" s="50">
        <v>21893</v>
      </c>
      <c r="D1378" s="45">
        <v>9090</v>
      </c>
      <c r="E1378" s="51">
        <v>12803</v>
      </c>
      <c r="F1378" s="48">
        <v>7420</v>
      </c>
      <c r="G1378" s="49">
        <v>228</v>
      </c>
      <c r="H1378" s="48">
        <v>683</v>
      </c>
      <c r="I1378" s="46">
        <v>193</v>
      </c>
      <c r="J1378" s="107">
        <v>65</v>
      </c>
      <c r="K1378" s="227">
        <v>337</v>
      </c>
      <c r="L1378" s="198">
        <v>118</v>
      </c>
      <c r="M1378" s="49">
        <v>46</v>
      </c>
      <c r="N1378" s="77"/>
      <c r="O1378" s="228">
        <v>7648</v>
      </c>
      <c r="P1378" s="228">
        <v>941</v>
      </c>
      <c r="Q1378" s="228">
        <v>337</v>
      </c>
      <c r="R1378" s="228">
        <v>164</v>
      </c>
    </row>
    <row r="1379" spans="2:18" ht="16.5" customHeight="1" x14ac:dyDescent="0.2">
      <c r="B1379" s="182">
        <v>45660</v>
      </c>
      <c r="C1379" s="50">
        <v>24515</v>
      </c>
      <c r="D1379" s="45">
        <v>11508</v>
      </c>
      <c r="E1379" s="51">
        <v>13007</v>
      </c>
      <c r="F1379" s="48">
        <v>9348</v>
      </c>
      <c r="G1379" s="49">
        <v>293</v>
      </c>
      <c r="H1379" s="48">
        <v>881</v>
      </c>
      <c r="I1379" s="46">
        <v>290</v>
      </c>
      <c r="J1379" s="107">
        <v>69</v>
      </c>
      <c r="K1379" s="227">
        <v>409</v>
      </c>
      <c r="L1379" s="198">
        <v>165</v>
      </c>
      <c r="M1379" s="49">
        <v>53</v>
      </c>
      <c r="N1379" s="77"/>
      <c r="O1379" s="228">
        <v>9641</v>
      </c>
      <c r="P1379" s="228">
        <v>1240</v>
      </c>
      <c r="Q1379" s="228">
        <v>409</v>
      </c>
      <c r="R1379" s="228">
        <v>218</v>
      </c>
    </row>
    <row r="1380" spans="2:18" ht="16.5" customHeight="1" x14ac:dyDescent="0.2">
      <c r="B1380" s="182">
        <v>45661</v>
      </c>
      <c r="C1380" s="50">
        <v>21066</v>
      </c>
      <c r="D1380" s="45">
        <v>7817</v>
      </c>
      <c r="E1380" s="51">
        <v>13249</v>
      </c>
      <c r="F1380" s="48">
        <v>6595</v>
      </c>
      <c r="G1380" s="49">
        <v>184</v>
      </c>
      <c r="H1380" s="48">
        <v>513</v>
      </c>
      <c r="I1380" s="46">
        <v>145</v>
      </c>
      <c r="J1380" s="107">
        <v>40</v>
      </c>
      <c r="K1380" s="227">
        <v>242</v>
      </c>
      <c r="L1380" s="198">
        <v>63</v>
      </c>
      <c r="M1380" s="49">
        <v>35</v>
      </c>
      <c r="N1380" s="77"/>
      <c r="O1380" s="228">
        <v>6779</v>
      </c>
      <c r="P1380" s="228">
        <v>698</v>
      </c>
      <c r="Q1380" s="228">
        <v>242</v>
      </c>
      <c r="R1380" s="228">
        <v>98</v>
      </c>
    </row>
    <row r="1381" spans="2:18" ht="16.5" customHeight="1" x14ac:dyDescent="0.2">
      <c r="B1381" s="182">
        <v>45662</v>
      </c>
      <c r="C1381" s="50">
        <v>18508</v>
      </c>
      <c r="D1381" s="45">
        <v>5471</v>
      </c>
      <c r="E1381" s="51">
        <v>13037</v>
      </c>
      <c r="F1381" s="48">
        <v>4801</v>
      </c>
      <c r="G1381" s="49">
        <v>97</v>
      </c>
      <c r="H1381" s="48">
        <v>309</v>
      </c>
      <c r="I1381" s="46">
        <v>67</v>
      </c>
      <c r="J1381" s="107">
        <v>25</v>
      </c>
      <c r="K1381" s="227">
        <v>133</v>
      </c>
      <c r="L1381" s="198">
        <v>25</v>
      </c>
      <c r="M1381" s="49">
        <v>14</v>
      </c>
      <c r="N1381" s="77"/>
      <c r="O1381" s="228">
        <v>4898</v>
      </c>
      <c r="P1381" s="228">
        <v>401</v>
      </c>
      <c r="Q1381" s="228">
        <v>133</v>
      </c>
      <c r="R1381" s="228">
        <v>39</v>
      </c>
    </row>
    <row r="1382" spans="2:18" ht="16.5" customHeight="1" x14ac:dyDescent="0.2">
      <c r="B1382" s="182">
        <v>45663</v>
      </c>
      <c r="C1382" s="50">
        <v>22125</v>
      </c>
      <c r="D1382" s="45">
        <v>8788</v>
      </c>
      <c r="E1382" s="51">
        <v>13337</v>
      </c>
      <c r="F1382" s="48">
        <v>7196</v>
      </c>
      <c r="G1382" s="49">
        <v>235</v>
      </c>
      <c r="H1382" s="48">
        <v>662</v>
      </c>
      <c r="I1382" s="46">
        <v>198</v>
      </c>
      <c r="J1382" s="107">
        <v>45</v>
      </c>
      <c r="K1382" s="227">
        <v>278</v>
      </c>
      <c r="L1382" s="198">
        <v>132</v>
      </c>
      <c r="M1382" s="49">
        <v>42</v>
      </c>
      <c r="N1382" s="77"/>
      <c r="O1382" s="228">
        <v>7431</v>
      </c>
      <c r="P1382" s="228">
        <v>905</v>
      </c>
      <c r="Q1382" s="228">
        <v>278</v>
      </c>
      <c r="R1382" s="228">
        <v>174</v>
      </c>
    </row>
    <row r="1383" spans="2:18" ht="16.5" customHeight="1" x14ac:dyDescent="0.2">
      <c r="B1383" s="182">
        <v>45664</v>
      </c>
      <c r="C1383" s="50">
        <v>24770</v>
      </c>
      <c r="D1383" s="45">
        <v>11014</v>
      </c>
      <c r="E1383" s="51">
        <v>13756</v>
      </c>
      <c r="F1383" s="48">
        <v>8936</v>
      </c>
      <c r="G1383" s="49">
        <v>310</v>
      </c>
      <c r="H1383" s="48">
        <v>880</v>
      </c>
      <c r="I1383" s="46">
        <v>274</v>
      </c>
      <c r="J1383" s="107">
        <v>69</v>
      </c>
      <c r="K1383" s="227">
        <v>383</v>
      </c>
      <c r="L1383" s="198">
        <v>117</v>
      </c>
      <c r="M1383" s="49">
        <v>45</v>
      </c>
      <c r="N1383" s="77"/>
      <c r="O1383" s="228">
        <v>9246</v>
      </c>
      <c r="P1383" s="228">
        <v>1223</v>
      </c>
      <c r="Q1383" s="228">
        <v>383</v>
      </c>
      <c r="R1383" s="228">
        <v>162</v>
      </c>
    </row>
    <row r="1384" spans="2:18" ht="16.5" customHeight="1" x14ac:dyDescent="0.2">
      <c r="B1384" s="182">
        <v>45665</v>
      </c>
      <c r="C1384" s="50">
        <v>25250</v>
      </c>
      <c r="D1384" s="45">
        <v>11396</v>
      </c>
      <c r="E1384" s="51">
        <v>13854</v>
      </c>
      <c r="F1384" s="48">
        <v>9106</v>
      </c>
      <c r="G1384" s="49">
        <v>267</v>
      </c>
      <c r="H1384" s="48">
        <v>991</v>
      </c>
      <c r="I1384" s="46">
        <v>305</v>
      </c>
      <c r="J1384" s="107">
        <v>61</v>
      </c>
      <c r="K1384" s="227">
        <v>427</v>
      </c>
      <c r="L1384" s="198">
        <v>187</v>
      </c>
      <c r="M1384" s="49">
        <v>52</v>
      </c>
      <c r="N1384" s="77"/>
      <c r="O1384" s="228">
        <v>9373</v>
      </c>
      <c r="P1384" s="228">
        <v>1357</v>
      </c>
      <c r="Q1384" s="228">
        <v>427</v>
      </c>
      <c r="R1384" s="228">
        <v>239</v>
      </c>
    </row>
    <row r="1385" spans="2:18" ht="16.5" customHeight="1" x14ac:dyDescent="0.2">
      <c r="B1385" s="182">
        <v>45666</v>
      </c>
      <c r="C1385" s="50">
        <v>25072</v>
      </c>
      <c r="D1385" s="45">
        <v>11505</v>
      </c>
      <c r="E1385" s="51">
        <v>13567</v>
      </c>
      <c r="F1385" s="48">
        <v>9190</v>
      </c>
      <c r="G1385" s="49">
        <v>306</v>
      </c>
      <c r="H1385" s="48">
        <v>953</v>
      </c>
      <c r="I1385" s="46">
        <v>279</v>
      </c>
      <c r="J1385" s="107">
        <v>65</v>
      </c>
      <c r="K1385" s="227">
        <v>446</v>
      </c>
      <c r="L1385" s="198">
        <v>202</v>
      </c>
      <c r="M1385" s="49">
        <v>64</v>
      </c>
      <c r="N1385" s="77"/>
      <c r="O1385" s="228">
        <v>9496</v>
      </c>
      <c r="P1385" s="228">
        <v>1297</v>
      </c>
      <c r="Q1385" s="228">
        <v>446</v>
      </c>
      <c r="R1385" s="228">
        <v>266</v>
      </c>
    </row>
    <row r="1386" spans="2:18" ht="16.5" customHeight="1" x14ac:dyDescent="0.2">
      <c r="B1386" s="182">
        <v>45667</v>
      </c>
      <c r="C1386" s="50">
        <v>25662</v>
      </c>
      <c r="D1386" s="45">
        <v>12143</v>
      </c>
      <c r="E1386" s="51">
        <v>13519</v>
      </c>
      <c r="F1386" s="48">
        <v>9838</v>
      </c>
      <c r="G1386" s="49">
        <v>300</v>
      </c>
      <c r="H1386" s="48">
        <v>954</v>
      </c>
      <c r="I1386" s="46">
        <v>275</v>
      </c>
      <c r="J1386" s="107">
        <v>65</v>
      </c>
      <c r="K1386" s="227">
        <v>460</v>
      </c>
      <c r="L1386" s="198">
        <v>187</v>
      </c>
      <c r="M1386" s="49">
        <v>64</v>
      </c>
      <c r="N1386" s="77"/>
      <c r="O1386" s="228">
        <v>10138</v>
      </c>
      <c r="P1386" s="228">
        <v>1294</v>
      </c>
      <c r="Q1386" s="228">
        <v>460</v>
      </c>
      <c r="R1386" s="228">
        <v>251</v>
      </c>
    </row>
    <row r="1387" spans="2:18" ht="16.5" customHeight="1" x14ac:dyDescent="0.2">
      <c r="B1387" s="182">
        <v>45668</v>
      </c>
      <c r="C1387" s="50">
        <v>21731</v>
      </c>
      <c r="D1387" s="45">
        <v>7981</v>
      </c>
      <c r="E1387" s="51">
        <v>13750</v>
      </c>
      <c r="F1387" s="48">
        <v>6800</v>
      </c>
      <c r="G1387" s="49">
        <v>149</v>
      </c>
      <c r="H1387" s="48">
        <v>538</v>
      </c>
      <c r="I1387" s="46">
        <v>160</v>
      </c>
      <c r="J1387" s="107">
        <v>38</v>
      </c>
      <c r="K1387" s="227">
        <v>222</v>
      </c>
      <c r="L1387" s="198">
        <v>49</v>
      </c>
      <c r="M1387" s="49">
        <v>25</v>
      </c>
      <c r="N1387" s="77"/>
      <c r="O1387" s="228">
        <v>6949</v>
      </c>
      <c r="P1387" s="228">
        <v>736</v>
      </c>
      <c r="Q1387" s="228">
        <v>222</v>
      </c>
      <c r="R1387" s="228">
        <v>74</v>
      </c>
    </row>
    <row r="1388" spans="2:18" ht="16.5" customHeight="1" x14ac:dyDescent="0.2">
      <c r="B1388" s="182">
        <v>45669</v>
      </c>
      <c r="C1388" s="50">
        <v>19138</v>
      </c>
      <c r="D1388" s="45">
        <v>5795</v>
      </c>
      <c r="E1388" s="51">
        <v>13343</v>
      </c>
      <c r="F1388" s="48">
        <v>5090</v>
      </c>
      <c r="G1388" s="49">
        <v>88</v>
      </c>
      <c r="H1388" s="48">
        <v>342</v>
      </c>
      <c r="I1388" s="46">
        <v>76</v>
      </c>
      <c r="J1388" s="107">
        <v>22</v>
      </c>
      <c r="K1388" s="227">
        <v>133</v>
      </c>
      <c r="L1388" s="198">
        <v>25</v>
      </c>
      <c r="M1388" s="49">
        <v>19</v>
      </c>
      <c r="N1388" s="77"/>
      <c r="O1388" s="228">
        <v>5178</v>
      </c>
      <c r="P1388" s="228">
        <v>440</v>
      </c>
      <c r="Q1388" s="228">
        <v>133</v>
      </c>
      <c r="R1388" s="228">
        <v>44</v>
      </c>
    </row>
    <row r="1389" spans="2:18" ht="16.5" customHeight="1" x14ac:dyDescent="0.2">
      <c r="B1389" s="182">
        <v>45670</v>
      </c>
      <c r="C1389" s="50">
        <v>22688</v>
      </c>
      <c r="D1389" s="45">
        <v>9060</v>
      </c>
      <c r="E1389" s="51">
        <v>13628</v>
      </c>
      <c r="F1389" s="48">
        <v>7410</v>
      </c>
      <c r="G1389" s="49">
        <v>232</v>
      </c>
      <c r="H1389" s="48">
        <v>638</v>
      </c>
      <c r="I1389" s="46">
        <v>223</v>
      </c>
      <c r="J1389" s="107">
        <v>62</v>
      </c>
      <c r="K1389" s="227">
        <v>303</v>
      </c>
      <c r="L1389" s="198">
        <v>132</v>
      </c>
      <c r="M1389" s="49">
        <v>60</v>
      </c>
      <c r="N1389" s="77"/>
      <c r="O1389" s="228">
        <v>7642</v>
      </c>
      <c r="P1389" s="228">
        <v>923</v>
      </c>
      <c r="Q1389" s="228">
        <v>303</v>
      </c>
      <c r="R1389" s="228">
        <v>192</v>
      </c>
    </row>
    <row r="1390" spans="2:18" ht="16.5" customHeight="1" x14ac:dyDescent="0.2">
      <c r="B1390" s="182">
        <v>45671</v>
      </c>
      <c r="C1390" s="50">
        <v>24730</v>
      </c>
      <c r="D1390" s="45">
        <v>10882</v>
      </c>
      <c r="E1390" s="51">
        <v>13848</v>
      </c>
      <c r="F1390" s="48">
        <v>8792</v>
      </c>
      <c r="G1390" s="49">
        <v>305</v>
      </c>
      <c r="H1390" s="48">
        <v>874</v>
      </c>
      <c r="I1390" s="46">
        <v>196</v>
      </c>
      <c r="J1390" s="107">
        <v>77</v>
      </c>
      <c r="K1390" s="227">
        <v>416</v>
      </c>
      <c r="L1390" s="198">
        <v>172</v>
      </c>
      <c r="M1390" s="49">
        <v>50</v>
      </c>
      <c r="N1390" s="77"/>
      <c r="O1390" s="228">
        <v>9097</v>
      </c>
      <c r="P1390" s="228">
        <v>1147</v>
      </c>
      <c r="Q1390" s="228">
        <v>416</v>
      </c>
      <c r="R1390" s="228">
        <v>222</v>
      </c>
    </row>
    <row r="1391" spans="2:18" ht="16.5" customHeight="1" x14ac:dyDescent="0.2">
      <c r="B1391" s="182">
        <v>45672</v>
      </c>
      <c r="C1391" s="50">
        <v>25205</v>
      </c>
      <c r="D1391" s="45">
        <v>11205</v>
      </c>
      <c r="E1391" s="51">
        <v>14000</v>
      </c>
      <c r="F1391" s="48">
        <v>8922</v>
      </c>
      <c r="G1391" s="49">
        <v>278</v>
      </c>
      <c r="H1391" s="48">
        <v>945</v>
      </c>
      <c r="I1391" s="46">
        <v>276</v>
      </c>
      <c r="J1391" s="107">
        <v>65</v>
      </c>
      <c r="K1391" s="227">
        <v>445</v>
      </c>
      <c r="L1391" s="198">
        <v>204</v>
      </c>
      <c r="M1391" s="49">
        <v>70</v>
      </c>
      <c r="N1391" s="77"/>
      <c r="O1391" s="228">
        <v>9200</v>
      </c>
      <c r="P1391" s="228">
        <v>1286</v>
      </c>
      <c r="Q1391" s="228">
        <v>445</v>
      </c>
      <c r="R1391" s="228">
        <v>274</v>
      </c>
    </row>
    <row r="1392" spans="2:18" ht="16.5" customHeight="1" x14ac:dyDescent="0.2">
      <c r="B1392" s="182">
        <v>45673</v>
      </c>
      <c r="C1392" s="50">
        <v>25179</v>
      </c>
      <c r="D1392" s="45">
        <v>11305</v>
      </c>
      <c r="E1392" s="51">
        <v>13874</v>
      </c>
      <c r="F1392" s="48">
        <v>9098</v>
      </c>
      <c r="G1392" s="49">
        <v>247</v>
      </c>
      <c r="H1392" s="48">
        <v>928</v>
      </c>
      <c r="I1392" s="46">
        <v>295</v>
      </c>
      <c r="J1392" s="107">
        <v>60</v>
      </c>
      <c r="K1392" s="227">
        <v>413</v>
      </c>
      <c r="L1392" s="198">
        <v>197</v>
      </c>
      <c r="M1392" s="49">
        <v>67</v>
      </c>
      <c r="N1392" s="77"/>
      <c r="O1392" s="228">
        <v>9345</v>
      </c>
      <c r="P1392" s="228">
        <v>1283</v>
      </c>
      <c r="Q1392" s="228">
        <v>413</v>
      </c>
      <c r="R1392" s="228">
        <v>264</v>
      </c>
    </row>
    <row r="1393" spans="2:18" ht="16.5" customHeight="1" x14ac:dyDescent="0.2">
      <c r="B1393" s="182">
        <v>45674</v>
      </c>
      <c r="C1393" s="50">
        <v>26044</v>
      </c>
      <c r="D1393" s="45">
        <v>12250</v>
      </c>
      <c r="E1393" s="51">
        <v>13794</v>
      </c>
      <c r="F1393" s="48">
        <v>9954</v>
      </c>
      <c r="G1393" s="49">
        <v>261</v>
      </c>
      <c r="H1393" s="48">
        <v>922</v>
      </c>
      <c r="I1393" s="46">
        <v>329</v>
      </c>
      <c r="J1393" s="107">
        <v>71</v>
      </c>
      <c r="K1393" s="227">
        <v>468</v>
      </c>
      <c r="L1393" s="198">
        <v>184</v>
      </c>
      <c r="M1393" s="49">
        <v>61</v>
      </c>
      <c r="N1393" s="77"/>
      <c r="O1393" s="228">
        <v>10215</v>
      </c>
      <c r="P1393" s="228">
        <v>1322</v>
      </c>
      <c r="Q1393" s="228">
        <v>468</v>
      </c>
      <c r="R1393" s="228">
        <v>245</v>
      </c>
    </row>
    <row r="1394" spans="2:18" ht="16.5" customHeight="1" x14ac:dyDescent="0.2">
      <c r="B1394" s="182">
        <v>45675</v>
      </c>
      <c r="C1394" s="50">
        <v>21819</v>
      </c>
      <c r="D1394" s="45">
        <v>8003</v>
      </c>
      <c r="E1394" s="51">
        <v>13816</v>
      </c>
      <c r="F1394" s="48">
        <v>6747</v>
      </c>
      <c r="G1394" s="49">
        <v>172</v>
      </c>
      <c r="H1394" s="48">
        <v>530</v>
      </c>
      <c r="I1394" s="46">
        <v>170</v>
      </c>
      <c r="J1394" s="107">
        <v>36</v>
      </c>
      <c r="K1394" s="227">
        <v>251</v>
      </c>
      <c r="L1394" s="198">
        <v>62</v>
      </c>
      <c r="M1394" s="49">
        <v>35</v>
      </c>
      <c r="N1394" s="77"/>
      <c r="O1394" s="228">
        <v>6919</v>
      </c>
      <c r="P1394" s="228">
        <v>736</v>
      </c>
      <c r="Q1394" s="228">
        <v>251</v>
      </c>
      <c r="R1394" s="228">
        <v>97</v>
      </c>
    </row>
    <row r="1395" spans="2:18" ht="16.5" customHeight="1" x14ac:dyDescent="0.2">
      <c r="B1395" s="182">
        <v>45676</v>
      </c>
      <c r="C1395" s="50">
        <v>19595</v>
      </c>
      <c r="D1395" s="45">
        <v>5773</v>
      </c>
      <c r="E1395" s="51">
        <v>13822</v>
      </c>
      <c r="F1395" s="48">
        <v>5083</v>
      </c>
      <c r="G1395" s="49">
        <v>93</v>
      </c>
      <c r="H1395" s="48">
        <v>304</v>
      </c>
      <c r="I1395" s="46">
        <v>81</v>
      </c>
      <c r="J1395" s="107">
        <v>30</v>
      </c>
      <c r="K1395" s="227">
        <v>142</v>
      </c>
      <c r="L1395" s="198">
        <v>27</v>
      </c>
      <c r="M1395" s="49">
        <v>13</v>
      </c>
      <c r="N1395" s="77"/>
      <c r="O1395" s="228">
        <v>5176</v>
      </c>
      <c r="P1395" s="228">
        <v>415</v>
      </c>
      <c r="Q1395" s="228">
        <v>142</v>
      </c>
      <c r="R1395" s="228">
        <v>40</v>
      </c>
    </row>
    <row r="1396" spans="2:18" ht="16.5" customHeight="1" x14ac:dyDescent="0.2">
      <c r="B1396" s="182">
        <v>45677</v>
      </c>
      <c r="C1396" s="50">
        <v>23404</v>
      </c>
      <c r="D1396" s="45">
        <v>9195</v>
      </c>
      <c r="E1396" s="51">
        <v>14209</v>
      </c>
      <c r="F1396" s="48">
        <v>7569</v>
      </c>
      <c r="G1396" s="49">
        <v>224</v>
      </c>
      <c r="H1396" s="48">
        <v>647</v>
      </c>
      <c r="I1396" s="46">
        <v>191</v>
      </c>
      <c r="J1396" s="107">
        <v>50</v>
      </c>
      <c r="K1396" s="227">
        <v>338</v>
      </c>
      <c r="L1396" s="198">
        <v>140</v>
      </c>
      <c r="M1396" s="49">
        <v>36</v>
      </c>
      <c r="N1396" s="77"/>
      <c r="O1396" s="228">
        <v>7793</v>
      </c>
      <c r="P1396" s="228">
        <v>888</v>
      </c>
      <c r="Q1396" s="228">
        <v>338</v>
      </c>
      <c r="R1396" s="228">
        <v>176</v>
      </c>
    </row>
    <row r="1397" spans="2:18" ht="16.5" customHeight="1" x14ac:dyDescent="0.2">
      <c r="B1397" s="182">
        <v>45678</v>
      </c>
      <c r="C1397" s="50">
        <v>25271</v>
      </c>
      <c r="D1397" s="45">
        <v>11119</v>
      </c>
      <c r="E1397" s="51">
        <v>14152</v>
      </c>
      <c r="F1397" s="48">
        <v>9010</v>
      </c>
      <c r="G1397" s="49">
        <v>237</v>
      </c>
      <c r="H1397" s="48">
        <v>886</v>
      </c>
      <c r="I1397" s="46">
        <v>281</v>
      </c>
      <c r="J1397" s="107">
        <v>69</v>
      </c>
      <c r="K1397" s="227">
        <v>406</v>
      </c>
      <c r="L1397" s="198">
        <v>169</v>
      </c>
      <c r="M1397" s="49">
        <v>61</v>
      </c>
      <c r="N1397" s="77"/>
      <c r="O1397" s="228">
        <v>9247</v>
      </c>
      <c r="P1397" s="228">
        <v>1236</v>
      </c>
      <c r="Q1397" s="228">
        <v>406</v>
      </c>
      <c r="R1397" s="228">
        <v>230</v>
      </c>
    </row>
    <row r="1398" spans="2:18" ht="16.5" customHeight="1" x14ac:dyDescent="0.2">
      <c r="B1398" s="182">
        <v>45679</v>
      </c>
      <c r="C1398" s="50">
        <v>25727</v>
      </c>
      <c r="D1398" s="45">
        <v>11358</v>
      </c>
      <c r="E1398" s="51">
        <v>14369</v>
      </c>
      <c r="F1398" s="48">
        <v>9101</v>
      </c>
      <c r="G1398" s="49">
        <v>265</v>
      </c>
      <c r="H1398" s="48">
        <v>946</v>
      </c>
      <c r="I1398" s="46">
        <v>306</v>
      </c>
      <c r="J1398" s="107">
        <v>63</v>
      </c>
      <c r="K1398" s="227">
        <v>427</v>
      </c>
      <c r="L1398" s="198">
        <v>182</v>
      </c>
      <c r="M1398" s="49">
        <v>68</v>
      </c>
      <c r="N1398" s="77"/>
      <c r="O1398" s="228">
        <v>9366</v>
      </c>
      <c r="P1398" s="228">
        <v>1315</v>
      </c>
      <c r="Q1398" s="228">
        <v>427</v>
      </c>
      <c r="R1398" s="228">
        <v>250</v>
      </c>
    </row>
    <row r="1399" spans="2:18" ht="16.5" customHeight="1" x14ac:dyDescent="0.2">
      <c r="B1399" s="182">
        <v>45680</v>
      </c>
      <c r="C1399" s="50">
        <v>25206</v>
      </c>
      <c r="D1399" s="45">
        <v>11156</v>
      </c>
      <c r="E1399" s="51">
        <v>14050</v>
      </c>
      <c r="F1399" s="48">
        <v>8994</v>
      </c>
      <c r="G1399" s="49">
        <v>254</v>
      </c>
      <c r="H1399" s="48">
        <v>881</v>
      </c>
      <c r="I1399" s="46">
        <v>270</v>
      </c>
      <c r="J1399" s="107">
        <v>69</v>
      </c>
      <c r="K1399" s="227">
        <v>423</v>
      </c>
      <c r="L1399" s="198">
        <v>212</v>
      </c>
      <c r="M1399" s="49">
        <v>53</v>
      </c>
      <c r="N1399" s="77"/>
      <c r="O1399" s="228">
        <v>9248</v>
      </c>
      <c r="P1399" s="228">
        <v>1220</v>
      </c>
      <c r="Q1399" s="228">
        <v>423</v>
      </c>
      <c r="R1399" s="228">
        <v>265</v>
      </c>
    </row>
    <row r="1400" spans="2:18" ht="16.5" customHeight="1" x14ac:dyDescent="0.2">
      <c r="B1400" s="182">
        <v>45681</v>
      </c>
      <c r="C1400" s="50">
        <v>25994</v>
      </c>
      <c r="D1400" s="45">
        <v>12127</v>
      </c>
      <c r="E1400" s="51">
        <v>13867</v>
      </c>
      <c r="F1400" s="48">
        <v>9859</v>
      </c>
      <c r="G1400" s="49">
        <v>268</v>
      </c>
      <c r="H1400" s="48">
        <v>920</v>
      </c>
      <c r="I1400" s="46">
        <v>310</v>
      </c>
      <c r="J1400" s="107">
        <v>75</v>
      </c>
      <c r="K1400" s="227">
        <v>449</v>
      </c>
      <c r="L1400" s="198">
        <v>187</v>
      </c>
      <c r="M1400" s="49">
        <v>59</v>
      </c>
      <c r="N1400" s="77"/>
      <c r="O1400" s="228">
        <v>10127</v>
      </c>
      <c r="P1400" s="228">
        <v>1305</v>
      </c>
      <c r="Q1400" s="228">
        <v>449</v>
      </c>
      <c r="R1400" s="228">
        <v>246</v>
      </c>
    </row>
    <row r="1401" spans="2:18" ht="16.5" customHeight="1" x14ac:dyDescent="0.2">
      <c r="B1401" s="182">
        <v>45682</v>
      </c>
      <c r="C1401" s="50">
        <v>21949</v>
      </c>
      <c r="D1401" s="45">
        <v>7841</v>
      </c>
      <c r="E1401" s="51">
        <v>14108</v>
      </c>
      <c r="F1401" s="48">
        <v>6752</v>
      </c>
      <c r="G1401" s="49">
        <v>125</v>
      </c>
      <c r="H1401" s="48">
        <v>477</v>
      </c>
      <c r="I1401" s="46">
        <v>128</v>
      </c>
      <c r="J1401" s="107">
        <v>55</v>
      </c>
      <c r="K1401" s="227">
        <v>217</v>
      </c>
      <c r="L1401" s="198">
        <v>58</v>
      </c>
      <c r="M1401" s="49">
        <v>29</v>
      </c>
      <c r="N1401" s="77"/>
      <c r="O1401" s="228">
        <v>6877</v>
      </c>
      <c r="P1401" s="228">
        <v>660</v>
      </c>
      <c r="Q1401" s="228">
        <v>217</v>
      </c>
      <c r="R1401" s="228">
        <v>87</v>
      </c>
    </row>
    <row r="1402" spans="2:18" ht="16.5" customHeight="1" x14ac:dyDescent="0.2">
      <c r="B1402" s="182">
        <v>45683</v>
      </c>
      <c r="C1402" s="50">
        <v>19815</v>
      </c>
      <c r="D1402" s="45">
        <v>5610</v>
      </c>
      <c r="E1402" s="51">
        <v>14205</v>
      </c>
      <c r="F1402" s="48">
        <v>5009</v>
      </c>
      <c r="G1402" s="49">
        <v>93</v>
      </c>
      <c r="H1402" s="48">
        <v>256</v>
      </c>
      <c r="I1402" s="46">
        <v>55</v>
      </c>
      <c r="J1402" s="107">
        <v>18</v>
      </c>
      <c r="K1402" s="227">
        <v>135</v>
      </c>
      <c r="L1402" s="198">
        <v>27</v>
      </c>
      <c r="M1402" s="49">
        <v>17</v>
      </c>
      <c r="N1402" s="77"/>
      <c r="O1402" s="228">
        <v>5102</v>
      </c>
      <c r="P1402" s="228">
        <v>329</v>
      </c>
      <c r="Q1402" s="228">
        <v>135</v>
      </c>
      <c r="R1402" s="228">
        <v>44</v>
      </c>
    </row>
    <row r="1403" spans="2:18" ht="16.5" customHeight="1" x14ac:dyDescent="0.2">
      <c r="B1403" s="182">
        <v>45684</v>
      </c>
      <c r="C1403" s="50">
        <v>22560</v>
      </c>
      <c r="D1403" s="45">
        <v>8956</v>
      </c>
      <c r="E1403" s="51">
        <v>13604</v>
      </c>
      <c r="F1403" s="48">
        <v>7444</v>
      </c>
      <c r="G1403" s="49">
        <v>179</v>
      </c>
      <c r="H1403" s="48">
        <v>632</v>
      </c>
      <c r="I1403" s="46">
        <v>184</v>
      </c>
      <c r="J1403" s="107">
        <v>53</v>
      </c>
      <c r="K1403" s="227">
        <v>274</v>
      </c>
      <c r="L1403" s="198">
        <v>148</v>
      </c>
      <c r="M1403" s="49">
        <v>42</v>
      </c>
      <c r="N1403" s="77"/>
      <c r="O1403" s="228">
        <v>7623</v>
      </c>
      <c r="P1403" s="228">
        <v>869</v>
      </c>
      <c r="Q1403" s="228">
        <v>274</v>
      </c>
      <c r="R1403" s="228">
        <v>190</v>
      </c>
    </row>
    <row r="1404" spans="2:18" ht="16.5" customHeight="1" x14ac:dyDescent="0.2">
      <c r="B1404" s="182">
        <v>45685</v>
      </c>
      <c r="C1404" s="50">
        <v>24607</v>
      </c>
      <c r="D1404" s="45">
        <v>10812</v>
      </c>
      <c r="E1404" s="51">
        <v>13795</v>
      </c>
      <c r="F1404" s="48">
        <v>8820</v>
      </c>
      <c r="G1404" s="49">
        <v>252</v>
      </c>
      <c r="H1404" s="48">
        <v>813</v>
      </c>
      <c r="I1404" s="46">
        <v>241</v>
      </c>
      <c r="J1404" s="107">
        <v>52</v>
      </c>
      <c r="K1404" s="227">
        <v>392</v>
      </c>
      <c r="L1404" s="198">
        <v>179</v>
      </c>
      <c r="M1404" s="49">
        <v>63</v>
      </c>
      <c r="N1404" s="77"/>
      <c r="O1404" s="228">
        <v>9072</v>
      </c>
      <c r="P1404" s="228">
        <v>1106</v>
      </c>
      <c r="Q1404" s="228">
        <v>392</v>
      </c>
      <c r="R1404" s="228">
        <v>242</v>
      </c>
    </row>
    <row r="1405" spans="2:18" ht="16.5" customHeight="1" x14ac:dyDescent="0.2">
      <c r="B1405" s="182">
        <v>45686</v>
      </c>
      <c r="C1405" s="50">
        <v>25092</v>
      </c>
      <c r="D1405" s="45">
        <v>11257</v>
      </c>
      <c r="E1405" s="51">
        <v>13835</v>
      </c>
      <c r="F1405" s="48">
        <v>9105</v>
      </c>
      <c r="G1405" s="49">
        <v>215</v>
      </c>
      <c r="H1405" s="48">
        <v>904</v>
      </c>
      <c r="I1405" s="46">
        <v>294</v>
      </c>
      <c r="J1405" s="107">
        <v>56</v>
      </c>
      <c r="K1405" s="227">
        <v>451</v>
      </c>
      <c r="L1405" s="198">
        <v>187</v>
      </c>
      <c r="M1405" s="49">
        <v>45</v>
      </c>
      <c r="N1405" s="77"/>
      <c r="O1405" s="228">
        <v>9320</v>
      </c>
      <c r="P1405" s="228">
        <v>1254</v>
      </c>
      <c r="Q1405" s="228">
        <v>451</v>
      </c>
      <c r="R1405" s="228">
        <v>232</v>
      </c>
    </row>
    <row r="1406" spans="2:18" ht="16.5" customHeight="1" x14ac:dyDescent="0.2">
      <c r="B1406" s="182">
        <v>45687</v>
      </c>
      <c r="C1406" s="50">
        <v>25336</v>
      </c>
      <c r="D1406" s="45">
        <v>11540</v>
      </c>
      <c r="E1406" s="51">
        <v>13796</v>
      </c>
      <c r="F1406" s="48">
        <v>9335</v>
      </c>
      <c r="G1406" s="49">
        <v>213</v>
      </c>
      <c r="H1406" s="48">
        <v>918</v>
      </c>
      <c r="I1406" s="46">
        <v>279</v>
      </c>
      <c r="J1406" s="107">
        <v>61</v>
      </c>
      <c r="K1406" s="227">
        <v>468</v>
      </c>
      <c r="L1406" s="198">
        <v>204</v>
      </c>
      <c r="M1406" s="49">
        <v>62</v>
      </c>
      <c r="N1406" s="77"/>
      <c r="O1406" s="228">
        <v>9548</v>
      </c>
      <c r="P1406" s="228">
        <v>1258</v>
      </c>
      <c r="Q1406" s="228">
        <v>468</v>
      </c>
      <c r="R1406" s="228">
        <v>266</v>
      </c>
    </row>
    <row r="1407" spans="2:18" ht="16.5" customHeight="1" x14ac:dyDescent="0.2">
      <c r="B1407" s="329">
        <v>45688</v>
      </c>
      <c r="C1407" s="52">
        <v>25954</v>
      </c>
      <c r="D1407" s="53">
        <v>12088</v>
      </c>
      <c r="E1407" s="54">
        <v>13866</v>
      </c>
      <c r="F1407" s="345">
        <v>9832</v>
      </c>
      <c r="G1407" s="346">
        <v>261</v>
      </c>
      <c r="H1407" s="345">
        <v>959</v>
      </c>
      <c r="I1407" s="347">
        <v>317</v>
      </c>
      <c r="J1407" s="348">
        <v>74</v>
      </c>
      <c r="K1407" s="349">
        <v>399</v>
      </c>
      <c r="L1407" s="350">
        <v>162</v>
      </c>
      <c r="M1407" s="346">
        <v>84</v>
      </c>
      <c r="N1407" s="77"/>
      <c r="O1407" s="231">
        <v>10093</v>
      </c>
      <c r="P1407" s="231">
        <v>1350</v>
      </c>
      <c r="Q1407" s="231">
        <v>399</v>
      </c>
      <c r="R1407" s="231">
        <v>246</v>
      </c>
    </row>
    <row r="1408" spans="2:18" ht="16.5" customHeight="1" x14ac:dyDescent="0.2">
      <c r="B1408" s="69">
        <v>45689</v>
      </c>
      <c r="C1408" s="70">
        <v>22028</v>
      </c>
      <c r="D1408" s="71">
        <v>8062</v>
      </c>
      <c r="E1408" s="72">
        <v>13966</v>
      </c>
      <c r="F1408" s="70">
        <v>6856</v>
      </c>
      <c r="G1408" s="72">
        <v>113</v>
      </c>
      <c r="H1408" s="70">
        <v>552</v>
      </c>
      <c r="I1408" s="71">
        <v>164</v>
      </c>
      <c r="J1408" s="74">
        <v>48</v>
      </c>
      <c r="K1408" s="230">
        <v>237</v>
      </c>
      <c r="L1408" s="73">
        <v>59</v>
      </c>
      <c r="M1408" s="72">
        <v>33</v>
      </c>
      <c r="N1408" s="77"/>
      <c r="O1408" s="230">
        <v>6969</v>
      </c>
      <c r="P1408" s="230">
        <v>764</v>
      </c>
      <c r="Q1408" s="230">
        <v>237</v>
      </c>
      <c r="R1408" s="230">
        <v>92</v>
      </c>
    </row>
    <row r="1409" spans="2:18" ht="16.5" customHeight="1" x14ac:dyDescent="0.2">
      <c r="B1409" s="182">
        <v>45690</v>
      </c>
      <c r="C1409" s="50">
        <v>19434</v>
      </c>
      <c r="D1409" s="45">
        <v>5718</v>
      </c>
      <c r="E1409" s="51">
        <v>13716</v>
      </c>
      <c r="F1409" s="48">
        <v>5035</v>
      </c>
      <c r="G1409" s="49">
        <v>88</v>
      </c>
      <c r="H1409" s="48">
        <v>318</v>
      </c>
      <c r="I1409" s="46">
        <v>72</v>
      </c>
      <c r="J1409" s="107">
        <v>23</v>
      </c>
      <c r="K1409" s="227">
        <v>143</v>
      </c>
      <c r="L1409" s="198">
        <v>23</v>
      </c>
      <c r="M1409" s="49">
        <v>16</v>
      </c>
      <c r="N1409" s="77"/>
      <c r="O1409" s="228">
        <v>5123</v>
      </c>
      <c r="P1409" s="228">
        <v>413</v>
      </c>
      <c r="Q1409" s="228">
        <v>143</v>
      </c>
      <c r="R1409" s="228">
        <v>39</v>
      </c>
    </row>
    <row r="1410" spans="2:18" ht="16.5" customHeight="1" x14ac:dyDescent="0.2">
      <c r="B1410" s="182">
        <v>45691</v>
      </c>
      <c r="C1410" s="50">
        <v>22660</v>
      </c>
      <c r="D1410" s="45">
        <v>9002</v>
      </c>
      <c r="E1410" s="51">
        <v>13658</v>
      </c>
      <c r="F1410" s="48">
        <v>7393</v>
      </c>
      <c r="G1410" s="49">
        <v>229</v>
      </c>
      <c r="H1410" s="48">
        <v>622</v>
      </c>
      <c r="I1410" s="46">
        <v>202</v>
      </c>
      <c r="J1410" s="107">
        <v>63</v>
      </c>
      <c r="K1410" s="227">
        <v>313</v>
      </c>
      <c r="L1410" s="198">
        <v>134</v>
      </c>
      <c r="M1410" s="49">
        <v>46</v>
      </c>
      <c r="N1410" s="77"/>
      <c r="O1410" s="228">
        <v>7622</v>
      </c>
      <c r="P1410" s="228">
        <v>887</v>
      </c>
      <c r="Q1410" s="228">
        <v>313</v>
      </c>
      <c r="R1410" s="228">
        <v>180</v>
      </c>
    </row>
    <row r="1411" spans="2:18" ht="16.5" customHeight="1" x14ac:dyDescent="0.2">
      <c r="B1411" s="182">
        <v>45692</v>
      </c>
      <c r="C1411" s="50">
        <v>25080</v>
      </c>
      <c r="D1411" s="45">
        <v>10929</v>
      </c>
      <c r="E1411" s="51">
        <v>14151</v>
      </c>
      <c r="F1411" s="48">
        <v>8905</v>
      </c>
      <c r="G1411" s="49">
        <v>286</v>
      </c>
      <c r="H1411" s="48">
        <v>830</v>
      </c>
      <c r="I1411" s="46">
        <v>267</v>
      </c>
      <c r="J1411" s="107">
        <v>63</v>
      </c>
      <c r="K1411" s="227">
        <v>359</v>
      </c>
      <c r="L1411" s="198">
        <v>156</v>
      </c>
      <c r="M1411" s="49">
        <v>63</v>
      </c>
      <c r="N1411" s="77"/>
      <c r="O1411" s="228">
        <v>9191</v>
      </c>
      <c r="P1411" s="228">
        <v>1160</v>
      </c>
      <c r="Q1411" s="228">
        <v>359</v>
      </c>
      <c r="R1411" s="228">
        <v>219</v>
      </c>
    </row>
    <row r="1412" spans="2:18" ht="16.5" customHeight="1" x14ac:dyDescent="0.2">
      <c r="B1412" s="182">
        <v>45693</v>
      </c>
      <c r="C1412" s="50">
        <v>25466</v>
      </c>
      <c r="D1412" s="45">
        <v>11444</v>
      </c>
      <c r="E1412" s="51">
        <v>14022</v>
      </c>
      <c r="F1412" s="48">
        <v>9202</v>
      </c>
      <c r="G1412" s="49">
        <v>247</v>
      </c>
      <c r="H1412" s="48">
        <v>907</v>
      </c>
      <c r="I1412" s="46">
        <v>325</v>
      </c>
      <c r="J1412" s="107">
        <v>73</v>
      </c>
      <c r="K1412" s="227">
        <v>440</v>
      </c>
      <c r="L1412" s="198">
        <v>195</v>
      </c>
      <c r="M1412" s="49">
        <v>55</v>
      </c>
      <c r="N1412" s="77"/>
      <c r="O1412" s="228">
        <v>9449</v>
      </c>
      <c r="P1412" s="228">
        <v>1305</v>
      </c>
      <c r="Q1412" s="228">
        <v>440</v>
      </c>
      <c r="R1412" s="228">
        <v>250</v>
      </c>
    </row>
    <row r="1413" spans="2:18" ht="16.5" customHeight="1" x14ac:dyDescent="0.2">
      <c r="B1413" s="182">
        <v>45694</v>
      </c>
      <c r="C1413" s="50">
        <v>25438</v>
      </c>
      <c r="D1413" s="45">
        <v>11403</v>
      </c>
      <c r="E1413" s="51">
        <v>14035</v>
      </c>
      <c r="F1413" s="48">
        <v>9293</v>
      </c>
      <c r="G1413" s="49">
        <v>246</v>
      </c>
      <c r="H1413" s="48">
        <v>856</v>
      </c>
      <c r="I1413" s="46">
        <v>291</v>
      </c>
      <c r="J1413" s="107">
        <v>61</v>
      </c>
      <c r="K1413" s="227">
        <v>425</v>
      </c>
      <c r="L1413" s="198">
        <v>171</v>
      </c>
      <c r="M1413" s="49">
        <v>60</v>
      </c>
      <c r="N1413" s="77"/>
      <c r="O1413" s="228">
        <v>9539</v>
      </c>
      <c r="P1413" s="228">
        <v>1208</v>
      </c>
      <c r="Q1413" s="228">
        <v>425</v>
      </c>
      <c r="R1413" s="228">
        <v>231</v>
      </c>
    </row>
    <row r="1414" spans="2:18" ht="16.5" customHeight="1" x14ac:dyDescent="0.2">
      <c r="B1414" s="182">
        <v>45695</v>
      </c>
      <c r="C1414" s="50">
        <v>26325</v>
      </c>
      <c r="D1414" s="45">
        <v>12229</v>
      </c>
      <c r="E1414" s="51">
        <v>14096</v>
      </c>
      <c r="F1414" s="48">
        <v>9944</v>
      </c>
      <c r="G1414" s="49">
        <v>282</v>
      </c>
      <c r="H1414" s="48">
        <v>962</v>
      </c>
      <c r="I1414" s="46">
        <v>284</v>
      </c>
      <c r="J1414" s="107">
        <v>81</v>
      </c>
      <c r="K1414" s="227">
        <v>439</v>
      </c>
      <c r="L1414" s="198">
        <v>175</v>
      </c>
      <c r="M1414" s="49">
        <v>62</v>
      </c>
      <c r="N1414" s="77"/>
      <c r="O1414" s="228">
        <v>10226</v>
      </c>
      <c r="P1414" s="228">
        <v>1327</v>
      </c>
      <c r="Q1414" s="228">
        <v>439</v>
      </c>
      <c r="R1414" s="228">
        <v>237</v>
      </c>
    </row>
    <row r="1415" spans="2:18" ht="16.5" customHeight="1" x14ac:dyDescent="0.2">
      <c r="B1415" s="182">
        <v>45696</v>
      </c>
      <c r="C1415" s="50">
        <v>22075</v>
      </c>
      <c r="D1415" s="45">
        <v>7919</v>
      </c>
      <c r="E1415" s="51">
        <v>14156</v>
      </c>
      <c r="F1415" s="48">
        <v>6720</v>
      </c>
      <c r="G1415" s="49">
        <v>145</v>
      </c>
      <c r="H1415" s="48">
        <v>564</v>
      </c>
      <c r="I1415" s="46">
        <v>135</v>
      </c>
      <c r="J1415" s="107">
        <v>36</v>
      </c>
      <c r="K1415" s="227">
        <v>227</v>
      </c>
      <c r="L1415" s="198">
        <v>63</v>
      </c>
      <c r="M1415" s="49">
        <v>29</v>
      </c>
      <c r="N1415" s="77"/>
      <c r="O1415" s="228">
        <v>6865</v>
      </c>
      <c r="P1415" s="228">
        <v>735</v>
      </c>
      <c r="Q1415" s="228">
        <v>227</v>
      </c>
      <c r="R1415" s="228">
        <v>92</v>
      </c>
    </row>
    <row r="1416" spans="2:18" ht="16.5" customHeight="1" x14ac:dyDescent="0.2">
      <c r="B1416" s="182">
        <v>45697</v>
      </c>
      <c r="C1416" s="50">
        <v>19894</v>
      </c>
      <c r="D1416" s="45">
        <v>5914</v>
      </c>
      <c r="E1416" s="51">
        <v>13980</v>
      </c>
      <c r="F1416" s="48">
        <v>5281</v>
      </c>
      <c r="G1416" s="49">
        <v>79</v>
      </c>
      <c r="H1416" s="48">
        <v>287</v>
      </c>
      <c r="I1416" s="46">
        <v>79</v>
      </c>
      <c r="J1416" s="107">
        <v>21</v>
      </c>
      <c r="K1416" s="227">
        <v>120</v>
      </c>
      <c r="L1416" s="198">
        <v>29</v>
      </c>
      <c r="M1416" s="49">
        <v>18</v>
      </c>
      <c r="N1416" s="77"/>
      <c r="O1416" s="228">
        <v>5360</v>
      </c>
      <c r="P1416" s="228">
        <v>387</v>
      </c>
      <c r="Q1416" s="228">
        <v>120</v>
      </c>
      <c r="R1416" s="228">
        <v>47</v>
      </c>
    </row>
    <row r="1417" spans="2:18" ht="16.5" customHeight="1" x14ac:dyDescent="0.2">
      <c r="B1417" s="182">
        <v>45698</v>
      </c>
      <c r="C1417" s="50">
        <v>22473</v>
      </c>
      <c r="D1417" s="45">
        <v>8815</v>
      </c>
      <c r="E1417" s="51">
        <v>13658</v>
      </c>
      <c r="F1417" s="48">
        <v>7319</v>
      </c>
      <c r="G1417" s="49">
        <v>153</v>
      </c>
      <c r="H1417" s="48">
        <v>629</v>
      </c>
      <c r="I1417" s="46">
        <v>190</v>
      </c>
      <c r="J1417" s="107">
        <v>45</v>
      </c>
      <c r="K1417" s="227">
        <v>299</v>
      </c>
      <c r="L1417" s="198">
        <v>132</v>
      </c>
      <c r="M1417" s="49">
        <v>48</v>
      </c>
      <c r="N1417" s="77"/>
      <c r="O1417" s="228">
        <v>7472</v>
      </c>
      <c r="P1417" s="228">
        <v>864</v>
      </c>
      <c r="Q1417" s="228">
        <v>299</v>
      </c>
      <c r="R1417" s="228">
        <v>180</v>
      </c>
    </row>
    <row r="1418" spans="2:18" ht="16.5" customHeight="1" x14ac:dyDescent="0.2">
      <c r="B1418" s="182">
        <v>45699</v>
      </c>
      <c r="C1418" s="50">
        <v>24812</v>
      </c>
      <c r="D1418" s="45">
        <v>11039</v>
      </c>
      <c r="E1418" s="51">
        <v>13773</v>
      </c>
      <c r="F1418" s="48">
        <v>9007</v>
      </c>
      <c r="G1418" s="49">
        <v>240</v>
      </c>
      <c r="H1418" s="48">
        <v>863</v>
      </c>
      <c r="I1418" s="46">
        <v>243</v>
      </c>
      <c r="J1418" s="107">
        <v>67</v>
      </c>
      <c r="K1418" s="227">
        <v>394</v>
      </c>
      <c r="L1418" s="198">
        <v>170</v>
      </c>
      <c r="M1418" s="49">
        <v>55</v>
      </c>
      <c r="N1418" s="77"/>
      <c r="O1418" s="228">
        <v>9247</v>
      </c>
      <c r="P1418" s="228">
        <v>1173</v>
      </c>
      <c r="Q1418" s="228">
        <v>394</v>
      </c>
      <c r="R1418" s="228">
        <v>225</v>
      </c>
    </row>
    <row r="1419" spans="2:18" ht="16.5" customHeight="1" x14ac:dyDescent="0.2">
      <c r="B1419" s="182">
        <v>45700</v>
      </c>
      <c r="C1419" s="50">
        <v>25062</v>
      </c>
      <c r="D1419" s="45">
        <v>11058</v>
      </c>
      <c r="E1419" s="51">
        <v>14004</v>
      </c>
      <c r="F1419" s="48">
        <v>8972</v>
      </c>
      <c r="G1419" s="49">
        <v>247</v>
      </c>
      <c r="H1419" s="48">
        <v>878</v>
      </c>
      <c r="I1419" s="46">
        <v>243</v>
      </c>
      <c r="J1419" s="107">
        <v>75</v>
      </c>
      <c r="K1419" s="227">
        <v>426</v>
      </c>
      <c r="L1419" s="198">
        <v>154</v>
      </c>
      <c r="M1419" s="49">
        <v>63</v>
      </c>
      <c r="N1419" s="77"/>
      <c r="O1419" s="228">
        <v>9219</v>
      </c>
      <c r="P1419" s="228">
        <v>1196</v>
      </c>
      <c r="Q1419" s="228">
        <v>426</v>
      </c>
      <c r="R1419" s="228">
        <v>217</v>
      </c>
    </row>
    <row r="1420" spans="2:18" ht="16.5" customHeight="1" x14ac:dyDescent="0.2">
      <c r="B1420" s="182">
        <v>45701</v>
      </c>
      <c r="C1420" s="50">
        <v>24897</v>
      </c>
      <c r="D1420" s="45">
        <v>11092</v>
      </c>
      <c r="E1420" s="51">
        <v>13805</v>
      </c>
      <c r="F1420" s="48">
        <v>9041</v>
      </c>
      <c r="G1420" s="49">
        <v>226</v>
      </c>
      <c r="H1420" s="48">
        <v>861</v>
      </c>
      <c r="I1420" s="46">
        <v>279</v>
      </c>
      <c r="J1420" s="107">
        <v>59</v>
      </c>
      <c r="K1420" s="227">
        <v>400</v>
      </c>
      <c r="L1420" s="198">
        <v>166</v>
      </c>
      <c r="M1420" s="49">
        <v>60</v>
      </c>
      <c r="N1420" s="77"/>
      <c r="O1420" s="228">
        <v>9267</v>
      </c>
      <c r="P1420" s="228">
        <v>1199</v>
      </c>
      <c r="Q1420" s="228">
        <v>400</v>
      </c>
      <c r="R1420" s="228">
        <v>226</v>
      </c>
    </row>
    <row r="1421" spans="2:18" ht="16.5" customHeight="1" x14ac:dyDescent="0.2">
      <c r="B1421" s="182">
        <v>45702</v>
      </c>
      <c r="C1421" s="50">
        <v>25626</v>
      </c>
      <c r="D1421" s="45">
        <v>11948</v>
      </c>
      <c r="E1421" s="51">
        <v>13678</v>
      </c>
      <c r="F1421" s="48">
        <v>9905</v>
      </c>
      <c r="G1421" s="49">
        <v>222</v>
      </c>
      <c r="H1421" s="48">
        <v>916</v>
      </c>
      <c r="I1421" s="46">
        <v>243</v>
      </c>
      <c r="J1421" s="107">
        <v>78</v>
      </c>
      <c r="K1421" s="227">
        <v>391</v>
      </c>
      <c r="L1421" s="198">
        <v>146</v>
      </c>
      <c r="M1421" s="49">
        <v>47</v>
      </c>
      <c r="N1421" s="77"/>
      <c r="O1421" s="228">
        <v>10127</v>
      </c>
      <c r="P1421" s="228">
        <v>1237</v>
      </c>
      <c r="Q1421" s="228">
        <v>391</v>
      </c>
      <c r="R1421" s="228">
        <v>193</v>
      </c>
    </row>
    <row r="1422" spans="2:18" ht="16.5" customHeight="1" x14ac:dyDescent="0.2">
      <c r="B1422" s="182">
        <v>45703</v>
      </c>
      <c r="C1422" s="50">
        <v>21807</v>
      </c>
      <c r="D1422" s="45">
        <v>8043</v>
      </c>
      <c r="E1422" s="51">
        <v>13764</v>
      </c>
      <c r="F1422" s="48">
        <v>6862</v>
      </c>
      <c r="G1422" s="49">
        <v>145</v>
      </c>
      <c r="H1422" s="48">
        <v>543</v>
      </c>
      <c r="I1422" s="46">
        <v>142</v>
      </c>
      <c r="J1422" s="107">
        <v>42</v>
      </c>
      <c r="K1422" s="227">
        <v>232</v>
      </c>
      <c r="L1422" s="198">
        <v>58</v>
      </c>
      <c r="M1422" s="49">
        <v>19</v>
      </c>
      <c r="N1422" s="77"/>
      <c r="O1422" s="228">
        <v>7007</v>
      </c>
      <c r="P1422" s="228">
        <v>727</v>
      </c>
      <c r="Q1422" s="228">
        <v>232</v>
      </c>
      <c r="R1422" s="228">
        <v>77</v>
      </c>
    </row>
    <row r="1423" spans="2:18" ht="16.5" customHeight="1" x14ac:dyDescent="0.2">
      <c r="B1423" s="182">
        <v>45704</v>
      </c>
      <c r="C1423" s="50">
        <v>19247</v>
      </c>
      <c r="D1423" s="45">
        <v>5700</v>
      </c>
      <c r="E1423" s="51">
        <v>13547</v>
      </c>
      <c r="F1423" s="48">
        <v>5061</v>
      </c>
      <c r="G1423" s="49">
        <v>82</v>
      </c>
      <c r="H1423" s="48">
        <v>293</v>
      </c>
      <c r="I1423" s="46">
        <v>70</v>
      </c>
      <c r="J1423" s="107">
        <v>20</v>
      </c>
      <c r="K1423" s="227">
        <v>130</v>
      </c>
      <c r="L1423" s="198">
        <v>25</v>
      </c>
      <c r="M1423" s="49">
        <v>19</v>
      </c>
      <c r="N1423" s="77"/>
      <c r="O1423" s="228">
        <v>5143</v>
      </c>
      <c r="P1423" s="228">
        <v>383</v>
      </c>
      <c r="Q1423" s="228">
        <v>130</v>
      </c>
      <c r="R1423" s="228">
        <v>44</v>
      </c>
    </row>
    <row r="1424" spans="2:18" ht="16.5" customHeight="1" x14ac:dyDescent="0.2">
      <c r="B1424" s="182">
        <v>45705</v>
      </c>
      <c r="C1424" s="50">
        <v>22515</v>
      </c>
      <c r="D1424" s="45">
        <v>9031</v>
      </c>
      <c r="E1424" s="51">
        <v>13484</v>
      </c>
      <c r="F1424" s="48">
        <v>7480</v>
      </c>
      <c r="G1424" s="49">
        <v>203</v>
      </c>
      <c r="H1424" s="48">
        <v>618</v>
      </c>
      <c r="I1424" s="46">
        <v>194</v>
      </c>
      <c r="J1424" s="107">
        <v>65</v>
      </c>
      <c r="K1424" s="227">
        <v>285</v>
      </c>
      <c r="L1424" s="198">
        <v>144</v>
      </c>
      <c r="M1424" s="49">
        <v>42</v>
      </c>
      <c r="N1424" s="77"/>
      <c r="O1424" s="228">
        <v>7683</v>
      </c>
      <c r="P1424" s="228">
        <v>877</v>
      </c>
      <c r="Q1424" s="228">
        <v>285</v>
      </c>
      <c r="R1424" s="228">
        <v>186</v>
      </c>
    </row>
    <row r="1425" spans="2:18" ht="16.5" customHeight="1" x14ac:dyDescent="0.2">
      <c r="B1425" s="182">
        <v>45706</v>
      </c>
      <c r="C1425" s="50">
        <v>24579</v>
      </c>
      <c r="D1425" s="45">
        <v>10930</v>
      </c>
      <c r="E1425" s="51">
        <v>13649</v>
      </c>
      <c r="F1425" s="48">
        <v>8966</v>
      </c>
      <c r="G1425" s="49">
        <v>213</v>
      </c>
      <c r="H1425" s="48">
        <v>845</v>
      </c>
      <c r="I1425" s="46">
        <v>223</v>
      </c>
      <c r="J1425" s="107">
        <v>83</v>
      </c>
      <c r="K1425" s="227">
        <v>383</v>
      </c>
      <c r="L1425" s="198">
        <v>164</v>
      </c>
      <c r="M1425" s="49">
        <v>53</v>
      </c>
      <c r="N1425" s="77"/>
      <c r="O1425" s="228">
        <v>9179</v>
      </c>
      <c r="P1425" s="228">
        <v>1151</v>
      </c>
      <c r="Q1425" s="228">
        <v>383</v>
      </c>
      <c r="R1425" s="228">
        <v>217</v>
      </c>
    </row>
    <row r="1426" spans="2:18" ht="16.5" customHeight="1" x14ac:dyDescent="0.2">
      <c r="B1426" s="182">
        <v>45707</v>
      </c>
      <c r="C1426" s="50">
        <v>24751</v>
      </c>
      <c r="D1426" s="45">
        <v>11029</v>
      </c>
      <c r="E1426" s="51">
        <v>13722</v>
      </c>
      <c r="F1426" s="48">
        <v>8915</v>
      </c>
      <c r="G1426" s="49">
        <v>263</v>
      </c>
      <c r="H1426" s="48">
        <v>883</v>
      </c>
      <c r="I1426" s="46">
        <v>261</v>
      </c>
      <c r="J1426" s="107">
        <v>62</v>
      </c>
      <c r="K1426" s="227">
        <v>416</v>
      </c>
      <c r="L1426" s="198">
        <v>184</v>
      </c>
      <c r="M1426" s="49">
        <v>45</v>
      </c>
      <c r="N1426" s="77"/>
      <c r="O1426" s="228">
        <v>9178</v>
      </c>
      <c r="P1426" s="228">
        <v>1206</v>
      </c>
      <c r="Q1426" s="228">
        <v>416</v>
      </c>
      <c r="R1426" s="228">
        <v>229</v>
      </c>
    </row>
    <row r="1427" spans="2:18" ht="16.5" customHeight="1" x14ac:dyDescent="0.2">
      <c r="B1427" s="182">
        <v>45708</v>
      </c>
      <c r="C1427" s="50">
        <v>24489</v>
      </c>
      <c r="D1427" s="45">
        <v>10964</v>
      </c>
      <c r="E1427" s="51">
        <v>13525</v>
      </c>
      <c r="F1427" s="48">
        <v>8875</v>
      </c>
      <c r="G1427" s="49">
        <v>247</v>
      </c>
      <c r="H1427" s="48">
        <v>893</v>
      </c>
      <c r="I1427" s="46">
        <v>273</v>
      </c>
      <c r="J1427" s="107">
        <v>66</v>
      </c>
      <c r="K1427" s="227">
        <v>392</v>
      </c>
      <c r="L1427" s="198">
        <v>165</v>
      </c>
      <c r="M1427" s="49">
        <v>53</v>
      </c>
      <c r="N1427" s="77"/>
      <c r="O1427" s="228">
        <v>9122</v>
      </c>
      <c r="P1427" s="228">
        <v>1232</v>
      </c>
      <c r="Q1427" s="228">
        <v>392</v>
      </c>
      <c r="R1427" s="228">
        <v>218</v>
      </c>
    </row>
    <row r="1428" spans="2:18" ht="16.5" customHeight="1" x14ac:dyDescent="0.2">
      <c r="B1428" s="182">
        <v>45709</v>
      </c>
      <c r="C1428" s="50">
        <v>25321</v>
      </c>
      <c r="D1428" s="45">
        <v>11953</v>
      </c>
      <c r="E1428" s="51">
        <v>13368</v>
      </c>
      <c r="F1428" s="48">
        <v>9840</v>
      </c>
      <c r="G1428" s="49">
        <v>263</v>
      </c>
      <c r="H1428" s="48">
        <v>886</v>
      </c>
      <c r="I1428" s="46">
        <v>269</v>
      </c>
      <c r="J1428" s="107">
        <v>96</v>
      </c>
      <c r="K1428" s="227">
        <v>393</v>
      </c>
      <c r="L1428" s="198">
        <v>160</v>
      </c>
      <c r="M1428" s="49">
        <v>46</v>
      </c>
      <c r="N1428" s="77"/>
      <c r="O1428" s="228">
        <v>10103</v>
      </c>
      <c r="P1428" s="228">
        <v>1251</v>
      </c>
      <c r="Q1428" s="228">
        <v>393</v>
      </c>
      <c r="R1428" s="228">
        <v>206</v>
      </c>
    </row>
    <row r="1429" spans="2:18" ht="16.5" customHeight="1" x14ac:dyDescent="0.2">
      <c r="B1429" s="182">
        <v>45710</v>
      </c>
      <c r="C1429" s="50">
        <v>21421</v>
      </c>
      <c r="D1429" s="45">
        <v>7916</v>
      </c>
      <c r="E1429" s="51">
        <v>13505</v>
      </c>
      <c r="F1429" s="48">
        <v>6818</v>
      </c>
      <c r="G1429" s="49">
        <v>126</v>
      </c>
      <c r="H1429" s="48">
        <v>470</v>
      </c>
      <c r="I1429" s="46">
        <v>130</v>
      </c>
      <c r="J1429" s="107">
        <v>45</v>
      </c>
      <c r="K1429" s="227">
        <v>255</v>
      </c>
      <c r="L1429" s="198">
        <v>48</v>
      </c>
      <c r="M1429" s="49">
        <v>24</v>
      </c>
      <c r="N1429" s="77"/>
      <c r="O1429" s="228">
        <v>6944</v>
      </c>
      <c r="P1429" s="228">
        <v>645</v>
      </c>
      <c r="Q1429" s="228">
        <v>255</v>
      </c>
      <c r="R1429" s="228">
        <v>72</v>
      </c>
    </row>
    <row r="1430" spans="2:18" ht="16.5" customHeight="1" x14ac:dyDescent="0.2">
      <c r="B1430" s="182">
        <v>45711</v>
      </c>
      <c r="C1430" s="50">
        <v>19150</v>
      </c>
      <c r="D1430" s="45">
        <v>5685</v>
      </c>
      <c r="E1430" s="51">
        <v>13465</v>
      </c>
      <c r="F1430" s="48">
        <v>5093</v>
      </c>
      <c r="G1430" s="49">
        <v>78</v>
      </c>
      <c r="H1430" s="48">
        <v>284</v>
      </c>
      <c r="I1430" s="46">
        <v>61</v>
      </c>
      <c r="J1430" s="107">
        <v>21</v>
      </c>
      <c r="K1430" s="227">
        <v>112</v>
      </c>
      <c r="L1430" s="198">
        <v>18</v>
      </c>
      <c r="M1430" s="49">
        <v>18</v>
      </c>
      <c r="N1430" s="77"/>
      <c r="O1430" s="228">
        <v>5171</v>
      </c>
      <c r="P1430" s="228">
        <v>366</v>
      </c>
      <c r="Q1430" s="228">
        <v>112</v>
      </c>
      <c r="R1430" s="228">
        <v>36</v>
      </c>
    </row>
    <row r="1431" spans="2:18" ht="16.5" customHeight="1" x14ac:dyDescent="0.2">
      <c r="B1431" s="182">
        <v>45712</v>
      </c>
      <c r="C1431" s="50">
        <v>22166</v>
      </c>
      <c r="D1431" s="45">
        <v>8896</v>
      </c>
      <c r="E1431" s="51">
        <v>13270</v>
      </c>
      <c r="F1431" s="48">
        <v>7329</v>
      </c>
      <c r="G1431" s="49">
        <v>195</v>
      </c>
      <c r="H1431" s="48">
        <v>641</v>
      </c>
      <c r="I1431" s="46">
        <v>189</v>
      </c>
      <c r="J1431" s="107">
        <v>47</v>
      </c>
      <c r="K1431" s="227">
        <v>307</v>
      </c>
      <c r="L1431" s="198">
        <v>142</v>
      </c>
      <c r="M1431" s="49">
        <v>46</v>
      </c>
      <c r="N1431" s="77"/>
      <c r="O1431" s="228">
        <v>7524</v>
      </c>
      <c r="P1431" s="228">
        <v>877</v>
      </c>
      <c r="Q1431" s="228">
        <v>307</v>
      </c>
      <c r="R1431" s="228">
        <v>188</v>
      </c>
    </row>
    <row r="1432" spans="2:18" ht="16.5" customHeight="1" x14ac:dyDescent="0.2">
      <c r="B1432" s="182">
        <v>45713</v>
      </c>
      <c r="C1432" s="50">
        <v>24283</v>
      </c>
      <c r="D1432" s="45">
        <v>11304</v>
      </c>
      <c r="E1432" s="51">
        <v>12979</v>
      </c>
      <c r="F1432" s="48">
        <v>9215</v>
      </c>
      <c r="G1432" s="49">
        <v>239</v>
      </c>
      <c r="H1432" s="48">
        <v>892</v>
      </c>
      <c r="I1432" s="46">
        <v>268</v>
      </c>
      <c r="J1432" s="107">
        <v>90</v>
      </c>
      <c r="K1432" s="227">
        <v>379</v>
      </c>
      <c r="L1432" s="198">
        <v>153</v>
      </c>
      <c r="M1432" s="49">
        <v>68</v>
      </c>
      <c r="N1432" s="77"/>
      <c r="O1432" s="228">
        <v>9454</v>
      </c>
      <c r="P1432" s="228">
        <v>1250</v>
      </c>
      <c r="Q1432" s="228">
        <v>379</v>
      </c>
      <c r="R1432" s="228">
        <v>221</v>
      </c>
    </row>
    <row r="1433" spans="2:18" ht="16.5" customHeight="1" x14ac:dyDescent="0.2">
      <c r="B1433" s="182">
        <v>45714</v>
      </c>
      <c r="C1433" s="50">
        <v>25020</v>
      </c>
      <c r="D1433" s="45">
        <v>11243</v>
      </c>
      <c r="E1433" s="51">
        <v>13777</v>
      </c>
      <c r="F1433" s="48">
        <v>9124</v>
      </c>
      <c r="G1433" s="49">
        <v>253</v>
      </c>
      <c r="H1433" s="48">
        <v>915</v>
      </c>
      <c r="I1433" s="46">
        <v>264</v>
      </c>
      <c r="J1433" s="107">
        <v>77</v>
      </c>
      <c r="K1433" s="227">
        <v>401</v>
      </c>
      <c r="L1433" s="198">
        <v>162</v>
      </c>
      <c r="M1433" s="49">
        <v>47</v>
      </c>
      <c r="N1433" s="77"/>
      <c r="O1433" s="228">
        <v>9377</v>
      </c>
      <c r="P1433" s="228">
        <v>1256</v>
      </c>
      <c r="Q1433" s="228">
        <v>401</v>
      </c>
      <c r="R1433" s="228">
        <v>209</v>
      </c>
    </row>
    <row r="1434" spans="2:18" ht="16.5" customHeight="1" x14ac:dyDescent="0.2">
      <c r="B1434" s="182">
        <v>45715</v>
      </c>
      <c r="C1434" s="50">
        <v>25154</v>
      </c>
      <c r="D1434" s="45">
        <v>11490</v>
      </c>
      <c r="E1434" s="51">
        <v>13664</v>
      </c>
      <c r="F1434" s="48">
        <v>9381</v>
      </c>
      <c r="G1434" s="49">
        <v>231</v>
      </c>
      <c r="H1434" s="48">
        <v>889</v>
      </c>
      <c r="I1434" s="46">
        <v>269</v>
      </c>
      <c r="J1434" s="107">
        <v>89</v>
      </c>
      <c r="K1434" s="227">
        <v>410</v>
      </c>
      <c r="L1434" s="198">
        <v>168</v>
      </c>
      <c r="M1434" s="49">
        <v>53</v>
      </c>
      <c r="N1434" s="77"/>
      <c r="O1434" s="228">
        <v>9612</v>
      </c>
      <c r="P1434" s="228">
        <v>1247</v>
      </c>
      <c r="Q1434" s="228">
        <v>410</v>
      </c>
      <c r="R1434" s="228">
        <v>221</v>
      </c>
    </row>
    <row r="1435" spans="2:18" ht="16.5" customHeight="1" x14ac:dyDescent="0.2">
      <c r="B1435" s="329">
        <v>45716</v>
      </c>
      <c r="C1435" s="52">
        <v>26261</v>
      </c>
      <c r="D1435" s="53">
        <v>12594</v>
      </c>
      <c r="E1435" s="54">
        <v>13667</v>
      </c>
      <c r="F1435" s="345">
        <v>10387</v>
      </c>
      <c r="G1435" s="346">
        <v>225</v>
      </c>
      <c r="H1435" s="345">
        <v>958</v>
      </c>
      <c r="I1435" s="347">
        <v>255</v>
      </c>
      <c r="J1435" s="348">
        <v>73</v>
      </c>
      <c r="K1435" s="349">
        <v>471</v>
      </c>
      <c r="L1435" s="350">
        <v>165</v>
      </c>
      <c r="M1435" s="346">
        <v>60</v>
      </c>
      <c r="N1435" s="77"/>
      <c r="O1435" s="231">
        <v>10612</v>
      </c>
      <c r="P1435" s="231">
        <v>1286</v>
      </c>
      <c r="Q1435" s="231">
        <v>471</v>
      </c>
      <c r="R1435" s="231">
        <v>225</v>
      </c>
    </row>
    <row r="1436" spans="2:18" ht="16.5" customHeight="1" x14ac:dyDescent="0.2">
      <c r="B1436" s="69">
        <v>45717</v>
      </c>
      <c r="C1436" s="70">
        <v>21768</v>
      </c>
      <c r="D1436" s="71">
        <v>8204</v>
      </c>
      <c r="E1436" s="72">
        <v>13564</v>
      </c>
      <c r="F1436" s="70">
        <v>7013</v>
      </c>
      <c r="G1436" s="72">
        <v>130</v>
      </c>
      <c r="H1436" s="70">
        <v>540</v>
      </c>
      <c r="I1436" s="71">
        <v>160</v>
      </c>
      <c r="J1436" s="74">
        <v>46</v>
      </c>
      <c r="K1436" s="230">
        <v>227</v>
      </c>
      <c r="L1436" s="73">
        <v>55</v>
      </c>
      <c r="M1436" s="72">
        <v>33</v>
      </c>
      <c r="N1436" s="77"/>
      <c r="O1436" s="230">
        <v>7143</v>
      </c>
      <c r="P1436" s="230">
        <v>746</v>
      </c>
      <c r="Q1436" s="230">
        <v>227</v>
      </c>
      <c r="R1436" s="230">
        <v>88</v>
      </c>
    </row>
    <row r="1437" spans="2:18" ht="16.5" customHeight="1" x14ac:dyDescent="0.2">
      <c r="B1437" s="182">
        <v>45718</v>
      </c>
      <c r="C1437" s="50">
        <v>19326</v>
      </c>
      <c r="D1437" s="45">
        <v>5786</v>
      </c>
      <c r="E1437" s="51">
        <v>13540</v>
      </c>
      <c r="F1437" s="48">
        <v>5192</v>
      </c>
      <c r="G1437" s="49">
        <v>73</v>
      </c>
      <c r="H1437" s="48">
        <v>278</v>
      </c>
      <c r="I1437" s="46">
        <v>63</v>
      </c>
      <c r="J1437" s="107">
        <v>23</v>
      </c>
      <c r="K1437" s="227">
        <v>135</v>
      </c>
      <c r="L1437" s="198">
        <v>8</v>
      </c>
      <c r="M1437" s="49">
        <v>14</v>
      </c>
      <c r="N1437" s="77"/>
      <c r="O1437" s="228">
        <v>5265</v>
      </c>
      <c r="P1437" s="228">
        <v>364</v>
      </c>
      <c r="Q1437" s="228">
        <v>135</v>
      </c>
      <c r="R1437" s="228">
        <v>22</v>
      </c>
    </row>
    <row r="1438" spans="2:18" ht="16.5" customHeight="1" x14ac:dyDescent="0.2">
      <c r="B1438" s="182">
        <v>45719</v>
      </c>
      <c r="C1438" s="50">
        <v>22680</v>
      </c>
      <c r="D1438" s="45">
        <v>9097</v>
      </c>
      <c r="E1438" s="51">
        <v>13583</v>
      </c>
      <c r="F1438" s="48">
        <v>7569</v>
      </c>
      <c r="G1438" s="49">
        <v>188</v>
      </c>
      <c r="H1438" s="48">
        <v>648</v>
      </c>
      <c r="I1438" s="46">
        <v>189</v>
      </c>
      <c r="J1438" s="107">
        <v>54</v>
      </c>
      <c r="K1438" s="227">
        <v>285</v>
      </c>
      <c r="L1438" s="198">
        <v>123</v>
      </c>
      <c r="M1438" s="49">
        <v>41</v>
      </c>
      <c r="N1438" s="77"/>
      <c r="O1438" s="228">
        <v>7757</v>
      </c>
      <c r="P1438" s="228">
        <v>891</v>
      </c>
      <c r="Q1438" s="228">
        <v>285</v>
      </c>
      <c r="R1438" s="228">
        <v>164</v>
      </c>
    </row>
    <row r="1439" spans="2:18" ht="16.5" customHeight="1" x14ac:dyDescent="0.2">
      <c r="B1439" s="182">
        <v>45720</v>
      </c>
      <c r="C1439" s="50">
        <v>25175</v>
      </c>
      <c r="D1439" s="45">
        <v>11373</v>
      </c>
      <c r="E1439" s="51">
        <v>13802</v>
      </c>
      <c r="F1439" s="48">
        <v>9374</v>
      </c>
      <c r="G1439" s="49">
        <v>224</v>
      </c>
      <c r="H1439" s="48">
        <v>828</v>
      </c>
      <c r="I1439" s="46">
        <v>253</v>
      </c>
      <c r="J1439" s="107">
        <v>71</v>
      </c>
      <c r="K1439" s="227">
        <v>405</v>
      </c>
      <c r="L1439" s="198">
        <v>171</v>
      </c>
      <c r="M1439" s="49">
        <v>47</v>
      </c>
      <c r="N1439" s="77"/>
      <c r="O1439" s="228">
        <v>9598</v>
      </c>
      <c r="P1439" s="228">
        <v>1152</v>
      </c>
      <c r="Q1439" s="228">
        <v>405</v>
      </c>
      <c r="R1439" s="228">
        <v>218</v>
      </c>
    </row>
    <row r="1440" spans="2:18" ht="16.5" customHeight="1" x14ac:dyDescent="0.2">
      <c r="B1440" s="182">
        <v>45721</v>
      </c>
      <c r="C1440" s="50">
        <v>25678</v>
      </c>
      <c r="D1440" s="45">
        <v>11587</v>
      </c>
      <c r="E1440" s="51">
        <v>14091</v>
      </c>
      <c r="F1440" s="48">
        <v>9504</v>
      </c>
      <c r="G1440" s="49">
        <v>226</v>
      </c>
      <c r="H1440" s="48">
        <v>907</v>
      </c>
      <c r="I1440" s="46">
        <v>271</v>
      </c>
      <c r="J1440" s="107">
        <v>74</v>
      </c>
      <c r="K1440" s="227">
        <v>409</v>
      </c>
      <c r="L1440" s="198">
        <v>146</v>
      </c>
      <c r="M1440" s="49">
        <v>50</v>
      </c>
      <c r="N1440" s="77"/>
      <c r="O1440" s="228">
        <v>9730</v>
      </c>
      <c r="P1440" s="228">
        <v>1252</v>
      </c>
      <c r="Q1440" s="228">
        <v>409</v>
      </c>
      <c r="R1440" s="228">
        <v>196</v>
      </c>
    </row>
    <row r="1441" spans="2:18" ht="16.5" customHeight="1" x14ac:dyDescent="0.2">
      <c r="B1441" s="182">
        <v>45722</v>
      </c>
      <c r="C1441" s="50">
        <v>25785</v>
      </c>
      <c r="D1441" s="45">
        <v>11714</v>
      </c>
      <c r="E1441" s="51">
        <v>14071</v>
      </c>
      <c r="F1441" s="48">
        <v>9528</v>
      </c>
      <c r="G1441" s="49">
        <v>265</v>
      </c>
      <c r="H1441" s="48">
        <v>916</v>
      </c>
      <c r="I1441" s="46">
        <v>280</v>
      </c>
      <c r="J1441" s="107">
        <v>77</v>
      </c>
      <c r="K1441" s="227">
        <v>399</v>
      </c>
      <c r="L1441" s="198">
        <v>198</v>
      </c>
      <c r="M1441" s="49">
        <v>51</v>
      </c>
      <c r="N1441" s="77"/>
      <c r="O1441" s="228">
        <v>9793</v>
      </c>
      <c r="P1441" s="228">
        <v>1273</v>
      </c>
      <c r="Q1441" s="228">
        <v>399</v>
      </c>
      <c r="R1441" s="228">
        <v>249</v>
      </c>
    </row>
    <row r="1442" spans="2:18" ht="16.5" customHeight="1" x14ac:dyDescent="0.2">
      <c r="B1442" s="182">
        <v>45723</v>
      </c>
      <c r="C1442" s="50">
        <v>26152</v>
      </c>
      <c r="D1442" s="45">
        <v>12290</v>
      </c>
      <c r="E1442" s="51">
        <v>13862</v>
      </c>
      <c r="F1442" s="48">
        <v>10088</v>
      </c>
      <c r="G1442" s="49">
        <v>230</v>
      </c>
      <c r="H1442" s="48">
        <v>989</v>
      </c>
      <c r="I1442" s="46">
        <v>269</v>
      </c>
      <c r="J1442" s="107">
        <v>77</v>
      </c>
      <c r="K1442" s="227">
        <v>434</v>
      </c>
      <c r="L1442" s="198">
        <v>140</v>
      </c>
      <c r="M1442" s="49">
        <v>63</v>
      </c>
      <c r="N1442" s="77"/>
      <c r="O1442" s="228">
        <v>10318</v>
      </c>
      <c r="P1442" s="228">
        <v>1335</v>
      </c>
      <c r="Q1442" s="228">
        <v>434</v>
      </c>
      <c r="R1442" s="228">
        <v>203</v>
      </c>
    </row>
    <row r="1443" spans="2:18" ht="16.5" customHeight="1" x14ac:dyDescent="0.2">
      <c r="B1443" s="182">
        <v>45724</v>
      </c>
      <c r="C1443" s="50">
        <v>21976</v>
      </c>
      <c r="D1443" s="45">
        <v>8205</v>
      </c>
      <c r="E1443" s="51">
        <v>13771</v>
      </c>
      <c r="F1443" s="48">
        <v>7010</v>
      </c>
      <c r="G1443" s="49">
        <v>146</v>
      </c>
      <c r="H1443" s="48">
        <v>551</v>
      </c>
      <c r="I1443" s="46">
        <v>125</v>
      </c>
      <c r="J1443" s="107">
        <v>50</v>
      </c>
      <c r="K1443" s="227">
        <v>236</v>
      </c>
      <c r="L1443" s="198">
        <v>49</v>
      </c>
      <c r="M1443" s="49">
        <v>38</v>
      </c>
      <c r="N1443" s="77"/>
      <c r="O1443" s="228">
        <v>7156</v>
      </c>
      <c r="P1443" s="228">
        <v>726</v>
      </c>
      <c r="Q1443" s="228">
        <v>236</v>
      </c>
      <c r="R1443" s="228">
        <v>87</v>
      </c>
    </row>
    <row r="1444" spans="2:18" ht="16.5" customHeight="1" x14ac:dyDescent="0.2">
      <c r="B1444" s="182">
        <v>45725</v>
      </c>
      <c r="C1444" s="50">
        <v>19487</v>
      </c>
      <c r="D1444" s="45">
        <v>5726</v>
      </c>
      <c r="E1444" s="51">
        <v>13761</v>
      </c>
      <c r="F1444" s="48">
        <v>5112</v>
      </c>
      <c r="G1444" s="49">
        <v>71</v>
      </c>
      <c r="H1444" s="48">
        <v>289</v>
      </c>
      <c r="I1444" s="46">
        <v>62</v>
      </c>
      <c r="J1444" s="107">
        <v>26</v>
      </c>
      <c r="K1444" s="227">
        <v>128</v>
      </c>
      <c r="L1444" s="198">
        <v>15</v>
      </c>
      <c r="M1444" s="49">
        <v>23</v>
      </c>
      <c r="N1444" s="77"/>
      <c r="O1444" s="228">
        <v>5183</v>
      </c>
      <c r="P1444" s="228">
        <v>377</v>
      </c>
      <c r="Q1444" s="228">
        <v>128</v>
      </c>
      <c r="R1444" s="228">
        <v>38</v>
      </c>
    </row>
    <row r="1445" spans="2:18" ht="16.5" customHeight="1" x14ac:dyDescent="0.2">
      <c r="B1445" s="182">
        <v>45726</v>
      </c>
      <c r="C1445" s="50">
        <v>22730</v>
      </c>
      <c r="D1445" s="45">
        <v>8905</v>
      </c>
      <c r="E1445" s="51">
        <v>13825</v>
      </c>
      <c r="F1445" s="48">
        <v>7380</v>
      </c>
      <c r="G1445" s="49">
        <v>170</v>
      </c>
      <c r="H1445" s="48">
        <v>659</v>
      </c>
      <c r="I1445" s="46">
        <v>206</v>
      </c>
      <c r="J1445" s="107">
        <v>44</v>
      </c>
      <c r="K1445" s="227">
        <v>286</v>
      </c>
      <c r="L1445" s="198">
        <v>123</v>
      </c>
      <c r="M1445" s="49">
        <v>37</v>
      </c>
      <c r="N1445" s="77"/>
      <c r="O1445" s="228">
        <v>7550</v>
      </c>
      <c r="P1445" s="228">
        <v>909</v>
      </c>
      <c r="Q1445" s="228">
        <v>286</v>
      </c>
      <c r="R1445" s="228">
        <v>160</v>
      </c>
    </row>
    <row r="1446" spans="2:18" ht="16.5" customHeight="1" x14ac:dyDescent="0.2">
      <c r="B1446" s="182">
        <v>45727</v>
      </c>
      <c r="C1446" s="50">
        <v>25087</v>
      </c>
      <c r="D1446" s="45">
        <v>11037</v>
      </c>
      <c r="E1446" s="51">
        <v>14050</v>
      </c>
      <c r="F1446" s="48">
        <v>9023</v>
      </c>
      <c r="G1446" s="49">
        <v>235</v>
      </c>
      <c r="H1446" s="48">
        <v>885</v>
      </c>
      <c r="I1446" s="46">
        <v>270</v>
      </c>
      <c r="J1446" s="107">
        <v>58</v>
      </c>
      <c r="K1446" s="227">
        <v>367</v>
      </c>
      <c r="L1446" s="198">
        <v>143</v>
      </c>
      <c r="M1446" s="49">
        <v>56</v>
      </c>
      <c r="N1446" s="77"/>
      <c r="O1446" s="228">
        <v>9258</v>
      </c>
      <c r="P1446" s="228">
        <v>1213</v>
      </c>
      <c r="Q1446" s="228">
        <v>367</v>
      </c>
      <c r="R1446" s="228">
        <v>199</v>
      </c>
    </row>
    <row r="1447" spans="2:18" ht="16.5" customHeight="1" x14ac:dyDescent="0.2">
      <c r="B1447" s="182">
        <v>45728</v>
      </c>
      <c r="C1447" s="50">
        <v>25607</v>
      </c>
      <c r="D1447" s="45">
        <v>11478</v>
      </c>
      <c r="E1447" s="51">
        <v>14129</v>
      </c>
      <c r="F1447" s="48">
        <v>9289</v>
      </c>
      <c r="G1447" s="49">
        <v>252</v>
      </c>
      <c r="H1447" s="48">
        <v>946</v>
      </c>
      <c r="I1447" s="46">
        <v>304</v>
      </c>
      <c r="J1447" s="107">
        <v>78</v>
      </c>
      <c r="K1447" s="227">
        <v>389</v>
      </c>
      <c r="L1447" s="198">
        <v>158</v>
      </c>
      <c r="M1447" s="49">
        <v>62</v>
      </c>
      <c r="N1447" s="77"/>
      <c r="O1447" s="228">
        <v>9541</v>
      </c>
      <c r="P1447" s="228">
        <v>1328</v>
      </c>
      <c r="Q1447" s="228">
        <v>389</v>
      </c>
      <c r="R1447" s="228">
        <v>220</v>
      </c>
    </row>
    <row r="1448" spans="2:18" ht="16.5" customHeight="1" x14ac:dyDescent="0.2">
      <c r="B1448" s="182">
        <v>45729</v>
      </c>
      <c r="C1448" s="50">
        <v>25403</v>
      </c>
      <c r="D1448" s="45">
        <v>11329</v>
      </c>
      <c r="E1448" s="51">
        <v>14074</v>
      </c>
      <c r="F1448" s="48">
        <v>9279</v>
      </c>
      <c r="G1448" s="49">
        <v>225</v>
      </c>
      <c r="H1448" s="48">
        <v>865</v>
      </c>
      <c r="I1448" s="46">
        <v>298</v>
      </c>
      <c r="J1448" s="107">
        <v>62</v>
      </c>
      <c r="K1448" s="227">
        <v>402</v>
      </c>
      <c r="L1448" s="198">
        <v>155</v>
      </c>
      <c r="M1448" s="49">
        <v>43</v>
      </c>
      <c r="N1448" s="77"/>
      <c r="O1448" s="228">
        <v>9504</v>
      </c>
      <c r="P1448" s="228">
        <v>1225</v>
      </c>
      <c r="Q1448" s="228">
        <v>402</v>
      </c>
      <c r="R1448" s="228">
        <v>198</v>
      </c>
    </row>
    <row r="1449" spans="2:18" ht="16.5" customHeight="1" x14ac:dyDescent="0.2">
      <c r="B1449" s="182">
        <v>45730</v>
      </c>
      <c r="C1449" s="50">
        <v>26264</v>
      </c>
      <c r="D1449" s="45">
        <v>12481</v>
      </c>
      <c r="E1449" s="51">
        <v>13783</v>
      </c>
      <c r="F1449" s="48">
        <v>10216</v>
      </c>
      <c r="G1449" s="49">
        <v>223</v>
      </c>
      <c r="H1449" s="48">
        <v>991</v>
      </c>
      <c r="I1449" s="46">
        <v>309</v>
      </c>
      <c r="J1449" s="107">
        <v>63</v>
      </c>
      <c r="K1449" s="227">
        <v>440</v>
      </c>
      <c r="L1449" s="198">
        <v>160</v>
      </c>
      <c r="M1449" s="49">
        <v>79</v>
      </c>
      <c r="N1449" s="77"/>
      <c r="O1449" s="228">
        <v>10439</v>
      </c>
      <c r="P1449" s="228">
        <v>1363</v>
      </c>
      <c r="Q1449" s="228">
        <v>440</v>
      </c>
      <c r="R1449" s="228">
        <v>239</v>
      </c>
    </row>
    <row r="1450" spans="2:18" ht="16.5" customHeight="1" x14ac:dyDescent="0.2">
      <c r="B1450" s="182">
        <v>45731</v>
      </c>
      <c r="C1450" s="50">
        <v>22282</v>
      </c>
      <c r="D1450" s="45">
        <v>8609</v>
      </c>
      <c r="E1450" s="51">
        <v>13673</v>
      </c>
      <c r="F1450" s="48">
        <v>7387</v>
      </c>
      <c r="G1450" s="49">
        <v>160</v>
      </c>
      <c r="H1450" s="48">
        <v>570</v>
      </c>
      <c r="I1450" s="46">
        <v>134</v>
      </c>
      <c r="J1450" s="107">
        <v>30</v>
      </c>
      <c r="K1450" s="227">
        <v>243</v>
      </c>
      <c r="L1450" s="198">
        <v>53</v>
      </c>
      <c r="M1450" s="49">
        <v>32</v>
      </c>
      <c r="N1450" s="77"/>
      <c r="O1450" s="228">
        <v>7547</v>
      </c>
      <c r="P1450" s="228">
        <v>734</v>
      </c>
      <c r="Q1450" s="228">
        <v>243</v>
      </c>
      <c r="R1450" s="228">
        <v>85</v>
      </c>
    </row>
    <row r="1451" spans="2:18" ht="16.5" customHeight="1" x14ac:dyDescent="0.2">
      <c r="B1451" s="182">
        <v>45732</v>
      </c>
      <c r="C1451" s="50">
        <v>19566</v>
      </c>
      <c r="D1451" s="45">
        <v>6037</v>
      </c>
      <c r="E1451" s="51">
        <v>13529</v>
      </c>
      <c r="F1451" s="48">
        <v>5396</v>
      </c>
      <c r="G1451" s="49">
        <v>73</v>
      </c>
      <c r="H1451" s="48">
        <v>295</v>
      </c>
      <c r="I1451" s="46">
        <v>69</v>
      </c>
      <c r="J1451" s="107">
        <v>38</v>
      </c>
      <c r="K1451" s="227">
        <v>131</v>
      </c>
      <c r="L1451" s="198">
        <v>19</v>
      </c>
      <c r="M1451" s="49">
        <v>16</v>
      </c>
      <c r="N1451" s="77"/>
      <c r="O1451" s="228">
        <v>5469</v>
      </c>
      <c r="P1451" s="228">
        <v>402</v>
      </c>
      <c r="Q1451" s="228">
        <v>131</v>
      </c>
      <c r="R1451" s="228">
        <v>35</v>
      </c>
    </row>
    <row r="1452" spans="2:18" ht="16.5" customHeight="1" x14ac:dyDescent="0.2">
      <c r="B1452" s="182">
        <v>45733</v>
      </c>
      <c r="C1452" s="50">
        <v>22580</v>
      </c>
      <c r="D1452" s="45">
        <v>9253</v>
      </c>
      <c r="E1452" s="51">
        <v>13327</v>
      </c>
      <c r="F1452" s="48">
        <v>7686</v>
      </c>
      <c r="G1452" s="49">
        <v>190</v>
      </c>
      <c r="H1452" s="48">
        <v>667</v>
      </c>
      <c r="I1452" s="46">
        <v>190</v>
      </c>
      <c r="J1452" s="107">
        <v>51</v>
      </c>
      <c r="K1452" s="227">
        <v>303</v>
      </c>
      <c r="L1452" s="198">
        <v>127</v>
      </c>
      <c r="M1452" s="49">
        <v>39</v>
      </c>
      <c r="N1452" s="77"/>
      <c r="O1452" s="228">
        <v>7876</v>
      </c>
      <c r="P1452" s="228">
        <v>908</v>
      </c>
      <c r="Q1452" s="228">
        <v>303</v>
      </c>
      <c r="R1452" s="228">
        <v>166</v>
      </c>
    </row>
    <row r="1453" spans="2:18" ht="16.5" customHeight="1" x14ac:dyDescent="0.2">
      <c r="B1453" s="182">
        <v>45734</v>
      </c>
      <c r="C1453" s="50">
        <v>24697</v>
      </c>
      <c r="D1453" s="45">
        <v>11105</v>
      </c>
      <c r="E1453" s="51">
        <v>13592</v>
      </c>
      <c r="F1453" s="48">
        <v>9102</v>
      </c>
      <c r="G1453" s="49">
        <v>216</v>
      </c>
      <c r="H1453" s="48">
        <v>864</v>
      </c>
      <c r="I1453" s="46">
        <v>272</v>
      </c>
      <c r="J1453" s="107">
        <v>68</v>
      </c>
      <c r="K1453" s="227">
        <v>376</v>
      </c>
      <c r="L1453" s="198">
        <v>165</v>
      </c>
      <c r="M1453" s="49">
        <v>42</v>
      </c>
      <c r="N1453" s="77"/>
      <c r="O1453" s="228">
        <v>9318</v>
      </c>
      <c r="P1453" s="228">
        <v>1204</v>
      </c>
      <c r="Q1453" s="228">
        <v>376</v>
      </c>
      <c r="R1453" s="228">
        <v>207</v>
      </c>
    </row>
    <row r="1454" spans="2:18" ht="16.5" customHeight="1" x14ac:dyDescent="0.2">
      <c r="B1454" s="182">
        <v>45735</v>
      </c>
      <c r="C1454" s="50">
        <v>25360</v>
      </c>
      <c r="D1454" s="45">
        <v>11577</v>
      </c>
      <c r="E1454" s="51">
        <v>13783</v>
      </c>
      <c r="F1454" s="48">
        <v>9464</v>
      </c>
      <c r="G1454" s="49">
        <v>292</v>
      </c>
      <c r="H1454" s="48">
        <v>922</v>
      </c>
      <c r="I1454" s="46">
        <v>260</v>
      </c>
      <c r="J1454" s="107">
        <v>68</v>
      </c>
      <c r="K1454" s="227">
        <v>368</v>
      </c>
      <c r="L1454" s="198">
        <v>137</v>
      </c>
      <c r="M1454" s="49">
        <v>66</v>
      </c>
      <c r="N1454" s="77"/>
      <c r="O1454" s="228">
        <v>9756</v>
      </c>
      <c r="P1454" s="228">
        <v>1250</v>
      </c>
      <c r="Q1454" s="228">
        <v>368</v>
      </c>
      <c r="R1454" s="228">
        <v>203</v>
      </c>
    </row>
    <row r="1455" spans="2:18" ht="16.5" customHeight="1" x14ac:dyDescent="0.2">
      <c r="B1455" s="182">
        <v>45736</v>
      </c>
      <c r="C1455" s="50">
        <v>25202</v>
      </c>
      <c r="D1455" s="45">
        <v>11546</v>
      </c>
      <c r="E1455" s="51">
        <v>13656</v>
      </c>
      <c r="F1455" s="48">
        <v>9461</v>
      </c>
      <c r="G1455" s="49">
        <v>230</v>
      </c>
      <c r="H1455" s="48">
        <v>859</v>
      </c>
      <c r="I1455" s="46">
        <v>252</v>
      </c>
      <c r="J1455" s="107">
        <v>64</v>
      </c>
      <c r="K1455" s="227">
        <v>443</v>
      </c>
      <c r="L1455" s="198">
        <v>177</v>
      </c>
      <c r="M1455" s="49">
        <v>60</v>
      </c>
      <c r="N1455" s="77"/>
      <c r="O1455" s="228">
        <v>9691</v>
      </c>
      <c r="P1455" s="228">
        <v>1175</v>
      </c>
      <c r="Q1455" s="228">
        <v>443</v>
      </c>
      <c r="R1455" s="228">
        <v>237</v>
      </c>
    </row>
    <row r="1456" spans="2:18" ht="16.5" customHeight="1" x14ac:dyDescent="0.2">
      <c r="B1456" s="182">
        <v>45737</v>
      </c>
      <c r="C1456" s="50">
        <v>25668</v>
      </c>
      <c r="D1456" s="45">
        <v>12259</v>
      </c>
      <c r="E1456" s="51">
        <v>13409</v>
      </c>
      <c r="F1456" s="48">
        <v>10164</v>
      </c>
      <c r="G1456" s="49">
        <v>231</v>
      </c>
      <c r="H1456" s="48">
        <v>904</v>
      </c>
      <c r="I1456" s="46">
        <v>270</v>
      </c>
      <c r="J1456" s="107">
        <v>72</v>
      </c>
      <c r="K1456" s="227">
        <v>375</v>
      </c>
      <c r="L1456" s="198">
        <v>181</v>
      </c>
      <c r="M1456" s="49">
        <v>62</v>
      </c>
      <c r="N1456" s="77"/>
      <c r="O1456" s="228">
        <v>10395</v>
      </c>
      <c r="P1456" s="228">
        <v>1246</v>
      </c>
      <c r="Q1456" s="228">
        <v>375</v>
      </c>
      <c r="R1456" s="228">
        <v>243</v>
      </c>
    </row>
    <row r="1457" spans="2:18" ht="16.5" customHeight="1" x14ac:dyDescent="0.2">
      <c r="B1457" s="182">
        <v>45738</v>
      </c>
      <c r="C1457" s="50">
        <v>21499</v>
      </c>
      <c r="D1457" s="45">
        <v>8253</v>
      </c>
      <c r="E1457" s="51">
        <v>13246</v>
      </c>
      <c r="F1457" s="48">
        <v>7166</v>
      </c>
      <c r="G1457" s="49">
        <v>154</v>
      </c>
      <c r="H1457" s="48">
        <v>460</v>
      </c>
      <c r="I1457" s="46">
        <v>137</v>
      </c>
      <c r="J1457" s="107">
        <v>44</v>
      </c>
      <c r="K1457" s="227">
        <v>219</v>
      </c>
      <c r="L1457" s="198">
        <v>51</v>
      </c>
      <c r="M1457" s="49">
        <v>22</v>
      </c>
      <c r="N1457" s="77"/>
      <c r="O1457" s="228">
        <v>7320</v>
      </c>
      <c r="P1457" s="228">
        <v>641</v>
      </c>
      <c r="Q1457" s="228">
        <v>219</v>
      </c>
      <c r="R1457" s="228">
        <v>73</v>
      </c>
    </row>
    <row r="1458" spans="2:18" ht="16.5" customHeight="1" x14ac:dyDescent="0.2">
      <c r="B1458" s="182">
        <v>45739</v>
      </c>
      <c r="C1458" s="50">
        <v>18994</v>
      </c>
      <c r="D1458" s="45">
        <v>5945</v>
      </c>
      <c r="E1458" s="51">
        <v>13049</v>
      </c>
      <c r="F1458" s="48">
        <v>5279</v>
      </c>
      <c r="G1458" s="49">
        <v>78</v>
      </c>
      <c r="H1458" s="48">
        <v>312</v>
      </c>
      <c r="I1458" s="46">
        <v>64</v>
      </c>
      <c r="J1458" s="107">
        <v>38</v>
      </c>
      <c r="K1458" s="227">
        <v>139</v>
      </c>
      <c r="L1458" s="198">
        <v>21</v>
      </c>
      <c r="M1458" s="49">
        <v>14</v>
      </c>
      <c r="N1458" s="77"/>
      <c r="O1458" s="228">
        <v>5357</v>
      </c>
      <c r="P1458" s="228">
        <v>414</v>
      </c>
      <c r="Q1458" s="228">
        <v>139</v>
      </c>
      <c r="R1458" s="228">
        <v>35</v>
      </c>
    </row>
    <row r="1459" spans="2:18" ht="16.5" customHeight="1" x14ac:dyDescent="0.2">
      <c r="B1459" s="182">
        <v>45740</v>
      </c>
      <c r="C1459" s="50">
        <v>22339</v>
      </c>
      <c r="D1459" s="45">
        <v>9294</v>
      </c>
      <c r="E1459" s="51">
        <v>13045</v>
      </c>
      <c r="F1459" s="48">
        <v>7761</v>
      </c>
      <c r="G1459" s="49">
        <v>171</v>
      </c>
      <c r="H1459" s="48">
        <v>633</v>
      </c>
      <c r="I1459" s="46">
        <v>208</v>
      </c>
      <c r="J1459" s="107">
        <v>47</v>
      </c>
      <c r="K1459" s="227">
        <v>280</v>
      </c>
      <c r="L1459" s="198">
        <v>143</v>
      </c>
      <c r="M1459" s="49">
        <v>51</v>
      </c>
      <c r="N1459" s="77"/>
      <c r="O1459" s="228">
        <v>7932</v>
      </c>
      <c r="P1459" s="228">
        <v>888</v>
      </c>
      <c r="Q1459" s="228">
        <v>280</v>
      </c>
      <c r="R1459" s="228">
        <v>194</v>
      </c>
    </row>
    <row r="1460" spans="2:18" ht="16.5" customHeight="1" x14ac:dyDescent="0.2">
      <c r="B1460" s="182">
        <v>45741</v>
      </c>
      <c r="C1460" s="50">
        <v>24627</v>
      </c>
      <c r="D1460" s="45">
        <v>11294</v>
      </c>
      <c r="E1460" s="51">
        <v>13333</v>
      </c>
      <c r="F1460" s="48">
        <v>9344</v>
      </c>
      <c r="G1460" s="49">
        <v>250</v>
      </c>
      <c r="H1460" s="48">
        <v>746</v>
      </c>
      <c r="I1460" s="46">
        <v>256</v>
      </c>
      <c r="J1460" s="107">
        <v>64</v>
      </c>
      <c r="K1460" s="227">
        <v>403</v>
      </c>
      <c r="L1460" s="198">
        <v>172</v>
      </c>
      <c r="M1460" s="49">
        <v>59</v>
      </c>
      <c r="N1460" s="77"/>
      <c r="O1460" s="228">
        <v>9594</v>
      </c>
      <c r="P1460" s="228">
        <v>1066</v>
      </c>
      <c r="Q1460" s="228">
        <v>403</v>
      </c>
      <c r="R1460" s="228">
        <v>231</v>
      </c>
    </row>
    <row r="1461" spans="2:18" ht="16.5" customHeight="1" x14ac:dyDescent="0.2">
      <c r="B1461" s="182">
        <v>45742</v>
      </c>
      <c r="C1461" s="50">
        <v>24839</v>
      </c>
      <c r="D1461" s="45">
        <v>11571</v>
      </c>
      <c r="E1461" s="51">
        <v>13268</v>
      </c>
      <c r="F1461" s="48">
        <v>9478</v>
      </c>
      <c r="G1461" s="49">
        <v>293</v>
      </c>
      <c r="H1461" s="48">
        <v>854</v>
      </c>
      <c r="I1461" s="46">
        <v>261</v>
      </c>
      <c r="J1461" s="107">
        <v>65</v>
      </c>
      <c r="K1461" s="227">
        <v>402</v>
      </c>
      <c r="L1461" s="198">
        <v>156</v>
      </c>
      <c r="M1461" s="49">
        <v>62</v>
      </c>
      <c r="N1461" s="77"/>
      <c r="O1461" s="228">
        <v>9771</v>
      </c>
      <c r="P1461" s="228">
        <v>1180</v>
      </c>
      <c r="Q1461" s="228">
        <v>402</v>
      </c>
      <c r="R1461" s="228">
        <v>218</v>
      </c>
    </row>
    <row r="1462" spans="2:18" ht="16.5" customHeight="1" x14ac:dyDescent="0.2">
      <c r="B1462" s="182">
        <v>45743</v>
      </c>
      <c r="C1462" s="50">
        <v>24834</v>
      </c>
      <c r="D1462" s="45">
        <v>11433</v>
      </c>
      <c r="E1462" s="51">
        <v>13401</v>
      </c>
      <c r="F1462" s="48">
        <v>9418</v>
      </c>
      <c r="G1462" s="49">
        <v>227</v>
      </c>
      <c r="H1462" s="48">
        <v>847</v>
      </c>
      <c r="I1462" s="46">
        <v>280</v>
      </c>
      <c r="J1462" s="107">
        <v>64</v>
      </c>
      <c r="K1462" s="227">
        <v>398</v>
      </c>
      <c r="L1462" s="198">
        <v>136</v>
      </c>
      <c r="M1462" s="49">
        <v>63</v>
      </c>
      <c r="N1462" s="77"/>
      <c r="O1462" s="228">
        <v>9645</v>
      </c>
      <c r="P1462" s="228">
        <v>1191</v>
      </c>
      <c r="Q1462" s="228">
        <v>398</v>
      </c>
      <c r="R1462" s="228">
        <v>199</v>
      </c>
    </row>
    <row r="1463" spans="2:18" ht="16.5" customHeight="1" x14ac:dyDescent="0.2">
      <c r="B1463" s="182">
        <v>45744</v>
      </c>
      <c r="C1463" s="50">
        <v>25644</v>
      </c>
      <c r="D1463" s="45">
        <v>12406</v>
      </c>
      <c r="E1463" s="51">
        <v>13238</v>
      </c>
      <c r="F1463" s="48">
        <v>10249</v>
      </c>
      <c r="G1463" s="49">
        <v>242</v>
      </c>
      <c r="H1463" s="48">
        <v>933</v>
      </c>
      <c r="I1463" s="46">
        <v>275</v>
      </c>
      <c r="J1463" s="107">
        <v>72</v>
      </c>
      <c r="K1463" s="227">
        <v>434</v>
      </c>
      <c r="L1463" s="198">
        <v>143</v>
      </c>
      <c r="M1463" s="49">
        <v>58</v>
      </c>
      <c r="N1463" s="77"/>
      <c r="O1463" s="228">
        <v>10491</v>
      </c>
      <c r="P1463" s="228">
        <v>1280</v>
      </c>
      <c r="Q1463" s="228">
        <v>434</v>
      </c>
      <c r="R1463" s="228">
        <v>201</v>
      </c>
    </row>
    <row r="1464" spans="2:18" ht="16.5" customHeight="1" x14ac:dyDescent="0.2">
      <c r="B1464" s="182">
        <v>45745</v>
      </c>
      <c r="C1464" s="50">
        <v>21481</v>
      </c>
      <c r="D1464" s="45">
        <v>8214</v>
      </c>
      <c r="E1464" s="51">
        <v>13267</v>
      </c>
      <c r="F1464" s="48">
        <v>7104</v>
      </c>
      <c r="G1464" s="49">
        <v>129</v>
      </c>
      <c r="H1464" s="48">
        <v>504</v>
      </c>
      <c r="I1464" s="46">
        <v>137</v>
      </c>
      <c r="J1464" s="107">
        <v>33</v>
      </c>
      <c r="K1464" s="227">
        <v>238</v>
      </c>
      <c r="L1464" s="198">
        <v>42</v>
      </c>
      <c r="M1464" s="49">
        <v>27</v>
      </c>
      <c r="N1464" s="77"/>
      <c r="O1464" s="228">
        <v>7233</v>
      </c>
      <c r="P1464" s="228">
        <v>674</v>
      </c>
      <c r="Q1464" s="228">
        <v>238</v>
      </c>
      <c r="R1464" s="228">
        <v>69</v>
      </c>
    </row>
    <row r="1465" spans="2:18" ht="16.5" customHeight="1" x14ac:dyDescent="0.2">
      <c r="B1465" s="182">
        <v>45746</v>
      </c>
      <c r="C1465" s="50">
        <v>18815</v>
      </c>
      <c r="D1465" s="45">
        <v>5795</v>
      </c>
      <c r="E1465" s="51">
        <v>13020</v>
      </c>
      <c r="F1465" s="48">
        <v>5194</v>
      </c>
      <c r="G1465" s="49">
        <v>76</v>
      </c>
      <c r="H1465" s="48">
        <v>269</v>
      </c>
      <c r="I1465" s="46">
        <v>70</v>
      </c>
      <c r="J1465" s="107">
        <v>20</v>
      </c>
      <c r="K1465" s="227">
        <v>136</v>
      </c>
      <c r="L1465" s="198">
        <v>15</v>
      </c>
      <c r="M1465" s="49">
        <v>15</v>
      </c>
      <c r="N1465" s="77"/>
      <c r="O1465" s="228">
        <v>5270</v>
      </c>
      <c r="P1465" s="228">
        <v>359</v>
      </c>
      <c r="Q1465" s="228">
        <v>136</v>
      </c>
      <c r="R1465" s="228">
        <v>30</v>
      </c>
    </row>
    <row r="1466" spans="2:18" ht="16.5" customHeight="1" x14ac:dyDescent="0.2">
      <c r="B1466" s="329">
        <v>45747</v>
      </c>
      <c r="C1466" s="52">
        <v>22370</v>
      </c>
      <c r="D1466" s="53">
        <v>9111</v>
      </c>
      <c r="E1466" s="54">
        <v>13259</v>
      </c>
      <c r="F1466" s="345">
        <v>7472</v>
      </c>
      <c r="G1466" s="346">
        <v>177</v>
      </c>
      <c r="H1466" s="345">
        <v>640</v>
      </c>
      <c r="I1466" s="347">
        <v>217</v>
      </c>
      <c r="J1466" s="348">
        <v>122</v>
      </c>
      <c r="K1466" s="349">
        <v>309</v>
      </c>
      <c r="L1466" s="350">
        <v>132</v>
      </c>
      <c r="M1466" s="346">
        <v>42</v>
      </c>
      <c r="N1466" s="77"/>
      <c r="O1466" s="231">
        <v>7649</v>
      </c>
      <c r="P1466" s="231">
        <v>979</v>
      </c>
      <c r="Q1466" s="231">
        <v>309</v>
      </c>
      <c r="R1466" s="231">
        <v>174</v>
      </c>
    </row>
    <row r="1467" spans="2:18" ht="16.5" customHeight="1" x14ac:dyDescent="0.2">
      <c r="B1467" s="69">
        <v>45748</v>
      </c>
      <c r="C1467" s="70">
        <v>24427</v>
      </c>
      <c r="D1467" s="71">
        <v>11247</v>
      </c>
      <c r="E1467" s="72">
        <v>13180</v>
      </c>
      <c r="F1467" s="70">
        <v>9189</v>
      </c>
      <c r="G1467" s="72">
        <v>232</v>
      </c>
      <c r="H1467" s="70">
        <v>812</v>
      </c>
      <c r="I1467" s="71">
        <v>243</v>
      </c>
      <c r="J1467" s="74">
        <v>179</v>
      </c>
      <c r="K1467" s="230">
        <v>399</v>
      </c>
      <c r="L1467" s="73">
        <v>142</v>
      </c>
      <c r="M1467" s="72">
        <v>51</v>
      </c>
      <c r="N1467" s="77"/>
      <c r="O1467" s="230">
        <v>9421</v>
      </c>
      <c r="P1467" s="230">
        <v>1234</v>
      </c>
      <c r="Q1467" s="230">
        <v>399</v>
      </c>
      <c r="R1467" s="230">
        <v>193</v>
      </c>
    </row>
    <row r="1468" spans="2:18" ht="16.5" customHeight="1" x14ac:dyDescent="0.2">
      <c r="B1468" s="182">
        <v>45749</v>
      </c>
      <c r="C1468" s="50">
        <v>24296</v>
      </c>
      <c r="D1468" s="45">
        <v>11102</v>
      </c>
      <c r="E1468" s="51">
        <v>13194</v>
      </c>
      <c r="F1468" s="48">
        <v>8926</v>
      </c>
      <c r="G1468" s="49">
        <v>233</v>
      </c>
      <c r="H1468" s="48">
        <v>867</v>
      </c>
      <c r="I1468" s="46">
        <v>266</v>
      </c>
      <c r="J1468" s="107">
        <v>156</v>
      </c>
      <c r="K1468" s="227">
        <v>426</v>
      </c>
      <c r="L1468" s="198">
        <v>183</v>
      </c>
      <c r="M1468" s="49">
        <v>45</v>
      </c>
      <c r="N1468" s="77"/>
      <c r="O1468" s="228">
        <v>9159</v>
      </c>
      <c r="P1468" s="228">
        <v>1289</v>
      </c>
      <c r="Q1468" s="228">
        <v>426</v>
      </c>
      <c r="R1468" s="228">
        <v>228</v>
      </c>
    </row>
    <row r="1469" spans="2:18" ht="16.5" customHeight="1" x14ac:dyDescent="0.2">
      <c r="B1469" s="182">
        <v>45750</v>
      </c>
      <c r="C1469" s="50">
        <v>24782</v>
      </c>
      <c r="D1469" s="45">
        <v>11480</v>
      </c>
      <c r="E1469" s="51">
        <v>13302</v>
      </c>
      <c r="F1469" s="48">
        <v>9352</v>
      </c>
      <c r="G1469" s="49">
        <v>216</v>
      </c>
      <c r="H1469" s="48">
        <v>867</v>
      </c>
      <c r="I1469" s="46">
        <v>272</v>
      </c>
      <c r="J1469" s="107">
        <v>160</v>
      </c>
      <c r="K1469" s="227">
        <v>413</v>
      </c>
      <c r="L1469" s="198">
        <v>147</v>
      </c>
      <c r="M1469" s="49">
        <v>53</v>
      </c>
      <c r="N1469" s="77"/>
      <c r="O1469" s="228">
        <v>9568</v>
      </c>
      <c r="P1469" s="228">
        <v>1299</v>
      </c>
      <c r="Q1469" s="228">
        <v>413</v>
      </c>
      <c r="R1469" s="228">
        <v>200</v>
      </c>
    </row>
    <row r="1470" spans="2:18" ht="16.5" customHeight="1" x14ac:dyDescent="0.2">
      <c r="B1470" s="182">
        <v>45751</v>
      </c>
      <c r="C1470" s="50">
        <v>25537</v>
      </c>
      <c r="D1470" s="45">
        <v>12629</v>
      </c>
      <c r="E1470" s="51">
        <v>12908</v>
      </c>
      <c r="F1470" s="48">
        <v>10226</v>
      </c>
      <c r="G1470" s="49">
        <v>227</v>
      </c>
      <c r="H1470" s="48">
        <v>968</v>
      </c>
      <c r="I1470" s="46">
        <v>316</v>
      </c>
      <c r="J1470" s="107">
        <v>226</v>
      </c>
      <c r="K1470" s="227">
        <v>425</v>
      </c>
      <c r="L1470" s="198">
        <v>180</v>
      </c>
      <c r="M1470" s="49">
        <v>61</v>
      </c>
      <c r="N1470" s="77"/>
      <c r="O1470" s="228">
        <v>10453</v>
      </c>
      <c r="P1470" s="228">
        <v>1510</v>
      </c>
      <c r="Q1470" s="228">
        <v>425</v>
      </c>
      <c r="R1470" s="228">
        <v>241</v>
      </c>
    </row>
    <row r="1471" spans="2:18" ht="16.5" customHeight="1" x14ac:dyDescent="0.2">
      <c r="B1471" s="182">
        <v>45752</v>
      </c>
      <c r="C1471" s="50">
        <v>20958</v>
      </c>
      <c r="D1471" s="45">
        <v>8026</v>
      </c>
      <c r="E1471" s="51">
        <v>12932</v>
      </c>
      <c r="F1471" s="48">
        <v>6880</v>
      </c>
      <c r="G1471" s="49">
        <v>119</v>
      </c>
      <c r="H1471" s="48">
        <v>479</v>
      </c>
      <c r="I1471" s="46">
        <v>131</v>
      </c>
      <c r="J1471" s="107">
        <v>98</v>
      </c>
      <c r="K1471" s="227">
        <v>237</v>
      </c>
      <c r="L1471" s="198">
        <v>47</v>
      </c>
      <c r="M1471" s="49">
        <v>35</v>
      </c>
      <c r="N1471" s="77"/>
      <c r="O1471" s="228">
        <v>6999</v>
      </c>
      <c r="P1471" s="228">
        <v>708</v>
      </c>
      <c r="Q1471" s="228">
        <v>237</v>
      </c>
      <c r="R1471" s="228">
        <v>82</v>
      </c>
    </row>
    <row r="1472" spans="2:18" ht="16.5" customHeight="1" x14ac:dyDescent="0.2">
      <c r="B1472" s="182">
        <v>45753</v>
      </c>
      <c r="C1472" s="50">
        <v>18602</v>
      </c>
      <c r="D1472" s="45">
        <v>5776</v>
      </c>
      <c r="E1472" s="51">
        <v>12826</v>
      </c>
      <c r="F1472" s="48">
        <v>5095</v>
      </c>
      <c r="G1472" s="49">
        <v>84</v>
      </c>
      <c r="H1472" s="48">
        <v>293</v>
      </c>
      <c r="I1472" s="46">
        <v>67</v>
      </c>
      <c r="J1472" s="107">
        <v>79</v>
      </c>
      <c r="K1472" s="227">
        <v>128</v>
      </c>
      <c r="L1472" s="198">
        <v>20</v>
      </c>
      <c r="M1472" s="49">
        <v>10</v>
      </c>
      <c r="N1472" s="77"/>
      <c r="O1472" s="228">
        <v>5179</v>
      </c>
      <c r="P1472" s="228">
        <v>439</v>
      </c>
      <c r="Q1472" s="228">
        <v>128</v>
      </c>
      <c r="R1472" s="228">
        <v>30</v>
      </c>
    </row>
    <row r="1473" spans="2:18" ht="16.5" customHeight="1" x14ac:dyDescent="0.2">
      <c r="B1473" s="182">
        <v>45754</v>
      </c>
      <c r="C1473" s="50">
        <v>21825</v>
      </c>
      <c r="D1473" s="45">
        <v>9069</v>
      </c>
      <c r="E1473" s="51">
        <v>12756</v>
      </c>
      <c r="F1473" s="48">
        <v>7555</v>
      </c>
      <c r="G1473" s="49">
        <v>201</v>
      </c>
      <c r="H1473" s="48">
        <v>653</v>
      </c>
      <c r="I1473" s="46">
        <v>187</v>
      </c>
      <c r="J1473" s="107">
        <v>42</v>
      </c>
      <c r="K1473" s="227">
        <v>282</v>
      </c>
      <c r="L1473" s="198">
        <v>104</v>
      </c>
      <c r="M1473" s="49">
        <v>45</v>
      </c>
      <c r="N1473" s="77"/>
      <c r="O1473" s="228">
        <v>7756</v>
      </c>
      <c r="P1473" s="228">
        <v>882</v>
      </c>
      <c r="Q1473" s="228">
        <v>282</v>
      </c>
      <c r="R1473" s="228">
        <v>149</v>
      </c>
    </row>
    <row r="1474" spans="2:18" ht="16.5" customHeight="1" x14ac:dyDescent="0.2">
      <c r="B1474" s="182">
        <v>45755</v>
      </c>
      <c r="C1474" s="50">
        <v>24006</v>
      </c>
      <c r="D1474" s="45">
        <v>11221</v>
      </c>
      <c r="E1474" s="51">
        <v>12785</v>
      </c>
      <c r="F1474" s="48">
        <v>9160</v>
      </c>
      <c r="G1474" s="49">
        <v>251</v>
      </c>
      <c r="H1474" s="48">
        <v>886</v>
      </c>
      <c r="I1474" s="46">
        <v>268</v>
      </c>
      <c r="J1474" s="107">
        <v>57</v>
      </c>
      <c r="K1474" s="227">
        <v>374</v>
      </c>
      <c r="L1474" s="198">
        <v>171</v>
      </c>
      <c r="M1474" s="49">
        <v>54</v>
      </c>
      <c r="N1474" s="77"/>
      <c r="O1474" s="228">
        <v>9411</v>
      </c>
      <c r="P1474" s="228">
        <v>1211</v>
      </c>
      <c r="Q1474" s="228">
        <v>374</v>
      </c>
      <c r="R1474" s="228">
        <v>225</v>
      </c>
    </row>
    <row r="1475" spans="2:18" ht="16.5" customHeight="1" x14ac:dyDescent="0.2">
      <c r="B1475" s="182">
        <v>45756</v>
      </c>
      <c r="C1475" s="50">
        <v>24207</v>
      </c>
      <c r="D1475" s="45">
        <v>11569</v>
      </c>
      <c r="E1475" s="51">
        <v>12638</v>
      </c>
      <c r="F1475" s="48">
        <v>9407</v>
      </c>
      <c r="G1475" s="49">
        <v>242</v>
      </c>
      <c r="H1475" s="48">
        <v>911</v>
      </c>
      <c r="I1475" s="46">
        <v>265</v>
      </c>
      <c r="J1475" s="107">
        <v>63</v>
      </c>
      <c r="K1475" s="227">
        <v>426</v>
      </c>
      <c r="L1475" s="198">
        <v>189</v>
      </c>
      <c r="M1475" s="49">
        <v>66</v>
      </c>
      <c r="N1475" s="77"/>
      <c r="O1475" s="228">
        <v>9649</v>
      </c>
      <c r="P1475" s="228">
        <v>1239</v>
      </c>
      <c r="Q1475" s="228">
        <v>426</v>
      </c>
      <c r="R1475" s="228">
        <v>255</v>
      </c>
    </row>
    <row r="1476" spans="2:18" ht="16.5" customHeight="1" x14ac:dyDescent="0.2">
      <c r="B1476" s="182">
        <v>45757</v>
      </c>
      <c r="C1476" s="50">
        <v>24435</v>
      </c>
      <c r="D1476" s="45">
        <v>11765</v>
      </c>
      <c r="E1476" s="51">
        <v>12670</v>
      </c>
      <c r="F1476" s="48">
        <v>9574</v>
      </c>
      <c r="G1476" s="49">
        <v>254</v>
      </c>
      <c r="H1476" s="48">
        <v>941</v>
      </c>
      <c r="I1476" s="46">
        <v>286</v>
      </c>
      <c r="J1476" s="107">
        <v>72</v>
      </c>
      <c r="K1476" s="227">
        <v>399</v>
      </c>
      <c r="L1476" s="198">
        <v>181</v>
      </c>
      <c r="M1476" s="49">
        <v>58</v>
      </c>
      <c r="N1476" s="77"/>
      <c r="O1476" s="228">
        <v>9828</v>
      </c>
      <c r="P1476" s="228">
        <v>1299</v>
      </c>
      <c r="Q1476" s="228">
        <v>399</v>
      </c>
      <c r="R1476" s="228">
        <v>239</v>
      </c>
    </row>
    <row r="1477" spans="2:18" ht="16.5" customHeight="1" x14ac:dyDescent="0.2">
      <c r="B1477" s="182">
        <v>45758</v>
      </c>
      <c r="C1477" s="50">
        <v>24812</v>
      </c>
      <c r="D1477" s="45">
        <v>12170</v>
      </c>
      <c r="E1477" s="51">
        <v>12642</v>
      </c>
      <c r="F1477" s="48">
        <v>10148</v>
      </c>
      <c r="G1477" s="49">
        <v>250</v>
      </c>
      <c r="H1477" s="48">
        <v>872</v>
      </c>
      <c r="I1477" s="46">
        <v>260</v>
      </c>
      <c r="J1477" s="107">
        <v>60</v>
      </c>
      <c r="K1477" s="227">
        <v>379</v>
      </c>
      <c r="L1477" s="198">
        <v>155</v>
      </c>
      <c r="M1477" s="49">
        <v>46</v>
      </c>
      <c r="N1477" s="77"/>
      <c r="O1477" s="228">
        <v>10398</v>
      </c>
      <c r="P1477" s="228">
        <v>1192</v>
      </c>
      <c r="Q1477" s="228">
        <v>379</v>
      </c>
      <c r="R1477" s="228">
        <v>201</v>
      </c>
    </row>
    <row r="1478" spans="2:18" ht="16.5" customHeight="1" x14ac:dyDescent="0.2">
      <c r="B1478" s="182">
        <v>45759</v>
      </c>
      <c r="C1478" s="50">
        <v>20525</v>
      </c>
      <c r="D1478" s="45">
        <v>7920</v>
      </c>
      <c r="E1478" s="51">
        <v>12605</v>
      </c>
      <c r="F1478" s="48">
        <v>6720</v>
      </c>
      <c r="G1478" s="49">
        <v>141</v>
      </c>
      <c r="H1478" s="48">
        <v>553</v>
      </c>
      <c r="I1478" s="46">
        <v>133</v>
      </c>
      <c r="J1478" s="107">
        <v>43</v>
      </c>
      <c r="K1478" s="227">
        <v>236</v>
      </c>
      <c r="L1478" s="198">
        <v>62</v>
      </c>
      <c r="M1478" s="49">
        <v>32</v>
      </c>
      <c r="N1478" s="77"/>
      <c r="O1478" s="228">
        <v>6861</v>
      </c>
      <c r="P1478" s="228">
        <v>729</v>
      </c>
      <c r="Q1478" s="228">
        <v>236</v>
      </c>
      <c r="R1478" s="228">
        <v>94</v>
      </c>
    </row>
    <row r="1479" spans="2:18" ht="16.5" customHeight="1" x14ac:dyDescent="0.2">
      <c r="B1479" s="182">
        <v>45760</v>
      </c>
      <c r="C1479" s="50">
        <v>17975</v>
      </c>
      <c r="D1479" s="45">
        <v>5481</v>
      </c>
      <c r="E1479" s="51">
        <v>12494</v>
      </c>
      <c r="F1479" s="48">
        <v>4876</v>
      </c>
      <c r="G1479" s="49">
        <v>81</v>
      </c>
      <c r="H1479" s="48">
        <v>286</v>
      </c>
      <c r="I1479" s="46">
        <v>58</v>
      </c>
      <c r="J1479" s="107">
        <v>25</v>
      </c>
      <c r="K1479" s="227">
        <v>117</v>
      </c>
      <c r="L1479" s="198">
        <v>18</v>
      </c>
      <c r="M1479" s="49">
        <v>20</v>
      </c>
      <c r="N1479" s="77"/>
      <c r="O1479" s="228">
        <v>4957</v>
      </c>
      <c r="P1479" s="228">
        <v>369</v>
      </c>
      <c r="Q1479" s="228">
        <v>117</v>
      </c>
      <c r="R1479" s="228">
        <v>38</v>
      </c>
    </row>
    <row r="1480" spans="2:18" ht="16.5" customHeight="1" x14ac:dyDescent="0.2">
      <c r="B1480" s="182">
        <v>45761</v>
      </c>
      <c r="C1480" s="50">
        <v>21484</v>
      </c>
      <c r="D1480" s="45">
        <v>9117</v>
      </c>
      <c r="E1480" s="51">
        <v>12367</v>
      </c>
      <c r="F1480" s="48">
        <v>7529</v>
      </c>
      <c r="G1480" s="49">
        <v>166</v>
      </c>
      <c r="H1480" s="48">
        <v>690</v>
      </c>
      <c r="I1480" s="46">
        <v>201</v>
      </c>
      <c r="J1480" s="107">
        <v>48</v>
      </c>
      <c r="K1480" s="227">
        <v>298</v>
      </c>
      <c r="L1480" s="198">
        <v>153</v>
      </c>
      <c r="M1480" s="49">
        <v>32</v>
      </c>
      <c r="N1480" s="77"/>
      <c r="O1480" s="228">
        <v>7695</v>
      </c>
      <c r="P1480" s="228">
        <v>939</v>
      </c>
      <c r="Q1480" s="228">
        <v>298</v>
      </c>
      <c r="R1480" s="228">
        <v>185</v>
      </c>
    </row>
    <row r="1481" spans="2:18" ht="16.5" customHeight="1" x14ac:dyDescent="0.2">
      <c r="B1481" s="182">
        <v>45762</v>
      </c>
      <c r="C1481" s="50">
        <v>23860</v>
      </c>
      <c r="D1481" s="45">
        <v>11261</v>
      </c>
      <c r="E1481" s="51">
        <v>12599</v>
      </c>
      <c r="F1481" s="48">
        <v>9295</v>
      </c>
      <c r="G1481" s="49">
        <v>237</v>
      </c>
      <c r="H1481" s="48">
        <v>783</v>
      </c>
      <c r="I1481" s="46">
        <v>242</v>
      </c>
      <c r="J1481" s="107">
        <v>76</v>
      </c>
      <c r="K1481" s="227">
        <v>389</v>
      </c>
      <c r="L1481" s="198">
        <v>175</v>
      </c>
      <c r="M1481" s="49">
        <v>64</v>
      </c>
      <c r="N1481" s="77"/>
      <c r="O1481" s="228">
        <v>9532</v>
      </c>
      <c r="P1481" s="228">
        <v>1101</v>
      </c>
      <c r="Q1481" s="228">
        <v>389</v>
      </c>
      <c r="R1481" s="228">
        <v>239</v>
      </c>
    </row>
    <row r="1482" spans="2:18" ht="16.5" customHeight="1" x14ac:dyDescent="0.2">
      <c r="B1482" s="182">
        <v>45763</v>
      </c>
      <c r="C1482" s="50">
        <v>24368</v>
      </c>
      <c r="D1482" s="45">
        <v>11762</v>
      </c>
      <c r="E1482" s="51">
        <v>12606</v>
      </c>
      <c r="F1482" s="48">
        <v>9568</v>
      </c>
      <c r="G1482" s="49">
        <v>268</v>
      </c>
      <c r="H1482" s="48">
        <v>953</v>
      </c>
      <c r="I1482" s="46">
        <v>277</v>
      </c>
      <c r="J1482" s="107">
        <v>81</v>
      </c>
      <c r="K1482" s="227">
        <v>391</v>
      </c>
      <c r="L1482" s="198">
        <v>167</v>
      </c>
      <c r="M1482" s="49">
        <v>57</v>
      </c>
      <c r="N1482" s="77"/>
      <c r="O1482" s="228">
        <v>9836</v>
      </c>
      <c r="P1482" s="228">
        <v>1311</v>
      </c>
      <c r="Q1482" s="228">
        <v>391</v>
      </c>
      <c r="R1482" s="228">
        <v>224</v>
      </c>
    </row>
    <row r="1483" spans="2:18" ht="16.5" customHeight="1" x14ac:dyDescent="0.2">
      <c r="B1483" s="182">
        <v>45764</v>
      </c>
      <c r="C1483" s="50">
        <v>25478</v>
      </c>
      <c r="D1483" s="45">
        <v>13140</v>
      </c>
      <c r="E1483" s="51">
        <v>12338</v>
      </c>
      <c r="F1483" s="48">
        <v>10699</v>
      </c>
      <c r="G1483" s="49">
        <v>272</v>
      </c>
      <c r="H1483" s="48">
        <v>985</v>
      </c>
      <c r="I1483" s="46">
        <v>353</v>
      </c>
      <c r="J1483" s="107">
        <v>87</v>
      </c>
      <c r="K1483" s="227">
        <v>482</v>
      </c>
      <c r="L1483" s="198">
        <v>198</v>
      </c>
      <c r="M1483" s="49">
        <v>64</v>
      </c>
      <c r="N1483" s="77"/>
      <c r="O1483" s="228">
        <v>10971</v>
      </c>
      <c r="P1483" s="228">
        <v>1425</v>
      </c>
      <c r="Q1483" s="228">
        <v>482</v>
      </c>
      <c r="R1483" s="228">
        <v>262</v>
      </c>
    </row>
    <row r="1484" spans="2:18" ht="16.5" customHeight="1" x14ac:dyDescent="0.2">
      <c r="B1484" s="182">
        <v>45765</v>
      </c>
      <c r="C1484" s="50">
        <v>21878</v>
      </c>
      <c r="D1484" s="45">
        <v>9979</v>
      </c>
      <c r="E1484" s="51">
        <v>11899</v>
      </c>
      <c r="F1484" s="48">
        <v>8274</v>
      </c>
      <c r="G1484" s="49">
        <v>193</v>
      </c>
      <c r="H1484" s="48">
        <v>710</v>
      </c>
      <c r="I1484" s="46">
        <v>215</v>
      </c>
      <c r="J1484" s="107">
        <v>71</v>
      </c>
      <c r="K1484" s="227">
        <v>342</v>
      </c>
      <c r="L1484" s="198">
        <v>122</v>
      </c>
      <c r="M1484" s="49">
        <v>52</v>
      </c>
      <c r="N1484" s="77"/>
      <c r="O1484" s="228">
        <v>8467</v>
      </c>
      <c r="P1484" s="228">
        <v>996</v>
      </c>
      <c r="Q1484" s="228">
        <v>342</v>
      </c>
      <c r="R1484" s="228">
        <v>174</v>
      </c>
    </row>
    <row r="1485" spans="2:18" ht="16.5" customHeight="1" x14ac:dyDescent="0.2">
      <c r="B1485" s="182">
        <v>45766</v>
      </c>
      <c r="C1485" s="50">
        <v>18911</v>
      </c>
      <c r="D1485" s="45">
        <v>7136</v>
      </c>
      <c r="E1485" s="51">
        <v>11775</v>
      </c>
      <c r="F1485" s="48">
        <v>6231</v>
      </c>
      <c r="G1485" s="49">
        <v>117</v>
      </c>
      <c r="H1485" s="48">
        <v>395</v>
      </c>
      <c r="I1485" s="46">
        <v>106</v>
      </c>
      <c r="J1485" s="107">
        <v>28</v>
      </c>
      <c r="K1485" s="227">
        <v>198</v>
      </c>
      <c r="L1485" s="198">
        <v>34</v>
      </c>
      <c r="M1485" s="49">
        <v>27</v>
      </c>
      <c r="N1485" s="77"/>
      <c r="O1485" s="228">
        <v>6348</v>
      </c>
      <c r="P1485" s="228">
        <v>529</v>
      </c>
      <c r="Q1485" s="228">
        <v>198</v>
      </c>
      <c r="R1485" s="228">
        <v>61</v>
      </c>
    </row>
    <row r="1486" spans="2:18" ht="16.5" customHeight="1" x14ac:dyDescent="0.2">
      <c r="B1486" s="182">
        <v>45767</v>
      </c>
      <c r="C1486" s="50">
        <v>17556</v>
      </c>
      <c r="D1486" s="45">
        <v>5749</v>
      </c>
      <c r="E1486" s="51">
        <v>11807</v>
      </c>
      <c r="F1486" s="48">
        <v>5164</v>
      </c>
      <c r="G1486" s="49">
        <v>92</v>
      </c>
      <c r="H1486" s="48">
        <v>245</v>
      </c>
      <c r="I1486" s="46">
        <v>64</v>
      </c>
      <c r="J1486" s="107">
        <v>27</v>
      </c>
      <c r="K1486" s="227">
        <v>124</v>
      </c>
      <c r="L1486" s="198">
        <v>18</v>
      </c>
      <c r="M1486" s="49">
        <v>15</v>
      </c>
      <c r="N1486" s="77"/>
      <c r="O1486" s="228">
        <v>5256</v>
      </c>
      <c r="P1486" s="228">
        <v>336</v>
      </c>
      <c r="Q1486" s="228">
        <v>124</v>
      </c>
      <c r="R1486" s="228">
        <v>33</v>
      </c>
    </row>
    <row r="1487" spans="2:18" ht="16.5" customHeight="1" x14ac:dyDescent="0.2">
      <c r="B1487" s="182">
        <v>45768</v>
      </c>
      <c r="C1487" s="50">
        <v>17109</v>
      </c>
      <c r="D1487" s="45">
        <v>5354</v>
      </c>
      <c r="E1487" s="51">
        <v>11755</v>
      </c>
      <c r="F1487" s="48">
        <v>4737</v>
      </c>
      <c r="G1487" s="49">
        <v>79</v>
      </c>
      <c r="H1487" s="48">
        <v>273</v>
      </c>
      <c r="I1487" s="46">
        <v>73</v>
      </c>
      <c r="J1487" s="107">
        <v>22</v>
      </c>
      <c r="K1487" s="227">
        <v>117</v>
      </c>
      <c r="L1487" s="198">
        <v>38</v>
      </c>
      <c r="M1487" s="49">
        <v>15</v>
      </c>
      <c r="N1487" s="77"/>
      <c r="O1487" s="228">
        <v>4816</v>
      </c>
      <c r="P1487" s="228">
        <v>368</v>
      </c>
      <c r="Q1487" s="228">
        <v>117</v>
      </c>
      <c r="R1487" s="228">
        <v>53</v>
      </c>
    </row>
    <row r="1488" spans="2:18" ht="16.5" customHeight="1" x14ac:dyDescent="0.2">
      <c r="B1488" s="182">
        <v>45769</v>
      </c>
      <c r="C1488" s="50">
        <v>20881</v>
      </c>
      <c r="D1488" s="45">
        <v>8795</v>
      </c>
      <c r="E1488" s="51">
        <v>12086</v>
      </c>
      <c r="F1488" s="48">
        <v>7380</v>
      </c>
      <c r="G1488" s="49">
        <v>185</v>
      </c>
      <c r="H1488" s="48">
        <v>615</v>
      </c>
      <c r="I1488" s="46">
        <v>182</v>
      </c>
      <c r="J1488" s="107">
        <v>49</v>
      </c>
      <c r="K1488" s="227">
        <v>258</v>
      </c>
      <c r="L1488" s="198">
        <v>95</v>
      </c>
      <c r="M1488" s="49">
        <v>31</v>
      </c>
      <c r="N1488" s="77"/>
      <c r="O1488" s="228">
        <v>7565</v>
      </c>
      <c r="P1488" s="228">
        <v>846</v>
      </c>
      <c r="Q1488" s="228">
        <v>258</v>
      </c>
      <c r="R1488" s="228">
        <v>126</v>
      </c>
    </row>
    <row r="1489" spans="2:18" ht="16.5" customHeight="1" x14ac:dyDescent="0.2">
      <c r="B1489" s="182">
        <v>45770</v>
      </c>
      <c r="C1489" s="50">
        <v>23897</v>
      </c>
      <c r="D1489" s="45">
        <v>11152</v>
      </c>
      <c r="E1489" s="51">
        <v>12745</v>
      </c>
      <c r="F1489" s="48">
        <v>9231</v>
      </c>
      <c r="G1489" s="49">
        <v>250</v>
      </c>
      <c r="H1489" s="48">
        <v>784</v>
      </c>
      <c r="I1489" s="46">
        <v>280</v>
      </c>
      <c r="J1489" s="107">
        <v>50</v>
      </c>
      <c r="K1489" s="227">
        <v>366</v>
      </c>
      <c r="L1489" s="198">
        <v>143</v>
      </c>
      <c r="M1489" s="49">
        <v>48</v>
      </c>
      <c r="N1489" s="77"/>
      <c r="O1489" s="228">
        <v>9481</v>
      </c>
      <c r="P1489" s="228">
        <v>1114</v>
      </c>
      <c r="Q1489" s="228">
        <v>366</v>
      </c>
      <c r="R1489" s="228">
        <v>191</v>
      </c>
    </row>
    <row r="1490" spans="2:18" ht="16.5" customHeight="1" x14ac:dyDescent="0.2">
      <c r="B1490" s="182">
        <v>45771</v>
      </c>
      <c r="C1490" s="50">
        <v>25292</v>
      </c>
      <c r="D1490" s="45">
        <v>11731</v>
      </c>
      <c r="E1490" s="51">
        <v>13561</v>
      </c>
      <c r="F1490" s="48">
        <v>9642</v>
      </c>
      <c r="G1490" s="49">
        <v>254</v>
      </c>
      <c r="H1490" s="48">
        <v>889</v>
      </c>
      <c r="I1490" s="46">
        <v>291</v>
      </c>
      <c r="J1490" s="107">
        <v>66</v>
      </c>
      <c r="K1490" s="227">
        <v>362</v>
      </c>
      <c r="L1490" s="198">
        <v>167</v>
      </c>
      <c r="M1490" s="49">
        <v>60</v>
      </c>
      <c r="N1490" s="77"/>
      <c r="O1490" s="228">
        <v>9896</v>
      </c>
      <c r="P1490" s="228">
        <v>1246</v>
      </c>
      <c r="Q1490" s="228">
        <v>362</v>
      </c>
      <c r="R1490" s="228">
        <v>227</v>
      </c>
    </row>
    <row r="1491" spans="2:18" ht="16.5" customHeight="1" x14ac:dyDescent="0.2">
      <c r="B1491" s="182">
        <v>45772</v>
      </c>
      <c r="C1491" s="50">
        <v>26121</v>
      </c>
      <c r="D1491" s="45">
        <v>12830</v>
      </c>
      <c r="E1491" s="51">
        <v>13291</v>
      </c>
      <c r="F1491" s="48">
        <v>10562</v>
      </c>
      <c r="G1491" s="49">
        <v>268</v>
      </c>
      <c r="H1491" s="48">
        <v>988</v>
      </c>
      <c r="I1491" s="46">
        <v>286</v>
      </c>
      <c r="J1491" s="107">
        <v>83</v>
      </c>
      <c r="K1491" s="227">
        <v>425</v>
      </c>
      <c r="L1491" s="198">
        <v>149</v>
      </c>
      <c r="M1491" s="49">
        <v>69</v>
      </c>
      <c r="N1491" s="77"/>
      <c r="O1491" s="228">
        <v>10830</v>
      </c>
      <c r="P1491" s="228">
        <v>1357</v>
      </c>
      <c r="Q1491" s="228">
        <v>425</v>
      </c>
      <c r="R1491" s="228">
        <v>218</v>
      </c>
    </row>
    <row r="1492" spans="2:18" ht="16.5" customHeight="1" x14ac:dyDescent="0.2">
      <c r="B1492" s="182">
        <v>45773</v>
      </c>
      <c r="C1492" s="50">
        <v>21830</v>
      </c>
      <c r="D1492" s="45">
        <v>8555</v>
      </c>
      <c r="E1492" s="51">
        <v>13275</v>
      </c>
      <c r="F1492" s="48">
        <v>7317</v>
      </c>
      <c r="G1492" s="49">
        <v>145</v>
      </c>
      <c r="H1492" s="48">
        <v>533</v>
      </c>
      <c r="I1492" s="46">
        <v>186</v>
      </c>
      <c r="J1492" s="107">
        <v>35</v>
      </c>
      <c r="K1492" s="227">
        <v>259</v>
      </c>
      <c r="L1492" s="198">
        <v>47</v>
      </c>
      <c r="M1492" s="49">
        <v>33</v>
      </c>
      <c r="N1492" s="77"/>
      <c r="O1492" s="228">
        <v>7462</v>
      </c>
      <c r="P1492" s="228">
        <v>754</v>
      </c>
      <c r="Q1492" s="228">
        <v>259</v>
      </c>
      <c r="R1492" s="228">
        <v>80</v>
      </c>
    </row>
    <row r="1493" spans="2:18" ht="16.5" customHeight="1" x14ac:dyDescent="0.2">
      <c r="B1493" s="182">
        <v>45774</v>
      </c>
      <c r="C1493" s="50">
        <v>19112</v>
      </c>
      <c r="D1493" s="45">
        <v>5907</v>
      </c>
      <c r="E1493" s="51">
        <v>13205</v>
      </c>
      <c r="F1493" s="48">
        <v>5181</v>
      </c>
      <c r="G1493" s="49">
        <v>99</v>
      </c>
      <c r="H1493" s="48">
        <v>334</v>
      </c>
      <c r="I1493" s="46">
        <v>80</v>
      </c>
      <c r="J1493" s="107">
        <v>22</v>
      </c>
      <c r="K1493" s="227">
        <v>158</v>
      </c>
      <c r="L1493" s="198">
        <v>17</v>
      </c>
      <c r="M1493" s="49">
        <v>16</v>
      </c>
      <c r="N1493" s="77"/>
      <c r="O1493" s="228">
        <v>5280</v>
      </c>
      <c r="P1493" s="228">
        <v>436</v>
      </c>
      <c r="Q1493" s="228">
        <v>158</v>
      </c>
      <c r="R1493" s="228">
        <v>33</v>
      </c>
    </row>
    <row r="1494" spans="2:18" ht="16.5" customHeight="1" x14ac:dyDescent="0.2">
      <c r="B1494" s="182">
        <v>45775</v>
      </c>
      <c r="C1494" s="50">
        <v>22395</v>
      </c>
      <c r="D1494" s="45">
        <v>9157</v>
      </c>
      <c r="E1494" s="51">
        <v>13238</v>
      </c>
      <c r="F1494" s="48">
        <v>7635</v>
      </c>
      <c r="G1494" s="49">
        <v>198</v>
      </c>
      <c r="H1494" s="48">
        <v>650</v>
      </c>
      <c r="I1494" s="46">
        <v>187</v>
      </c>
      <c r="J1494" s="107">
        <v>39</v>
      </c>
      <c r="K1494" s="227">
        <v>281</v>
      </c>
      <c r="L1494" s="198">
        <v>132</v>
      </c>
      <c r="M1494" s="49">
        <v>35</v>
      </c>
      <c r="N1494" s="77"/>
      <c r="O1494" s="228">
        <v>7833</v>
      </c>
      <c r="P1494" s="228">
        <v>876</v>
      </c>
      <c r="Q1494" s="228">
        <v>281</v>
      </c>
      <c r="R1494" s="228">
        <v>167</v>
      </c>
    </row>
    <row r="1495" spans="2:18" ht="16.5" customHeight="1" x14ac:dyDescent="0.2">
      <c r="B1495" s="182">
        <v>45776</v>
      </c>
      <c r="C1495" s="50">
        <v>24891</v>
      </c>
      <c r="D1495" s="45">
        <v>11499</v>
      </c>
      <c r="E1495" s="51">
        <v>13392</v>
      </c>
      <c r="F1495" s="48">
        <v>9425</v>
      </c>
      <c r="G1495" s="49">
        <v>241</v>
      </c>
      <c r="H1495" s="48">
        <v>904</v>
      </c>
      <c r="I1495" s="46">
        <v>235</v>
      </c>
      <c r="J1495" s="107">
        <v>67</v>
      </c>
      <c r="K1495" s="227">
        <v>429</v>
      </c>
      <c r="L1495" s="198">
        <v>156</v>
      </c>
      <c r="M1495" s="49">
        <v>42</v>
      </c>
      <c r="N1495" s="77"/>
      <c r="O1495" s="228">
        <v>9666</v>
      </c>
      <c r="P1495" s="228">
        <v>1206</v>
      </c>
      <c r="Q1495" s="228">
        <v>429</v>
      </c>
      <c r="R1495" s="228">
        <v>198</v>
      </c>
    </row>
    <row r="1496" spans="2:18" ht="16.5" customHeight="1" x14ac:dyDescent="0.2">
      <c r="B1496" s="329">
        <v>45777</v>
      </c>
      <c r="C1496" s="52">
        <v>24799</v>
      </c>
      <c r="D1496" s="53">
        <v>11464</v>
      </c>
      <c r="E1496" s="54">
        <v>13335</v>
      </c>
      <c r="F1496" s="345">
        <v>9269</v>
      </c>
      <c r="G1496" s="346">
        <v>240</v>
      </c>
      <c r="H1496" s="345">
        <v>909</v>
      </c>
      <c r="I1496" s="347">
        <v>317</v>
      </c>
      <c r="J1496" s="348">
        <v>66</v>
      </c>
      <c r="K1496" s="349">
        <v>440</v>
      </c>
      <c r="L1496" s="350">
        <v>174</v>
      </c>
      <c r="M1496" s="346">
        <v>49</v>
      </c>
      <c r="N1496" s="77"/>
      <c r="O1496" s="231">
        <v>9509</v>
      </c>
      <c r="P1496" s="231">
        <v>1292</v>
      </c>
      <c r="Q1496" s="231">
        <v>440</v>
      </c>
      <c r="R1496" s="231">
        <v>223</v>
      </c>
    </row>
  </sheetData>
  <mergeCells count="3">
    <mergeCell ref="F4:M4"/>
    <mergeCell ref="O4:R4"/>
    <mergeCell ref="B2:E2"/>
  </mergeCells>
  <conditionalFormatting sqref="B536">
    <cfRule type="expression" dxfId="2" priority="14">
      <formula>#REF!=1</formula>
    </cfRule>
  </conditionalFormatting>
  <hyperlinks>
    <hyperlink ref="B3" location="Contents!A1" display="Contents" xr:uid="{2AC268C5-678C-404A-93AE-671B3CB33159}"/>
  </hyperlinks>
  <pageMargins left="0.7" right="0.7" top="0.75" bottom="0.75" header="0.3" footer="0.3"/>
  <pageSetup paperSize="9"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28D3E-CD8E-4D31-BF47-5942EC197C97}">
  <sheetPr codeName="Sheet22"/>
  <dimension ref="A1:AV221"/>
  <sheetViews>
    <sheetView showGridLines="0" zoomScale="85" zoomScaleNormal="85" workbookViewId="0">
      <pane ySplit="7" topLeftCell="A202" activePane="bottomLeft" state="frozen"/>
      <selection activeCell="B1470" sqref="B1470"/>
      <selection pane="bottomLeft"/>
    </sheetView>
  </sheetViews>
  <sheetFormatPr defaultColWidth="7.09765625" defaultRowHeight="14.25" x14ac:dyDescent="0.2"/>
  <cols>
    <col min="1" max="1" width="3" customWidth="1"/>
    <col min="2" max="2" width="12.796875" style="19" customWidth="1"/>
    <col min="3" max="4" width="15.09765625" style="19" customWidth="1"/>
    <col min="5" max="5" width="15.09765625" style="20" customWidth="1"/>
    <col min="6" max="23" width="12.8984375" style="18" customWidth="1"/>
    <col min="24" max="42" width="12.8984375" style="19" customWidth="1"/>
    <col min="43" max="16384" width="7.09765625" style="19"/>
  </cols>
  <sheetData>
    <row r="1" spans="2:48" ht="33.75" customHeight="1" x14ac:dyDescent="0.2">
      <c r="B1" s="31" t="s">
        <v>463</v>
      </c>
    </row>
    <row r="2" spans="2:48" ht="21.6" customHeight="1" x14ac:dyDescent="0.2">
      <c r="B2" s="9" t="s">
        <v>403</v>
      </c>
      <c r="D2" s="20"/>
    </row>
    <row r="3" spans="2:48" ht="21.6" customHeight="1" x14ac:dyDescent="0.2">
      <c r="B3" s="392" t="s">
        <v>464</v>
      </c>
      <c r="C3" s="392"/>
      <c r="D3" s="392"/>
      <c r="E3" s="392"/>
    </row>
    <row r="4" spans="2:48" ht="21.6" customHeight="1" x14ac:dyDescent="0.2">
      <c r="B4" s="392"/>
      <c r="C4" s="392"/>
      <c r="D4" s="392"/>
      <c r="E4" s="392"/>
    </row>
    <row r="5" spans="2:48" ht="25.5" customHeight="1" x14ac:dyDescent="0.2">
      <c r="B5" s="392"/>
      <c r="C5" s="392"/>
      <c r="D5" s="392"/>
      <c r="E5" s="392"/>
      <c r="F5" s="393" t="s">
        <v>465</v>
      </c>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394"/>
      <c r="AN5" s="394"/>
      <c r="AO5" s="394"/>
      <c r="AP5" s="395"/>
    </row>
    <row r="6" spans="2:48" ht="25.5" customHeight="1" x14ac:dyDescent="0.2">
      <c r="B6" s="285"/>
      <c r="C6" s="285"/>
      <c r="D6" s="285"/>
      <c r="E6" s="285"/>
      <c r="F6" s="393" t="s">
        <v>423</v>
      </c>
      <c r="G6" s="394"/>
      <c r="H6" s="394"/>
      <c r="I6" s="394"/>
      <c r="J6" s="394"/>
      <c r="K6" s="394"/>
      <c r="L6" s="395"/>
      <c r="M6" s="393" t="s">
        <v>466</v>
      </c>
      <c r="N6" s="394"/>
      <c r="O6" s="394"/>
      <c r="P6" s="395"/>
      <c r="Q6" s="393" t="s">
        <v>425</v>
      </c>
      <c r="R6" s="394"/>
      <c r="S6" s="395"/>
      <c r="T6" s="393" t="s">
        <v>426</v>
      </c>
      <c r="U6" s="394"/>
      <c r="V6" s="394"/>
      <c r="W6" s="394"/>
      <c r="X6" s="394"/>
      <c r="Y6" s="394"/>
      <c r="Z6" s="394"/>
      <c r="AA6" s="394"/>
      <c r="AB6" s="394"/>
      <c r="AC6" s="394"/>
      <c r="AD6" s="394"/>
      <c r="AE6" s="395"/>
      <c r="AF6" s="393" t="s">
        <v>427</v>
      </c>
      <c r="AG6" s="394"/>
      <c r="AH6" s="394"/>
      <c r="AI6" s="394"/>
      <c r="AJ6" s="394"/>
      <c r="AK6" s="394"/>
      <c r="AL6" s="394"/>
      <c r="AM6" s="394"/>
      <c r="AN6" s="394"/>
      <c r="AO6" s="394"/>
      <c r="AP6" s="395"/>
    </row>
    <row r="7" spans="2:48" ht="94.15" customHeight="1" x14ac:dyDescent="0.2">
      <c r="B7" s="64" t="s">
        <v>467</v>
      </c>
      <c r="C7" s="146" t="s">
        <v>468</v>
      </c>
      <c r="D7" s="65" t="s">
        <v>469</v>
      </c>
      <c r="E7" s="66" t="s">
        <v>470</v>
      </c>
      <c r="F7" s="216" t="s">
        <v>233</v>
      </c>
      <c r="G7" s="216" t="s">
        <v>234</v>
      </c>
      <c r="H7" s="216" t="s">
        <v>235</v>
      </c>
      <c r="I7" s="216" t="s">
        <v>236</v>
      </c>
      <c r="J7" s="216" t="s">
        <v>237</v>
      </c>
      <c r="K7" s="216" t="s">
        <v>238</v>
      </c>
      <c r="L7" s="216" t="s">
        <v>239</v>
      </c>
      <c r="M7" s="216" t="s">
        <v>240</v>
      </c>
      <c r="N7" s="216" t="s">
        <v>241</v>
      </c>
      <c r="O7" s="216" t="s">
        <v>242</v>
      </c>
      <c r="P7" s="216" t="s">
        <v>243</v>
      </c>
      <c r="Q7" s="216" t="s">
        <v>244</v>
      </c>
      <c r="R7" s="216" t="s">
        <v>245</v>
      </c>
      <c r="S7" s="216" t="s">
        <v>246</v>
      </c>
      <c r="T7" s="216" t="s">
        <v>247</v>
      </c>
      <c r="U7" s="216" t="s">
        <v>248</v>
      </c>
      <c r="V7" s="216" t="s">
        <v>249</v>
      </c>
      <c r="W7" s="216" t="s">
        <v>250</v>
      </c>
      <c r="X7" s="216" t="s">
        <v>251</v>
      </c>
      <c r="Y7" s="216" t="s">
        <v>252</v>
      </c>
      <c r="Z7" s="216" t="s">
        <v>253</v>
      </c>
      <c r="AA7" s="216" t="s">
        <v>254</v>
      </c>
      <c r="AB7" s="216" t="s">
        <v>255</v>
      </c>
      <c r="AC7" s="216" t="s">
        <v>256</v>
      </c>
      <c r="AD7" s="216" t="s">
        <v>257</v>
      </c>
      <c r="AE7" s="216" t="s">
        <v>258</v>
      </c>
      <c r="AF7" s="216" t="s">
        <v>259</v>
      </c>
      <c r="AG7" s="216" t="s">
        <v>260</v>
      </c>
      <c r="AH7" s="216" t="s">
        <v>261</v>
      </c>
      <c r="AI7" s="216" t="s">
        <v>262</v>
      </c>
      <c r="AJ7" s="216" t="s">
        <v>263</v>
      </c>
      <c r="AK7" s="216" t="s">
        <v>264</v>
      </c>
      <c r="AL7" s="216" t="s">
        <v>265</v>
      </c>
      <c r="AM7" s="216" t="s">
        <v>266</v>
      </c>
      <c r="AN7" s="216" t="s">
        <v>267</v>
      </c>
      <c r="AO7" s="216" t="s">
        <v>268</v>
      </c>
      <c r="AP7" s="219" t="s">
        <v>269</v>
      </c>
      <c r="AR7" s="219" t="s">
        <v>423</v>
      </c>
      <c r="AS7" s="219" t="s">
        <v>424</v>
      </c>
      <c r="AT7" s="219" t="s">
        <v>425</v>
      </c>
      <c r="AU7" s="219" t="s">
        <v>426</v>
      </c>
      <c r="AV7" s="219" t="s">
        <v>427</v>
      </c>
    </row>
    <row r="8" spans="2:48" ht="16.5" customHeight="1" x14ac:dyDescent="0.2">
      <c r="B8" s="67">
        <v>44281</v>
      </c>
      <c r="C8" s="47">
        <v>0</v>
      </c>
      <c r="D8" s="45">
        <v>21880</v>
      </c>
      <c r="E8" s="51">
        <v>16873</v>
      </c>
      <c r="F8" s="205" t="s">
        <v>0</v>
      </c>
      <c r="G8" s="45" t="s">
        <v>0</v>
      </c>
      <c r="H8" s="45" t="s">
        <v>0</v>
      </c>
      <c r="I8" s="45" t="s">
        <v>0</v>
      </c>
      <c r="J8" s="45" t="s">
        <v>0</v>
      </c>
      <c r="K8" s="45" t="s">
        <v>0</v>
      </c>
      <c r="L8" s="45" t="s">
        <v>0</v>
      </c>
      <c r="M8" s="45" t="s">
        <v>0</v>
      </c>
      <c r="N8" s="45" t="s">
        <v>0</v>
      </c>
      <c r="O8" s="45" t="s">
        <v>0</v>
      </c>
      <c r="P8" s="45" t="s">
        <v>0</v>
      </c>
      <c r="Q8" s="45" t="s">
        <v>0</v>
      </c>
      <c r="R8" s="45" t="s">
        <v>0</v>
      </c>
      <c r="S8" s="45" t="s">
        <v>0</v>
      </c>
      <c r="T8" s="45" t="s">
        <v>0</v>
      </c>
      <c r="U8" s="45" t="s">
        <v>0</v>
      </c>
      <c r="V8" s="45" t="s">
        <v>0</v>
      </c>
      <c r="W8" s="45" t="s">
        <v>0</v>
      </c>
      <c r="X8" s="45" t="s">
        <v>0</v>
      </c>
      <c r="Y8" s="45" t="s">
        <v>0</v>
      </c>
      <c r="Z8" s="45" t="s">
        <v>0</v>
      </c>
      <c r="AA8" s="45" t="s">
        <v>0</v>
      </c>
      <c r="AB8" s="45" t="s">
        <v>0</v>
      </c>
      <c r="AC8" s="45" t="s">
        <v>0</v>
      </c>
      <c r="AD8" s="45" t="s">
        <v>0</v>
      </c>
      <c r="AE8" s="45" t="s">
        <v>0</v>
      </c>
      <c r="AF8" s="45" t="s">
        <v>0</v>
      </c>
      <c r="AG8" s="45" t="s">
        <v>0</v>
      </c>
      <c r="AH8" s="45" t="s">
        <v>0</v>
      </c>
      <c r="AI8" s="45" t="s">
        <v>0</v>
      </c>
      <c r="AJ8" s="45" t="s">
        <v>0</v>
      </c>
      <c r="AK8" s="45" t="s">
        <v>0</v>
      </c>
      <c r="AL8" s="45" t="s">
        <v>0</v>
      </c>
      <c r="AM8" s="45" t="s">
        <v>0</v>
      </c>
      <c r="AN8" s="45" t="s">
        <v>0</v>
      </c>
      <c r="AO8" s="45" t="s">
        <v>0</v>
      </c>
      <c r="AP8" s="51" t="s">
        <v>0</v>
      </c>
      <c r="AR8" s="297">
        <v>0</v>
      </c>
      <c r="AS8" s="71">
        <v>0</v>
      </c>
      <c r="AT8" s="71">
        <v>0</v>
      </c>
      <c r="AU8" s="71">
        <v>0</v>
      </c>
      <c r="AV8" s="72">
        <v>0</v>
      </c>
    </row>
    <row r="9" spans="2:48" ht="16.5" customHeight="1" x14ac:dyDescent="0.2">
      <c r="B9" s="67">
        <v>44288</v>
      </c>
      <c r="C9" s="47">
        <v>0</v>
      </c>
      <c r="D9" s="45">
        <v>24903</v>
      </c>
      <c r="E9" s="51">
        <v>19424</v>
      </c>
      <c r="F9" s="50" t="s">
        <v>0</v>
      </c>
      <c r="G9" s="45" t="s">
        <v>0</v>
      </c>
      <c r="H9" s="45" t="s">
        <v>0</v>
      </c>
      <c r="I9" s="45" t="s">
        <v>0</v>
      </c>
      <c r="J9" s="45" t="s">
        <v>0</v>
      </c>
      <c r="K9" s="45" t="s">
        <v>0</v>
      </c>
      <c r="L9" s="45" t="s">
        <v>0</v>
      </c>
      <c r="M9" s="45" t="s">
        <v>0</v>
      </c>
      <c r="N9" s="45" t="s">
        <v>0</v>
      </c>
      <c r="O9" s="45" t="s">
        <v>0</v>
      </c>
      <c r="P9" s="45" t="s">
        <v>0</v>
      </c>
      <c r="Q9" s="45" t="s">
        <v>0</v>
      </c>
      <c r="R9" s="45" t="s">
        <v>0</v>
      </c>
      <c r="S9" s="45" t="s">
        <v>0</v>
      </c>
      <c r="T9" s="45" t="s">
        <v>0</v>
      </c>
      <c r="U9" s="45" t="s">
        <v>0</v>
      </c>
      <c r="V9" s="45" t="s">
        <v>0</v>
      </c>
      <c r="W9" s="45" t="s">
        <v>0</v>
      </c>
      <c r="X9" s="45" t="s">
        <v>0</v>
      </c>
      <c r="Y9" s="45" t="s">
        <v>0</v>
      </c>
      <c r="Z9" s="45" t="s">
        <v>0</v>
      </c>
      <c r="AA9" s="45" t="s">
        <v>0</v>
      </c>
      <c r="AB9" s="45" t="s">
        <v>0</v>
      </c>
      <c r="AC9" s="45" t="s">
        <v>0</v>
      </c>
      <c r="AD9" s="45" t="s">
        <v>0</v>
      </c>
      <c r="AE9" s="45" t="s">
        <v>0</v>
      </c>
      <c r="AF9" s="45" t="s">
        <v>0</v>
      </c>
      <c r="AG9" s="45" t="s">
        <v>0</v>
      </c>
      <c r="AH9" s="45" t="s">
        <v>0</v>
      </c>
      <c r="AI9" s="45" t="s">
        <v>0</v>
      </c>
      <c r="AJ9" s="45" t="s">
        <v>0</v>
      </c>
      <c r="AK9" s="45" t="s">
        <v>0</v>
      </c>
      <c r="AL9" s="45" t="s">
        <v>0</v>
      </c>
      <c r="AM9" s="45" t="s">
        <v>0</v>
      </c>
      <c r="AN9" s="45" t="s">
        <v>0</v>
      </c>
      <c r="AO9" s="45" t="s">
        <v>0</v>
      </c>
      <c r="AP9" s="51" t="s">
        <v>0</v>
      </c>
      <c r="AR9" s="205">
        <v>0</v>
      </c>
      <c r="AS9" s="45">
        <v>0</v>
      </c>
      <c r="AT9" s="45">
        <v>0</v>
      </c>
      <c r="AU9" s="45">
        <v>0</v>
      </c>
      <c r="AV9" s="51">
        <v>0</v>
      </c>
    </row>
    <row r="10" spans="2:48" ht="16.5" customHeight="1" x14ac:dyDescent="0.2">
      <c r="B10" s="67">
        <v>44295</v>
      </c>
      <c r="C10" s="47">
        <v>0</v>
      </c>
      <c r="D10" s="45">
        <v>25671</v>
      </c>
      <c r="E10" s="51">
        <v>20584</v>
      </c>
      <c r="F10" s="50" t="s">
        <v>0</v>
      </c>
      <c r="G10" s="45" t="s">
        <v>0</v>
      </c>
      <c r="H10" s="45" t="s">
        <v>0</v>
      </c>
      <c r="I10" s="45" t="s">
        <v>0</v>
      </c>
      <c r="J10" s="45" t="s">
        <v>0</v>
      </c>
      <c r="K10" s="45" t="s">
        <v>0</v>
      </c>
      <c r="L10" s="45" t="s">
        <v>0</v>
      </c>
      <c r="M10" s="45" t="s">
        <v>0</v>
      </c>
      <c r="N10" s="45" t="s">
        <v>0</v>
      </c>
      <c r="O10" s="45" t="s">
        <v>0</v>
      </c>
      <c r="P10" s="45" t="s">
        <v>0</v>
      </c>
      <c r="Q10" s="45" t="s">
        <v>0</v>
      </c>
      <c r="R10" s="45" t="s">
        <v>0</v>
      </c>
      <c r="S10" s="45" t="s">
        <v>0</v>
      </c>
      <c r="T10" s="45" t="s">
        <v>0</v>
      </c>
      <c r="U10" s="45" t="s">
        <v>0</v>
      </c>
      <c r="V10" s="45" t="s">
        <v>0</v>
      </c>
      <c r="W10" s="45" t="s">
        <v>0</v>
      </c>
      <c r="X10" s="45" t="s">
        <v>0</v>
      </c>
      <c r="Y10" s="45" t="s">
        <v>0</v>
      </c>
      <c r="Z10" s="45" t="s">
        <v>0</v>
      </c>
      <c r="AA10" s="45" t="s">
        <v>0</v>
      </c>
      <c r="AB10" s="45" t="s">
        <v>0</v>
      </c>
      <c r="AC10" s="45" t="s">
        <v>0</v>
      </c>
      <c r="AD10" s="45" t="s">
        <v>0</v>
      </c>
      <c r="AE10" s="45" t="s">
        <v>0</v>
      </c>
      <c r="AF10" s="45" t="s">
        <v>0</v>
      </c>
      <c r="AG10" s="45" t="s">
        <v>0</v>
      </c>
      <c r="AH10" s="45" t="s">
        <v>0</v>
      </c>
      <c r="AI10" s="45" t="s">
        <v>0</v>
      </c>
      <c r="AJ10" s="45" t="s">
        <v>0</v>
      </c>
      <c r="AK10" s="45" t="s">
        <v>0</v>
      </c>
      <c r="AL10" s="45" t="s">
        <v>0</v>
      </c>
      <c r="AM10" s="45" t="s">
        <v>0</v>
      </c>
      <c r="AN10" s="45" t="s">
        <v>0</v>
      </c>
      <c r="AO10" s="45" t="s">
        <v>0</v>
      </c>
      <c r="AP10" s="51" t="s">
        <v>0</v>
      </c>
      <c r="AR10" s="205">
        <v>0</v>
      </c>
      <c r="AS10" s="45">
        <v>0</v>
      </c>
      <c r="AT10" s="45">
        <v>0</v>
      </c>
      <c r="AU10" s="45">
        <v>0</v>
      </c>
      <c r="AV10" s="51">
        <v>0</v>
      </c>
    </row>
    <row r="11" spans="2:48" ht="16.5" customHeight="1" x14ac:dyDescent="0.2">
      <c r="B11" s="67">
        <v>44302</v>
      </c>
      <c r="C11" s="47">
        <v>0</v>
      </c>
      <c r="D11" s="45">
        <v>27931</v>
      </c>
      <c r="E11" s="51">
        <v>22846</v>
      </c>
      <c r="F11" s="50" t="s">
        <v>0</v>
      </c>
      <c r="G11" s="45" t="s">
        <v>0</v>
      </c>
      <c r="H11" s="45" t="s">
        <v>0</v>
      </c>
      <c r="I11" s="45" t="s">
        <v>0</v>
      </c>
      <c r="J11" s="45" t="s">
        <v>0</v>
      </c>
      <c r="K11" s="45" t="s">
        <v>0</v>
      </c>
      <c r="L11" s="45" t="s">
        <v>0</v>
      </c>
      <c r="M11" s="45" t="s">
        <v>0</v>
      </c>
      <c r="N11" s="45" t="s">
        <v>0</v>
      </c>
      <c r="O11" s="45" t="s">
        <v>0</v>
      </c>
      <c r="P11" s="45" t="s">
        <v>0</v>
      </c>
      <c r="Q11" s="45" t="s">
        <v>0</v>
      </c>
      <c r="R11" s="45" t="s">
        <v>0</v>
      </c>
      <c r="S11" s="45" t="s">
        <v>0</v>
      </c>
      <c r="T11" s="45" t="s">
        <v>0</v>
      </c>
      <c r="U11" s="45" t="s">
        <v>0</v>
      </c>
      <c r="V11" s="45" t="s">
        <v>0</v>
      </c>
      <c r="W11" s="45" t="s">
        <v>0</v>
      </c>
      <c r="X11" s="45" t="s">
        <v>0</v>
      </c>
      <c r="Y11" s="45" t="s">
        <v>0</v>
      </c>
      <c r="Z11" s="45" t="s">
        <v>0</v>
      </c>
      <c r="AA11" s="45" t="s">
        <v>0</v>
      </c>
      <c r="AB11" s="45" t="s">
        <v>0</v>
      </c>
      <c r="AC11" s="45" t="s">
        <v>0</v>
      </c>
      <c r="AD11" s="45" t="s">
        <v>0</v>
      </c>
      <c r="AE11" s="45" t="s">
        <v>0</v>
      </c>
      <c r="AF11" s="45" t="s">
        <v>0</v>
      </c>
      <c r="AG11" s="45" t="s">
        <v>0</v>
      </c>
      <c r="AH11" s="45" t="s">
        <v>0</v>
      </c>
      <c r="AI11" s="45" t="s">
        <v>0</v>
      </c>
      <c r="AJ11" s="45" t="s">
        <v>0</v>
      </c>
      <c r="AK11" s="45" t="s">
        <v>0</v>
      </c>
      <c r="AL11" s="45" t="s">
        <v>0</v>
      </c>
      <c r="AM11" s="45" t="s">
        <v>0</v>
      </c>
      <c r="AN11" s="45" t="s">
        <v>0</v>
      </c>
      <c r="AO11" s="45" t="s">
        <v>0</v>
      </c>
      <c r="AP11" s="51" t="s">
        <v>0</v>
      </c>
      <c r="AR11" s="205">
        <v>0</v>
      </c>
      <c r="AS11" s="45">
        <v>0</v>
      </c>
      <c r="AT11" s="45">
        <v>0</v>
      </c>
      <c r="AU11" s="45">
        <v>0</v>
      </c>
      <c r="AV11" s="51">
        <v>0</v>
      </c>
    </row>
    <row r="12" spans="2:48" ht="16.5" customHeight="1" x14ac:dyDescent="0.2">
      <c r="B12" s="67">
        <v>44309</v>
      </c>
      <c r="C12" s="47">
        <v>0</v>
      </c>
      <c r="D12" s="45">
        <v>27943</v>
      </c>
      <c r="E12" s="51">
        <v>22274</v>
      </c>
      <c r="F12" s="50" t="s">
        <v>0</v>
      </c>
      <c r="G12" s="45" t="s">
        <v>0</v>
      </c>
      <c r="H12" s="45" t="s">
        <v>0</v>
      </c>
      <c r="I12" s="45" t="s">
        <v>0</v>
      </c>
      <c r="J12" s="45" t="s">
        <v>0</v>
      </c>
      <c r="K12" s="45" t="s">
        <v>0</v>
      </c>
      <c r="L12" s="45" t="s">
        <v>0</v>
      </c>
      <c r="M12" s="45" t="s">
        <v>0</v>
      </c>
      <c r="N12" s="45" t="s">
        <v>0</v>
      </c>
      <c r="O12" s="45" t="s">
        <v>0</v>
      </c>
      <c r="P12" s="45" t="s">
        <v>0</v>
      </c>
      <c r="Q12" s="45" t="s">
        <v>0</v>
      </c>
      <c r="R12" s="45" t="s">
        <v>0</v>
      </c>
      <c r="S12" s="45" t="s">
        <v>0</v>
      </c>
      <c r="T12" s="45" t="s">
        <v>0</v>
      </c>
      <c r="U12" s="45" t="s">
        <v>0</v>
      </c>
      <c r="V12" s="45" t="s">
        <v>0</v>
      </c>
      <c r="W12" s="45" t="s">
        <v>0</v>
      </c>
      <c r="X12" s="45" t="s">
        <v>0</v>
      </c>
      <c r="Y12" s="45" t="s">
        <v>0</v>
      </c>
      <c r="Z12" s="45" t="s">
        <v>0</v>
      </c>
      <c r="AA12" s="45" t="s">
        <v>0</v>
      </c>
      <c r="AB12" s="45" t="s">
        <v>0</v>
      </c>
      <c r="AC12" s="45" t="s">
        <v>0</v>
      </c>
      <c r="AD12" s="45" t="s">
        <v>0</v>
      </c>
      <c r="AE12" s="45" t="s">
        <v>0</v>
      </c>
      <c r="AF12" s="45" t="s">
        <v>0</v>
      </c>
      <c r="AG12" s="45" t="s">
        <v>0</v>
      </c>
      <c r="AH12" s="45" t="s">
        <v>0</v>
      </c>
      <c r="AI12" s="45" t="s">
        <v>0</v>
      </c>
      <c r="AJ12" s="45" t="s">
        <v>0</v>
      </c>
      <c r="AK12" s="45" t="s">
        <v>0</v>
      </c>
      <c r="AL12" s="45" t="s">
        <v>0</v>
      </c>
      <c r="AM12" s="45" t="s">
        <v>0</v>
      </c>
      <c r="AN12" s="45" t="s">
        <v>0</v>
      </c>
      <c r="AO12" s="45" t="s">
        <v>0</v>
      </c>
      <c r="AP12" s="51" t="s">
        <v>0</v>
      </c>
      <c r="AR12" s="205">
        <v>0</v>
      </c>
      <c r="AS12" s="45">
        <v>0</v>
      </c>
      <c r="AT12" s="45">
        <v>0</v>
      </c>
      <c r="AU12" s="45">
        <v>0</v>
      </c>
      <c r="AV12" s="51">
        <v>0</v>
      </c>
    </row>
    <row r="13" spans="2:48" ht="16.5" customHeight="1" x14ac:dyDescent="0.2">
      <c r="B13" s="67">
        <v>44316</v>
      </c>
      <c r="C13" s="47">
        <v>0</v>
      </c>
      <c r="D13" s="45">
        <v>28490</v>
      </c>
      <c r="E13" s="51">
        <v>22385</v>
      </c>
      <c r="F13" s="50" t="s">
        <v>0</v>
      </c>
      <c r="G13" s="45" t="s">
        <v>0</v>
      </c>
      <c r="H13" s="45" t="s">
        <v>0</v>
      </c>
      <c r="I13" s="45" t="s">
        <v>0</v>
      </c>
      <c r="J13" s="45" t="s">
        <v>0</v>
      </c>
      <c r="K13" s="45" t="s">
        <v>0</v>
      </c>
      <c r="L13" s="45" t="s">
        <v>0</v>
      </c>
      <c r="M13" s="45" t="s">
        <v>0</v>
      </c>
      <c r="N13" s="45" t="s">
        <v>0</v>
      </c>
      <c r="O13" s="45" t="s">
        <v>0</v>
      </c>
      <c r="P13" s="45" t="s">
        <v>0</v>
      </c>
      <c r="Q13" s="45" t="s">
        <v>0</v>
      </c>
      <c r="R13" s="45" t="s">
        <v>0</v>
      </c>
      <c r="S13" s="45" t="s">
        <v>0</v>
      </c>
      <c r="T13" s="45" t="s">
        <v>0</v>
      </c>
      <c r="U13" s="45" t="s">
        <v>0</v>
      </c>
      <c r="V13" s="45" t="s">
        <v>0</v>
      </c>
      <c r="W13" s="45" t="s">
        <v>0</v>
      </c>
      <c r="X13" s="45" t="s">
        <v>0</v>
      </c>
      <c r="Y13" s="45" t="s">
        <v>0</v>
      </c>
      <c r="Z13" s="45" t="s">
        <v>0</v>
      </c>
      <c r="AA13" s="45" t="s">
        <v>0</v>
      </c>
      <c r="AB13" s="45" t="s">
        <v>0</v>
      </c>
      <c r="AC13" s="45" t="s">
        <v>0</v>
      </c>
      <c r="AD13" s="45" t="s">
        <v>0</v>
      </c>
      <c r="AE13" s="45" t="s">
        <v>0</v>
      </c>
      <c r="AF13" s="45" t="s">
        <v>0</v>
      </c>
      <c r="AG13" s="45" t="s">
        <v>0</v>
      </c>
      <c r="AH13" s="45" t="s">
        <v>0</v>
      </c>
      <c r="AI13" s="45" t="s">
        <v>0</v>
      </c>
      <c r="AJ13" s="45" t="s">
        <v>0</v>
      </c>
      <c r="AK13" s="45" t="s">
        <v>0</v>
      </c>
      <c r="AL13" s="45" t="s">
        <v>0</v>
      </c>
      <c r="AM13" s="45" t="s">
        <v>0</v>
      </c>
      <c r="AN13" s="45" t="s">
        <v>0</v>
      </c>
      <c r="AO13" s="45" t="s">
        <v>0</v>
      </c>
      <c r="AP13" s="51" t="s">
        <v>0</v>
      </c>
      <c r="AR13" s="205">
        <v>0</v>
      </c>
      <c r="AS13" s="45">
        <v>0</v>
      </c>
      <c r="AT13" s="45">
        <v>0</v>
      </c>
      <c r="AU13" s="45">
        <v>0</v>
      </c>
      <c r="AV13" s="51">
        <v>0</v>
      </c>
    </row>
    <row r="14" spans="2:48" ht="16.5" customHeight="1" x14ac:dyDescent="0.2">
      <c r="B14" s="67">
        <v>44323</v>
      </c>
      <c r="C14" s="47">
        <v>0</v>
      </c>
      <c r="D14" s="45">
        <v>30774</v>
      </c>
      <c r="E14" s="51">
        <v>24116</v>
      </c>
      <c r="F14" s="50" t="s">
        <v>0</v>
      </c>
      <c r="G14" s="45" t="s">
        <v>0</v>
      </c>
      <c r="H14" s="45" t="s">
        <v>0</v>
      </c>
      <c r="I14" s="45" t="s">
        <v>0</v>
      </c>
      <c r="J14" s="45" t="s">
        <v>0</v>
      </c>
      <c r="K14" s="45" t="s">
        <v>0</v>
      </c>
      <c r="L14" s="45" t="s">
        <v>0</v>
      </c>
      <c r="M14" s="45" t="s">
        <v>0</v>
      </c>
      <c r="N14" s="45" t="s">
        <v>0</v>
      </c>
      <c r="O14" s="45" t="s">
        <v>0</v>
      </c>
      <c r="P14" s="45" t="s">
        <v>0</v>
      </c>
      <c r="Q14" s="45" t="s">
        <v>0</v>
      </c>
      <c r="R14" s="45" t="s">
        <v>0</v>
      </c>
      <c r="S14" s="45" t="s">
        <v>0</v>
      </c>
      <c r="T14" s="45" t="s">
        <v>0</v>
      </c>
      <c r="U14" s="45" t="s">
        <v>0</v>
      </c>
      <c r="V14" s="45" t="s">
        <v>0</v>
      </c>
      <c r="W14" s="45" t="s">
        <v>0</v>
      </c>
      <c r="X14" s="45" t="s">
        <v>0</v>
      </c>
      <c r="Y14" s="45" t="s">
        <v>0</v>
      </c>
      <c r="Z14" s="45" t="s">
        <v>0</v>
      </c>
      <c r="AA14" s="45" t="s">
        <v>0</v>
      </c>
      <c r="AB14" s="45" t="s">
        <v>0</v>
      </c>
      <c r="AC14" s="45" t="s">
        <v>0</v>
      </c>
      <c r="AD14" s="45" t="s">
        <v>0</v>
      </c>
      <c r="AE14" s="45" t="s">
        <v>0</v>
      </c>
      <c r="AF14" s="45" t="s">
        <v>0</v>
      </c>
      <c r="AG14" s="45" t="s">
        <v>0</v>
      </c>
      <c r="AH14" s="45" t="s">
        <v>0</v>
      </c>
      <c r="AI14" s="45" t="s">
        <v>0</v>
      </c>
      <c r="AJ14" s="45" t="s">
        <v>0</v>
      </c>
      <c r="AK14" s="45" t="s">
        <v>0</v>
      </c>
      <c r="AL14" s="45" t="s">
        <v>0</v>
      </c>
      <c r="AM14" s="45" t="s">
        <v>0</v>
      </c>
      <c r="AN14" s="45" t="s">
        <v>0</v>
      </c>
      <c r="AO14" s="45" t="s">
        <v>0</v>
      </c>
      <c r="AP14" s="51" t="s">
        <v>0</v>
      </c>
      <c r="AR14" s="205">
        <v>0</v>
      </c>
      <c r="AS14" s="45">
        <v>0</v>
      </c>
      <c r="AT14" s="45">
        <v>0</v>
      </c>
      <c r="AU14" s="45">
        <v>0</v>
      </c>
      <c r="AV14" s="51">
        <v>0</v>
      </c>
    </row>
    <row r="15" spans="2:48" ht="16.5" customHeight="1" x14ac:dyDescent="0.2">
      <c r="B15" s="67">
        <v>44330</v>
      </c>
      <c r="C15" s="47">
        <v>0</v>
      </c>
      <c r="D15" s="45">
        <v>30731</v>
      </c>
      <c r="E15" s="51">
        <v>23995</v>
      </c>
      <c r="F15" s="50" t="s">
        <v>0</v>
      </c>
      <c r="G15" s="45" t="s">
        <v>0</v>
      </c>
      <c r="H15" s="45" t="s">
        <v>0</v>
      </c>
      <c r="I15" s="45" t="s">
        <v>0</v>
      </c>
      <c r="J15" s="45" t="s">
        <v>0</v>
      </c>
      <c r="K15" s="45" t="s">
        <v>0</v>
      </c>
      <c r="L15" s="45" t="s">
        <v>0</v>
      </c>
      <c r="M15" s="45" t="s">
        <v>0</v>
      </c>
      <c r="N15" s="45" t="s">
        <v>0</v>
      </c>
      <c r="O15" s="45" t="s">
        <v>0</v>
      </c>
      <c r="P15" s="45" t="s">
        <v>0</v>
      </c>
      <c r="Q15" s="45" t="s">
        <v>0</v>
      </c>
      <c r="R15" s="45" t="s">
        <v>0</v>
      </c>
      <c r="S15" s="45" t="s">
        <v>0</v>
      </c>
      <c r="T15" s="45" t="s">
        <v>0</v>
      </c>
      <c r="U15" s="45" t="s">
        <v>0</v>
      </c>
      <c r="V15" s="45" t="s">
        <v>0</v>
      </c>
      <c r="W15" s="45" t="s">
        <v>0</v>
      </c>
      <c r="X15" s="45" t="s">
        <v>0</v>
      </c>
      <c r="Y15" s="45" t="s">
        <v>0</v>
      </c>
      <c r="Z15" s="45" t="s">
        <v>0</v>
      </c>
      <c r="AA15" s="45" t="s">
        <v>0</v>
      </c>
      <c r="AB15" s="45" t="s">
        <v>0</v>
      </c>
      <c r="AC15" s="45" t="s">
        <v>0</v>
      </c>
      <c r="AD15" s="45" t="s">
        <v>0</v>
      </c>
      <c r="AE15" s="45" t="s">
        <v>0</v>
      </c>
      <c r="AF15" s="45" t="s">
        <v>0</v>
      </c>
      <c r="AG15" s="45" t="s">
        <v>0</v>
      </c>
      <c r="AH15" s="45" t="s">
        <v>0</v>
      </c>
      <c r="AI15" s="45" t="s">
        <v>0</v>
      </c>
      <c r="AJ15" s="45" t="s">
        <v>0</v>
      </c>
      <c r="AK15" s="45" t="s">
        <v>0</v>
      </c>
      <c r="AL15" s="45" t="s">
        <v>0</v>
      </c>
      <c r="AM15" s="45" t="s">
        <v>0</v>
      </c>
      <c r="AN15" s="45" t="s">
        <v>0</v>
      </c>
      <c r="AO15" s="45" t="s">
        <v>0</v>
      </c>
      <c r="AP15" s="51" t="s">
        <v>0</v>
      </c>
      <c r="AR15" s="205">
        <v>0</v>
      </c>
      <c r="AS15" s="45">
        <v>0</v>
      </c>
      <c r="AT15" s="45">
        <v>0</v>
      </c>
      <c r="AU15" s="45">
        <v>0</v>
      </c>
      <c r="AV15" s="51">
        <v>0</v>
      </c>
    </row>
    <row r="16" spans="2:48" ht="16.5" customHeight="1" x14ac:dyDescent="0.2">
      <c r="B16" s="67">
        <v>44337</v>
      </c>
      <c r="C16" s="47">
        <v>0</v>
      </c>
      <c r="D16" s="45">
        <v>30224</v>
      </c>
      <c r="E16" s="51">
        <v>23148</v>
      </c>
      <c r="F16" s="50" t="s">
        <v>0</v>
      </c>
      <c r="G16" s="45" t="s">
        <v>0</v>
      </c>
      <c r="H16" s="45" t="s">
        <v>0</v>
      </c>
      <c r="I16" s="45" t="s">
        <v>0</v>
      </c>
      <c r="J16" s="45" t="s">
        <v>0</v>
      </c>
      <c r="K16" s="45" t="s">
        <v>0</v>
      </c>
      <c r="L16" s="45" t="s">
        <v>0</v>
      </c>
      <c r="M16" s="45" t="s">
        <v>0</v>
      </c>
      <c r="N16" s="45" t="s">
        <v>0</v>
      </c>
      <c r="O16" s="45" t="s">
        <v>0</v>
      </c>
      <c r="P16" s="45" t="s">
        <v>0</v>
      </c>
      <c r="Q16" s="45" t="s">
        <v>0</v>
      </c>
      <c r="R16" s="45" t="s">
        <v>0</v>
      </c>
      <c r="S16" s="45" t="s">
        <v>0</v>
      </c>
      <c r="T16" s="45" t="s">
        <v>0</v>
      </c>
      <c r="U16" s="45" t="s">
        <v>0</v>
      </c>
      <c r="V16" s="45" t="s">
        <v>0</v>
      </c>
      <c r="W16" s="45" t="s">
        <v>0</v>
      </c>
      <c r="X16" s="45" t="s">
        <v>0</v>
      </c>
      <c r="Y16" s="45" t="s">
        <v>0</v>
      </c>
      <c r="Z16" s="45" t="s">
        <v>0</v>
      </c>
      <c r="AA16" s="45" t="s">
        <v>0</v>
      </c>
      <c r="AB16" s="45" t="s">
        <v>0</v>
      </c>
      <c r="AC16" s="45" t="s">
        <v>0</v>
      </c>
      <c r="AD16" s="45" t="s">
        <v>0</v>
      </c>
      <c r="AE16" s="45" t="s">
        <v>0</v>
      </c>
      <c r="AF16" s="45" t="s">
        <v>0</v>
      </c>
      <c r="AG16" s="45" t="s">
        <v>0</v>
      </c>
      <c r="AH16" s="45" t="s">
        <v>0</v>
      </c>
      <c r="AI16" s="45" t="s">
        <v>0</v>
      </c>
      <c r="AJ16" s="45" t="s">
        <v>0</v>
      </c>
      <c r="AK16" s="45" t="s">
        <v>0</v>
      </c>
      <c r="AL16" s="45" t="s">
        <v>0</v>
      </c>
      <c r="AM16" s="45" t="s">
        <v>0</v>
      </c>
      <c r="AN16" s="45" t="s">
        <v>0</v>
      </c>
      <c r="AO16" s="45" t="s">
        <v>0</v>
      </c>
      <c r="AP16" s="51" t="s">
        <v>0</v>
      </c>
      <c r="AR16" s="205">
        <v>0</v>
      </c>
      <c r="AS16" s="45">
        <v>0</v>
      </c>
      <c r="AT16" s="45">
        <v>0</v>
      </c>
      <c r="AU16" s="45">
        <v>0</v>
      </c>
      <c r="AV16" s="51">
        <v>0</v>
      </c>
    </row>
    <row r="17" spans="2:48" ht="16.5" customHeight="1" x14ac:dyDescent="0.2">
      <c r="B17" s="67">
        <v>44344</v>
      </c>
      <c r="C17" s="47">
        <v>0</v>
      </c>
      <c r="D17" s="45">
        <v>32544</v>
      </c>
      <c r="E17" s="51">
        <v>24753</v>
      </c>
      <c r="F17" s="50" t="s">
        <v>0</v>
      </c>
      <c r="G17" s="45" t="s">
        <v>0</v>
      </c>
      <c r="H17" s="45" t="s">
        <v>0</v>
      </c>
      <c r="I17" s="45" t="s">
        <v>0</v>
      </c>
      <c r="J17" s="45" t="s">
        <v>0</v>
      </c>
      <c r="K17" s="45" t="s">
        <v>0</v>
      </c>
      <c r="L17" s="45" t="s">
        <v>0</v>
      </c>
      <c r="M17" s="45" t="s">
        <v>0</v>
      </c>
      <c r="N17" s="45" t="s">
        <v>0</v>
      </c>
      <c r="O17" s="45" t="s">
        <v>0</v>
      </c>
      <c r="P17" s="45" t="s">
        <v>0</v>
      </c>
      <c r="Q17" s="45" t="s">
        <v>0</v>
      </c>
      <c r="R17" s="45" t="s">
        <v>0</v>
      </c>
      <c r="S17" s="45" t="s">
        <v>0</v>
      </c>
      <c r="T17" s="45" t="s">
        <v>0</v>
      </c>
      <c r="U17" s="45" t="s">
        <v>0</v>
      </c>
      <c r="V17" s="45" t="s">
        <v>0</v>
      </c>
      <c r="W17" s="45" t="s">
        <v>0</v>
      </c>
      <c r="X17" s="45" t="s">
        <v>0</v>
      </c>
      <c r="Y17" s="45" t="s">
        <v>0</v>
      </c>
      <c r="Z17" s="45" t="s">
        <v>0</v>
      </c>
      <c r="AA17" s="45" t="s">
        <v>0</v>
      </c>
      <c r="AB17" s="45" t="s">
        <v>0</v>
      </c>
      <c r="AC17" s="45" t="s">
        <v>0</v>
      </c>
      <c r="AD17" s="45" t="s">
        <v>0</v>
      </c>
      <c r="AE17" s="45" t="s">
        <v>0</v>
      </c>
      <c r="AF17" s="45" t="s">
        <v>0</v>
      </c>
      <c r="AG17" s="45" t="s">
        <v>0</v>
      </c>
      <c r="AH17" s="45" t="s">
        <v>0</v>
      </c>
      <c r="AI17" s="45" t="s">
        <v>0</v>
      </c>
      <c r="AJ17" s="45" t="s">
        <v>0</v>
      </c>
      <c r="AK17" s="45" t="s">
        <v>0</v>
      </c>
      <c r="AL17" s="45" t="s">
        <v>0</v>
      </c>
      <c r="AM17" s="45" t="s">
        <v>0</v>
      </c>
      <c r="AN17" s="45" t="s">
        <v>0</v>
      </c>
      <c r="AO17" s="45" t="s">
        <v>0</v>
      </c>
      <c r="AP17" s="51" t="s">
        <v>0</v>
      </c>
      <c r="AR17" s="205">
        <v>0</v>
      </c>
      <c r="AS17" s="45">
        <v>0</v>
      </c>
      <c r="AT17" s="45">
        <v>0</v>
      </c>
      <c r="AU17" s="45">
        <v>0</v>
      </c>
      <c r="AV17" s="51">
        <v>0</v>
      </c>
    </row>
    <row r="18" spans="2:48" ht="16.5" customHeight="1" x14ac:dyDescent="0.2">
      <c r="B18" s="67">
        <v>44351</v>
      </c>
      <c r="C18" s="47">
        <v>0</v>
      </c>
      <c r="D18" s="45">
        <v>32548</v>
      </c>
      <c r="E18" s="51">
        <v>25375</v>
      </c>
      <c r="F18" s="50" t="s">
        <v>0</v>
      </c>
      <c r="G18" s="45" t="s">
        <v>0</v>
      </c>
      <c r="H18" s="45" t="s">
        <v>0</v>
      </c>
      <c r="I18" s="45" t="s">
        <v>0</v>
      </c>
      <c r="J18" s="45" t="s">
        <v>0</v>
      </c>
      <c r="K18" s="45" t="s">
        <v>0</v>
      </c>
      <c r="L18" s="45" t="s">
        <v>0</v>
      </c>
      <c r="M18" s="45" t="s">
        <v>0</v>
      </c>
      <c r="N18" s="45" t="s">
        <v>0</v>
      </c>
      <c r="O18" s="45" t="s">
        <v>0</v>
      </c>
      <c r="P18" s="45" t="s">
        <v>0</v>
      </c>
      <c r="Q18" s="45" t="s">
        <v>0</v>
      </c>
      <c r="R18" s="45" t="s">
        <v>0</v>
      </c>
      <c r="S18" s="45" t="s">
        <v>0</v>
      </c>
      <c r="T18" s="45" t="s">
        <v>0</v>
      </c>
      <c r="U18" s="45" t="s">
        <v>0</v>
      </c>
      <c r="V18" s="45" t="s">
        <v>0</v>
      </c>
      <c r="W18" s="45" t="s">
        <v>0</v>
      </c>
      <c r="X18" s="45" t="s">
        <v>0</v>
      </c>
      <c r="Y18" s="45" t="s">
        <v>0</v>
      </c>
      <c r="Z18" s="45" t="s">
        <v>0</v>
      </c>
      <c r="AA18" s="45" t="s">
        <v>0</v>
      </c>
      <c r="AB18" s="45" t="s">
        <v>0</v>
      </c>
      <c r="AC18" s="45" t="s">
        <v>0</v>
      </c>
      <c r="AD18" s="45" t="s">
        <v>0</v>
      </c>
      <c r="AE18" s="45" t="s">
        <v>0</v>
      </c>
      <c r="AF18" s="45" t="s">
        <v>0</v>
      </c>
      <c r="AG18" s="45" t="s">
        <v>0</v>
      </c>
      <c r="AH18" s="45" t="s">
        <v>0</v>
      </c>
      <c r="AI18" s="45" t="s">
        <v>0</v>
      </c>
      <c r="AJ18" s="45" t="s">
        <v>0</v>
      </c>
      <c r="AK18" s="45" t="s">
        <v>0</v>
      </c>
      <c r="AL18" s="45" t="s">
        <v>0</v>
      </c>
      <c r="AM18" s="45" t="s">
        <v>0</v>
      </c>
      <c r="AN18" s="45" t="s">
        <v>0</v>
      </c>
      <c r="AO18" s="45" t="s">
        <v>0</v>
      </c>
      <c r="AP18" s="51" t="s">
        <v>0</v>
      </c>
      <c r="AR18" s="205">
        <v>0</v>
      </c>
      <c r="AS18" s="45">
        <v>0</v>
      </c>
      <c r="AT18" s="45">
        <v>0</v>
      </c>
      <c r="AU18" s="45">
        <v>0</v>
      </c>
      <c r="AV18" s="51">
        <v>0</v>
      </c>
    </row>
    <row r="19" spans="2:48" ht="16.5" customHeight="1" x14ac:dyDescent="0.2">
      <c r="B19" s="67">
        <v>44358</v>
      </c>
      <c r="C19" s="47">
        <v>0</v>
      </c>
      <c r="D19" s="45">
        <v>31341</v>
      </c>
      <c r="E19" s="51">
        <v>24342</v>
      </c>
      <c r="F19" s="50" t="s">
        <v>0</v>
      </c>
      <c r="G19" s="45" t="s">
        <v>0</v>
      </c>
      <c r="H19" s="45" t="s">
        <v>0</v>
      </c>
      <c r="I19" s="45" t="s">
        <v>0</v>
      </c>
      <c r="J19" s="45" t="s">
        <v>0</v>
      </c>
      <c r="K19" s="45" t="s">
        <v>0</v>
      </c>
      <c r="L19" s="45" t="s">
        <v>0</v>
      </c>
      <c r="M19" s="45" t="s">
        <v>0</v>
      </c>
      <c r="N19" s="45" t="s">
        <v>0</v>
      </c>
      <c r="O19" s="45" t="s">
        <v>0</v>
      </c>
      <c r="P19" s="45" t="s">
        <v>0</v>
      </c>
      <c r="Q19" s="45" t="s">
        <v>0</v>
      </c>
      <c r="R19" s="45" t="s">
        <v>0</v>
      </c>
      <c r="S19" s="45" t="s">
        <v>0</v>
      </c>
      <c r="T19" s="45" t="s">
        <v>0</v>
      </c>
      <c r="U19" s="45" t="s">
        <v>0</v>
      </c>
      <c r="V19" s="45" t="s">
        <v>0</v>
      </c>
      <c r="W19" s="45" t="s">
        <v>0</v>
      </c>
      <c r="X19" s="45" t="s">
        <v>0</v>
      </c>
      <c r="Y19" s="45" t="s">
        <v>0</v>
      </c>
      <c r="Z19" s="45" t="s">
        <v>0</v>
      </c>
      <c r="AA19" s="45" t="s">
        <v>0</v>
      </c>
      <c r="AB19" s="45" t="s">
        <v>0</v>
      </c>
      <c r="AC19" s="45" t="s">
        <v>0</v>
      </c>
      <c r="AD19" s="45" t="s">
        <v>0</v>
      </c>
      <c r="AE19" s="45" t="s">
        <v>0</v>
      </c>
      <c r="AF19" s="45" t="s">
        <v>0</v>
      </c>
      <c r="AG19" s="45" t="s">
        <v>0</v>
      </c>
      <c r="AH19" s="45" t="s">
        <v>0</v>
      </c>
      <c r="AI19" s="45" t="s">
        <v>0</v>
      </c>
      <c r="AJ19" s="45" t="s">
        <v>0</v>
      </c>
      <c r="AK19" s="45" t="s">
        <v>0</v>
      </c>
      <c r="AL19" s="45" t="s">
        <v>0</v>
      </c>
      <c r="AM19" s="45" t="s">
        <v>0</v>
      </c>
      <c r="AN19" s="45" t="s">
        <v>0</v>
      </c>
      <c r="AO19" s="45" t="s">
        <v>0</v>
      </c>
      <c r="AP19" s="51" t="s">
        <v>0</v>
      </c>
      <c r="AR19" s="205">
        <v>0</v>
      </c>
      <c r="AS19" s="45">
        <v>0</v>
      </c>
      <c r="AT19" s="45">
        <v>0</v>
      </c>
      <c r="AU19" s="45">
        <v>0</v>
      </c>
      <c r="AV19" s="51">
        <v>0</v>
      </c>
    </row>
    <row r="20" spans="2:48" ht="16.5" customHeight="1" x14ac:dyDescent="0.2">
      <c r="B20" s="67">
        <v>44365</v>
      </c>
      <c r="C20" s="47">
        <v>0</v>
      </c>
      <c r="D20" s="45">
        <v>34878</v>
      </c>
      <c r="E20" s="51">
        <v>27436</v>
      </c>
      <c r="F20" s="50" t="s">
        <v>0</v>
      </c>
      <c r="G20" s="45" t="s">
        <v>0</v>
      </c>
      <c r="H20" s="45" t="s">
        <v>0</v>
      </c>
      <c r="I20" s="45" t="s">
        <v>0</v>
      </c>
      <c r="J20" s="45" t="s">
        <v>0</v>
      </c>
      <c r="K20" s="45" t="s">
        <v>0</v>
      </c>
      <c r="L20" s="45" t="s">
        <v>0</v>
      </c>
      <c r="M20" s="45" t="s">
        <v>0</v>
      </c>
      <c r="N20" s="45" t="s">
        <v>0</v>
      </c>
      <c r="O20" s="45" t="s">
        <v>0</v>
      </c>
      <c r="P20" s="45" t="s">
        <v>0</v>
      </c>
      <c r="Q20" s="45" t="s">
        <v>0</v>
      </c>
      <c r="R20" s="45" t="s">
        <v>0</v>
      </c>
      <c r="S20" s="45" t="s">
        <v>0</v>
      </c>
      <c r="T20" s="45" t="s">
        <v>0</v>
      </c>
      <c r="U20" s="45" t="s">
        <v>0</v>
      </c>
      <c r="V20" s="45" t="s">
        <v>0</v>
      </c>
      <c r="W20" s="45" t="s">
        <v>0</v>
      </c>
      <c r="X20" s="45" t="s">
        <v>0</v>
      </c>
      <c r="Y20" s="45" t="s">
        <v>0</v>
      </c>
      <c r="Z20" s="45" t="s">
        <v>0</v>
      </c>
      <c r="AA20" s="45" t="s">
        <v>0</v>
      </c>
      <c r="AB20" s="45" t="s">
        <v>0</v>
      </c>
      <c r="AC20" s="45" t="s">
        <v>0</v>
      </c>
      <c r="AD20" s="45" t="s">
        <v>0</v>
      </c>
      <c r="AE20" s="45" t="s">
        <v>0</v>
      </c>
      <c r="AF20" s="45" t="s">
        <v>0</v>
      </c>
      <c r="AG20" s="45" t="s">
        <v>0</v>
      </c>
      <c r="AH20" s="45" t="s">
        <v>0</v>
      </c>
      <c r="AI20" s="45" t="s">
        <v>0</v>
      </c>
      <c r="AJ20" s="45" t="s">
        <v>0</v>
      </c>
      <c r="AK20" s="45" t="s">
        <v>0</v>
      </c>
      <c r="AL20" s="45" t="s">
        <v>0</v>
      </c>
      <c r="AM20" s="45" t="s">
        <v>0</v>
      </c>
      <c r="AN20" s="45" t="s">
        <v>0</v>
      </c>
      <c r="AO20" s="45" t="s">
        <v>0</v>
      </c>
      <c r="AP20" s="51" t="s">
        <v>0</v>
      </c>
      <c r="AR20" s="205">
        <v>0</v>
      </c>
      <c r="AS20" s="45">
        <v>0</v>
      </c>
      <c r="AT20" s="45">
        <v>0</v>
      </c>
      <c r="AU20" s="45">
        <v>0</v>
      </c>
      <c r="AV20" s="51">
        <v>0</v>
      </c>
    </row>
    <row r="21" spans="2:48" ht="16.5" customHeight="1" x14ac:dyDescent="0.2">
      <c r="B21" s="67">
        <v>44372</v>
      </c>
      <c r="C21" s="47">
        <v>0</v>
      </c>
      <c r="D21" s="45">
        <v>37495</v>
      </c>
      <c r="E21" s="51">
        <v>29723</v>
      </c>
      <c r="F21" s="50" t="s">
        <v>0</v>
      </c>
      <c r="G21" s="45" t="s">
        <v>0</v>
      </c>
      <c r="H21" s="45" t="s">
        <v>0</v>
      </c>
      <c r="I21" s="45" t="s">
        <v>0</v>
      </c>
      <c r="J21" s="45" t="s">
        <v>0</v>
      </c>
      <c r="K21" s="45" t="s">
        <v>0</v>
      </c>
      <c r="L21" s="45" t="s">
        <v>0</v>
      </c>
      <c r="M21" s="45" t="s">
        <v>0</v>
      </c>
      <c r="N21" s="45" t="s">
        <v>0</v>
      </c>
      <c r="O21" s="45" t="s">
        <v>0</v>
      </c>
      <c r="P21" s="45" t="s">
        <v>0</v>
      </c>
      <c r="Q21" s="45" t="s">
        <v>0</v>
      </c>
      <c r="R21" s="45" t="s">
        <v>0</v>
      </c>
      <c r="S21" s="45" t="s">
        <v>0</v>
      </c>
      <c r="T21" s="45" t="s">
        <v>0</v>
      </c>
      <c r="U21" s="45" t="s">
        <v>0</v>
      </c>
      <c r="V21" s="45" t="s">
        <v>0</v>
      </c>
      <c r="W21" s="45" t="s">
        <v>0</v>
      </c>
      <c r="X21" s="45" t="s">
        <v>0</v>
      </c>
      <c r="Y21" s="45" t="s">
        <v>0</v>
      </c>
      <c r="Z21" s="45" t="s">
        <v>0</v>
      </c>
      <c r="AA21" s="45" t="s">
        <v>0</v>
      </c>
      <c r="AB21" s="45" t="s">
        <v>0</v>
      </c>
      <c r="AC21" s="45" t="s">
        <v>0</v>
      </c>
      <c r="AD21" s="45" t="s">
        <v>0</v>
      </c>
      <c r="AE21" s="45" t="s">
        <v>0</v>
      </c>
      <c r="AF21" s="45" t="s">
        <v>0</v>
      </c>
      <c r="AG21" s="45" t="s">
        <v>0</v>
      </c>
      <c r="AH21" s="45" t="s">
        <v>0</v>
      </c>
      <c r="AI21" s="45" t="s">
        <v>0</v>
      </c>
      <c r="AJ21" s="45" t="s">
        <v>0</v>
      </c>
      <c r="AK21" s="45" t="s">
        <v>0</v>
      </c>
      <c r="AL21" s="45" t="s">
        <v>0</v>
      </c>
      <c r="AM21" s="45" t="s">
        <v>0</v>
      </c>
      <c r="AN21" s="45" t="s">
        <v>0</v>
      </c>
      <c r="AO21" s="45" t="s">
        <v>0</v>
      </c>
      <c r="AP21" s="51" t="s">
        <v>0</v>
      </c>
      <c r="AR21" s="205">
        <v>0</v>
      </c>
      <c r="AS21" s="45">
        <v>0</v>
      </c>
      <c r="AT21" s="45">
        <v>0</v>
      </c>
      <c r="AU21" s="45">
        <v>0</v>
      </c>
      <c r="AV21" s="51">
        <v>0</v>
      </c>
    </row>
    <row r="22" spans="2:48" ht="16.5" customHeight="1" x14ac:dyDescent="0.2">
      <c r="B22" s="67">
        <v>44379</v>
      </c>
      <c r="C22" s="47">
        <v>0</v>
      </c>
      <c r="D22" s="45">
        <v>38230</v>
      </c>
      <c r="E22" s="51">
        <v>30191</v>
      </c>
      <c r="F22" s="50" t="s">
        <v>0</v>
      </c>
      <c r="G22" s="45" t="s">
        <v>0</v>
      </c>
      <c r="H22" s="45" t="s">
        <v>0</v>
      </c>
      <c r="I22" s="45" t="s">
        <v>0</v>
      </c>
      <c r="J22" s="45" t="s">
        <v>0</v>
      </c>
      <c r="K22" s="45" t="s">
        <v>0</v>
      </c>
      <c r="L22" s="45" t="s">
        <v>0</v>
      </c>
      <c r="M22" s="45" t="s">
        <v>0</v>
      </c>
      <c r="N22" s="45" t="s">
        <v>0</v>
      </c>
      <c r="O22" s="45" t="s">
        <v>0</v>
      </c>
      <c r="P22" s="45" t="s">
        <v>0</v>
      </c>
      <c r="Q22" s="45" t="s">
        <v>0</v>
      </c>
      <c r="R22" s="45" t="s">
        <v>0</v>
      </c>
      <c r="S22" s="45" t="s">
        <v>0</v>
      </c>
      <c r="T22" s="45" t="s">
        <v>0</v>
      </c>
      <c r="U22" s="45" t="s">
        <v>0</v>
      </c>
      <c r="V22" s="45" t="s">
        <v>0</v>
      </c>
      <c r="W22" s="45" t="s">
        <v>0</v>
      </c>
      <c r="X22" s="45" t="s">
        <v>0</v>
      </c>
      <c r="Y22" s="45" t="s">
        <v>0</v>
      </c>
      <c r="Z22" s="45" t="s">
        <v>0</v>
      </c>
      <c r="AA22" s="45" t="s">
        <v>0</v>
      </c>
      <c r="AB22" s="45" t="s">
        <v>0</v>
      </c>
      <c r="AC22" s="45" t="s">
        <v>0</v>
      </c>
      <c r="AD22" s="45" t="s">
        <v>0</v>
      </c>
      <c r="AE22" s="45" t="s">
        <v>0</v>
      </c>
      <c r="AF22" s="45" t="s">
        <v>0</v>
      </c>
      <c r="AG22" s="45" t="s">
        <v>0</v>
      </c>
      <c r="AH22" s="45" t="s">
        <v>0</v>
      </c>
      <c r="AI22" s="45" t="s">
        <v>0</v>
      </c>
      <c r="AJ22" s="45" t="s">
        <v>0</v>
      </c>
      <c r="AK22" s="45" t="s">
        <v>0</v>
      </c>
      <c r="AL22" s="45" t="s">
        <v>0</v>
      </c>
      <c r="AM22" s="45" t="s">
        <v>0</v>
      </c>
      <c r="AN22" s="45" t="s">
        <v>0</v>
      </c>
      <c r="AO22" s="45" t="s">
        <v>0</v>
      </c>
      <c r="AP22" s="51" t="s">
        <v>0</v>
      </c>
      <c r="AR22" s="205">
        <v>0</v>
      </c>
      <c r="AS22" s="45">
        <v>0</v>
      </c>
      <c r="AT22" s="45">
        <v>0</v>
      </c>
      <c r="AU22" s="45">
        <v>0</v>
      </c>
      <c r="AV22" s="51">
        <v>0</v>
      </c>
    </row>
    <row r="23" spans="2:48" ht="16.5" customHeight="1" x14ac:dyDescent="0.2">
      <c r="B23" s="67">
        <v>44386</v>
      </c>
      <c r="C23" s="47">
        <v>0</v>
      </c>
      <c r="D23" s="45">
        <v>39692</v>
      </c>
      <c r="E23" s="51">
        <v>31469</v>
      </c>
      <c r="F23" s="50" t="s">
        <v>0</v>
      </c>
      <c r="G23" s="45" t="s">
        <v>0</v>
      </c>
      <c r="H23" s="45" t="s">
        <v>0</v>
      </c>
      <c r="I23" s="45" t="s">
        <v>0</v>
      </c>
      <c r="J23" s="45" t="s">
        <v>0</v>
      </c>
      <c r="K23" s="45" t="s">
        <v>0</v>
      </c>
      <c r="L23" s="45" t="s">
        <v>0</v>
      </c>
      <c r="M23" s="45" t="s">
        <v>0</v>
      </c>
      <c r="N23" s="45" t="s">
        <v>0</v>
      </c>
      <c r="O23" s="45" t="s">
        <v>0</v>
      </c>
      <c r="P23" s="45" t="s">
        <v>0</v>
      </c>
      <c r="Q23" s="45" t="s">
        <v>0</v>
      </c>
      <c r="R23" s="45" t="s">
        <v>0</v>
      </c>
      <c r="S23" s="45" t="s">
        <v>0</v>
      </c>
      <c r="T23" s="45" t="s">
        <v>0</v>
      </c>
      <c r="U23" s="45" t="s">
        <v>0</v>
      </c>
      <c r="V23" s="45" t="s">
        <v>0</v>
      </c>
      <c r="W23" s="45" t="s">
        <v>0</v>
      </c>
      <c r="X23" s="45" t="s">
        <v>0</v>
      </c>
      <c r="Y23" s="45" t="s">
        <v>0</v>
      </c>
      <c r="Z23" s="45" t="s">
        <v>0</v>
      </c>
      <c r="AA23" s="45" t="s">
        <v>0</v>
      </c>
      <c r="AB23" s="45" t="s">
        <v>0</v>
      </c>
      <c r="AC23" s="45" t="s">
        <v>0</v>
      </c>
      <c r="AD23" s="45" t="s">
        <v>0</v>
      </c>
      <c r="AE23" s="45" t="s">
        <v>0</v>
      </c>
      <c r="AF23" s="45" t="s">
        <v>0</v>
      </c>
      <c r="AG23" s="45" t="s">
        <v>0</v>
      </c>
      <c r="AH23" s="45" t="s">
        <v>0</v>
      </c>
      <c r="AI23" s="45" t="s">
        <v>0</v>
      </c>
      <c r="AJ23" s="45" t="s">
        <v>0</v>
      </c>
      <c r="AK23" s="45" t="s">
        <v>0</v>
      </c>
      <c r="AL23" s="45" t="s">
        <v>0</v>
      </c>
      <c r="AM23" s="45" t="s">
        <v>0</v>
      </c>
      <c r="AN23" s="45" t="s">
        <v>0</v>
      </c>
      <c r="AO23" s="45" t="s">
        <v>0</v>
      </c>
      <c r="AP23" s="51" t="s">
        <v>0</v>
      </c>
      <c r="AR23" s="205">
        <v>0</v>
      </c>
      <c r="AS23" s="45">
        <v>0</v>
      </c>
      <c r="AT23" s="45">
        <v>0</v>
      </c>
      <c r="AU23" s="45">
        <v>0</v>
      </c>
      <c r="AV23" s="51">
        <v>0</v>
      </c>
    </row>
    <row r="24" spans="2:48" ht="16.5" customHeight="1" x14ac:dyDescent="0.2">
      <c r="B24" s="67">
        <v>44393</v>
      </c>
      <c r="C24" s="47">
        <v>0</v>
      </c>
      <c r="D24" s="45">
        <v>40955</v>
      </c>
      <c r="E24" s="51">
        <v>32871</v>
      </c>
      <c r="F24" s="50" t="s">
        <v>0</v>
      </c>
      <c r="G24" s="45" t="s">
        <v>0</v>
      </c>
      <c r="H24" s="45" t="s">
        <v>0</v>
      </c>
      <c r="I24" s="45" t="s">
        <v>0</v>
      </c>
      <c r="J24" s="45" t="s">
        <v>0</v>
      </c>
      <c r="K24" s="45" t="s">
        <v>0</v>
      </c>
      <c r="L24" s="45" t="s">
        <v>0</v>
      </c>
      <c r="M24" s="45" t="s">
        <v>0</v>
      </c>
      <c r="N24" s="45" t="s">
        <v>0</v>
      </c>
      <c r="O24" s="45" t="s">
        <v>0</v>
      </c>
      <c r="P24" s="45" t="s">
        <v>0</v>
      </c>
      <c r="Q24" s="45" t="s">
        <v>0</v>
      </c>
      <c r="R24" s="45" t="s">
        <v>0</v>
      </c>
      <c r="S24" s="45" t="s">
        <v>0</v>
      </c>
      <c r="T24" s="45" t="s">
        <v>0</v>
      </c>
      <c r="U24" s="45" t="s">
        <v>0</v>
      </c>
      <c r="V24" s="45" t="s">
        <v>0</v>
      </c>
      <c r="W24" s="45" t="s">
        <v>0</v>
      </c>
      <c r="X24" s="45" t="s">
        <v>0</v>
      </c>
      <c r="Y24" s="45" t="s">
        <v>0</v>
      </c>
      <c r="Z24" s="45" t="s">
        <v>0</v>
      </c>
      <c r="AA24" s="45" t="s">
        <v>0</v>
      </c>
      <c r="AB24" s="45" t="s">
        <v>0</v>
      </c>
      <c r="AC24" s="45" t="s">
        <v>0</v>
      </c>
      <c r="AD24" s="45" t="s">
        <v>0</v>
      </c>
      <c r="AE24" s="45" t="s">
        <v>0</v>
      </c>
      <c r="AF24" s="45" t="s">
        <v>0</v>
      </c>
      <c r="AG24" s="45" t="s">
        <v>0</v>
      </c>
      <c r="AH24" s="45" t="s">
        <v>0</v>
      </c>
      <c r="AI24" s="45" t="s">
        <v>0</v>
      </c>
      <c r="AJ24" s="45" t="s">
        <v>0</v>
      </c>
      <c r="AK24" s="45" t="s">
        <v>0</v>
      </c>
      <c r="AL24" s="45" t="s">
        <v>0</v>
      </c>
      <c r="AM24" s="45" t="s">
        <v>0</v>
      </c>
      <c r="AN24" s="45" t="s">
        <v>0</v>
      </c>
      <c r="AO24" s="45" t="s">
        <v>0</v>
      </c>
      <c r="AP24" s="51" t="s">
        <v>0</v>
      </c>
      <c r="AR24" s="205">
        <v>0</v>
      </c>
      <c r="AS24" s="45">
        <v>0</v>
      </c>
      <c r="AT24" s="45">
        <v>0</v>
      </c>
      <c r="AU24" s="45">
        <v>0</v>
      </c>
      <c r="AV24" s="51">
        <v>0</v>
      </c>
    </row>
    <row r="25" spans="2:48" ht="16.5" customHeight="1" x14ac:dyDescent="0.2">
      <c r="B25" s="67">
        <v>44400</v>
      </c>
      <c r="C25" s="47">
        <v>0</v>
      </c>
      <c r="D25" s="45">
        <v>41774</v>
      </c>
      <c r="E25" s="51">
        <v>33095</v>
      </c>
      <c r="F25" s="50" t="s">
        <v>0</v>
      </c>
      <c r="G25" s="45" t="s">
        <v>0</v>
      </c>
      <c r="H25" s="45" t="s">
        <v>0</v>
      </c>
      <c r="I25" s="45" t="s">
        <v>0</v>
      </c>
      <c r="J25" s="45" t="s">
        <v>0</v>
      </c>
      <c r="K25" s="45" t="s">
        <v>0</v>
      </c>
      <c r="L25" s="45" t="s">
        <v>0</v>
      </c>
      <c r="M25" s="45" t="s">
        <v>0</v>
      </c>
      <c r="N25" s="45" t="s">
        <v>0</v>
      </c>
      <c r="O25" s="45" t="s">
        <v>0</v>
      </c>
      <c r="P25" s="45" t="s">
        <v>0</v>
      </c>
      <c r="Q25" s="45" t="s">
        <v>0</v>
      </c>
      <c r="R25" s="45" t="s">
        <v>0</v>
      </c>
      <c r="S25" s="45" t="s">
        <v>0</v>
      </c>
      <c r="T25" s="45" t="s">
        <v>0</v>
      </c>
      <c r="U25" s="45" t="s">
        <v>0</v>
      </c>
      <c r="V25" s="45" t="s">
        <v>0</v>
      </c>
      <c r="W25" s="45" t="s">
        <v>0</v>
      </c>
      <c r="X25" s="45" t="s">
        <v>0</v>
      </c>
      <c r="Y25" s="45" t="s">
        <v>0</v>
      </c>
      <c r="Z25" s="45" t="s">
        <v>0</v>
      </c>
      <c r="AA25" s="45" t="s">
        <v>0</v>
      </c>
      <c r="AB25" s="45" t="s">
        <v>0</v>
      </c>
      <c r="AC25" s="45" t="s">
        <v>0</v>
      </c>
      <c r="AD25" s="45" t="s">
        <v>0</v>
      </c>
      <c r="AE25" s="45" t="s">
        <v>0</v>
      </c>
      <c r="AF25" s="45" t="s">
        <v>0</v>
      </c>
      <c r="AG25" s="45" t="s">
        <v>0</v>
      </c>
      <c r="AH25" s="45" t="s">
        <v>0</v>
      </c>
      <c r="AI25" s="45" t="s">
        <v>0</v>
      </c>
      <c r="AJ25" s="45" t="s">
        <v>0</v>
      </c>
      <c r="AK25" s="45" t="s">
        <v>0</v>
      </c>
      <c r="AL25" s="45" t="s">
        <v>0</v>
      </c>
      <c r="AM25" s="45" t="s">
        <v>0</v>
      </c>
      <c r="AN25" s="45" t="s">
        <v>0</v>
      </c>
      <c r="AO25" s="45" t="s">
        <v>0</v>
      </c>
      <c r="AP25" s="51" t="s">
        <v>0</v>
      </c>
      <c r="AR25" s="205">
        <v>0</v>
      </c>
      <c r="AS25" s="45">
        <v>0</v>
      </c>
      <c r="AT25" s="45">
        <v>0</v>
      </c>
      <c r="AU25" s="45">
        <v>0</v>
      </c>
      <c r="AV25" s="51">
        <v>0</v>
      </c>
    </row>
    <row r="26" spans="2:48" ht="16.5" customHeight="1" x14ac:dyDescent="0.2">
      <c r="B26" s="67">
        <v>44407</v>
      </c>
      <c r="C26" s="47">
        <v>0</v>
      </c>
      <c r="D26" s="45">
        <v>42896</v>
      </c>
      <c r="E26" s="51">
        <v>34403</v>
      </c>
      <c r="F26" s="50" t="s">
        <v>0</v>
      </c>
      <c r="G26" s="45" t="s">
        <v>0</v>
      </c>
      <c r="H26" s="45" t="s">
        <v>0</v>
      </c>
      <c r="I26" s="45" t="s">
        <v>0</v>
      </c>
      <c r="J26" s="45" t="s">
        <v>0</v>
      </c>
      <c r="K26" s="45" t="s">
        <v>0</v>
      </c>
      <c r="L26" s="45" t="s">
        <v>0</v>
      </c>
      <c r="M26" s="45" t="s">
        <v>0</v>
      </c>
      <c r="N26" s="45" t="s">
        <v>0</v>
      </c>
      <c r="O26" s="45" t="s">
        <v>0</v>
      </c>
      <c r="P26" s="45" t="s">
        <v>0</v>
      </c>
      <c r="Q26" s="45" t="s">
        <v>0</v>
      </c>
      <c r="R26" s="45" t="s">
        <v>0</v>
      </c>
      <c r="S26" s="45" t="s">
        <v>0</v>
      </c>
      <c r="T26" s="45" t="s">
        <v>0</v>
      </c>
      <c r="U26" s="45" t="s">
        <v>0</v>
      </c>
      <c r="V26" s="45" t="s">
        <v>0</v>
      </c>
      <c r="W26" s="45" t="s">
        <v>0</v>
      </c>
      <c r="X26" s="45" t="s">
        <v>0</v>
      </c>
      <c r="Y26" s="45" t="s">
        <v>0</v>
      </c>
      <c r="Z26" s="45" t="s">
        <v>0</v>
      </c>
      <c r="AA26" s="45" t="s">
        <v>0</v>
      </c>
      <c r="AB26" s="45" t="s">
        <v>0</v>
      </c>
      <c r="AC26" s="45" t="s">
        <v>0</v>
      </c>
      <c r="AD26" s="45" t="s">
        <v>0</v>
      </c>
      <c r="AE26" s="45" t="s">
        <v>0</v>
      </c>
      <c r="AF26" s="45" t="s">
        <v>0</v>
      </c>
      <c r="AG26" s="45" t="s">
        <v>0</v>
      </c>
      <c r="AH26" s="45" t="s">
        <v>0</v>
      </c>
      <c r="AI26" s="45" t="s">
        <v>0</v>
      </c>
      <c r="AJ26" s="45" t="s">
        <v>0</v>
      </c>
      <c r="AK26" s="45" t="s">
        <v>0</v>
      </c>
      <c r="AL26" s="45" t="s">
        <v>0</v>
      </c>
      <c r="AM26" s="45" t="s">
        <v>0</v>
      </c>
      <c r="AN26" s="45" t="s">
        <v>0</v>
      </c>
      <c r="AO26" s="45" t="s">
        <v>0</v>
      </c>
      <c r="AP26" s="51" t="s">
        <v>0</v>
      </c>
      <c r="AR26" s="205">
        <v>0</v>
      </c>
      <c r="AS26" s="45">
        <v>0</v>
      </c>
      <c r="AT26" s="45">
        <v>0</v>
      </c>
      <c r="AU26" s="45">
        <v>0</v>
      </c>
      <c r="AV26" s="51">
        <v>0</v>
      </c>
    </row>
    <row r="27" spans="2:48" ht="16.5" customHeight="1" x14ac:dyDescent="0.2">
      <c r="B27" s="67">
        <v>44414</v>
      </c>
      <c r="C27" s="47">
        <v>0</v>
      </c>
      <c r="D27" s="45">
        <v>46188</v>
      </c>
      <c r="E27" s="51">
        <v>37557</v>
      </c>
      <c r="F27" s="50" t="s">
        <v>0</v>
      </c>
      <c r="G27" s="45" t="s">
        <v>0</v>
      </c>
      <c r="H27" s="45" t="s">
        <v>0</v>
      </c>
      <c r="I27" s="45" t="s">
        <v>0</v>
      </c>
      <c r="J27" s="45" t="s">
        <v>0</v>
      </c>
      <c r="K27" s="45" t="s">
        <v>0</v>
      </c>
      <c r="L27" s="45" t="s">
        <v>0</v>
      </c>
      <c r="M27" s="45" t="s">
        <v>0</v>
      </c>
      <c r="N27" s="45" t="s">
        <v>0</v>
      </c>
      <c r="O27" s="45" t="s">
        <v>0</v>
      </c>
      <c r="P27" s="45" t="s">
        <v>0</v>
      </c>
      <c r="Q27" s="45" t="s">
        <v>0</v>
      </c>
      <c r="R27" s="45" t="s">
        <v>0</v>
      </c>
      <c r="S27" s="45" t="s">
        <v>0</v>
      </c>
      <c r="T27" s="45" t="s">
        <v>0</v>
      </c>
      <c r="U27" s="45" t="s">
        <v>0</v>
      </c>
      <c r="V27" s="45" t="s">
        <v>0</v>
      </c>
      <c r="W27" s="45" t="s">
        <v>0</v>
      </c>
      <c r="X27" s="45" t="s">
        <v>0</v>
      </c>
      <c r="Y27" s="45" t="s">
        <v>0</v>
      </c>
      <c r="Z27" s="45" t="s">
        <v>0</v>
      </c>
      <c r="AA27" s="45" t="s">
        <v>0</v>
      </c>
      <c r="AB27" s="45" t="s">
        <v>0</v>
      </c>
      <c r="AC27" s="45" t="s">
        <v>0</v>
      </c>
      <c r="AD27" s="45" t="s">
        <v>0</v>
      </c>
      <c r="AE27" s="45" t="s">
        <v>0</v>
      </c>
      <c r="AF27" s="45" t="s">
        <v>0</v>
      </c>
      <c r="AG27" s="45" t="s">
        <v>0</v>
      </c>
      <c r="AH27" s="45" t="s">
        <v>0</v>
      </c>
      <c r="AI27" s="45" t="s">
        <v>0</v>
      </c>
      <c r="AJ27" s="45" t="s">
        <v>0</v>
      </c>
      <c r="AK27" s="45" t="s">
        <v>0</v>
      </c>
      <c r="AL27" s="45" t="s">
        <v>0</v>
      </c>
      <c r="AM27" s="45" t="s">
        <v>0</v>
      </c>
      <c r="AN27" s="45" t="s">
        <v>0</v>
      </c>
      <c r="AO27" s="45" t="s">
        <v>0</v>
      </c>
      <c r="AP27" s="51" t="s">
        <v>0</v>
      </c>
      <c r="AR27" s="205">
        <v>0</v>
      </c>
      <c r="AS27" s="45">
        <v>0</v>
      </c>
      <c r="AT27" s="45">
        <v>0</v>
      </c>
      <c r="AU27" s="45">
        <v>0</v>
      </c>
      <c r="AV27" s="51">
        <v>0</v>
      </c>
    </row>
    <row r="28" spans="2:48" ht="16.5" customHeight="1" x14ac:dyDescent="0.2">
      <c r="B28" s="67">
        <v>44421</v>
      </c>
      <c r="C28" s="47">
        <v>0</v>
      </c>
      <c r="D28" s="45">
        <v>49745</v>
      </c>
      <c r="E28" s="51">
        <v>40922</v>
      </c>
      <c r="F28" s="50" t="s">
        <v>0</v>
      </c>
      <c r="G28" s="45" t="s">
        <v>0</v>
      </c>
      <c r="H28" s="45" t="s">
        <v>0</v>
      </c>
      <c r="I28" s="45" t="s">
        <v>0</v>
      </c>
      <c r="J28" s="45" t="s">
        <v>0</v>
      </c>
      <c r="K28" s="45" t="s">
        <v>0</v>
      </c>
      <c r="L28" s="45" t="s">
        <v>0</v>
      </c>
      <c r="M28" s="45" t="s">
        <v>0</v>
      </c>
      <c r="N28" s="45" t="s">
        <v>0</v>
      </c>
      <c r="O28" s="45" t="s">
        <v>0</v>
      </c>
      <c r="P28" s="45" t="s">
        <v>0</v>
      </c>
      <c r="Q28" s="45" t="s">
        <v>0</v>
      </c>
      <c r="R28" s="45" t="s">
        <v>0</v>
      </c>
      <c r="S28" s="45" t="s">
        <v>0</v>
      </c>
      <c r="T28" s="45" t="s">
        <v>0</v>
      </c>
      <c r="U28" s="45" t="s">
        <v>0</v>
      </c>
      <c r="V28" s="45" t="s">
        <v>0</v>
      </c>
      <c r="W28" s="45" t="s">
        <v>0</v>
      </c>
      <c r="X28" s="45" t="s">
        <v>0</v>
      </c>
      <c r="Y28" s="45" t="s">
        <v>0</v>
      </c>
      <c r="Z28" s="45" t="s">
        <v>0</v>
      </c>
      <c r="AA28" s="45" t="s">
        <v>0</v>
      </c>
      <c r="AB28" s="45" t="s">
        <v>0</v>
      </c>
      <c r="AC28" s="45" t="s">
        <v>0</v>
      </c>
      <c r="AD28" s="45" t="s">
        <v>0</v>
      </c>
      <c r="AE28" s="45" t="s">
        <v>0</v>
      </c>
      <c r="AF28" s="45" t="s">
        <v>0</v>
      </c>
      <c r="AG28" s="45" t="s">
        <v>0</v>
      </c>
      <c r="AH28" s="45" t="s">
        <v>0</v>
      </c>
      <c r="AI28" s="45" t="s">
        <v>0</v>
      </c>
      <c r="AJ28" s="45" t="s">
        <v>0</v>
      </c>
      <c r="AK28" s="45" t="s">
        <v>0</v>
      </c>
      <c r="AL28" s="45" t="s">
        <v>0</v>
      </c>
      <c r="AM28" s="45" t="s">
        <v>0</v>
      </c>
      <c r="AN28" s="45" t="s">
        <v>0</v>
      </c>
      <c r="AO28" s="45" t="s">
        <v>0</v>
      </c>
      <c r="AP28" s="51" t="s">
        <v>0</v>
      </c>
      <c r="AR28" s="205">
        <v>0</v>
      </c>
      <c r="AS28" s="45">
        <v>0</v>
      </c>
      <c r="AT28" s="45">
        <v>0</v>
      </c>
      <c r="AU28" s="45">
        <v>0</v>
      </c>
      <c r="AV28" s="51">
        <v>0</v>
      </c>
    </row>
    <row r="29" spans="2:48" ht="16.5" customHeight="1" x14ac:dyDescent="0.2">
      <c r="B29" s="67">
        <v>44428</v>
      </c>
      <c r="C29" s="47">
        <v>0</v>
      </c>
      <c r="D29" s="45">
        <v>49356</v>
      </c>
      <c r="E29" s="51">
        <v>40586</v>
      </c>
      <c r="F29" s="50" t="s">
        <v>0</v>
      </c>
      <c r="G29" s="45" t="s">
        <v>0</v>
      </c>
      <c r="H29" s="45" t="s">
        <v>0</v>
      </c>
      <c r="I29" s="45" t="s">
        <v>0</v>
      </c>
      <c r="J29" s="45" t="s">
        <v>0</v>
      </c>
      <c r="K29" s="45" t="s">
        <v>0</v>
      </c>
      <c r="L29" s="45" t="s">
        <v>0</v>
      </c>
      <c r="M29" s="45" t="s">
        <v>0</v>
      </c>
      <c r="N29" s="45" t="s">
        <v>0</v>
      </c>
      <c r="O29" s="45" t="s">
        <v>0</v>
      </c>
      <c r="P29" s="45" t="s">
        <v>0</v>
      </c>
      <c r="Q29" s="45" t="s">
        <v>0</v>
      </c>
      <c r="R29" s="45" t="s">
        <v>0</v>
      </c>
      <c r="S29" s="45" t="s">
        <v>0</v>
      </c>
      <c r="T29" s="45" t="s">
        <v>0</v>
      </c>
      <c r="U29" s="45" t="s">
        <v>0</v>
      </c>
      <c r="V29" s="45" t="s">
        <v>0</v>
      </c>
      <c r="W29" s="45" t="s">
        <v>0</v>
      </c>
      <c r="X29" s="45" t="s">
        <v>0</v>
      </c>
      <c r="Y29" s="45" t="s">
        <v>0</v>
      </c>
      <c r="Z29" s="45" t="s">
        <v>0</v>
      </c>
      <c r="AA29" s="45" t="s">
        <v>0</v>
      </c>
      <c r="AB29" s="45" t="s">
        <v>0</v>
      </c>
      <c r="AC29" s="45" t="s">
        <v>0</v>
      </c>
      <c r="AD29" s="45" t="s">
        <v>0</v>
      </c>
      <c r="AE29" s="45" t="s">
        <v>0</v>
      </c>
      <c r="AF29" s="45" t="s">
        <v>0</v>
      </c>
      <c r="AG29" s="45" t="s">
        <v>0</v>
      </c>
      <c r="AH29" s="45" t="s">
        <v>0</v>
      </c>
      <c r="AI29" s="45" t="s">
        <v>0</v>
      </c>
      <c r="AJ29" s="45" t="s">
        <v>0</v>
      </c>
      <c r="AK29" s="45" t="s">
        <v>0</v>
      </c>
      <c r="AL29" s="45" t="s">
        <v>0</v>
      </c>
      <c r="AM29" s="45" t="s">
        <v>0</v>
      </c>
      <c r="AN29" s="45" t="s">
        <v>0</v>
      </c>
      <c r="AO29" s="45" t="s">
        <v>0</v>
      </c>
      <c r="AP29" s="51" t="s">
        <v>0</v>
      </c>
      <c r="AR29" s="205">
        <v>0</v>
      </c>
      <c r="AS29" s="45">
        <v>0</v>
      </c>
      <c r="AT29" s="45">
        <v>0</v>
      </c>
      <c r="AU29" s="45">
        <v>0</v>
      </c>
      <c r="AV29" s="51">
        <v>0</v>
      </c>
    </row>
    <row r="30" spans="2:48" ht="16.5" customHeight="1" x14ac:dyDescent="0.2">
      <c r="B30" s="67">
        <v>44435</v>
      </c>
      <c r="C30" s="47">
        <v>0</v>
      </c>
      <c r="D30" s="45">
        <v>56388</v>
      </c>
      <c r="E30" s="51">
        <v>46417</v>
      </c>
      <c r="F30" s="50" t="s">
        <v>0</v>
      </c>
      <c r="G30" s="45" t="s">
        <v>0</v>
      </c>
      <c r="H30" s="45" t="s">
        <v>0</v>
      </c>
      <c r="I30" s="45" t="s">
        <v>0</v>
      </c>
      <c r="J30" s="45" t="s">
        <v>0</v>
      </c>
      <c r="K30" s="45" t="s">
        <v>0</v>
      </c>
      <c r="L30" s="45" t="s">
        <v>0</v>
      </c>
      <c r="M30" s="45" t="s">
        <v>0</v>
      </c>
      <c r="N30" s="45" t="s">
        <v>0</v>
      </c>
      <c r="O30" s="45" t="s">
        <v>0</v>
      </c>
      <c r="P30" s="45" t="s">
        <v>0</v>
      </c>
      <c r="Q30" s="45" t="s">
        <v>0</v>
      </c>
      <c r="R30" s="45" t="s">
        <v>0</v>
      </c>
      <c r="S30" s="45" t="s">
        <v>0</v>
      </c>
      <c r="T30" s="45" t="s">
        <v>0</v>
      </c>
      <c r="U30" s="45" t="s">
        <v>0</v>
      </c>
      <c r="V30" s="45" t="s">
        <v>0</v>
      </c>
      <c r="W30" s="45" t="s">
        <v>0</v>
      </c>
      <c r="X30" s="45" t="s">
        <v>0</v>
      </c>
      <c r="Y30" s="45" t="s">
        <v>0</v>
      </c>
      <c r="Z30" s="45" t="s">
        <v>0</v>
      </c>
      <c r="AA30" s="45" t="s">
        <v>0</v>
      </c>
      <c r="AB30" s="45" t="s">
        <v>0</v>
      </c>
      <c r="AC30" s="45" t="s">
        <v>0</v>
      </c>
      <c r="AD30" s="45" t="s">
        <v>0</v>
      </c>
      <c r="AE30" s="45" t="s">
        <v>0</v>
      </c>
      <c r="AF30" s="45" t="s">
        <v>0</v>
      </c>
      <c r="AG30" s="45" t="s">
        <v>0</v>
      </c>
      <c r="AH30" s="45" t="s">
        <v>0</v>
      </c>
      <c r="AI30" s="45" t="s">
        <v>0</v>
      </c>
      <c r="AJ30" s="45" t="s">
        <v>0</v>
      </c>
      <c r="AK30" s="45" t="s">
        <v>0</v>
      </c>
      <c r="AL30" s="45" t="s">
        <v>0</v>
      </c>
      <c r="AM30" s="45" t="s">
        <v>0</v>
      </c>
      <c r="AN30" s="45" t="s">
        <v>0</v>
      </c>
      <c r="AO30" s="45" t="s">
        <v>0</v>
      </c>
      <c r="AP30" s="51" t="s">
        <v>0</v>
      </c>
      <c r="AR30" s="205">
        <v>0</v>
      </c>
      <c r="AS30" s="45">
        <v>0</v>
      </c>
      <c r="AT30" s="45">
        <v>0</v>
      </c>
      <c r="AU30" s="45">
        <v>0</v>
      </c>
      <c r="AV30" s="51">
        <v>0</v>
      </c>
    </row>
    <row r="31" spans="2:48" ht="16.5" customHeight="1" x14ac:dyDescent="0.2">
      <c r="B31" s="67">
        <v>44442</v>
      </c>
      <c r="C31" s="47">
        <v>0</v>
      </c>
      <c r="D31" s="45">
        <v>58343</v>
      </c>
      <c r="E31" s="51">
        <v>48688</v>
      </c>
      <c r="F31" s="50" t="s">
        <v>0</v>
      </c>
      <c r="G31" s="45" t="s">
        <v>0</v>
      </c>
      <c r="H31" s="45" t="s">
        <v>0</v>
      </c>
      <c r="I31" s="45" t="s">
        <v>0</v>
      </c>
      <c r="J31" s="45" t="s">
        <v>0</v>
      </c>
      <c r="K31" s="45" t="s">
        <v>0</v>
      </c>
      <c r="L31" s="45" t="s">
        <v>0</v>
      </c>
      <c r="M31" s="45" t="s">
        <v>0</v>
      </c>
      <c r="N31" s="45" t="s">
        <v>0</v>
      </c>
      <c r="O31" s="45" t="s">
        <v>0</v>
      </c>
      <c r="P31" s="45" t="s">
        <v>0</v>
      </c>
      <c r="Q31" s="45" t="s">
        <v>0</v>
      </c>
      <c r="R31" s="45" t="s">
        <v>0</v>
      </c>
      <c r="S31" s="45" t="s">
        <v>0</v>
      </c>
      <c r="T31" s="45" t="s">
        <v>0</v>
      </c>
      <c r="U31" s="45" t="s">
        <v>0</v>
      </c>
      <c r="V31" s="45" t="s">
        <v>0</v>
      </c>
      <c r="W31" s="45" t="s">
        <v>0</v>
      </c>
      <c r="X31" s="45" t="s">
        <v>0</v>
      </c>
      <c r="Y31" s="45" t="s">
        <v>0</v>
      </c>
      <c r="Z31" s="45" t="s">
        <v>0</v>
      </c>
      <c r="AA31" s="45" t="s">
        <v>0</v>
      </c>
      <c r="AB31" s="45" t="s">
        <v>0</v>
      </c>
      <c r="AC31" s="45" t="s">
        <v>0</v>
      </c>
      <c r="AD31" s="45" t="s">
        <v>0</v>
      </c>
      <c r="AE31" s="45" t="s">
        <v>0</v>
      </c>
      <c r="AF31" s="45" t="s">
        <v>0</v>
      </c>
      <c r="AG31" s="45" t="s">
        <v>0</v>
      </c>
      <c r="AH31" s="45" t="s">
        <v>0</v>
      </c>
      <c r="AI31" s="45" t="s">
        <v>0</v>
      </c>
      <c r="AJ31" s="45" t="s">
        <v>0</v>
      </c>
      <c r="AK31" s="45" t="s">
        <v>0</v>
      </c>
      <c r="AL31" s="45" t="s">
        <v>0</v>
      </c>
      <c r="AM31" s="45" t="s">
        <v>0</v>
      </c>
      <c r="AN31" s="45" t="s">
        <v>0</v>
      </c>
      <c r="AO31" s="45" t="s">
        <v>0</v>
      </c>
      <c r="AP31" s="51" t="s">
        <v>0</v>
      </c>
      <c r="AR31" s="205">
        <v>0</v>
      </c>
      <c r="AS31" s="45">
        <v>0</v>
      </c>
      <c r="AT31" s="45">
        <v>0</v>
      </c>
      <c r="AU31" s="45">
        <v>0</v>
      </c>
      <c r="AV31" s="51">
        <v>0</v>
      </c>
    </row>
    <row r="32" spans="2:48" ht="16.5" customHeight="1" x14ac:dyDescent="0.2">
      <c r="B32" s="67">
        <v>44449</v>
      </c>
      <c r="C32" s="47">
        <v>0</v>
      </c>
      <c r="D32" s="45">
        <v>59098</v>
      </c>
      <c r="E32" s="51">
        <v>49997</v>
      </c>
      <c r="F32" s="50" t="s">
        <v>0</v>
      </c>
      <c r="G32" s="45" t="s">
        <v>0</v>
      </c>
      <c r="H32" s="45" t="s">
        <v>0</v>
      </c>
      <c r="I32" s="45" t="s">
        <v>0</v>
      </c>
      <c r="J32" s="45" t="s">
        <v>0</v>
      </c>
      <c r="K32" s="45" t="s">
        <v>0</v>
      </c>
      <c r="L32" s="45" t="s">
        <v>0</v>
      </c>
      <c r="M32" s="45" t="s">
        <v>0</v>
      </c>
      <c r="N32" s="45" t="s">
        <v>0</v>
      </c>
      <c r="O32" s="45" t="s">
        <v>0</v>
      </c>
      <c r="P32" s="45" t="s">
        <v>0</v>
      </c>
      <c r="Q32" s="45" t="s">
        <v>0</v>
      </c>
      <c r="R32" s="45" t="s">
        <v>0</v>
      </c>
      <c r="S32" s="45" t="s">
        <v>0</v>
      </c>
      <c r="T32" s="45" t="s">
        <v>0</v>
      </c>
      <c r="U32" s="45" t="s">
        <v>0</v>
      </c>
      <c r="V32" s="45" t="s">
        <v>0</v>
      </c>
      <c r="W32" s="45" t="s">
        <v>0</v>
      </c>
      <c r="X32" s="45" t="s">
        <v>0</v>
      </c>
      <c r="Y32" s="45" t="s">
        <v>0</v>
      </c>
      <c r="Z32" s="45" t="s">
        <v>0</v>
      </c>
      <c r="AA32" s="45" t="s">
        <v>0</v>
      </c>
      <c r="AB32" s="45" t="s">
        <v>0</v>
      </c>
      <c r="AC32" s="45" t="s">
        <v>0</v>
      </c>
      <c r="AD32" s="45" t="s">
        <v>0</v>
      </c>
      <c r="AE32" s="45" t="s">
        <v>0</v>
      </c>
      <c r="AF32" s="45" t="s">
        <v>0</v>
      </c>
      <c r="AG32" s="45" t="s">
        <v>0</v>
      </c>
      <c r="AH32" s="45" t="s">
        <v>0</v>
      </c>
      <c r="AI32" s="45" t="s">
        <v>0</v>
      </c>
      <c r="AJ32" s="45" t="s">
        <v>0</v>
      </c>
      <c r="AK32" s="45" t="s">
        <v>0</v>
      </c>
      <c r="AL32" s="45" t="s">
        <v>0</v>
      </c>
      <c r="AM32" s="45" t="s">
        <v>0</v>
      </c>
      <c r="AN32" s="45" t="s">
        <v>0</v>
      </c>
      <c r="AO32" s="45" t="s">
        <v>0</v>
      </c>
      <c r="AP32" s="51" t="s">
        <v>0</v>
      </c>
      <c r="AR32" s="205">
        <v>0</v>
      </c>
      <c r="AS32" s="45">
        <v>0</v>
      </c>
      <c r="AT32" s="45">
        <v>0</v>
      </c>
      <c r="AU32" s="45">
        <v>0</v>
      </c>
      <c r="AV32" s="51">
        <v>0</v>
      </c>
    </row>
    <row r="33" spans="2:48" ht="16.5" customHeight="1" x14ac:dyDescent="0.2">
      <c r="B33" s="67">
        <v>44456</v>
      </c>
      <c r="C33" s="47">
        <v>0</v>
      </c>
      <c r="D33" s="45">
        <v>59515</v>
      </c>
      <c r="E33" s="51">
        <v>49362</v>
      </c>
      <c r="F33" s="50" t="s">
        <v>0</v>
      </c>
      <c r="G33" s="45" t="s">
        <v>0</v>
      </c>
      <c r="H33" s="45" t="s">
        <v>0</v>
      </c>
      <c r="I33" s="45" t="s">
        <v>0</v>
      </c>
      <c r="J33" s="45" t="s">
        <v>0</v>
      </c>
      <c r="K33" s="45" t="s">
        <v>0</v>
      </c>
      <c r="L33" s="45" t="s">
        <v>0</v>
      </c>
      <c r="M33" s="45" t="s">
        <v>0</v>
      </c>
      <c r="N33" s="45" t="s">
        <v>0</v>
      </c>
      <c r="O33" s="45" t="s">
        <v>0</v>
      </c>
      <c r="P33" s="45" t="s">
        <v>0</v>
      </c>
      <c r="Q33" s="45" t="s">
        <v>0</v>
      </c>
      <c r="R33" s="45" t="s">
        <v>0</v>
      </c>
      <c r="S33" s="45" t="s">
        <v>0</v>
      </c>
      <c r="T33" s="45" t="s">
        <v>0</v>
      </c>
      <c r="U33" s="45" t="s">
        <v>0</v>
      </c>
      <c r="V33" s="45" t="s">
        <v>0</v>
      </c>
      <c r="W33" s="45" t="s">
        <v>0</v>
      </c>
      <c r="X33" s="45" t="s">
        <v>0</v>
      </c>
      <c r="Y33" s="45" t="s">
        <v>0</v>
      </c>
      <c r="Z33" s="45" t="s">
        <v>0</v>
      </c>
      <c r="AA33" s="45" t="s">
        <v>0</v>
      </c>
      <c r="AB33" s="45" t="s">
        <v>0</v>
      </c>
      <c r="AC33" s="45" t="s">
        <v>0</v>
      </c>
      <c r="AD33" s="45" t="s">
        <v>0</v>
      </c>
      <c r="AE33" s="45" t="s">
        <v>0</v>
      </c>
      <c r="AF33" s="45" t="s">
        <v>0</v>
      </c>
      <c r="AG33" s="45" t="s">
        <v>0</v>
      </c>
      <c r="AH33" s="45" t="s">
        <v>0</v>
      </c>
      <c r="AI33" s="45" t="s">
        <v>0</v>
      </c>
      <c r="AJ33" s="45" t="s">
        <v>0</v>
      </c>
      <c r="AK33" s="45" t="s">
        <v>0</v>
      </c>
      <c r="AL33" s="45" t="s">
        <v>0</v>
      </c>
      <c r="AM33" s="45" t="s">
        <v>0</v>
      </c>
      <c r="AN33" s="45" t="s">
        <v>0</v>
      </c>
      <c r="AO33" s="45" t="s">
        <v>0</v>
      </c>
      <c r="AP33" s="51" t="s">
        <v>0</v>
      </c>
      <c r="AR33" s="205">
        <v>0</v>
      </c>
      <c r="AS33" s="45">
        <v>0</v>
      </c>
      <c r="AT33" s="45">
        <v>0</v>
      </c>
      <c r="AU33" s="45">
        <v>0</v>
      </c>
      <c r="AV33" s="51">
        <v>0</v>
      </c>
    </row>
    <row r="34" spans="2:48" ht="16.5" customHeight="1" x14ac:dyDescent="0.2">
      <c r="B34" s="67">
        <v>44463</v>
      </c>
      <c r="C34" s="47">
        <v>0</v>
      </c>
      <c r="D34" s="45">
        <v>60136</v>
      </c>
      <c r="E34" s="51">
        <v>50110</v>
      </c>
      <c r="F34" s="50" t="s">
        <v>0</v>
      </c>
      <c r="G34" s="45" t="s">
        <v>0</v>
      </c>
      <c r="H34" s="45" t="s">
        <v>0</v>
      </c>
      <c r="I34" s="45" t="s">
        <v>0</v>
      </c>
      <c r="J34" s="45" t="s">
        <v>0</v>
      </c>
      <c r="K34" s="45" t="s">
        <v>0</v>
      </c>
      <c r="L34" s="45" t="s">
        <v>0</v>
      </c>
      <c r="M34" s="45" t="s">
        <v>0</v>
      </c>
      <c r="N34" s="45" t="s">
        <v>0</v>
      </c>
      <c r="O34" s="45" t="s">
        <v>0</v>
      </c>
      <c r="P34" s="45" t="s">
        <v>0</v>
      </c>
      <c r="Q34" s="45" t="s">
        <v>0</v>
      </c>
      <c r="R34" s="45" t="s">
        <v>0</v>
      </c>
      <c r="S34" s="45" t="s">
        <v>0</v>
      </c>
      <c r="T34" s="45" t="s">
        <v>0</v>
      </c>
      <c r="U34" s="45" t="s">
        <v>0</v>
      </c>
      <c r="V34" s="45" t="s">
        <v>0</v>
      </c>
      <c r="W34" s="45" t="s">
        <v>0</v>
      </c>
      <c r="X34" s="45" t="s">
        <v>0</v>
      </c>
      <c r="Y34" s="45" t="s">
        <v>0</v>
      </c>
      <c r="Z34" s="45" t="s">
        <v>0</v>
      </c>
      <c r="AA34" s="45" t="s">
        <v>0</v>
      </c>
      <c r="AB34" s="45" t="s">
        <v>0</v>
      </c>
      <c r="AC34" s="45" t="s">
        <v>0</v>
      </c>
      <c r="AD34" s="45" t="s">
        <v>0</v>
      </c>
      <c r="AE34" s="45" t="s">
        <v>0</v>
      </c>
      <c r="AF34" s="45" t="s">
        <v>0</v>
      </c>
      <c r="AG34" s="45" t="s">
        <v>0</v>
      </c>
      <c r="AH34" s="45" t="s">
        <v>0</v>
      </c>
      <c r="AI34" s="45" t="s">
        <v>0</v>
      </c>
      <c r="AJ34" s="45" t="s">
        <v>0</v>
      </c>
      <c r="AK34" s="45" t="s">
        <v>0</v>
      </c>
      <c r="AL34" s="45" t="s">
        <v>0</v>
      </c>
      <c r="AM34" s="45" t="s">
        <v>0</v>
      </c>
      <c r="AN34" s="45" t="s">
        <v>0</v>
      </c>
      <c r="AO34" s="45" t="s">
        <v>0</v>
      </c>
      <c r="AP34" s="51" t="s">
        <v>0</v>
      </c>
      <c r="AR34" s="205">
        <v>0</v>
      </c>
      <c r="AS34" s="45">
        <v>0</v>
      </c>
      <c r="AT34" s="45">
        <v>0</v>
      </c>
      <c r="AU34" s="45">
        <v>0</v>
      </c>
      <c r="AV34" s="51">
        <v>0</v>
      </c>
    </row>
    <row r="35" spans="2:48" ht="16.5" customHeight="1" x14ac:dyDescent="0.2">
      <c r="B35" s="67">
        <v>44470</v>
      </c>
      <c r="C35" s="47">
        <v>0</v>
      </c>
      <c r="D35" s="45">
        <v>56717</v>
      </c>
      <c r="E35" s="51">
        <v>48507</v>
      </c>
      <c r="F35" s="50" t="s">
        <v>0</v>
      </c>
      <c r="G35" s="45" t="s">
        <v>0</v>
      </c>
      <c r="H35" s="45" t="s">
        <v>0</v>
      </c>
      <c r="I35" s="45" t="s">
        <v>0</v>
      </c>
      <c r="J35" s="45" t="s">
        <v>0</v>
      </c>
      <c r="K35" s="45" t="s">
        <v>0</v>
      </c>
      <c r="L35" s="45" t="s">
        <v>0</v>
      </c>
      <c r="M35" s="45" t="s">
        <v>0</v>
      </c>
      <c r="N35" s="45" t="s">
        <v>0</v>
      </c>
      <c r="O35" s="45" t="s">
        <v>0</v>
      </c>
      <c r="P35" s="45" t="s">
        <v>0</v>
      </c>
      <c r="Q35" s="45" t="s">
        <v>0</v>
      </c>
      <c r="R35" s="45" t="s">
        <v>0</v>
      </c>
      <c r="S35" s="45" t="s">
        <v>0</v>
      </c>
      <c r="T35" s="45" t="s">
        <v>0</v>
      </c>
      <c r="U35" s="45" t="s">
        <v>0</v>
      </c>
      <c r="V35" s="45" t="s">
        <v>0</v>
      </c>
      <c r="W35" s="45" t="s">
        <v>0</v>
      </c>
      <c r="X35" s="45" t="s">
        <v>0</v>
      </c>
      <c r="Y35" s="45" t="s">
        <v>0</v>
      </c>
      <c r="Z35" s="45" t="s">
        <v>0</v>
      </c>
      <c r="AA35" s="45" t="s">
        <v>0</v>
      </c>
      <c r="AB35" s="45" t="s">
        <v>0</v>
      </c>
      <c r="AC35" s="45" t="s">
        <v>0</v>
      </c>
      <c r="AD35" s="45" t="s">
        <v>0</v>
      </c>
      <c r="AE35" s="45" t="s">
        <v>0</v>
      </c>
      <c r="AF35" s="45" t="s">
        <v>0</v>
      </c>
      <c r="AG35" s="45" t="s">
        <v>0</v>
      </c>
      <c r="AH35" s="45" t="s">
        <v>0</v>
      </c>
      <c r="AI35" s="45" t="s">
        <v>0</v>
      </c>
      <c r="AJ35" s="45" t="s">
        <v>0</v>
      </c>
      <c r="AK35" s="45" t="s">
        <v>0</v>
      </c>
      <c r="AL35" s="45" t="s">
        <v>0</v>
      </c>
      <c r="AM35" s="45" t="s">
        <v>0</v>
      </c>
      <c r="AN35" s="45" t="s">
        <v>0</v>
      </c>
      <c r="AO35" s="45" t="s">
        <v>0</v>
      </c>
      <c r="AP35" s="51" t="s">
        <v>0</v>
      </c>
      <c r="AR35" s="205">
        <v>0</v>
      </c>
      <c r="AS35" s="45">
        <v>0</v>
      </c>
      <c r="AT35" s="45">
        <v>0</v>
      </c>
      <c r="AU35" s="45">
        <v>0</v>
      </c>
      <c r="AV35" s="51">
        <v>0</v>
      </c>
    </row>
    <row r="36" spans="2:48" ht="16.5" customHeight="1" x14ac:dyDescent="0.2">
      <c r="B36" s="67">
        <v>44477</v>
      </c>
      <c r="C36" s="47">
        <v>0</v>
      </c>
      <c r="D36" s="45">
        <v>59313</v>
      </c>
      <c r="E36" s="51">
        <v>50513</v>
      </c>
      <c r="F36" s="50" t="s">
        <v>0</v>
      </c>
      <c r="G36" s="45" t="s">
        <v>0</v>
      </c>
      <c r="H36" s="45" t="s">
        <v>0</v>
      </c>
      <c r="I36" s="45" t="s">
        <v>0</v>
      </c>
      <c r="J36" s="45" t="s">
        <v>0</v>
      </c>
      <c r="K36" s="45" t="s">
        <v>0</v>
      </c>
      <c r="L36" s="45" t="s">
        <v>0</v>
      </c>
      <c r="M36" s="45" t="s">
        <v>0</v>
      </c>
      <c r="N36" s="45" t="s">
        <v>0</v>
      </c>
      <c r="O36" s="45" t="s">
        <v>0</v>
      </c>
      <c r="P36" s="45" t="s">
        <v>0</v>
      </c>
      <c r="Q36" s="45" t="s">
        <v>0</v>
      </c>
      <c r="R36" s="45" t="s">
        <v>0</v>
      </c>
      <c r="S36" s="45" t="s">
        <v>0</v>
      </c>
      <c r="T36" s="45" t="s">
        <v>0</v>
      </c>
      <c r="U36" s="45" t="s">
        <v>0</v>
      </c>
      <c r="V36" s="45" t="s">
        <v>0</v>
      </c>
      <c r="W36" s="45" t="s">
        <v>0</v>
      </c>
      <c r="X36" s="45" t="s">
        <v>0</v>
      </c>
      <c r="Y36" s="45" t="s">
        <v>0</v>
      </c>
      <c r="Z36" s="45" t="s">
        <v>0</v>
      </c>
      <c r="AA36" s="45" t="s">
        <v>0</v>
      </c>
      <c r="AB36" s="45" t="s">
        <v>0</v>
      </c>
      <c r="AC36" s="45" t="s">
        <v>0</v>
      </c>
      <c r="AD36" s="45" t="s">
        <v>0</v>
      </c>
      <c r="AE36" s="45" t="s">
        <v>0</v>
      </c>
      <c r="AF36" s="45" t="s">
        <v>0</v>
      </c>
      <c r="AG36" s="45" t="s">
        <v>0</v>
      </c>
      <c r="AH36" s="45" t="s">
        <v>0</v>
      </c>
      <c r="AI36" s="45" t="s">
        <v>0</v>
      </c>
      <c r="AJ36" s="45" t="s">
        <v>0</v>
      </c>
      <c r="AK36" s="45" t="s">
        <v>0</v>
      </c>
      <c r="AL36" s="45" t="s">
        <v>0</v>
      </c>
      <c r="AM36" s="45" t="s">
        <v>0</v>
      </c>
      <c r="AN36" s="45" t="s">
        <v>0</v>
      </c>
      <c r="AO36" s="45" t="s">
        <v>0</v>
      </c>
      <c r="AP36" s="51" t="s">
        <v>0</v>
      </c>
      <c r="AR36" s="205">
        <v>0</v>
      </c>
      <c r="AS36" s="45">
        <v>0</v>
      </c>
      <c r="AT36" s="45">
        <v>0</v>
      </c>
      <c r="AU36" s="45">
        <v>0</v>
      </c>
      <c r="AV36" s="51">
        <v>0</v>
      </c>
    </row>
    <row r="37" spans="2:48" ht="16.5" customHeight="1" x14ac:dyDescent="0.2">
      <c r="B37" s="67">
        <v>44484</v>
      </c>
      <c r="C37" s="47">
        <v>0</v>
      </c>
      <c r="D37" s="45">
        <v>61701</v>
      </c>
      <c r="E37" s="51">
        <v>51825</v>
      </c>
      <c r="F37" s="50" t="s">
        <v>0</v>
      </c>
      <c r="G37" s="45" t="s">
        <v>0</v>
      </c>
      <c r="H37" s="45" t="s">
        <v>0</v>
      </c>
      <c r="I37" s="45" t="s">
        <v>0</v>
      </c>
      <c r="J37" s="45" t="s">
        <v>0</v>
      </c>
      <c r="K37" s="45" t="s">
        <v>0</v>
      </c>
      <c r="L37" s="45" t="s">
        <v>0</v>
      </c>
      <c r="M37" s="45" t="s">
        <v>0</v>
      </c>
      <c r="N37" s="45" t="s">
        <v>0</v>
      </c>
      <c r="O37" s="45" t="s">
        <v>0</v>
      </c>
      <c r="P37" s="45" t="s">
        <v>0</v>
      </c>
      <c r="Q37" s="45" t="s">
        <v>0</v>
      </c>
      <c r="R37" s="45" t="s">
        <v>0</v>
      </c>
      <c r="S37" s="45" t="s">
        <v>0</v>
      </c>
      <c r="T37" s="45" t="s">
        <v>0</v>
      </c>
      <c r="U37" s="45" t="s">
        <v>0</v>
      </c>
      <c r="V37" s="45" t="s">
        <v>0</v>
      </c>
      <c r="W37" s="45" t="s">
        <v>0</v>
      </c>
      <c r="X37" s="45" t="s">
        <v>0</v>
      </c>
      <c r="Y37" s="45" t="s">
        <v>0</v>
      </c>
      <c r="Z37" s="45" t="s">
        <v>0</v>
      </c>
      <c r="AA37" s="45" t="s">
        <v>0</v>
      </c>
      <c r="AB37" s="45" t="s">
        <v>0</v>
      </c>
      <c r="AC37" s="45" t="s">
        <v>0</v>
      </c>
      <c r="AD37" s="45" t="s">
        <v>0</v>
      </c>
      <c r="AE37" s="45" t="s">
        <v>0</v>
      </c>
      <c r="AF37" s="45" t="s">
        <v>0</v>
      </c>
      <c r="AG37" s="45" t="s">
        <v>0</v>
      </c>
      <c r="AH37" s="45" t="s">
        <v>0</v>
      </c>
      <c r="AI37" s="45" t="s">
        <v>0</v>
      </c>
      <c r="AJ37" s="45" t="s">
        <v>0</v>
      </c>
      <c r="AK37" s="45" t="s">
        <v>0</v>
      </c>
      <c r="AL37" s="45" t="s">
        <v>0</v>
      </c>
      <c r="AM37" s="45" t="s">
        <v>0</v>
      </c>
      <c r="AN37" s="45" t="s">
        <v>0</v>
      </c>
      <c r="AO37" s="45" t="s">
        <v>0</v>
      </c>
      <c r="AP37" s="51" t="s">
        <v>0</v>
      </c>
      <c r="AR37" s="205">
        <v>0</v>
      </c>
      <c r="AS37" s="45">
        <v>0</v>
      </c>
      <c r="AT37" s="45">
        <v>0</v>
      </c>
      <c r="AU37" s="45">
        <v>0</v>
      </c>
      <c r="AV37" s="51">
        <v>0</v>
      </c>
    </row>
    <row r="38" spans="2:48" ht="16.5" customHeight="1" x14ac:dyDescent="0.2">
      <c r="B38" s="67">
        <v>44491</v>
      </c>
      <c r="C38" s="47">
        <v>0</v>
      </c>
      <c r="D38" s="45">
        <v>61100</v>
      </c>
      <c r="E38" s="51">
        <v>51860</v>
      </c>
      <c r="F38" s="50" t="s">
        <v>0</v>
      </c>
      <c r="G38" s="45" t="s">
        <v>0</v>
      </c>
      <c r="H38" s="45" t="s">
        <v>0</v>
      </c>
      <c r="I38" s="45" t="s">
        <v>0</v>
      </c>
      <c r="J38" s="45" t="s">
        <v>0</v>
      </c>
      <c r="K38" s="45" t="s">
        <v>0</v>
      </c>
      <c r="L38" s="45" t="s">
        <v>0</v>
      </c>
      <c r="M38" s="45" t="s">
        <v>0</v>
      </c>
      <c r="N38" s="45" t="s">
        <v>0</v>
      </c>
      <c r="O38" s="45" t="s">
        <v>0</v>
      </c>
      <c r="P38" s="45" t="s">
        <v>0</v>
      </c>
      <c r="Q38" s="45" t="s">
        <v>0</v>
      </c>
      <c r="R38" s="45" t="s">
        <v>0</v>
      </c>
      <c r="S38" s="45" t="s">
        <v>0</v>
      </c>
      <c r="T38" s="45" t="s">
        <v>0</v>
      </c>
      <c r="U38" s="45" t="s">
        <v>0</v>
      </c>
      <c r="V38" s="45" t="s">
        <v>0</v>
      </c>
      <c r="W38" s="45" t="s">
        <v>0</v>
      </c>
      <c r="X38" s="45" t="s">
        <v>0</v>
      </c>
      <c r="Y38" s="45" t="s">
        <v>0</v>
      </c>
      <c r="Z38" s="45" t="s">
        <v>0</v>
      </c>
      <c r="AA38" s="45" t="s">
        <v>0</v>
      </c>
      <c r="AB38" s="45" t="s">
        <v>0</v>
      </c>
      <c r="AC38" s="45" t="s">
        <v>0</v>
      </c>
      <c r="AD38" s="45" t="s">
        <v>0</v>
      </c>
      <c r="AE38" s="45" t="s">
        <v>0</v>
      </c>
      <c r="AF38" s="45" t="s">
        <v>0</v>
      </c>
      <c r="AG38" s="45" t="s">
        <v>0</v>
      </c>
      <c r="AH38" s="45" t="s">
        <v>0</v>
      </c>
      <c r="AI38" s="45" t="s">
        <v>0</v>
      </c>
      <c r="AJ38" s="45" t="s">
        <v>0</v>
      </c>
      <c r="AK38" s="45" t="s">
        <v>0</v>
      </c>
      <c r="AL38" s="45" t="s">
        <v>0</v>
      </c>
      <c r="AM38" s="45" t="s">
        <v>0</v>
      </c>
      <c r="AN38" s="45" t="s">
        <v>0</v>
      </c>
      <c r="AO38" s="45" t="s">
        <v>0</v>
      </c>
      <c r="AP38" s="51" t="s">
        <v>0</v>
      </c>
      <c r="AR38" s="205">
        <v>0</v>
      </c>
      <c r="AS38" s="45">
        <v>0</v>
      </c>
      <c r="AT38" s="45">
        <v>0</v>
      </c>
      <c r="AU38" s="45">
        <v>0</v>
      </c>
      <c r="AV38" s="51">
        <v>0</v>
      </c>
    </row>
    <row r="39" spans="2:48" ht="16.5" customHeight="1" x14ac:dyDescent="0.2">
      <c r="B39" s="67">
        <v>44498</v>
      </c>
      <c r="C39" s="47">
        <v>0</v>
      </c>
      <c r="D39" s="45">
        <v>64635</v>
      </c>
      <c r="E39" s="51">
        <v>55042</v>
      </c>
      <c r="F39" s="50" t="s">
        <v>0</v>
      </c>
      <c r="G39" s="45" t="s">
        <v>0</v>
      </c>
      <c r="H39" s="45" t="s">
        <v>0</v>
      </c>
      <c r="I39" s="45" t="s">
        <v>0</v>
      </c>
      <c r="J39" s="45" t="s">
        <v>0</v>
      </c>
      <c r="K39" s="45" t="s">
        <v>0</v>
      </c>
      <c r="L39" s="45" t="s">
        <v>0</v>
      </c>
      <c r="M39" s="45" t="s">
        <v>0</v>
      </c>
      <c r="N39" s="45" t="s">
        <v>0</v>
      </c>
      <c r="O39" s="45" t="s">
        <v>0</v>
      </c>
      <c r="P39" s="45" t="s">
        <v>0</v>
      </c>
      <c r="Q39" s="45" t="s">
        <v>0</v>
      </c>
      <c r="R39" s="45" t="s">
        <v>0</v>
      </c>
      <c r="S39" s="45" t="s">
        <v>0</v>
      </c>
      <c r="T39" s="45" t="s">
        <v>0</v>
      </c>
      <c r="U39" s="45" t="s">
        <v>0</v>
      </c>
      <c r="V39" s="45" t="s">
        <v>0</v>
      </c>
      <c r="W39" s="45" t="s">
        <v>0</v>
      </c>
      <c r="X39" s="45" t="s">
        <v>0</v>
      </c>
      <c r="Y39" s="45" t="s">
        <v>0</v>
      </c>
      <c r="Z39" s="45" t="s">
        <v>0</v>
      </c>
      <c r="AA39" s="45" t="s">
        <v>0</v>
      </c>
      <c r="AB39" s="45" t="s">
        <v>0</v>
      </c>
      <c r="AC39" s="45" t="s">
        <v>0</v>
      </c>
      <c r="AD39" s="45" t="s">
        <v>0</v>
      </c>
      <c r="AE39" s="45" t="s">
        <v>0</v>
      </c>
      <c r="AF39" s="45" t="s">
        <v>0</v>
      </c>
      <c r="AG39" s="45" t="s">
        <v>0</v>
      </c>
      <c r="AH39" s="45" t="s">
        <v>0</v>
      </c>
      <c r="AI39" s="45" t="s">
        <v>0</v>
      </c>
      <c r="AJ39" s="45" t="s">
        <v>0</v>
      </c>
      <c r="AK39" s="45" t="s">
        <v>0</v>
      </c>
      <c r="AL39" s="45" t="s">
        <v>0</v>
      </c>
      <c r="AM39" s="45" t="s">
        <v>0</v>
      </c>
      <c r="AN39" s="45" t="s">
        <v>0</v>
      </c>
      <c r="AO39" s="45" t="s">
        <v>0</v>
      </c>
      <c r="AP39" s="51" t="s">
        <v>0</v>
      </c>
      <c r="AR39" s="205">
        <v>0</v>
      </c>
      <c r="AS39" s="45">
        <v>0</v>
      </c>
      <c r="AT39" s="45">
        <v>0</v>
      </c>
      <c r="AU39" s="45">
        <v>0</v>
      </c>
      <c r="AV39" s="51">
        <v>0</v>
      </c>
    </row>
    <row r="40" spans="2:48" ht="16.5" customHeight="1" x14ac:dyDescent="0.2">
      <c r="B40" s="67">
        <v>44505</v>
      </c>
      <c r="C40" s="47">
        <v>0</v>
      </c>
      <c r="D40" s="45">
        <v>63054</v>
      </c>
      <c r="E40" s="51">
        <v>53896</v>
      </c>
      <c r="F40" s="50" t="s">
        <v>0</v>
      </c>
      <c r="G40" s="45" t="s">
        <v>0</v>
      </c>
      <c r="H40" s="45" t="s">
        <v>0</v>
      </c>
      <c r="I40" s="45" t="s">
        <v>0</v>
      </c>
      <c r="J40" s="45" t="s">
        <v>0</v>
      </c>
      <c r="K40" s="45" t="s">
        <v>0</v>
      </c>
      <c r="L40" s="45" t="s">
        <v>0</v>
      </c>
      <c r="M40" s="45" t="s">
        <v>0</v>
      </c>
      <c r="N40" s="45" t="s">
        <v>0</v>
      </c>
      <c r="O40" s="45" t="s">
        <v>0</v>
      </c>
      <c r="P40" s="45" t="s">
        <v>0</v>
      </c>
      <c r="Q40" s="45" t="s">
        <v>0</v>
      </c>
      <c r="R40" s="45" t="s">
        <v>0</v>
      </c>
      <c r="S40" s="45" t="s">
        <v>0</v>
      </c>
      <c r="T40" s="45" t="s">
        <v>0</v>
      </c>
      <c r="U40" s="45" t="s">
        <v>0</v>
      </c>
      <c r="V40" s="45" t="s">
        <v>0</v>
      </c>
      <c r="W40" s="45" t="s">
        <v>0</v>
      </c>
      <c r="X40" s="45" t="s">
        <v>0</v>
      </c>
      <c r="Y40" s="45" t="s">
        <v>0</v>
      </c>
      <c r="Z40" s="45" t="s">
        <v>0</v>
      </c>
      <c r="AA40" s="45" t="s">
        <v>0</v>
      </c>
      <c r="AB40" s="45" t="s">
        <v>0</v>
      </c>
      <c r="AC40" s="45" t="s">
        <v>0</v>
      </c>
      <c r="AD40" s="45" t="s">
        <v>0</v>
      </c>
      <c r="AE40" s="45" t="s">
        <v>0</v>
      </c>
      <c r="AF40" s="45" t="s">
        <v>0</v>
      </c>
      <c r="AG40" s="45" t="s">
        <v>0</v>
      </c>
      <c r="AH40" s="45" t="s">
        <v>0</v>
      </c>
      <c r="AI40" s="45" t="s">
        <v>0</v>
      </c>
      <c r="AJ40" s="45" t="s">
        <v>0</v>
      </c>
      <c r="AK40" s="45" t="s">
        <v>0</v>
      </c>
      <c r="AL40" s="45" t="s">
        <v>0</v>
      </c>
      <c r="AM40" s="45" t="s">
        <v>0</v>
      </c>
      <c r="AN40" s="45" t="s">
        <v>0</v>
      </c>
      <c r="AO40" s="45" t="s">
        <v>0</v>
      </c>
      <c r="AP40" s="51" t="s">
        <v>0</v>
      </c>
      <c r="AR40" s="205">
        <v>0</v>
      </c>
      <c r="AS40" s="45">
        <v>0</v>
      </c>
      <c r="AT40" s="45">
        <v>0</v>
      </c>
      <c r="AU40" s="45">
        <v>0</v>
      </c>
      <c r="AV40" s="51">
        <v>0</v>
      </c>
    </row>
    <row r="41" spans="2:48" ht="16.5" customHeight="1" x14ac:dyDescent="0.2">
      <c r="B41" s="67">
        <v>44512</v>
      </c>
      <c r="C41" s="47">
        <v>0</v>
      </c>
      <c r="D41" s="45">
        <v>66538</v>
      </c>
      <c r="E41" s="51">
        <v>56734</v>
      </c>
      <c r="F41" s="50" t="s">
        <v>0</v>
      </c>
      <c r="G41" s="45" t="s">
        <v>0</v>
      </c>
      <c r="H41" s="45" t="s">
        <v>0</v>
      </c>
      <c r="I41" s="45" t="s">
        <v>0</v>
      </c>
      <c r="J41" s="45" t="s">
        <v>0</v>
      </c>
      <c r="K41" s="45" t="s">
        <v>0</v>
      </c>
      <c r="L41" s="45" t="s">
        <v>0</v>
      </c>
      <c r="M41" s="45" t="s">
        <v>0</v>
      </c>
      <c r="N41" s="45" t="s">
        <v>0</v>
      </c>
      <c r="O41" s="45" t="s">
        <v>0</v>
      </c>
      <c r="P41" s="45" t="s">
        <v>0</v>
      </c>
      <c r="Q41" s="45" t="s">
        <v>0</v>
      </c>
      <c r="R41" s="45" t="s">
        <v>0</v>
      </c>
      <c r="S41" s="45" t="s">
        <v>0</v>
      </c>
      <c r="T41" s="45" t="s">
        <v>0</v>
      </c>
      <c r="U41" s="45" t="s">
        <v>0</v>
      </c>
      <c r="V41" s="45" t="s">
        <v>0</v>
      </c>
      <c r="W41" s="45" t="s">
        <v>0</v>
      </c>
      <c r="X41" s="45" t="s">
        <v>0</v>
      </c>
      <c r="Y41" s="45" t="s">
        <v>0</v>
      </c>
      <c r="Z41" s="45" t="s">
        <v>0</v>
      </c>
      <c r="AA41" s="45" t="s">
        <v>0</v>
      </c>
      <c r="AB41" s="45" t="s">
        <v>0</v>
      </c>
      <c r="AC41" s="45" t="s">
        <v>0</v>
      </c>
      <c r="AD41" s="45" t="s">
        <v>0</v>
      </c>
      <c r="AE41" s="45" t="s">
        <v>0</v>
      </c>
      <c r="AF41" s="45" t="s">
        <v>0</v>
      </c>
      <c r="AG41" s="45" t="s">
        <v>0</v>
      </c>
      <c r="AH41" s="45" t="s">
        <v>0</v>
      </c>
      <c r="AI41" s="45" t="s">
        <v>0</v>
      </c>
      <c r="AJ41" s="45" t="s">
        <v>0</v>
      </c>
      <c r="AK41" s="45" t="s">
        <v>0</v>
      </c>
      <c r="AL41" s="45" t="s">
        <v>0</v>
      </c>
      <c r="AM41" s="45" t="s">
        <v>0</v>
      </c>
      <c r="AN41" s="45" t="s">
        <v>0</v>
      </c>
      <c r="AO41" s="45" t="s">
        <v>0</v>
      </c>
      <c r="AP41" s="51" t="s">
        <v>0</v>
      </c>
      <c r="AR41" s="205">
        <v>0</v>
      </c>
      <c r="AS41" s="45">
        <v>0</v>
      </c>
      <c r="AT41" s="45">
        <v>0</v>
      </c>
      <c r="AU41" s="45">
        <v>0</v>
      </c>
      <c r="AV41" s="51">
        <v>0</v>
      </c>
    </row>
    <row r="42" spans="2:48" ht="16.5" customHeight="1" x14ac:dyDescent="0.2">
      <c r="B42" s="67">
        <v>44519</v>
      </c>
      <c r="C42" s="47">
        <v>0</v>
      </c>
      <c r="D42" s="45">
        <v>67886</v>
      </c>
      <c r="E42" s="51">
        <v>57883</v>
      </c>
      <c r="F42" s="50" t="s">
        <v>0</v>
      </c>
      <c r="G42" s="45" t="s">
        <v>0</v>
      </c>
      <c r="H42" s="45" t="s">
        <v>0</v>
      </c>
      <c r="I42" s="45" t="s">
        <v>0</v>
      </c>
      <c r="J42" s="45" t="s">
        <v>0</v>
      </c>
      <c r="K42" s="45" t="s">
        <v>0</v>
      </c>
      <c r="L42" s="45" t="s">
        <v>0</v>
      </c>
      <c r="M42" s="45" t="s">
        <v>0</v>
      </c>
      <c r="N42" s="45" t="s">
        <v>0</v>
      </c>
      <c r="O42" s="45" t="s">
        <v>0</v>
      </c>
      <c r="P42" s="45" t="s">
        <v>0</v>
      </c>
      <c r="Q42" s="45" t="s">
        <v>0</v>
      </c>
      <c r="R42" s="45" t="s">
        <v>0</v>
      </c>
      <c r="S42" s="45" t="s">
        <v>0</v>
      </c>
      <c r="T42" s="45" t="s">
        <v>0</v>
      </c>
      <c r="U42" s="45" t="s">
        <v>0</v>
      </c>
      <c r="V42" s="45" t="s">
        <v>0</v>
      </c>
      <c r="W42" s="45" t="s">
        <v>0</v>
      </c>
      <c r="X42" s="45" t="s">
        <v>0</v>
      </c>
      <c r="Y42" s="45" t="s">
        <v>0</v>
      </c>
      <c r="Z42" s="45" t="s">
        <v>0</v>
      </c>
      <c r="AA42" s="45" t="s">
        <v>0</v>
      </c>
      <c r="AB42" s="45" t="s">
        <v>0</v>
      </c>
      <c r="AC42" s="45" t="s">
        <v>0</v>
      </c>
      <c r="AD42" s="45" t="s">
        <v>0</v>
      </c>
      <c r="AE42" s="45" t="s">
        <v>0</v>
      </c>
      <c r="AF42" s="45" t="s">
        <v>0</v>
      </c>
      <c r="AG42" s="45" t="s">
        <v>0</v>
      </c>
      <c r="AH42" s="45" t="s">
        <v>0</v>
      </c>
      <c r="AI42" s="45" t="s">
        <v>0</v>
      </c>
      <c r="AJ42" s="45" t="s">
        <v>0</v>
      </c>
      <c r="AK42" s="45" t="s">
        <v>0</v>
      </c>
      <c r="AL42" s="45" t="s">
        <v>0</v>
      </c>
      <c r="AM42" s="45" t="s">
        <v>0</v>
      </c>
      <c r="AN42" s="45" t="s">
        <v>0</v>
      </c>
      <c r="AO42" s="45" t="s">
        <v>0</v>
      </c>
      <c r="AP42" s="51" t="s">
        <v>0</v>
      </c>
      <c r="AR42" s="205">
        <v>0</v>
      </c>
      <c r="AS42" s="45">
        <v>0</v>
      </c>
      <c r="AT42" s="45">
        <v>0</v>
      </c>
      <c r="AU42" s="45">
        <v>0</v>
      </c>
      <c r="AV42" s="51">
        <v>0</v>
      </c>
    </row>
    <row r="43" spans="2:48" ht="16.5" customHeight="1" x14ac:dyDescent="0.2">
      <c r="B43" s="67">
        <v>44526</v>
      </c>
      <c r="C43" s="47">
        <v>0</v>
      </c>
      <c r="D43" s="45">
        <v>67155</v>
      </c>
      <c r="E43" s="51">
        <v>57277</v>
      </c>
      <c r="F43" s="50" t="s">
        <v>0</v>
      </c>
      <c r="G43" s="45" t="s">
        <v>0</v>
      </c>
      <c r="H43" s="45" t="s">
        <v>0</v>
      </c>
      <c r="I43" s="45" t="s">
        <v>0</v>
      </c>
      <c r="J43" s="45" t="s">
        <v>0</v>
      </c>
      <c r="K43" s="45" t="s">
        <v>0</v>
      </c>
      <c r="L43" s="45" t="s">
        <v>0</v>
      </c>
      <c r="M43" s="45" t="s">
        <v>0</v>
      </c>
      <c r="N43" s="45" t="s">
        <v>0</v>
      </c>
      <c r="O43" s="45" t="s">
        <v>0</v>
      </c>
      <c r="P43" s="45" t="s">
        <v>0</v>
      </c>
      <c r="Q43" s="45" t="s">
        <v>0</v>
      </c>
      <c r="R43" s="45" t="s">
        <v>0</v>
      </c>
      <c r="S43" s="45" t="s">
        <v>0</v>
      </c>
      <c r="T43" s="45" t="s">
        <v>0</v>
      </c>
      <c r="U43" s="45" t="s">
        <v>0</v>
      </c>
      <c r="V43" s="45" t="s">
        <v>0</v>
      </c>
      <c r="W43" s="45" t="s">
        <v>0</v>
      </c>
      <c r="X43" s="45" t="s">
        <v>0</v>
      </c>
      <c r="Y43" s="45" t="s">
        <v>0</v>
      </c>
      <c r="Z43" s="45" t="s">
        <v>0</v>
      </c>
      <c r="AA43" s="45" t="s">
        <v>0</v>
      </c>
      <c r="AB43" s="45" t="s">
        <v>0</v>
      </c>
      <c r="AC43" s="45" t="s">
        <v>0</v>
      </c>
      <c r="AD43" s="45" t="s">
        <v>0</v>
      </c>
      <c r="AE43" s="45" t="s">
        <v>0</v>
      </c>
      <c r="AF43" s="45" t="s">
        <v>0</v>
      </c>
      <c r="AG43" s="45" t="s">
        <v>0</v>
      </c>
      <c r="AH43" s="45" t="s">
        <v>0</v>
      </c>
      <c r="AI43" s="45" t="s">
        <v>0</v>
      </c>
      <c r="AJ43" s="45" t="s">
        <v>0</v>
      </c>
      <c r="AK43" s="45" t="s">
        <v>0</v>
      </c>
      <c r="AL43" s="45" t="s">
        <v>0</v>
      </c>
      <c r="AM43" s="45" t="s">
        <v>0</v>
      </c>
      <c r="AN43" s="45" t="s">
        <v>0</v>
      </c>
      <c r="AO43" s="45" t="s">
        <v>0</v>
      </c>
      <c r="AP43" s="51" t="s">
        <v>0</v>
      </c>
      <c r="AR43" s="205">
        <v>0</v>
      </c>
      <c r="AS43" s="45">
        <v>0</v>
      </c>
      <c r="AT43" s="45">
        <v>0</v>
      </c>
      <c r="AU43" s="45">
        <v>0</v>
      </c>
      <c r="AV43" s="51">
        <v>0</v>
      </c>
    </row>
    <row r="44" spans="2:48" ht="16.5" customHeight="1" x14ac:dyDescent="0.2">
      <c r="B44" s="67">
        <v>44533</v>
      </c>
      <c r="C44" s="47">
        <v>0</v>
      </c>
      <c r="D44" s="45">
        <v>66547</v>
      </c>
      <c r="E44" s="51">
        <v>54925</v>
      </c>
      <c r="F44" s="50" t="s">
        <v>0</v>
      </c>
      <c r="G44" s="45" t="s">
        <v>0</v>
      </c>
      <c r="H44" s="45" t="s">
        <v>0</v>
      </c>
      <c r="I44" s="45" t="s">
        <v>0</v>
      </c>
      <c r="J44" s="45" t="s">
        <v>0</v>
      </c>
      <c r="K44" s="45" t="s">
        <v>0</v>
      </c>
      <c r="L44" s="45" t="s">
        <v>0</v>
      </c>
      <c r="M44" s="45" t="s">
        <v>0</v>
      </c>
      <c r="N44" s="45" t="s">
        <v>0</v>
      </c>
      <c r="O44" s="45" t="s">
        <v>0</v>
      </c>
      <c r="P44" s="45" t="s">
        <v>0</v>
      </c>
      <c r="Q44" s="45" t="s">
        <v>0</v>
      </c>
      <c r="R44" s="45" t="s">
        <v>0</v>
      </c>
      <c r="S44" s="45" t="s">
        <v>0</v>
      </c>
      <c r="T44" s="45" t="s">
        <v>0</v>
      </c>
      <c r="U44" s="45" t="s">
        <v>0</v>
      </c>
      <c r="V44" s="45" t="s">
        <v>0</v>
      </c>
      <c r="W44" s="45" t="s">
        <v>0</v>
      </c>
      <c r="X44" s="45" t="s">
        <v>0</v>
      </c>
      <c r="Y44" s="45" t="s">
        <v>0</v>
      </c>
      <c r="Z44" s="45" t="s">
        <v>0</v>
      </c>
      <c r="AA44" s="45" t="s">
        <v>0</v>
      </c>
      <c r="AB44" s="45" t="s">
        <v>0</v>
      </c>
      <c r="AC44" s="45" t="s">
        <v>0</v>
      </c>
      <c r="AD44" s="45" t="s">
        <v>0</v>
      </c>
      <c r="AE44" s="45" t="s">
        <v>0</v>
      </c>
      <c r="AF44" s="45" t="s">
        <v>0</v>
      </c>
      <c r="AG44" s="45" t="s">
        <v>0</v>
      </c>
      <c r="AH44" s="45" t="s">
        <v>0</v>
      </c>
      <c r="AI44" s="45" t="s">
        <v>0</v>
      </c>
      <c r="AJ44" s="45" t="s">
        <v>0</v>
      </c>
      <c r="AK44" s="45" t="s">
        <v>0</v>
      </c>
      <c r="AL44" s="45" t="s">
        <v>0</v>
      </c>
      <c r="AM44" s="45" t="s">
        <v>0</v>
      </c>
      <c r="AN44" s="45" t="s">
        <v>0</v>
      </c>
      <c r="AO44" s="45" t="s">
        <v>0</v>
      </c>
      <c r="AP44" s="51" t="s">
        <v>0</v>
      </c>
      <c r="AR44" s="205">
        <v>0</v>
      </c>
      <c r="AS44" s="45">
        <v>0</v>
      </c>
      <c r="AT44" s="45">
        <v>0</v>
      </c>
      <c r="AU44" s="45">
        <v>0</v>
      </c>
      <c r="AV44" s="51">
        <v>0</v>
      </c>
    </row>
    <row r="45" spans="2:48" ht="16.5" customHeight="1" x14ac:dyDescent="0.2">
      <c r="B45" s="67">
        <v>44540</v>
      </c>
      <c r="C45" s="47">
        <v>0</v>
      </c>
      <c r="D45" s="45">
        <v>69785</v>
      </c>
      <c r="E45" s="51">
        <v>58901</v>
      </c>
      <c r="F45" s="50" t="s">
        <v>0</v>
      </c>
      <c r="G45" s="45" t="s">
        <v>0</v>
      </c>
      <c r="H45" s="45" t="s">
        <v>0</v>
      </c>
      <c r="I45" s="45" t="s">
        <v>0</v>
      </c>
      <c r="J45" s="45" t="s">
        <v>0</v>
      </c>
      <c r="K45" s="45" t="s">
        <v>0</v>
      </c>
      <c r="L45" s="45" t="s">
        <v>0</v>
      </c>
      <c r="M45" s="45" t="s">
        <v>0</v>
      </c>
      <c r="N45" s="45" t="s">
        <v>0</v>
      </c>
      <c r="O45" s="45" t="s">
        <v>0</v>
      </c>
      <c r="P45" s="45" t="s">
        <v>0</v>
      </c>
      <c r="Q45" s="45" t="s">
        <v>0</v>
      </c>
      <c r="R45" s="45" t="s">
        <v>0</v>
      </c>
      <c r="S45" s="45" t="s">
        <v>0</v>
      </c>
      <c r="T45" s="45" t="s">
        <v>0</v>
      </c>
      <c r="U45" s="45" t="s">
        <v>0</v>
      </c>
      <c r="V45" s="45" t="s">
        <v>0</v>
      </c>
      <c r="W45" s="45" t="s">
        <v>0</v>
      </c>
      <c r="X45" s="45" t="s">
        <v>0</v>
      </c>
      <c r="Y45" s="45" t="s">
        <v>0</v>
      </c>
      <c r="Z45" s="45" t="s">
        <v>0</v>
      </c>
      <c r="AA45" s="45" t="s">
        <v>0</v>
      </c>
      <c r="AB45" s="45" t="s">
        <v>0</v>
      </c>
      <c r="AC45" s="45" t="s">
        <v>0</v>
      </c>
      <c r="AD45" s="45" t="s">
        <v>0</v>
      </c>
      <c r="AE45" s="45" t="s">
        <v>0</v>
      </c>
      <c r="AF45" s="45" t="s">
        <v>0</v>
      </c>
      <c r="AG45" s="45" t="s">
        <v>0</v>
      </c>
      <c r="AH45" s="45" t="s">
        <v>0</v>
      </c>
      <c r="AI45" s="45" t="s">
        <v>0</v>
      </c>
      <c r="AJ45" s="45" t="s">
        <v>0</v>
      </c>
      <c r="AK45" s="45" t="s">
        <v>0</v>
      </c>
      <c r="AL45" s="45" t="s">
        <v>0</v>
      </c>
      <c r="AM45" s="45" t="s">
        <v>0</v>
      </c>
      <c r="AN45" s="45" t="s">
        <v>0</v>
      </c>
      <c r="AO45" s="45" t="s">
        <v>0</v>
      </c>
      <c r="AP45" s="51" t="s">
        <v>0</v>
      </c>
      <c r="AR45" s="205">
        <v>0</v>
      </c>
      <c r="AS45" s="45">
        <v>0</v>
      </c>
      <c r="AT45" s="45">
        <v>0</v>
      </c>
      <c r="AU45" s="45">
        <v>0</v>
      </c>
      <c r="AV45" s="51">
        <v>0</v>
      </c>
    </row>
    <row r="46" spans="2:48" ht="16.5" customHeight="1" x14ac:dyDescent="0.2">
      <c r="B46" s="67">
        <v>44547</v>
      </c>
      <c r="C46" s="47">
        <v>0</v>
      </c>
      <c r="D46" s="45">
        <v>62174</v>
      </c>
      <c r="E46" s="51">
        <v>52383</v>
      </c>
      <c r="F46" s="50" t="s">
        <v>0</v>
      </c>
      <c r="G46" s="45" t="s">
        <v>0</v>
      </c>
      <c r="H46" s="45" t="s">
        <v>0</v>
      </c>
      <c r="I46" s="45" t="s">
        <v>0</v>
      </c>
      <c r="J46" s="45" t="s">
        <v>0</v>
      </c>
      <c r="K46" s="45" t="s">
        <v>0</v>
      </c>
      <c r="L46" s="45" t="s">
        <v>0</v>
      </c>
      <c r="M46" s="45" t="s">
        <v>0</v>
      </c>
      <c r="N46" s="45" t="s">
        <v>0</v>
      </c>
      <c r="O46" s="45" t="s">
        <v>0</v>
      </c>
      <c r="P46" s="45" t="s">
        <v>0</v>
      </c>
      <c r="Q46" s="45" t="s">
        <v>0</v>
      </c>
      <c r="R46" s="45" t="s">
        <v>0</v>
      </c>
      <c r="S46" s="45" t="s">
        <v>0</v>
      </c>
      <c r="T46" s="45" t="s">
        <v>0</v>
      </c>
      <c r="U46" s="45" t="s">
        <v>0</v>
      </c>
      <c r="V46" s="45" t="s">
        <v>0</v>
      </c>
      <c r="W46" s="45" t="s">
        <v>0</v>
      </c>
      <c r="X46" s="45" t="s">
        <v>0</v>
      </c>
      <c r="Y46" s="45" t="s">
        <v>0</v>
      </c>
      <c r="Z46" s="45" t="s">
        <v>0</v>
      </c>
      <c r="AA46" s="45" t="s">
        <v>0</v>
      </c>
      <c r="AB46" s="45" t="s">
        <v>0</v>
      </c>
      <c r="AC46" s="45" t="s">
        <v>0</v>
      </c>
      <c r="AD46" s="45" t="s">
        <v>0</v>
      </c>
      <c r="AE46" s="45" t="s">
        <v>0</v>
      </c>
      <c r="AF46" s="45" t="s">
        <v>0</v>
      </c>
      <c r="AG46" s="45" t="s">
        <v>0</v>
      </c>
      <c r="AH46" s="45" t="s">
        <v>0</v>
      </c>
      <c r="AI46" s="45" t="s">
        <v>0</v>
      </c>
      <c r="AJ46" s="45" t="s">
        <v>0</v>
      </c>
      <c r="AK46" s="45" t="s">
        <v>0</v>
      </c>
      <c r="AL46" s="45" t="s">
        <v>0</v>
      </c>
      <c r="AM46" s="45" t="s">
        <v>0</v>
      </c>
      <c r="AN46" s="45" t="s">
        <v>0</v>
      </c>
      <c r="AO46" s="45" t="s">
        <v>0</v>
      </c>
      <c r="AP46" s="51" t="s">
        <v>0</v>
      </c>
      <c r="AR46" s="205">
        <v>0</v>
      </c>
      <c r="AS46" s="45">
        <v>0</v>
      </c>
      <c r="AT46" s="45">
        <v>0</v>
      </c>
      <c r="AU46" s="45">
        <v>0</v>
      </c>
      <c r="AV46" s="51">
        <v>0</v>
      </c>
    </row>
    <row r="47" spans="2:48" ht="16.5" customHeight="1" x14ac:dyDescent="0.2">
      <c r="B47" s="67">
        <v>44554</v>
      </c>
      <c r="C47" s="47">
        <v>0</v>
      </c>
      <c r="D47" s="45">
        <v>70672</v>
      </c>
      <c r="E47" s="51">
        <v>59415</v>
      </c>
      <c r="F47" s="50" t="s">
        <v>0</v>
      </c>
      <c r="G47" s="45" t="s">
        <v>0</v>
      </c>
      <c r="H47" s="45" t="s">
        <v>0</v>
      </c>
      <c r="I47" s="45" t="s">
        <v>0</v>
      </c>
      <c r="J47" s="45" t="s">
        <v>0</v>
      </c>
      <c r="K47" s="45" t="s">
        <v>0</v>
      </c>
      <c r="L47" s="45" t="s">
        <v>0</v>
      </c>
      <c r="M47" s="45" t="s">
        <v>0</v>
      </c>
      <c r="N47" s="45" t="s">
        <v>0</v>
      </c>
      <c r="O47" s="45" t="s">
        <v>0</v>
      </c>
      <c r="P47" s="45" t="s">
        <v>0</v>
      </c>
      <c r="Q47" s="45" t="s">
        <v>0</v>
      </c>
      <c r="R47" s="45" t="s">
        <v>0</v>
      </c>
      <c r="S47" s="45" t="s">
        <v>0</v>
      </c>
      <c r="T47" s="45" t="s">
        <v>0</v>
      </c>
      <c r="U47" s="45" t="s">
        <v>0</v>
      </c>
      <c r="V47" s="45" t="s">
        <v>0</v>
      </c>
      <c r="W47" s="45" t="s">
        <v>0</v>
      </c>
      <c r="X47" s="45" t="s">
        <v>0</v>
      </c>
      <c r="Y47" s="45" t="s">
        <v>0</v>
      </c>
      <c r="Z47" s="45" t="s">
        <v>0</v>
      </c>
      <c r="AA47" s="45" t="s">
        <v>0</v>
      </c>
      <c r="AB47" s="45" t="s">
        <v>0</v>
      </c>
      <c r="AC47" s="45" t="s">
        <v>0</v>
      </c>
      <c r="AD47" s="45" t="s">
        <v>0</v>
      </c>
      <c r="AE47" s="45" t="s">
        <v>0</v>
      </c>
      <c r="AF47" s="45" t="s">
        <v>0</v>
      </c>
      <c r="AG47" s="45" t="s">
        <v>0</v>
      </c>
      <c r="AH47" s="45" t="s">
        <v>0</v>
      </c>
      <c r="AI47" s="45" t="s">
        <v>0</v>
      </c>
      <c r="AJ47" s="45" t="s">
        <v>0</v>
      </c>
      <c r="AK47" s="45" t="s">
        <v>0</v>
      </c>
      <c r="AL47" s="45" t="s">
        <v>0</v>
      </c>
      <c r="AM47" s="45" t="s">
        <v>0</v>
      </c>
      <c r="AN47" s="45" t="s">
        <v>0</v>
      </c>
      <c r="AO47" s="45" t="s">
        <v>0</v>
      </c>
      <c r="AP47" s="51" t="s">
        <v>0</v>
      </c>
      <c r="AR47" s="205">
        <v>0</v>
      </c>
      <c r="AS47" s="45">
        <v>0</v>
      </c>
      <c r="AT47" s="45">
        <v>0</v>
      </c>
      <c r="AU47" s="45">
        <v>0</v>
      </c>
      <c r="AV47" s="51">
        <v>0</v>
      </c>
    </row>
    <row r="48" spans="2:48" ht="16.5" customHeight="1" x14ac:dyDescent="0.2">
      <c r="B48" s="67">
        <v>44561</v>
      </c>
      <c r="C48" s="47">
        <v>0</v>
      </c>
      <c r="D48" s="45">
        <v>85353</v>
      </c>
      <c r="E48" s="51">
        <v>73521</v>
      </c>
      <c r="F48" s="50" t="s">
        <v>0</v>
      </c>
      <c r="G48" s="45" t="s">
        <v>0</v>
      </c>
      <c r="H48" s="45" t="s">
        <v>0</v>
      </c>
      <c r="I48" s="45" t="s">
        <v>0</v>
      </c>
      <c r="J48" s="45" t="s">
        <v>0</v>
      </c>
      <c r="K48" s="45" t="s">
        <v>0</v>
      </c>
      <c r="L48" s="45" t="s">
        <v>0</v>
      </c>
      <c r="M48" s="45" t="s">
        <v>0</v>
      </c>
      <c r="N48" s="45" t="s">
        <v>0</v>
      </c>
      <c r="O48" s="45" t="s">
        <v>0</v>
      </c>
      <c r="P48" s="45" t="s">
        <v>0</v>
      </c>
      <c r="Q48" s="45" t="s">
        <v>0</v>
      </c>
      <c r="R48" s="45" t="s">
        <v>0</v>
      </c>
      <c r="S48" s="45" t="s">
        <v>0</v>
      </c>
      <c r="T48" s="45" t="s">
        <v>0</v>
      </c>
      <c r="U48" s="45" t="s">
        <v>0</v>
      </c>
      <c r="V48" s="45" t="s">
        <v>0</v>
      </c>
      <c r="W48" s="45" t="s">
        <v>0</v>
      </c>
      <c r="X48" s="45" t="s">
        <v>0</v>
      </c>
      <c r="Y48" s="45" t="s">
        <v>0</v>
      </c>
      <c r="Z48" s="45" t="s">
        <v>0</v>
      </c>
      <c r="AA48" s="45" t="s">
        <v>0</v>
      </c>
      <c r="AB48" s="45" t="s">
        <v>0</v>
      </c>
      <c r="AC48" s="45" t="s">
        <v>0</v>
      </c>
      <c r="AD48" s="45" t="s">
        <v>0</v>
      </c>
      <c r="AE48" s="45" t="s">
        <v>0</v>
      </c>
      <c r="AF48" s="45" t="s">
        <v>0</v>
      </c>
      <c r="AG48" s="45" t="s">
        <v>0</v>
      </c>
      <c r="AH48" s="45" t="s">
        <v>0</v>
      </c>
      <c r="AI48" s="45" t="s">
        <v>0</v>
      </c>
      <c r="AJ48" s="45" t="s">
        <v>0</v>
      </c>
      <c r="AK48" s="45" t="s">
        <v>0</v>
      </c>
      <c r="AL48" s="45" t="s">
        <v>0</v>
      </c>
      <c r="AM48" s="45" t="s">
        <v>0</v>
      </c>
      <c r="AN48" s="45" t="s">
        <v>0</v>
      </c>
      <c r="AO48" s="45" t="s">
        <v>0</v>
      </c>
      <c r="AP48" s="51" t="s">
        <v>0</v>
      </c>
      <c r="AR48" s="205">
        <v>0</v>
      </c>
      <c r="AS48" s="45">
        <v>0</v>
      </c>
      <c r="AT48" s="45">
        <v>0</v>
      </c>
      <c r="AU48" s="45">
        <v>0</v>
      </c>
      <c r="AV48" s="51">
        <v>0</v>
      </c>
    </row>
    <row r="49" spans="2:48" ht="16.5" customHeight="1" x14ac:dyDescent="0.2">
      <c r="B49" s="67">
        <v>44568</v>
      </c>
      <c r="C49" s="47">
        <v>0</v>
      </c>
      <c r="D49" s="45">
        <v>89410</v>
      </c>
      <c r="E49" s="51">
        <v>76529</v>
      </c>
      <c r="F49" s="50" t="s">
        <v>0</v>
      </c>
      <c r="G49" s="45" t="s">
        <v>0</v>
      </c>
      <c r="H49" s="45" t="s">
        <v>0</v>
      </c>
      <c r="I49" s="45" t="s">
        <v>0</v>
      </c>
      <c r="J49" s="45" t="s">
        <v>0</v>
      </c>
      <c r="K49" s="45" t="s">
        <v>0</v>
      </c>
      <c r="L49" s="45" t="s">
        <v>0</v>
      </c>
      <c r="M49" s="45" t="s">
        <v>0</v>
      </c>
      <c r="N49" s="45" t="s">
        <v>0</v>
      </c>
      <c r="O49" s="45" t="s">
        <v>0</v>
      </c>
      <c r="P49" s="45" t="s">
        <v>0</v>
      </c>
      <c r="Q49" s="45" t="s">
        <v>0</v>
      </c>
      <c r="R49" s="45" t="s">
        <v>0</v>
      </c>
      <c r="S49" s="45" t="s">
        <v>0</v>
      </c>
      <c r="T49" s="45" t="s">
        <v>0</v>
      </c>
      <c r="U49" s="45" t="s">
        <v>0</v>
      </c>
      <c r="V49" s="45" t="s">
        <v>0</v>
      </c>
      <c r="W49" s="45" t="s">
        <v>0</v>
      </c>
      <c r="X49" s="45" t="s">
        <v>0</v>
      </c>
      <c r="Y49" s="45" t="s">
        <v>0</v>
      </c>
      <c r="Z49" s="45" t="s">
        <v>0</v>
      </c>
      <c r="AA49" s="45" t="s">
        <v>0</v>
      </c>
      <c r="AB49" s="45" t="s">
        <v>0</v>
      </c>
      <c r="AC49" s="45" t="s">
        <v>0</v>
      </c>
      <c r="AD49" s="45" t="s">
        <v>0</v>
      </c>
      <c r="AE49" s="45" t="s">
        <v>0</v>
      </c>
      <c r="AF49" s="45" t="s">
        <v>0</v>
      </c>
      <c r="AG49" s="45" t="s">
        <v>0</v>
      </c>
      <c r="AH49" s="45" t="s">
        <v>0</v>
      </c>
      <c r="AI49" s="45" t="s">
        <v>0</v>
      </c>
      <c r="AJ49" s="45" t="s">
        <v>0</v>
      </c>
      <c r="AK49" s="45" t="s">
        <v>0</v>
      </c>
      <c r="AL49" s="45" t="s">
        <v>0</v>
      </c>
      <c r="AM49" s="45" t="s">
        <v>0</v>
      </c>
      <c r="AN49" s="45" t="s">
        <v>0</v>
      </c>
      <c r="AO49" s="45" t="s">
        <v>0</v>
      </c>
      <c r="AP49" s="51" t="s">
        <v>0</v>
      </c>
      <c r="AR49" s="205">
        <v>0</v>
      </c>
      <c r="AS49" s="45">
        <v>0</v>
      </c>
      <c r="AT49" s="45">
        <v>0</v>
      </c>
      <c r="AU49" s="45">
        <v>0</v>
      </c>
      <c r="AV49" s="51">
        <v>0</v>
      </c>
    </row>
    <row r="50" spans="2:48" ht="16.5" customHeight="1" x14ac:dyDescent="0.2">
      <c r="B50" s="67">
        <v>44575</v>
      </c>
      <c r="C50" s="47">
        <v>0</v>
      </c>
      <c r="D50" s="45">
        <v>94016</v>
      </c>
      <c r="E50" s="51">
        <v>81709</v>
      </c>
      <c r="F50" s="50" t="s">
        <v>0</v>
      </c>
      <c r="G50" s="45" t="s">
        <v>0</v>
      </c>
      <c r="H50" s="45" t="s">
        <v>0</v>
      </c>
      <c r="I50" s="45" t="s">
        <v>0</v>
      </c>
      <c r="J50" s="45" t="s">
        <v>0</v>
      </c>
      <c r="K50" s="45" t="s">
        <v>0</v>
      </c>
      <c r="L50" s="45" t="s">
        <v>0</v>
      </c>
      <c r="M50" s="45" t="s">
        <v>0</v>
      </c>
      <c r="N50" s="45" t="s">
        <v>0</v>
      </c>
      <c r="O50" s="45" t="s">
        <v>0</v>
      </c>
      <c r="P50" s="45" t="s">
        <v>0</v>
      </c>
      <c r="Q50" s="45" t="s">
        <v>0</v>
      </c>
      <c r="R50" s="45" t="s">
        <v>0</v>
      </c>
      <c r="S50" s="45" t="s">
        <v>0</v>
      </c>
      <c r="T50" s="45" t="s">
        <v>0</v>
      </c>
      <c r="U50" s="45" t="s">
        <v>0</v>
      </c>
      <c r="V50" s="45" t="s">
        <v>0</v>
      </c>
      <c r="W50" s="45" t="s">
        <v>0</v>
      </c>
      <c r="X50" s="45" t="s">
        <v>0</v>
      </c>
      <c r="Y50" s="45" t="s">
        <v>0</v>
      </c>
      <c r="Z50" s="45" t="s">
        <v>0</v>
      </c>
      <c r="AA50" s="45" t="s">
        <v>0</v>
      </c>
      <c r="AB50" s="45" t="s">
        <v>0</v>
      </c>
      <c r="AC50" s="45" t="s">
        <v>0</v>
      </c>
      <c r="AD50" s="45" t="s">
        <v>0</v>
      </c>
      <c r="AE50" s="45" t="s">
        <v>0</v>
      </c>
      <c r="AF50" s="45" t="s">
        <v>0</v>
      </c>
      <c r="AG50" s="45" t="s">
        <v>0</v>
      </c>
      <c r="AH50" s="45" t="s">
        <v>0</v>
      </c>
      <c r="AI50" s="45" t="s">
        <v>0</v>
      </c>
      <c r="AJ50" s="45" t="s">
        <v>0</v>
      </c>
      <c r="AK50" s="45" t="s">
        <v>0</v>
      </c>
      <c r="AL50" s="45" t="s">
        <v>0</v>
      </c>
      <c r="AM50" s="45" t="s">
        <v>0</v>
      </c>
      <c r="AN50" s="45" t="s">
        <v>0</v>
      </c>
      <c r="AO50" s="45" t="s">
        <v>0</v>
      </c>
      <c r="AP50" s="51" t="s">
        <v>0</v>
      </c>
      <c r="AR50" s="205">
        <v>0</v>
      </c>
      <c r="AS50" s="45">
        <v>0</v>
      </c>
      <c r="AT50" s="45">
        <v>0</v>
      </c>
      <c r="AU50" s="45">
        <v>0</v>
      </c>
      <c r="AV50" s="51">
        <v>0</v>
      </c>
    </row>
    <row r="51" spans="2:48" ht="16.5" customHeight="1" x14ac:dyDescent="0.2">
      <c r="B51" s="67">
        <v>44582</v>
      </c>
      <c r="C51" s="47">
        <v>0</v>
      </c>
      <c r="D51" s="45">
        <v>94970</v>
      </c>
      <c r="E51" s="51">
        <v>83547</v>
      </c>
      <c r="F51" s="50" t="s">
        <v>0</v>
      </c>
      <c r="G51" s="45" t="s">
        <v>0</v>
      </c>
      <c r="H51" s="45" t="s">
        <v>0</v>
      </c>
      <c r="I51" s="45" t="s">
        <v>0</v>
      </c>
      <c r="J51" s="45" t="s">
        <v>0</v>
      </c>
      <c r="K51" s="45" t="s">
        <v>0</v>
      </c>
      <c r="L51" s="45" t="s">
        <v>0</v>
      </c>
      <c r="M51" s="45" t="s">
        <v>0</v>
      </c>
      <c r="N51" s="45" t="s">
        <v>0</v>
      </c>
      <c r="O51" s="45" t="s">
        <v>0</v>
      </c>
      <c r="P51" s="45" t="s">
        <v>0</v>
      </c>
      <c r="Q51" s="45" t="s">
        <v>0</v>
      </c>
      <c r="R51" s="45" t="s">
        <v>0</v>
      </c>
      <c r="S51" s="45" t="s">
        <v>0</v>
      </c>
      <c r="T51" s="45" t="s">
        <v>0</v>
      </c>
      <c r="U51" s="45" t="s">
        <v>0</v>
      </c>
      <c r="V51" s="45" t="s">
        <v>0</v>
      </c>
      <c r="W51" s="45" t="s">
        <v>0</v>
      </c>
      <c r="X51" s="45" t="s">
        <v>0</v>
      </c>
      <c r="Y51" s="45" t="s">
        <v>0</v>
      </c>
      <c r="Z51" s="45" t="s">
        <v>0</v>
      </c>
      <c r="AA51" s="45" t="s">
        <v>0</v>
      </c>
      <c r="AB51" s="45" t="s">
        <v>0</v>
      </c>
      <c r="AC51" s="45" t="s">
        <v>0</v>
      </c>
      <c r="AD51" s="45" t="s">
        <v>0</v>
      </c>
      <c r="AE51" s="45" t="s">
        <v>0</v>
      </c>
      <c r="AF51" s="45" t="s">
        <v>0</v>
      </c>
      <c r="AG51" s="45" t="s">
        <v>0</v>
      </c>
      <c r="AH51" s="45" t="s">
        <v>0</v>
      </c>
      <c r="AI51" s="45" t="s">
        <v>0</v>
      </c>
      <c r="AJ51" s="45" t="s">
        <v>0</v>
      </c>
      <c r="AK51" s="45" t="s">
        <v>0</v>
      </c>
      <c r="AL51" s="45" t="s">
        <v>0</v>
      </c>
      <c r="AM51" s="45" t="s">
        <v>0</v>
      </c>
      <c r="AN51" s="45" t="s">
        <v>0</v>
      </c>
      <c r="AO51" s="45" t="s">
        <v>0</v>
      </c>
      <c r="AP51" s="51" t="s">
        <v>0</v>
      </c>
      <c r="AR51" s="205">
        <v>0</v>
      </c>
      <c r="AS51" s="45">
        <v>0</v>
      </c>
      <c r="AT51" s="45">
        <v>0</v>
      </c>
      <c r="AU51" s="45">
        <v>0</v>
      </c>
      <c r="AV51" s="51">
        <v>0</v>
      </c>
    </row>
    <row r="52" spans="2:48" ht="16.5" customHeight="1" x14ac:dyDescent="0.2">
      <c r="B52" s="67">
        <v>44589</v>
      </c>
      <c r="C52" s="47">
        <v>0</v>
      </c>
      <c r="D52" s="45">
        <v>95078</v>
      </c>
      <c r="E52" s="51">
        <v>80702</v>
      </c>
      <c r="F52" s="50" t="s">
        <v>0</v>
      </c>
      <c r="G52" s="45" t="s">
        <v>0</v>
      </c>
      <c r="H52" s="45" t="s">
        <v>0</v>
      </c>
      <c r="I52" s="45" t="s">
        <v>0</v>
      </c>
      <c r="J52" s="45" t="s">
        <v>0</v>
      </c>
      <c r="K52" s="45" t="s">
        <v>0</v>
      </c>
      <c r="L52" s="45" t="s">
        <v>0</v>
      </c>
      <c r="M52" s="45" t="s">
        <v>0</v>
      </c>
      <c r="N52" s="45" t="s">
        <v>0</v>
      </c>
      <c r="O52" s="45" t="s">
        <v>0</v>
      </c>
      <c r="P52" s="45" t="s">
        <v>0</v>
      </c>
      <c r="Q52" s="45" t="s">
        <v>0</v>
      </c>
      <c r="R52" s="45" t="s">
        <v>0</v>
      </c>
      <c r="S52" s="45" t="s">
        <v>0</v>
      </c>
      <c r="T52" s="45" t="s">
        <v>0</v>
      </c>
      <c r="U52" s="45" t="s">
        <v>0</v>
      </c>
      <c r="V52" s="45" t="s">
        <v>0</v>
      </c>
      <c r="W52" s="45" t="s">
        <v>0</v>
      </c>
      <c r="X52" s="45" t="s">
        <v>0</v>
      </c>
      <c r="Y52" s="45" t="s">
        <v>0</v>
      </c>
      <c r="Z52" s="45" t="s">
        <v>0</v>
      </c>
      <c r="AA52" s="45" t="s">
        <v>0</v>
      </c>
      <c r="AB52" s="45" t="s">
        <v>0</v>
      </c>
      <c r="AC52" s="45" t="s">
        <v>0</v>
      </c>
      <c r="AD52" s="45" t="s">
        <v>0</v>
      </c>
      <c r="AE52" s="45" t="s">
        <v>0</v>
      </c>
      <c r="AF52" s="45" t="s">
        <v>0</v>
      </c>
      <c r="AG52" s="45" t="s">
        <v>0</v>
      </c>
      <c r="AH52" s="45" t="s">
        <v>0</v>
      </c>
      <c r="AI52" s="45" t="s">
        <v>0</v>
      </c>
      <c r="AJ52" s="45" t="s">
        <v>0</v>
      </c>
      <c r="AK52" s="45" t="s">
        <v>0</v>
      </c>
      <c r="AL52" s="45" t="s">
        <v>0</v>
      </c>
      <c r="AM52" s="45" t="s">
        <v>0</v>
      </c>
      <c r="AN52" s="45" t="s">
        <v>0</v>
      </c>
      <c r="AO52" s="45" t="s">
        <v>0</v>
      </c>
      <c r="AP52" s="51" t="s">
        <v>0</v>
      </c>
      <c r="AR52" s="205">
        <v>0</v>
      </c>
      <c r="AS52" s="45">
        <v>0</v>
      </c>
      <c r="AT52" s="45">
        <v>0</v>
      </c>
      <c r="AU52" s="45">
        <v>0</v>
      </c>
      <c r="AV52" s="51">
        <v>0</v>
      </c>
    </row>
    <row r="53" spans="2:48" ht="16.5" customHeight="1" x14ac:dyDescent="0.2">
      <c r="B53" s="67">
        <v>44596</v>
      </c>
      <c r="C53" s="47">
        <v>0</v>
      </c>
      <c r="D53" s="45">
        <v>89858</v>
      </c>
      <c r="E53" s="51">
        <v>78104</v>
      </c>
      <c r="F53" s="50" t="s">
        <v>0</v>
      </c>
      <c r="G53" s="45" t="s">
        <v>0</v>
      </c>
      <c r="H53" s="45" t="s">
        <v>0</v>
      </c>
      <c r="I53" s="45" t="s">
        <v>0</v>
      </c>
      <c r="J53" s="45" t="s">
        <v>0</v>
      </c>
      <c r="K53" s="45" t="s">
        <v>0</v>
      </c>
      <c r="L53" s="45" t="s">
        <v>0</v>
      </c>
      <c r="M53" s="45" t="s">
        <v>0</v>
      </c>
      <c r="N53" s="45" t="s">
        <v>0</v>
      </c>
      <c r="O53" s="45" t="s">
        <v>0</v>
      </c>
      <c r="P53" s="45" t="s">
        <v>0</v>
      </c>
      <c r="Q53" s="45" t="s">
        <v>0</v>
      </c>
      <c r="R53" s="45" t="s">
        <v>0</v>
      </c>
      <c r="S53" s="45" t="s">
        <v>0</v>
      </c>
      <c r="T53" s="45" t="s">
        <v>0</v>
      </c>
      <c r="U53" s="45" t="s">
        <v>0</v>
      </c>
      <c r="V53" s="45" t="s">
        <v>0</v>
      </c>
      <c r="W53" s="45" t="s">
        <v>0</v>
      </c>
      <c r="X53" s="45" t="s">
        <v>0</v>
      </c>
      <c r="Y53" s="45" t="s">
        <v>0</v>
      </c>
      <c r="Z53" s="45" t="s">
        <v>0</v>
      </c>
      <c r="AA53" s="45" t="s">
        <v>0</v>
      </c>
      <c r="AB53" s="45" t="s">
        <v>0</v>
      </c>
      <c r="AC53" s="45" t="s">
        <v>0</v>
      </c>
      <c r="AD53" s="45" t="s">
        <v>0</v>
      </c>
      <c r="AE53" s="45" t="s">
        <v>0</v>
      </c>
      <c r="AF53" s="45" t="s">
        <v>0</v>
      </c>
      <c r="AG53" s="45" t="s">
        <v>0</v>
      </c>
      <c r="AH53" s="45" t="s">
        <v>0</v>
      </c>
      <c r="AI53" s="45" t="s">
        <v>0</v>
      </c>
      <c r="AJ53" s="45" t="s">
        <v>0</v>
      </c>
      <c r="AK53" s="45" t="s">
        <v>0</v>
      </c>
      <c r="AL53" s="45" t="s">
        <v>0</v>
      </c>
      <c r="AM53" s="45" t="s">
        <v>0</v>
      </c>
      <c r="AN53" s="45" t="s">
        <v>0</v>
      </c>
      <c r="AO53" s="45" t="s">
        <v>0</v>
      </c>
      <c r="AP53" s="51" t="s">
        <v>0</v>
      </c>
      <c r="AR53" s="205">
        <v>0</v>
      </c>
      <c r="AS53" s="45">
        <v>0</v>
      </c>
      <c r="AT53" s="45">
        <v>0</v>
      </c>
      <c r="AU53" s="45">
        <v>0</v>
      </c>
      <c r="AV53" s="51">
        <v>0</v>
      </c>
    </row>
    <row r="54" spans="2:48" ht="16.5" customHeight="1" x14ac:dyDescent="0.2">
      <c r="B54" s="67">
        <v>44603</v>
      </c>
      <c r="C54" s="47">
        <v>98089</v>
      </c>
      <c r="D54" s="45">
        <v>89781</v>
      </c>
      <c r="E54" s="51">
        <v>78164</v>
      </c>
      <c r="F54" s="50" t="s">
        <v>0</v>
      </c>
      <c r="G54" s="45" t="s">
        <v>0</v>
      </c>
      <c r="H54" s="45" t="s">
        <v>0</v>
      </c>
      <c r="I54" s="45" t="s">
        <v>0</v>
      </c>
      <c r="J54" s="45" t="s">
        <v>0</v>
      </c>
      <c r="K54" s="45" t="s">
        <v>0</v>
      </c>
      <c r="L54" s="45" t="s">
        <v>0</v>
      </c>
      <c r="M54" s="45" t="s">
        <v>0</v>
      </c>
      <c r="N54" s="45" t="s">
        <v>0</v>
      </c>
      <c r="O54" s="45" t="s">
        <v>0</v>
      </c>
      <c r="P54" s="45" t="s">
        <v>0</v>
      </c>
      <c r="Q54" s="45" t="s">
        <v>0</v>
      </c>
      <c r="R54" s="45" t="s">
        <v>0</v>
      </c>
      <c r="S54" s="45" t="s">
        <v>0</v>
      </c>
      <c r="T54" s="45" t="s">
        <v>0</v>
      </c>
      <c r="U54" s="45" t="s">
        <v>0</v>
      </c>
      <c r="V54" s="45" t="s">
        <v>0</v>
      </c>
      <c r="W54" s="45" t="s">
        <v>0</v>
      </c>
      <c r="X54" s="45" t="s">
        <v>0</v>
      </c>
      <c r="Y54" s="45" t="s">
        <v>0</v>
      </c>
      <c r="Z54" s="45" t="s">
        <v>0</v>
      </c>
      <c r="AA54" s="45" t="s">
        <v>0</v>
      </c>
      <c r="AB54" s="45" t="s">
        <v>0</v>
      </c>
      <c r="AC54" s="45" t="s">
        <v>0</v>
      </c>
      <c r="AD54" s="45" t="s">
        <v>0</v>
      </c>
      <c r="AE54" s="45" t="s">
        <v>0</v>
      </c>
      <c r="AF54" s="45" t="s">
        <v>0</v>
      </c>
      <c r="AG54" s="45" t="s">
        <v>0</v>
      </c>
      <c r="AH54" s="45" t="s">
        <v>0</v>
      </c>
      <c r="AI54" s="45" t="s">
        <v>0</v>
      </c>
      <c r="AJ54" s="45" t="s">
        <v>0</v>
      </c>
      <c r="AK54" s="45" t="s">
        <v>0</v>
      </c>
      <c r="AL54" s="45" t="s">
        <v>0</v>
      </c>
      <c r="AM54" s="45" t="s">
        <v>0</v>
      </c>
      <c r="AN54" s="45" t="s">
        <v>0</v>
      </c>
      <c r="AO54" s="45" t="s">
        <v>0</v>
      </c>
      <c r="AP54" s="51" t="s">
        <v>0</v>
      </c>
      <c r="AR54" s="205">
        <v>0</v>
      </c>
      <c r="AS54" s="45">
        <v>0</v>
      </c>
      <c r="AT54" s="45">
        <v>0</v>
      </c>
      <c r="AU54" s="45">
        <v>0</v>
      </c>
      <c r="AV54" s="51">
        <v>0</v>
      </c>
    </row>
    <row r="55" spans="2:48" ht="16.5" customHeight="1" x14ac:dyDescent="0.2">
      <c r="B55" s="67">
        <v>44610</v>
      </c>
      <c r="C55" s="47">
        <v>98048</v>
      </c>
      <c r="D55" s="45">
        <v>89927</v>
      </c>
      <c r="E55" s="51">
        <v>78244</v>
      </c>
      <c r="F55" s="50" t="s">
        <v>0</v>
      </c>
      <c r="G55" s="45" t="s">
        <v>0</v>
      </c>
      <c r="H55" s="45" t="s">
        <v>0</v>
      </c>
      <c r="I55" s="45" t="s">
        <v>0</v>
      </c>
      <c r="J55" s="45" t="s">
        <v>0</v>
      </c>
      <c r="K55" s="45" t="s">
        <v>0</v>
      </c>
      <c r="L55" s="45" t="s">
        <v>0</v>
      </c>
      <c r="M55" s="45" t="s">
        <v>0</v>
      </c>
      <c r="N55" s="45" t="s">
        <v>0</v>
      </c>
      <c r="O55" s="45" t="s">
        <v>0</v>
      </c>
      <c r="P55" s="45" t="s">
        <v>0</v>
      </c>
      <c r="Q55" s="45" t="s">
        <v>0</v>
      </c>
      <c r="R55" s="45" t="s">
        <v>0</v>
      </c>
      <c r="S55" s="45" t="s">
        <v>0</v>
      </c>
      <c r="T55" s="45" t="s">
        <v>0</v>
      </c>
      <c r="U55" s="45" t="s">
        <v>0</v>
      </c>
      <c r="V55" s="45" t="s">
        <v>0</v>
      </c>
      <c r="W55" s="45" t="s">
        <v>0</v>
      </c>
      <c r="X55" s="45" t="s">
        <v>0</v>
      </c>
      <c r="Y55" s="45" t="s">
        <v>0</v>
      </c>
      <c r="Z55" s="45" t="s">
        <v>0</v>
      </c>
      <c r="AA55" s="45" t="s">
        <v>0</v>
      </c>
      <c r="AB55" s="45" t="s">
        <v>0</v>
      </c>
      <c r="AC55" s="45" t="s">
        <v>0</v>
      </c>
      <c r="AD55" s="45" t="s">
        <v>0</v>
      </c>
      <c r="AE55" s="45" t="s">
        <v>0</v>
      </c>
      <c r="AF55" s="45" t="s">
        <v>0</v>
      </c>
      <c r="AG55" s="45" t="s">
        <v>0</v>
      </c>
      <c r="AH55" s="45" t="s">
        <v>0</v>
      </c>
      <c r="AI55" s="45" t="s">
        <v>0</v>
      </c>
      <c r="AJ55" s="45" t="s">
        <v>0</v>
      </c>
      <c r="AK55" s="45" t="s">
        <v>0</v>
      </c>
      <c r="AL55" s="45" t="s">
        <v>0</v>
      </c>
      <c r="AM55" s="45" t="s">
        <v>0</v>
      </c>
      <c r="AN55" s="45" t="s">
        <v>0</v>
      </c>
      <c r="AO55" s="45" t="s">
        <v>0</v>
      </c>
      <c r="AP55" s="51" t="s">
        <v>0</v>
      </c>
      <c r="AR55" s="205">
        <v>0</v>
      </c>
      <c r="AS55" s="45">
        <v>0</v>
      </c>
      <c r="AT55" s="45">
        <v>0</v>
      </c>
      <c r="AU55" s="45">
        <v>0</v>
      </c>
      <c r="AV55" s="51">
        <v>0</v>
      </c>
    </row>
    <row r="56" spans="2:48" ht="16.5" customHeight="1" x14ac:dyDescent="0.2">
      <c r="B56" s="67">
        <v>44617</v>
      </c>
      <c r="C56" s="47">
        <v>91138</v>
      </c>
      <c r="D56" s="45">
        <v>83359</v>
      </c>
      <c r="E56" s="51">
        <v>72837</v>
      </c>
      <c r="F56" s="50" t="s">
        <v>0</v>
      </c>
      <c r="G56" s="45" t="s">
        <v>0</v>
      </c>
      <c r="H56" s="45" t="s">
        <v>0</v>
      </c>
      <c r="I56" s="45" t="s">
        <v>0</v>
      </c>
      <c r="J56" s="45" t="s">
        <v>0</v>
      </c>
      <c r="K56" s="45" t="s">
        <v>0</v>
      </c>
      <c r="L56" s="45" t="s">
        <v>0</v>
      </c>
      <c r="M56" s="45" t="s">
        <v>0</v>
      </c>
      <c r="N56" s="45" t="s">
        <v>0</v>
      </c>
      <c r="O56" s="45" t="s">
        <v>0</v>
      </c>
      <c r="P56" s="45" t="s">
        <v>0</v>
      </c>
      <c r="Q56" s="45" t="s">
        <v>0</v>
      </c>
      <c r="R56" s="45" t="s">
        <v>0</v>
      </c>
      <c r="S56" s="45" t="s">
        <v>0</v>
      </c>
      <c r="T56" s="45" t="s">
        <v>0</v>
      </c>
      <c r="U56" s="45" t="s">
        <v>0</v>
      </c>
      <c r="V56" s="45" t="s">
        <v>0</v>
      </c>
      <c r="W56" s="45" t="s">
        <v>0</v>
      </c>
      <c r="X56" s="45" t="s">
        <v>0</v>
      </c>
      <c r="Y56" s="45" t="s">
        <v>0</v>
      </c>
      <c r="Z56" s="45" t="s">
        <v>0</v>
      </c>
      <c r="AA56" s="45" t="s">
        <v>0</v>
      </c>
      <c r="AB56" s="45" t="s">
        <v>0</v>
      </c>
      <c r="AC56" s="45" t="s">
        <v>0</v>
      </c>
      <c r="AD56" s="45" t="s">
        <v>0</v>
      </c>
      <c r="AE56" s="45" t="s">
        <v>0</v>
      </c>
      <c r="AF56" s="45" t="s">
        <v>0</v>
      </c>
      <c r="AG56" s="45" t="s">
        <v>0</v>
      </c>
      <c r="AH56" s="45" t="s">
        <v>0</v>
      </c>
      <c r="AI56" s="45" t="s">
        <v>0</v>
      </c>
      <c r="AJ56" s="45" t="s">
        <v>0</v>
      </c>
      <c r="AK56" s="45" t="s">
        <v>0</v>
      </c>
      <c r="AL56" s="45" t="s">
        <v>0</v>
      </c>
      <c r="AM56" s="45" t="s">
        <v>0</v>
      </c>
      <c r="AN56" s="45" t="s">
        <v>0</v>
      </c>
      <c r="AO56" s="45" t="s">
        <v>0</v>
      </c>
      <c r="AP56" s="51" t="s">
        <v>0</v>
      </c>
      <c r="AR56" s="205">
        <v>0</v>
      </c>
      <c r="AS56" s="45">
        <v>0</v>
      </c>
      <c r="AT56" s="45">
        <v>0</v>
      </c>
      <c r="AU56" s="45">
        <v>0</v>
      </c>
      <c r="AV56" s="51">
        <v>0</v>
      </c>
    </row>
    <row r="57" spans="2:48" ht="16.5" customHeight="1" x14ac:dyDescent="0.2">
      <c r="B57" s="67">
        <v>44624</v>
      </c>
      <c r="C57" s="47">
        <v>94852</v>
      </c>
      <c r="D57" s="45">
        <v>86936</v>
      </c>
      <c r="E57" s="51">
        <v>75705</v>
      </c>
      <c r="F57" s="50" t="s">
        <v>0</v>
      </c>
      <c r="G57" s="45" t="s">
        <v>0</v>
      </c>
      <c r="H57" s="45" t="s">
        <v>0</v>
      </c>
      <c r="I57" s="45" t="s">
        <v>0</v>
      </c>
      <c r="J57" s="45" t="s">
        <v>0</v>
      </c>
      <c r="K57" s="45" t="s">
        <v>0</v>
      </c>
      <c r="L57" s="45" t="s">
        <v>0</v>
      </c>
      <c r="M57" s="45" t="s">
        <v>0</v>
      </c>
      <c r="N57" s="45" t="s">
        <v>0</v>
      </c>
      <c r="O57" s="45" t="s">
        <v>0</v>
      </c>
      <c r="P57" s="45" t="s">
        <v>0</v>
      </c>
      <c r="Q57" s="45" t="s">
        <v>0</v>
      </c>
      <c r="R57" s="45" t="s">
        <v>0</v>
      </c>
      <c r="S57" s="45" t="s">
        <v>0</v>
      </c>
      <c r="T57" s="45" t="s">
        <v>0</v>
      </c>
      <c r="U57" s="45" t="s">
        <v>0</v>
      </c>
      <c r="V57" s="45" t="s">
        <v>0</v>
      </c>
      <c r="W57" s="45" t="s">
        <v>0</v>
      </c>
      <c r="X57" s="45" t="s">
        <v>0</v>
      </c>
      <c r="Y57" s="45" t="s">
        <v>0</v>
      </c>
      <c r="Z57" s="45" t="s">
        <v>0</v>
      </c>
      <c r="AA57" s="45" t="s">
        <v>0</v>
      </c>
      <c r="AB57" s="45" t="s">
        <v>0</v>
      </c>
      <c r="AC57" s="45" t="s">
        <v>0</v>
      </c>
      <c r="AD57" s="45" t="s">
        <v>0</v>
      </c>
      <c r="AE57" s="45" t="s">
        <v>0</v>
      </c>
      <c r="AF57" s="45" t="s">
        <v>0</v>
      </c>
      <c r="AG57" s="45" t="s">
        <v>0</v>
      </c>
      <c r="AH57" s="45" t="s">
        <v>0</v>
      </c>
      <c r="AI57" s="45" t="s">
        <v>0</v>
      </c>
      <c r="AJ57" s="45" t="s">
        <v>0</v>
      </c>
      <c r="AK57" s="45" t="s">
        <v>0</v>
      </c>
      <c r="AL57" s="45" t="s">
        <v>0</v>
      </c>
      <c r="AM57" s="45" t="s">
        <v>0</v>
      </c>
      <c r="AN57" s="45" t="s">
        <v>0</v>
      </c>
      <c r="AO57" s="45" t="s">
        <v>0</v>
      </c>
      <c r="AP57" s="51" t="s">
        <v>0</v>
      </c>
      <c r="AR57" s="205">
        <v>0</v>
      </c>
      <c r="AS57" s="45">
        <v>0</v>
      </c>
      <c r="AT57" s="45">
        <v>0</v>
      </c>
      <c r="AU57" s="45">
        <v>0</v>
      </c>
      <c r="AV57" s="51">
        <v>0</v>
      </c>
    </row>
    <row r="58" spans="2:48" ht="16.5" customHeight="1" x14ac:dyDescent="0.2">
      <c r="B58" s="67">
        <v>44631</v>
      </c>
      <c r="C58" s="47">
        <v>92446</v>
      </c>
      <c r="D58" s="45">
        <v>83909</v>
      </c>
      <c r="E58" s="51">
        <v>73031</v>
      </c>
      <c r="F58" s="50" t="s">
        <v>0</v>
      </c>
      <c r="G58" s="45" t="s">
        <v>0</v>
      </c>
      <c r="H58" s="45" t="s">
        <v>0</v>
      </c>
      <c r="I58" s="45" t="s">
        <v>0</v>
      </c>
      <c r="J58" s="45" t="s">
        <v>0</v>
      </c>
      <c r="K58" s="45" t="s">
        <v>0</v>
      </c>
      <c r="L58" s="45" t="s">
        <v>0</v>
      </c>
      <c r="M58" s="45" t="s">
        <v>0</v>
      </c>
      <c r="N58" s="45" t="s">
        <v>0</v>
      </c>
      <c r="O58" s="45" t="s">
        <v>0</v>
      </c>
      <c r="P58" s="45" t="s">
        <v>0</v>
      </c>
      <c r="Q58" s="45" t="s">
        <v>0</v>
      </c>
      <c r="R58" s="45" t="s">
        <v>0</v>
      </c>
      <c r="S58" s="45" t="s">
        <v>0</v>
      </c>
      <c r="T58" s="45" t="s">
        <v>0</v>
      </c>
      <c r="U58" s="45" t="s">
        <v>0</v>
      </c>
      <c r="V58" s="45" t="s">
        <v>0</v>
      </c>
      <c r="W58" s="45" t="s">
        <v>0</v>
      </c>
      <c r="X58" s="45" t="s">
        <v>0</v>
      </c>
      <c r="Y58" s="45" t="s">
        <v>0</v>
      </c>
      <c r="Z58" s="45" t="s">
        <v>0</v>
      </c>
      <c r="AA58" s="45" t="s">
        <v>0</v>
      </c>
      <c r="AB58" s="45" t="s">
        <v>0</v>
      </c>
      <c r="AC58" s="45" t="s">
        <v>0</v>
      </c>
      <c r="AD58" s="45" t="s">
        <v>0</v>
      </c>
      <c r="AE58" s="45" t="s">
        <v>0</v>
      </c>
      <c r="AF58" s="45" t="s">
        <v>0</v>
      </c>
      <c r="AG58" s="45" t="s">
        <v>0</v>
      </c>
      <c r="AH58" s="45" t="s">
        <v>0</v>
      </c>
      <c r="AI58" s="45" t="s">
        <v>0</v>
      </c>
      <c r="AJ58" s="45" t="s">
        <v>0</v>
      </c>
      <c r="AK58" s="45" t="s">
        <v>0</v>
      </c>
      <c r="AL58" s="45" t="s">
        <v>0</v>
      </c>
      <c r="AM58" s="45" t="s">
        <v>0</v>
      </c>
      <c r="AN58" s="45" t="s">
        <v>0</v>
      </c>
      <c r="AO58" s="45" t="s">
        <v>0</v>
      </c>
      <c r="AP58" s="51" t="s">
        <v>0</v>
      </c>
      <c r="AR58" s="205">
        <v>0</v>
      </c>
      <c r="AS58" s="45">
        <v>0</v>
      </c>
      <c r="AT58" s="45">
        <v>0</v>
      </c>
      <c r="AU58" s="45">
        <v>0</v>
      </c>
      <c r="AV58" s="51">
        <v>0</v>
      </c>
    </row>
    <row r="59" spans="2:48" ht="16.5" customHeight="1" x14ac:dyDescent="0.2">
      <c r="B59" s="67">
        <v>44638</v>
      </c>
      <c r="C59" s="47">
        <v>101940</v>
      </c>
      <c r="D59" s="45">
        <v>93416</v>
      </c>
      <c r="E59" s="51">
        <v>80935</v>
      </c>
      <c r="F59" s="50" t="s">
        <v>0</v>
      </c>
      <c r="G59" s="45" t="s">
        <v>0</v>
      </c>
      <c r="H59" s="45" t="s">
        <v>0</v>
      </c>
      <c r="I59" s="45" t="s">
        <v>0</v>
      </c>
      <c r="J59" s="45" t="s">
        <v>0</v>
      </c>
      <c r="K59" s="45" t="s">
        <v>0</v>
      </c>
      <c r="L59" s="45" t="s">
        <v>0</v>
      </c>
      <c r="M59" s="45" t="s">
        <v>0</v>
      </c>
      <c r="N59" s="45" t="s">
        <v>0</v>
      </c>
      <c r="O59" s="45" t="s">
        <v>0</v>
      </c>
      <c r="P59" s="45" t="s">
        <v>0</v>
      </c>
      <c r="Q59" s="45" t="s">
        <v>0</v>
      </c>
      <c r="R59" s="45" t="s">
        <v>0</v>
      </c>
      <c r="S59" s="45" t="s">
        <v>0</v>
      </c>
      <c r="T59" s="45" t="s">
        <v>0</v>
      </c>
      <c r="U59" s="45" t="s">
        <v>0</v>
      </c>
      <c r="V59" s="45" t="s">
        <v>0</v>
      </c>
      <c r="W59" s="45" t="s">
        <v>0</v>
      </c>
      <c r="X59" s="45" t="s">
        <v>0</v>
      </c>
      <c r="Y59" s="45" t="s">
        <v>0</v>
      </c>
      <c r="Z59" s="45" t="s">
        <v>0</v>
      </c>
      <c r="AA59" s="45" t="s">
        <v>0</v>
      </c>
      <c r="AB59" s="45" t="s">
        <v>0</v>
      </c>
      <c r="AC59" s="45" t="s">
        <v>0</v>
      </c>
      <c r="AD59" s="45" t="s">
        <v>0</v>
      </c>
      <c r="AE59" s="45" t="s">
        <v>0</v>
      </c>
      <c r="AF59" s="45" t="s">
        <v>0</v>
      </c>
      <c r="AG59" s="45" t="s">
        <v>0</v>
      </c>
      <c r="AH59" s="45" t="s">
        <v>0</v>
      </c>
      <c r="AI59" s="45" t="s">
        <v>0</v>
      </c>
      <c r="AJ59" s="45" t="s">
        <v>0</v>
      </c>
      <c r="AK59" s="45" t="s">
        <v>0</v>
      </c>
      <c r="AL59" s="45" t="s">
        <v>0</v>
      </c>
      <c r="AM59" s="45" t="s">
        <v>0</v>
      </c>
      <c r="AN59" s="45" t="s">
        <v>0</v>
      </c>
      <c r="AO59" s="45" t="s">
        <v>0</v>
      </c>
      <c r="AP59" s="51" t="s">
        <v>0</v>
      </c>
      <c r="AR59" s="205">
        <v>0</v>
      </c>
      <c r="AS59" s="45">
        <v>0</v>
      </c>
      <c r="AT59" s="45">
        <v>0</v>
      </c>
      <c r="AU59" s="45">
        <v>0</v>
      </c>
      <c r="AV59" s="51">
        <v>0</v>
      </c>
    </row>
    <row r="60" spans="2:48" ht="16.5" customHeight="1" x14ac:dyDescent="0.2">
      <c r="B60" s="67">
        <v>44645</v>
      </c>
      <c r="C60" s="47">
        <v>113047</v>
      </c>
      <c r="D60" s="45">
        <v>102934</v>
      </c>
      <c r="E60" s="51">
        <v>89163</v>
      </c>
      <c r="F60" s="50" t="s">
        <v>0</v>
      </c>
      <c r="G60" s="45" t="s">
        <v>0</v>
      </c>
      <c r="H60" s="45" t="s">
        <v>0</v>
      </c>
      <c r="I60" s="45" t="s">
        <v>0</v>
      </c>
      <c r="J60" s="45" t="s">
        <v>0</v>
      </c>
      <c r="K60" s="45" t="s">
        <v>0</v>
      </c>
      <c r="L60" s="45" t="s">
        <v>0</v>
      </c>
      <c r="M60" s="45" t="s">
        <v>0</v>
      </c>
      <c r="N60" s="45" t="s">
        <v>0</v>
      </c>
      <c r="O60" s="45" t="s">
        <v>0</v>
      </c>
      <c r="P60" s="45" t="s">
        <v>0</v>
      </c>
      <c r="Q60" s="45" t="s">
        <v>0</v>
      </c>
      <c r="R60" s="45" t="s">
        <v>0</v>
      </c>
      <c r="S60" s="45" t="s">
        <v>0</v>
      </c>
      <c r="T60" s="45" t="s">
        <v>0</v>
      </c>
      <c r="U60" s="45" t="s">
        <v>0</v>
      </c>
      <c r="V60" s="45" t="s">
        <v>0</v>
      </c>
      <c r="W60" s="45" t="s">
        <v>0</v>
      </c>
      <c r="X60" s="45" t="s">
        <v>0</v>
      </c>
      <c r="Y60" s="45" t="s">
        <v>0</v>
      </c>
      <c r="Z60" s="45" t="s">
        <v>0</v>
      </c>
      <c r="AA60" s="45" t="s">
        <v>0</v>
      </c>
      <c r="AB60" s="45" t="s">
        <v>0</v>
      </c>
      <c r="AC60" s="45" t="s">
        <v>0</v>
      </c>
      <c r="AD60" s="45" t="s">
        <v>0</v>
      </c>
      <c r="AE60" s="45" t="s">
        <v>0</v>
      </c>
      <c r="AF60" s="45" t="s">
        <v>0</v>
      </c>
      <c r="AG60" s="45" t="s">
        <v>0</v>
      </c>
      <c r="AH60" s="45" t="s">
        <v>0</v>
      </c>
      <c r="AI60" s="45" t="s">
        <v>0</v>
      </c>
      <c r="AJ60" s="45" t="s">
        <v>0</v>
      </c>
      <c r="AK60" s="45" t="s">
        <v>0</v>
      </c>
      <c r="AL60" s="45" t="s">
        <v>0</v>
      </c>
      <c r="AM60" s="45" t="s">
        <v>0</v>
      </c>
      <c r="AN60" s="45" t="s">
        <v>0</v>
      </c>
      <c r="AO60" s="45" t="s">
        <v>0</v>
      </c>
      <c r="AP60" s="51" t="s">
        <v>0</v>
      </c>
      <c r="AR60" s="205">
        <v>0</v>
      </c>
      <c r="AS60" s="45">
        <v>0</v>
      </c>
      <c r="AT60" s="45">
        <v>0</v>
      </c>
      <c r="AU60" s="45">
        <v>0</v>
      </c>
      <c r="AV60" s="51">
        <v>0</v>
      </c>
    </row>
    <row r="61" spans="2:48" ht="16.5" customHeight="1" x14ac:dyDescent="0.2">
      <c r="B61" s="67">
        <v>44652</v>
      </c>
      <c r="C61" s="47">
        <v>105892</v>
      </c>
      <c r="D61" s="45">
        <v>96860</v>
      </c>
      <c r="E61" s="51">
        <v>84870</v>
      </c>
      <c r="F61" s="50" t="s">
        <v>0</v>
      </c>
      <c r="G61" s="45" t="s">
        <v>0</v>
      </c>
      <c r="H61" s="45" t="s">
        <v>0</v>
      </c>
      <c r="I61" s="45" t="s">
        <v>0</v>
      </c>
      <c r="J61" s="45" t="s">
        <v>0</v>
      </c>
      <c r="K61" s="45" t="s">
        <v>0</v>
      </c>
      <c r="L61" s="45" t="s">
        <v>0</v>
      </c>
      <c r="M61" s="45" t="s">
        <v>0</v>
      </c>
      <c r="N61" s="45" t="s">
        <v>0</v>
      </c>
      <c r="O61" s="45" t="s">
        <v>0</v>
      </c>
      <c r="P61" s="45" t="s">
        <v>0</v>
      </c>
      <c r="Q61" s="45" t="s">
        <v>0</v>
      </c>
      <c r="R61" s="45" t="s">
        <v>0</v>
      </c>
      <c r="S61" s="45" t="s">
        <v>0</v>
      </c>
      <c r="T61" s="45" t="s">
        <v>0</v>
      </c>
      <c r="U61" s="45" t="s">
        <v>0</v>
      </c>
      <c r="V61" s="45" t="s">
        <v>0</v>
      </c>
      <c r="W61" s="45" t="s">
        <v>0</v>
      </c>
      <c r="X61" s="45" t="s">
        <v>0</v>
      </c>
      <c r="Y61" s="45" t="s">
        <v>0</v>
      </c>
      <c r="Z61" s="45" t="s">
        <v>0</v>
      </c>
      <c r="AA61" s="45" t="s">
        <v>0</v>
      </c>
      <c r="AB61" s="45" t="s">
        <v>0</v>
      </c>
      <c r="AC61" s="45" t="s">
        <v>0</v>
      </c>
      <c r="AD61" s="45" t="s">
        <v>0</v>
      </c>
      <c r="AE61" s="45" t="s">
        <v>0</v>
      </c>
      <c r="AF61" s="45" t="s">
        <v>0</v>
      </c>
      <c r="AG61" s="45" t="s">
        <v>0</v>
      </c>
      <c r="AH61" s="45" t="s">
        <v>0</v>
      </c>
      <c r="AI61" s="45" t="s">
        <v>0</v>
      </c>
      <c r="AJ61" s="45" t="s">
        <v>0</v>
      </c>
      <c r="AK61" s="45" t="s">
        <v>0</v>
      </c>
      <c r="AL61" s="45" t="s">
        <v>0</v>
      </c>
      <c r="AM61" s="45" t="s">
        <v>0</v>
      </c>
      <c r="AN61" s="45" t="s">
        <v>0</v>
      </c>
      <c r="AO61" s="45" t="s">
        <v>0</v>
      </c>
      <c r="AP61" s="51" t="s">
        <v>0</v>
      </c>
      <c r="AR61" s="205">
        <v>0</v>
      </c>
      <c r="AS61" s="45">
        <v>0</v>
      </c>
      <c r="AT61" s="45">
        <v>0</v>
      </c>
      <c r="AU61" s="45">
        <v>0</v>
      </c>
      <c r="AV61" s="51">
        <v>0</v>
      </c>
    </row>
    <row r="62" spans="2:48" ht="16.5" customHeight="1" x14ac:dyDescent="0.2">
      <c r="B62" s="67">
        <v>44659</v>
      </c>
      <c r="C62" s="47">
        <v>99980</v>
      </c>
      <c r="D62" s="45">
        <v>91035</v>
      </c>
      <c r="E62" s="51">
        <v>79665</v>
      </c>
      <c r="F62" s="50" t="s">
        <v>0</v>
      </c>
      <c r="G62" s="45" t="s">
        <v>0</v>
      </c>
      <c r="H62" s="45" t="s">
        <v>0</v>
      </c>
      <c r="I62" s="45" t="s">
        <v>0</v>
      </c>
      <c r="J62" s="45" t="s">
        <v>0</v>
      </c>
      <c r="K62" s="45" t="s">
        <v>0</v>
      </c>
      <c r="L62" s="45" t="s">
        <v>0</v>
      </c>
      <c r="M62" s="45" t="s">
        <v>0</v>
      </c>
      <c r="N62" s="45" t="s">
        <v>0</v>
      </c>
      <c r="O62" s="45" t="s">
        <v>0</v>
      </c>
      <c r="P62" s="45" t="s">
        <v>0</v>
      </c>
      <c r="Q62" s="45" t="s">
        <v>0</v>
      </c>
      <c r="R62" s="45" t="s">
        <v>0</v>
      </c>
      <c r="S62" s="45" t="s">
        <v>0</v>
      </c>
      <c r="T62" s="45" t="s">
        <v>0</v>
      </c>
      <c r="U62" s="45" t="s">
        <v>0</v>
      </c>
      <c r="V62" s="45" t="s">
        <v>0</v>
      </c>
      <c r="W62" s="45" t="s">
        <v>0</v>
      </c>
      <c r="X62" s="45" t="s">
        <v>0</v>
      </c>
      <c r="Y62" s="45" t="s">
        <v>0</v>
      </c>
      <c r="Z62" s="45" t="s">
        <v>0</v>
      </c>
      <c r="AA62" s="45" t="s">
        <v>0</v>
      </c>
      <c r="AB62" s="45" t="s">
        <v>0</v>
      </c>
      <c r="AC62" s="45" t="s">
        <v>0</v>
      </c>
      <c r="AD62" s="45" t="s">
        <v>0</v>
      </c>
      <c r="AE62" s="45" t="s">
        <v>0</v>
      </c>
      <c r="AF62" s="45" t="s">
        <v>0</v>
      </c>
      <c r="AG62" s="45" t="s">
        <v>0</v>
      </c>
      <c r="AH62" s="45" t="s">
        <v>0</v>
      </c>
      <c r="AI62" s="45" t="s">
        <v>0</v>
      </c>
      <c r="AJ62" s="45" t="s">
        <v>0</v>
      </c>
      <c r="AK62" s="45" t="s">
        <v>0</v>
      </c>
      <c r="AL62" s="45" t="s">
        <v>0</v>
      </c>
      <c r="AM62" s="45" t="s">
        <v>0</v>
      </c>
      <c r="AN62" s="45" t="s">
        <v>0</v>
      </c>
      <c r="AO62" s="45" t="s">
        <v>0</v>
      </c>
      <c r="AP62" s="51" t="s">
        <v>0</v>
      </c>
      <c r="AR62" s="205">
        <v>0</v>
      </c>
      <c r="AS62" s="45">
        <v>0</v>
      </c>
      <c r="AT62" s="45">
        <v>0</v>
      </c>
      <c r="AU62" s="45">
        <v>0</v>
      </c>
      <c r="AV62" s="51">
        <v>0</v>
      </c>
    </row>
    <row r="63" spans="2:48" ht="16.5" customHeight="1" x14ac:dyDescent="0.2">
      <c r="B63" s="67">
        <v>44666</v>
      </c>
      <c r="C63" s="47">
        <v>114144</v>
      </c>
      <c r="D63" s="45">
        <v>105453</v>
      </c>
      <c r="E63" s="51">
        <v>92029</v>
      </c>
      <c r="F63" s="50" t="s">
        <v>0</v>
      </c>
      <c r="G63" s="45" t="s">
        <v>0</v>
      </c>
      <c r="H63" s="45" t="s">
        <v>0</v>
      </c>
      <c r="I63" s="45" t="s">
        <v>0</v>
      </c>
      <c r="J63" s="45" t="s">
        <v>0</v>
      </c>
      <c r="K63" s="45" t="s">
        <v>0</v>
      </c>
      <c r="L63" s="45" t="s">
        <v>0</v>
      </c>
      <c r="M63" s="45" t="s">
        <v>0</v>
      </c>
      <c r="N63" s="45" t="s">
        <v>0</v>
      </c>
      <c r="O63" s="45" t="s">
        <v>0</v>
      </c>
      <c r="P63" s="45" t="s">
        <v>0</v>
      </c>
      <c r="Q63" s="45" t="s">
        <v>0</v>
      </c>
      <c r="R63" s="45" t="s">
        <v>0</v>
      </c>
      <c r="S63" s="45" t="s">
        <v>0</v>
      </c>
      <c r="T63" s="45" t="s">
        <v>0</v>
      </c>
      <c r="U63" s="45" t="s">
        <v>0</v>
      </c>
      <c r="V63" s="45" t="s">
        <v>0</v>
      </c>
      <c r="W63" s="45" t="s">
        <v>0</v>
      </c>
      <c r="X63" s="45" t="s">
        <v>0</v>
      </c>
      <c r="Y63" s="45" t="s">
        <v>0</v>
      </c>
      <c r="Z63" s="45" t="s">
        <v>0</v>
      </c>
      <c r="AA63" s="45" t="s">
        <v>0</v>
      </c>
      <c r="AB63" s="45" t="s">
        <v>0</v>
      </c>
      <c r="AC63" s="45" t="s">
        <v>0</v>
      </c>
      <c r="AD63" s="45" t="s">
        <v>0</v>
      </c>
      <c r="AE63" s="45" t="s">
        <v>0</v>
      </c>
      <c r="AF63" s="45" t="s">
        <v>0</v>
      </c>
      <c r="AG63" s="45" t="s">
        <v>0</v>
      </c>
      <c r="AH63" s="45" t="s">
        <v>0</v>
      </c>
      <c r="AI63" s="45" t="s">
        <v>0</v>
      </c>
      <c r="AJ63" s="45" t="s">
        <v>0</v>
      </c>
      <c r="AK63" s="45" t="s">
        <v>0</v>
      </c>
      <c r="AL63" s="45" t="s">
        <v>0</v>
      </c>
      <c r="AM63" s="45" t="s">
        <v>0</v>
      </c>
      <c r="AN63" s="45" t="s">
        <v>0</v>
      </c>
      <c r="AO63" s="45" t="s">
        <v>0</v>
      </c>
      <c r="AP63" s="51" t="s">
        <v>0</v>
      </c>
      <c r="AR63" s="205">
        <v>0</v>
      </c>
      <c r="AS63" s="45">
        <v>0</v>
      </c>
      <c r="AT63" s="45">
        <v>0</v>
      </c>
      <c r="AU63" s="45">
        <v>0</v>
      </c>
      <c r="AV63" s="51">
        <v>0</v>
      </c>
    </row>
    <row r="64" spans="2:48" ht="16.5" customHeight="1" x14ac:dyDescent="0.2">
      <c r="B64" s="67">
        <v>44673</v>
      </c>
      <c r="C64" s="47">
        <v>105834</v>
      </c>
      <c r="D64" s="45">
        <v>97477</v>
      </c>
      <c r="E64" s="51">
        <v>85257</v>
      </c>
      <c r="F64" s="50" t="s">
        <v>0</v>
      </c>
      <c r="G64" s="45" t="s">
        <v>0</v>
      </c>
      <c r="H64" s="45" t="s">
        <v>0</v>
      </c>
      <c r="I64" s="45" t="s">
        <v>0</v>
      </c>
      <c r="J64" s="45" t="s">
        <v>0</v>
      </c>
      <c r="K64" s="45" t="s">
        <v>0</v>
      </c>
      <c r="L64" s="45" t="s">
        <v>0</v>
      </c>
      <c r="M64" s="45" t="s">
        <v>0</v>
      </c>
      <c r="N64" s="45" t="s">
        <v>0</v>
      </c>
      <c r="O64" s="45" t="s">
        <v>0</v>
      </c>
      <c r="P64" s="45" t="s">
        <v>0</v>
      </c>
      <c r="Q64" s="45" t="s">
        <v>0</v>
      </c>
      <c r="R64" s="45" t="s">
        <v>0</v>
      </c>
      <c r="S64" s="45" t="s">
        <v>0</v>
      </c>
      <c r="T64" s="45" t="s">
        <v>0</v>
      </c>
      <c r="U64" s="45" t="s">
        <v>0</v>
      </c>
      <c r="V64" s="45" t="s">
        <v>0</v>
      </c>
      <c r="W64" s="45" t="s">
        <v>0</v>
      </c>
      <c r="X64" s="45" t="s">
        <v>0</v>
      </c>
      <c r="Y64" s="45" t="s">
        <v>0</v>
      </c>
      <c r="Z64" s="45" t="s">
        <v>0</v>
      </c>
      <c r="AA64" s="45" t="s">
        <v>0</v>
      </c>
      <c r="AB64" s="45" t="s">
        <v>0</v>
      </c>
      <c r="AC64" s="45" t="s">
        <v>0</v>
      </c>
      <c r="AD64" s="45" t="s">
        <v>0</v>
      </c>
      <c r="AE64" s="45" t="s">
        <v>0</v>
      </c>
      <c r="AF64" s="45" t="s">
        <v>0</v>
      </c>
      <c r="AG64" s="45" t="s">
        <v>0</v>
      </c>
      <c r="AH64" s="45" t="s">
        <v>0</v>
      </c>
      <c r="AI64" s="45" t="s">
        <v>0</v>
      </c>
      <c r="AJ64" s="45" t="s">
        <v>0</v>
      </c>
      <c r="AK64" s="45" t="s">
        <v>0</v>
      </c>
      <c r="AL64" s="45" t="s">
        <v>0</v>
      </c>
      <c r="AM64" s="45" t="s">
        <v>0</v>
      </c>
      <c r="AN64" s="45" t="s">
        <v>0</v>
      </c>
      <c r="AO64" s="45" t="s">
        <v>0</v>
      </c>
      <c r="AP64" s="51" t="s">
        <v>0</v>
      </c>
      <c r="AR64" s="205">
        <v>0</v>
      </c>
      <c r="AS64" s="45">
        <v>0</v>
      </c>
      <c r="AT64" s="45">
        <v>0</v>
      </c>
      <c r="AU64" s="45">
        <v>0</v>
      </c>
      <c r="AV64" s="51">
        <v>0</v>
      </c>
    </row>
    <row r="65" spans="2:48" ht="16.5" customHeight="1" x14ac:dyDescent="0.2">
      <c r="B65" s="67">
        <v>44680</v>
      </c>
      <c r="C65" s="47">
        <v>103303</v>
      </c>
      <c r="D65" s="45">
        <v>95684</v>
      </c>
      <c r="E65" s="51">
        <v>84605</v>
      </c>
      <c r="F65" s="50" t="s">
        <v>0</v>
      </c>
      <c r="G65" s="45" t="s">
        <v>0</v>
      </c>
      <c r="H65" s="45" t="s">
        <v>0</v>
      </c>
      <c r="I65" s="45" t="s">
        <v>0</v>
      </c>
      <c r="J65" s="45" t="s">
        <v>0</v>
      </c>
      <c r="K65" s="45" t="s">
        <v>0</v>
      </c>
      <c r="L65" s="45" t="s">
        <v>0</v>
      </c>
      <c r="M65" s="45" t="s">
        <v>0</v>
      </c>
      <c r="N65" s="45" t="s">
        <v>0</v>
      </c>
      <c r="O65" s="45" t="s">
        <v>0</v>
      </c>
      <c r="P65" s="45" t="s">
        <v>0</v>
      </c>
      <c r="Q65" s="45" t="s">
        <v>0</v>
      </c>
      <c r="R65" s="45" t="s">
        <v>0</v>
      </c>
      <c r="S65" s="45" t="s">
        <v>0</v>
      </c>
      <c r="T65" s="45" t="s">
        <v>0</v>
      </c>
      <c r="U65" s="45" t="s">
        <v>0</v>
      </c>
      <c r="V65" s="45" t="s">
        <v>0</v>
      </c>
      <c r="W65" s="45" t="s">
        <v>0</v>
      </c>
      <c r="X65" s="45" t="s">
        <v>0</v>
      </c>
      <c r="Y65" s="45" t="s">
        <v>0</v>
      </c>
      <c r="Z65" s="45" t="s">
        <v>0</v>
      </c>
      <c r="AA65" s="45" t="s">
        <v>0</v>
      </c>
      <c r="AB65" s="45" t="s">
        <v>0</v>
      </c>
      <c r="AC65" s="45" t="s">
        <v>0</v>
      </c>
      <c r="AD65" s="45" t="s">
        <v>0</v>
      </c>
      <c r="AE65" s="45" t="s">
        <v>0</v>
      </c>
      <c r="AF65" s="45" t="s">
        <v>0</v>
      </c>
      <c r="AG65" s="45" t="s">
        <v>0</v>
      </c>
      <c r="AH65" s="45" t="s">
        <v>0</v>
      </c>
      <c r="AI65" s="45" t="s">
        <v>0</v>
      </c>
      <c r="AJ65" s="45" t="s">
        <v>0</v>
      </c>
      <c r="AK65" s="45" t="s">
        <v>0</v>
      </c>
      <c r="AL65" s="45" t="s">
        <v>0</v>
      </c>
      <c r="AM65" s="45" t="s">
        <v>0</v>
      </c>
      <c r="AN65" s="45" t="s">
        <v>0</v>
      </c>
      <c r="AO65" s="45" t="s">
        <v>0</v>
      </c>
      <c r="AP65" s="51" t="s">
        <v>0</v>
      </c>
      <c r="AR65" s="205">
        <v>0</v>
      </c>
      <c r="AS65" s="45">
        <v>0</v>
      </c>
      <c r="AT65" s="45">
        <v>0</v>
      </c>
      <c r="AU65" s="45">
        <v>0</v>
      </c>
      <c r="AV65" s="51">
        <v>0</v>
      </c>
    </row>
    <row r="66" spans="2:48" ht="16.5" customHeight="1" x14ac:dyDescent="0.2">
      <c r="B66" s="67">
        <v>44687</v>
      </c>
      <c r="C66" s="47">
        <v>104531</v>
      </c>
      <c r="D66" s="45">
        <v>95724</v>
      </c>
      <c r="E66" s="51">
        <v>84087</v>
      </c>
      <c r="F66" s="50" t="s">
        <v>0</v>
      </c>
      <c r="G66" s="45" t="s">
        <v>0</v>
      </c>
      <c r="H66" s="45" t="s">
        <v>0</v>
      </c>
      <c r="I66" s="45" t="s">
        <v>0</v>
      </c>
      <c r="J66" s="45" t="s">
        <v>0</v>
      </c>
      <c r="K66" s="45" t="s">
        <v>0</v>
      </c>
      <c r="L66" s="45" t="s">
        <v>0</v>
      </c>
      <c r="M66" s="45" t="s">
        <v>0</v>
      </c>
      <c r="N66" s="45" t="s">
        <v>0</v>
      </c>
      <c r="O66" s="45" t="s">
        <v>0</v>
      </c>
      <c r="P66" s="45" t="s">
        <v>0</v>
      </c>
      <c r="Q66" s="45" t="s">
        <v>0</v>
      </c>
      <c r="R66" s="45" t="s">
        <v>0</v>
      </c>
      <c r="S66" s="45" t="s">
        <v>0</v>
      </c>
      <c r="T66" s="45" t="s">
        <v>0</v>
      </c>
      <c r="U66" s="45" t="s">
        <v>0</v>
      </c>
      <c r="V66" s="45" t="s">
        <v>0</v>
      </c>
      <c r="W66" s="45" t="s">
        <v>0</v>
      </c>
      <c r="X66" s="45" t="s">
        <v>0</v>
      </c>
      <c r="Y66" s="45" t="s">
        <v>0</v>
      </c>
      <c r="Z66" s="45" t="s">
        <v>0</v>
      </c>
      <c r="AA66" s="45" t="s">
        <v>0</v>
      </c>
      <c r="AB66" s="45" t="s">
        <v>0</v>
      </c>
      <c r="AC66" s="45" t="s">
        <v>0</v>
      </c>
      <c r="AD66" s="45" t="s">
        <v>0</v>
      </c>
      <c r="AE66" s="45" t="s">
        <v>0</v>
      </c>
      <c r="AF66" s="45" t="s">
        <v>0</v>
      </c>
      <c r="AG66" s="45" t="s">
        <v>0</v>
      </c>
      <c r="AH66" s="45" t="s">
        <v>0</v>
      </c>
      <c r="AI66" s="45" t="s">
        <v>0</v>
      </c>
      <c r="AJ66" s="45" t="s">
        <v>0</v>
      </c>
      <c r="AK66" s="45" t="s">
        <v>0</v>
      </c>
      <c r="AL66" s="45" t="s">
        <v>0</v>
      </c>
      <c r="AM66" s="45" t="s">
        <v>0</v>
      </c>
      <c r="AN66" s="45" t="s">
        <v>0</v>
      </c>
      <c r="AO66" s="45" t="s">
        <v>0</v>
      </c>
      <c r="AP66" s="51" t="s">
        <v>0</v>
      </c>
      <c r="AR66" s="205">
        <v>0</v>
      </c>
      <c r="AS66" s="45">
        <v>0</v>
      </c>
      <c r="AT66" s="45">
        <v>0</v>
      </c>
      <c r="AU66" s="45">
        <v>0</v>
      </c>
      <c r="AV66" s="51">
        <v>0</v>
      </c>
    </row>
    <row r="67" spans="2:48" ht="16.5" customHeight="1" x14ac:dyDescent="0.2">
      <c r="B67" s="67">
        <v>44694</v>
      </c>
      <c r="C67" s="47">
        <v>99417</v>
      </c>
      <c r="D67" s="45">
        <v>90271</v>
      </c>
      <c r="E67" s="51">
        <v>78572</v>
      </c>
      <c r="F67" s="50" t="s">
        <v>0</v>
      </c>
      <c r="G67" s="45" t="s">
        <v>0</v>
      </c>
      <c r="H67" s="45" t="s">
        <v>0</v>
      </c>
      <c r="I67" s="45" t="s">
        <v>0</v>
      </c>
      <c r="J67" s="45" t="s">
        <v>0</v>
      </c>
      <c r="K67" s="45" t="s">
        <v>0</v>
      </c>
      <c r="L67" s="45" t="s">
        <v>0</v>
      </c>
      <c r="M67" s="45" t="s">
        <v>0</v>
      </c>
      <c r="N67" s="45" t="s">
        <v>0</v>
      </c>
      <c r="O67" s="45" t="s">
        <v>0</v>
      </c>
      <c r="P67" s="45" t="s">
        <v>0</v>
      </c>
      <c r="Q67" s="45" t="s">
        <v>0</v>
      </c>
      <c r="R67" s="45" t="s">
        <v>0</v>
      </c>
      <c r="S67" s="45" t="s">
        <v>0</v>
      </c>
      <c r="T67" s="45" t="s">
        <v>0</v>
      </c>
      <c r="U67" s="45" t="s">
        <v>0</v>
      </c>
      <c r="V67" s="45" t="s">
        <v>0</v>
      </c>
      <c r="W67" s="45" t="s">
        <v>0</v>
      </c>
      <c r="X67" s="45" t="s">
        <v>0</v>
      </c>
      <c r="Y67" s="45" t="s">
        <v>0</v>
      </c>
      <c r="Z67" s="45" t="s">
        <v>0</v>
      </c>
      <c r="AA67" s="45" t="s">
        <v>0</v>
      </c>
      <c r="AB67" s="45" t="s">
        <v>0</v>
      </c>
      <c r="AC67" s="45" t="s">
        <v>0</v>
      </c>
      <c r="AD67" s="45" t="s">
        <v>0</v>
      </c>
      <c r="AE67" s="45" t="s">
        <v>0</v>
      </c>
      <c r="AF67" s="45" t="s">
        <v>0</v>
      </c>
      <c r="AG67" s="45" t="s">
        <v>0</v>
      </c>
      <c r="AH67" s="45" t="s">
        <v>0</v>
      </c>
      <c r="AI67" s="45" t="s">
        <v>0</v>
      </c>
      <c r="AJ67" s="45" t="s">
        <v>0</v>
      </c>
      <c r="AK67" s="45" t="s">
        <v>0</v>
      </c>
      <c r="AL67" s="45" t="s">
        <v>0</v>
      </c>
      <c r="AM67" s="45" t="s">
        <v>0</v>
      </c>
      <c r="AN67" s="45" t="s">
        <v>0</v>
      </c>
      <c r="AO67" s="45" t="s">
        <v>0</v>
      </c>
      <c r="AP67" s="51" t="s">
        <v>0</v>
      </c>
      <c r="AR67" s="205">
        <v>0</v>
      </c>
      <c r="AS67" s="45">
        <v>0</v>
      </c>
      <c r="AT67" s="45">
        <v>0</v>
      </c>
      <c r="AU67" s="45">
        <v>0</v>
      </c>
      <c r="AV67" s="51">
        <v>0</v>
      </c>
    </row>
    <row r="68" spans="2:48" ht="16.5" customHeight="1" x14ac:dyDescent="0.2">
      <c r="B68" s="67">
        <v>44701</v>
      </c>
      <c r="C68" s="47">
        <v>97581</v>
      </c>
      <c r="D68" s="45">
        <v>89044</v>
      </c>
      <c r="E68" s="51">
        <v>76577</v>
      </c>
      <c r="F68" s="50" t="s">
        <v>0</v>
      </c>
      <c r="G68" s="45" t="s">
        <v>0</v>
      </c>
      <c r="H68" s="45" t="s">
        <v>0</v>
      </c>
      <c r="I68" s="45" t="s">
        <v>0</v>
      </c>
      <c r="J68" s="45" t="s">
        <v>0</v>
      </c>
      <c r="K68" s="45" t="s">
        <v>0</v>
      </c>
      <c r="L68" s="45" t="s">
        <v>0</v>
      </c>
      <c r="M68" s="45" t="s">
        <v>0</v>
      </c>
      <c r="N68" s="45" t="s">
        <v>0</v>
      </c>
      <c r="O68" s="45" t="s">
        <v>0</v>
      </c>
      <c r="P68" s="45" t="s">
        <v>0</v>
      </c>
      <c r="Q68" s="45" t="s">
        <v>0</v>
      </c>
      <c r="R68" s="45" t="s">
        <v>0</v>
      </c>
      <c r="S68" s="45" t="s">
        <v>0</v>
      </c>
      <c r="T68" s="45" t="s">
        <v>0</v>
      </c>
      <c r="U68" s="45" t="s">
        <v>0</v>
      </c>
      <c r="V68" s="45" t="s">
        <v>0</v>
      </c>
      <c r="W68" s="45" t="s">
        <v>0</v>
      </c>
      <c r="X68" s="45" t="s">
        <v>0</v>
      </c>
      <c r="Y68" s="45" t="s">
        <v>0</v>
      </c>
      <c r="Z68" s="45" t="s">
        <v>0</v>
      </c>
      <c r="AA68" s="45" t="s">
        <v>0</v>
      </c>
      <c r="AB68" s="45" t="s">
        <v>0</v>
      </c>
      <c r="AC68" s="45" t="s">
        <v>0</v>
      </c>
      <c r="AD68" s="45" t="s">
        <v>0</v>
      </c>
      <c r="AE68" s="45" t="s">
        <v>0</v>
      </c>
      <c r="AF68" s="45" t="s">
        <v>0</v>
      </c>
      <c r="AG68" s="45" t="s">
        <v>0</v>
      </c>
      <c r="AH68" s="45" t="s">
        <v>0</v>
      </c>
      <c r="AI68" s="45" t="s">
        <v>0</v>
      </c>
      <c r="AJ68" s="45" t="s">
        <v>0</v>
      </c>
      <c r="AK68" s="45" t="s">
        <v>0</v>
      </c>
      <c r="AL68" s="45" t="s">
        <v>0</v>
      </c>
      <c r="AM68" s="45" t="s">
        <v>0</v>
      </c>
      <c r="AN68" s="45" t="s">
        <v>0</v>
      </c>
      <c r="AO68" s="45" t="s">
        <v>0</v>
      </c>
      <c r="AP68" s="51" t="s">
        <v>0</v>
      </c>
      <c r="AR68" s="205">
        <v>0</v>
      </c>
      <c r="AS68" s="45">
        <v>0</v>
      </c>
      <c r="AT68" s="45">
        <v>0</v>
      </c>
      <c r="AU68" s="45">
        <v>0</v>
      </c>
      <c r="AV68" s="51">
        <v>0</v>
      </c>
    </row>
    <row r="69" spans="2:48" s="23" customFormat="1" ht="16.5" customHeight="1" x14ac:dyDescent="0.2">
      <c r="B69" s="67">
        <v>44708</v>
      </c>
      <c r="C69" s="47">
        <v>99183</v>
      </c>
      <c r="D69" s="45">
        <v>91146</v>
      </c>
      <c r="E69" s="51">
        <v>79610</v>
      </c>
      <c r="F69" s="50" t="s">
        <v>0</v>
      </c>
      <c r="G69" s="45" t="s">
        <v>0</v>
      </c>
      <c r="H69" s="45" t="s">
        <v>0</v>
      </c>
      <c r="I69" s="45" t="s">
        <v>0</v>
      </c>
      <c r="J69" s="45" t="s">
        <v>0</v>
      </c>
      <c r="K69" s="45" t="s">
        <v>0</v>
      </c>
      <c r="L69" s="45" t="s">
        <v>0</v>
      </c>
      <c r="M69" s="45" t="s">
        <v>0</v>
      </c>
      <c r="N69" s="45" t="s">
        <v>0</v>
      </c>
      <c r="O69" s="45" t="s">
        <v>0</v>
      </c>
      <c r="P69" s="45" t="s">
        <v>0</v>
      </c>
      <c r="Q69" s="45" t="s">
        <v>0</v>
      </c>
      <c r="R69" s="45" t="s">
        <v>0</v>
      </c>
      <c r="S69" s="45" t="s">
        <v>0</v>
      </c>
      <c r="T69" s="45" t="s">
        <v>0</v>
      </c>
      <c r="U69" s="45" t="s">
        <v>0</v>
      </c>
      <c r="V69" s="45" t="s">
        <v>0</v>
      </c>
      <c r="W69" s="45" t="s">
        <v>0</v>
      </c>
      <c r="X69" s="45" t="s">
        <v>0</v>
      </c>
      <c r="Y69" s="45" t="s">
        <v>0</v>
      </c>
      <c r="Z69" s="45" t="s">
        <v>0</v>
      </c>
      <c r="AA69" s="45" t="s">
        <v>0</v>
      </c>
      <c r="AB69" s="45" t="s">
        <v>0</v>
      </c>
      <c r="AC69" s="45" t="s">
        <v>0</v>
      </c>
      <c r="AD69" s="45" t="s">
        <v>0</v>
      </c>
      <c r="AE69" s="45" t="s">
        <v>0</v>
      </c>
      <c r="AF69" s="45" t="s">
        <v>0</v>
      </c>
      <c r="AG69" s="45" t="s">
        <v>0</v>
      </c>
      <c r="AH69" s="45" t="s">
        <v>0</v>
      </c>
      <c r="AI69" s="45" t="s">
        <v>0</v>
      </c>
      <c r="AJ69" s="45" t="s">
        <v>0</v>
      </c>
      <c r="AK69" s="45" t="s">
        <v>0</v>
      </c>
      <c r="AL69" s="45" t="s">
        <v>0</v>
      </c>
      <c r="AM69" s="45" t="s">
        <v>0</v>
      </c>
      <c r="AN69" s="45" t="s">
        <v>0</v>
      </c>
      <c r="AO69" s="45" t="s">
        <v>0</v>
      </c>
      <c r="AP69" s="51" t="s">
        <v>0</v>
      </c>
      <c r="AR69" s="205">
        <v>0</v>
      </c>
      <c r="AS69" s="45">
        <v>0</v>
      </c>
      <c r="AT69" s="45">
        <v>0</v>
      </c>
      <c r="AU69" s="45">
        <v>0</v>
      </c>
      <c r="AV69" s="51">
        <v>0</v>
      </c>
    </row>
    <row r="70" spans="2:48" ht="16.5" customHeight="1" x14ac:dyDescent="0.2">
      <c r="B70" s="67">
        <v>44715</v>
      </c>
      <c r="C70" s="47">
        <v>104268</v>
      </c>
      <c r="D70" s="45">
        <v>97071</v>
      </c>
      <c r="E70" s="51">
        <v>84903</v>
      </c>
      <c r="F70" s="50" t="s">
        <v>0</v>
      </c>
      <c r="G70" s="45" t="s">
        <v>0</v>
      </c>
      <c r="H70" s="45" t="s">
        <v>0</v>
      </c>
      <c r="I70" s="45" t="s">
        <v>0</v>
      </c>
      <c r="J70" s="45" t="s">
        <v>0</v>
      </c>
      <c r="K70" s="45" t="s">
        <v>0</v>
      </c>
      <c r="L70" s="45" t="s">
        <v>0</v>
      </c>
      <c r="M70" s="45" t="s">
        <v>0</v>
      </c>
      <c r="N70" s="45" t="s">
        <v>0</v>
      </c>
      <c r="O70" s="45" t="s">
        <v>0</v>
      </c>
      <c r="P70" s="45" t="s">
        <v>0</v>
      </c>
      <c r="Q70" s="45" t="s">
        <v>0</v>
      </c>
      <c r="R70" s="45" t="s">
        <v>0</v>
      </c>
      <c r="S70" s="45" t="s">
        <v>0</v>
      </c>
      <c r="T70" s="45" t="s">
        <v>0</v>
      </c>
      <c r="U70" s="45" t="s">
        <v>0</v>
      </c>
      <c r="V70" s="45" t="s">
        <v>0</v>
      </c>
      <c r="W70" s="45" t="s">
        <v>0</v>
      </c>
      <c r="X70" s="45" t="s">
        <v>0</v>
      </c>
      <c r="Y70" s="45" t="s">
        <v>0</v>
      </c>
      <c r="Z70" s="45" t="s">
        <v>0</v>
      </c>
      <c r="AA70" s="45" t="s">
        <v>0</v>
      </c>
      <c r="AB70" s="45" t="s">
        <v>0</v>
      </c>
      <c r="AC70" s="45" t="s">
        <v>0</v>
      </c>
      <c r="AD70" s="45" t="s">
        <v>0</v>
      </c>
      <c r="AE70" s="45" t="s">
        <v>0</v>
      </c>
      <c r="AF70" s="45" t="s">
        <v>0</v>
      </c>
      <c r="AG70" s="45" t="s">
        <v>0</v>
      </c>
      <c r="AH70" s="45" t="s">
        <v>0</v>
      </c>
      <c r="AI70" s="45" t="s">
        <v>0</v>
      </c>
      <c r="AJ70" s="45" t="s">
        <v>0</v>
      </c>
      <c r="AK70" s="45" t="s">
        <v>0</v>
      </c>
      <c r="AL70" s="45" t="s">
        <v>0</v>
      </c>
      <c r="AM70" s="45" t="s">
        <v>0</v>
      </c>
      <c r="AN70" s="45" t="s">
        <v>0</v>
      </c>
      <c r="AO70" s="45" t="s">
        <v>0</v>
      </c>
      <c r="AP70" s="51" t="s">
        <v>0</v>
      </c>
      <c r="AR70" s="205">
        <v>0</v>
      </c>
      <c r="AS70" s="45">
        <v>0</v>
      </c>
      <c r="AT70" s="45">
        <v>0</v>
      </c>
      <c r="AU70" s="45">
        <v>0</v>
      </c>
      <c r="AV70" s="51">
        <v>0</v>
      </c>
    </row>
    <row r="71" spans="2:48" ht="16.5" customHeight="1" x14ac:dyDescent="0.2">
      <c r="B71" s="67">
        <v>44722</v>
      </c>
      <c r="C71" s="47">
        <v>105741</v>
      </c>
      <c r="D71" s="45">
        <v>97320</v>
      </c>
      <c r="E71" s="51">
        <v>85528</v>
      </c>
      <c r="F71" s="50" t="s">
        <v>0</v>
      </c>
      <c r="G71" s="45" t="s">
        <v>0</v>
      </c>
      <c r="H71" s="45" t="s">
        <v>0</v>
      </c>
      <c r="I71" s="45" t="s">
        <v>0</v>
      </c>
      <c r="J71" s="45" t="s">
        <v>0</v>
      </c>
      <c r="K71" s="45" t="s">
        <v>0</v>
      </c>
      <c r="L71" s="45" t="s">
        <v>0</v>
      </c>
      <c r="M71" s="45" t="s">
        <v>0</v>
      </c>
      <c r="N71" s="45" t="s">
        <v>0</v>
      </c>
      <c r="O71" s="45" t="s">
        <v>0</v>
      </c>
      <c r="P71" s="45" t="s">
        <v>0</v>
      </c>
      <c r="Q71" s="45" t="s">
        <v>0</v>
      </c>
      <c r="R71" s="45" t="s">
        <v>0</v>
      </c>
      <c r="S71" s="45" t="s">
        <v>0</v>
      </c>
      <c r="T71" s="45" t="s">
        <v>0</v>
      </c>
      <c r="U71" s="45" t="s">
        <v>0</v>
      </c>
      <c r="V71" s="45" t="s">
        <v>0</v>
      </c>
      <c r="W71" s="45" t="s">
        <v>0</v>
      </c>
      <c r="X71" s="45" t="s">
        <v>0</v>
      </c>
      <c r="Y71" s="45" t="s">
        <v>0</v>
      </c>
      <c r="Z71" s="45" t="s">
        <v>0</v>
      </c>
      <c r="AA71" s="45" t="s">
        <v>0</v>
      </c>
      <c r="AB71" s="45" t="s">
        <v>0</v>
      </c>
      <c r="AC71" s="45" t="s">
        <v>0</v>
      </c>
      <c r="AD71" s="45" t="s">
        <v>0</v>
      </c>
      <c r="AE71" s="45" t="s">
        <v>0</v>
      </c>
      <c r="AF71" s="45" t="s">
        <v>0</v>
      </c>
      <c r="AG71" s="45" t="s">
        <v>0</v>
      </c>
      <c r="AH71" s="45" t="s">
        <v>0</v>
      </c>
      <c r="AI71" s="45" t="s">
        <v>0</v>
      </c>
      <c r="AJ71" s="45" t="s">
        <v>0</v>
      </c>
      <c r="AK71" s="45" t="s">
        <v>0</v>
      </c>
      <c r="AL71" s="45" t="s">
        <v>0</v>
      </c>
      <c r="AM71" s="45" t="s">
        <v>0</v>
      </c>
      <c r="AN71" s="45" t="s">
        <v>0</v>
      </c>
      <c r="AO71" s="45" t="s">
        <v>0</v>
      </c>
      <c r="AP71" s="51" t="s">
        <v>0</v>
      </c>
      <c r="AR71" s="205">
        <v>0</v>
      </c>
      <c r="AS71" s="45">
        <v>0</v>
      </c>
      <c r="AT71" s="45">
        <v>0</v>
      </c>
      <c r="AU71" s="45">
        <v>0</v>
      </c>
      <c r="AV71" s="51">
        <v>0</v>
      </c>
    </row>
    <row r="72" spans="2:48" s="18" customFormat="1" ht="16.5" customHeight="1" x14ac:dyDescent="0.2">
      <c r="B72" s="67">
        <v>44732</v>
      </c>
      <c r="C72" s="47">
        <v>118463</v>
      </c>
      <c r="D72" s="45">
        <v>107287</v>
      </c>
      <c r="E72" s="51">
        <v>93703</v>
      </c>
      <c r="F72" s="50" t="s">
        <v>0</v>
      </c>
      <c r="G72" s="45" t="s">
        <v>0</v>
      </c>
      <c r="H72" s="45" t="s">
        <v>0</v>
      </c>
      <c r="I72" s="45" t="s">
        <v>0</v>
      </c>
      <c r="J72" s="45" t="s">
        <v>0</v>
      </c>
      <c r="K72" s="45" t="s">
        <v>0</v>
      </c>
      <c r="L72" s="45" t="s">
        <v>0</v>
      </c>
      <c r="M72" s="45" t="s">
        <v>0</v>
      </c>
      <c r="N72" s="45" t="s">
        <v>0</v>
      </c>
      <c r="O72" s="45" t="s">
        <v>0</v>
      </c>
      <c r="P72" s="45" t="s">
        <v>0</v>
      </c>
      <c r="Q72" s="45" t="s">
        <v>0</v>
      </c>
      <c r="R72" s="45" t="s">
        <v>0</v>
      </c>
      <c r="S72" s="45" t="s">
        <v>0</v>
      </c>
      <c r="T72" s="45" t="s">
        <v>0</v>
      </c>
      <c r="U72" s="45" t="s">
        <v>0</v>
      </c>
      <c r="V72" s="45" t="s">
        <v>0</v>
      </c>
      <c r="W72" s="45" t="s">
        <v>0</v>
      </c>
      <c r="X72" s="45" t="s">
        <v>0</v>
      </c>
      <c r="Y72" s="45" t="s">
        <v>0</v>
      </c>
      <c r="Z72" s="45" t="s">
        <v>0</v>
      </c>
      <c r="AA72" s="45" t="s">
        <v>0</v>
      </c>
      <c r="AB72" s="45" t="s">
        <v>0</v>
      </c>
      <c r="AC72" s="45" t="s">
        <v>0</v>
      </c>
      <c r="AD72" s="45" t="s">
        <v>0</v>
      </c>
      <c r="AE72" s="45" t="s">
        <v>0</v>
      </c>
      <c r="AF72" s="45" t="s">
        <v>0</v>
      </c>
      <c r="AG72" s="45" t="s">
        <v>0</v>
      </c>
      <c r="AH72" s="45" t="s">
        <v>0</v>
      </c>
      <c r="AI72" s="45" t="s">
        <v>0</v>
      </c>
      <c r="AJ72" s="45" t="s">
        <v>0</v>
      </c>
      <c r="AK72" s="45" t="s">
        <v>0</v>
      </c>
      <c r="AL72" s="45" t="s">
        <v>0</v>
      </c>
      <c r="AM72" s="45" t="s">
        <v>0</v>
      </c>
      <c r="AN72" s="45" t="s">
        <v>0</v>
      </c>
      <c r="AO72" s="45" t="s">
        <v>0</v>
      </c>
      <c r="AP72" s="51" t="s">
        <v>0</v>
      </c>
      <c r="AR72" s="205">
        <v>0</v>
      </c>
      <c r="AS72" s="45">
        <v>0</v>
      </c>
      <c r="AT72" s="45">
        <v>0</v>
      </c>
      <c r="AU72" s="45">
        <v>0</v>
      </c>
      <c r="AV72" s="51">
        <v>0</v>
      </c>
    </row>
    <row r="73" spans="2:48" s="18" customFormat="1" ht="16.5" customHeight="1" x14ac:dyDescent="0.2">
      <c r="B73" s="67">
        <v>44739</v>
      </c>
      <c r="C73" s="47">
        <v>120230</v>
      </c>
      <c r="D73" s="45">
        <v>109705</v>
      </c>
      <c r="E73" s="51">
        <v>95463</v>
      </c>
      <c r="F73" s="50" t="s">
        <v>0</v>
      </c>
      <c r="G73" s="45" t="s">
        <v>0</v>
      </c>
      <c r="H73" s="45" t="s">
        <v>0</v>
      </c>
      <c r="I73" s="45" t="s">
        <v>0</v>
      </c>
      <c r="J73" s="45" t="s">
        <v>0</v>
      </c>
      <c r="K73" s="45" t="s">
        <v>0</v>
      </c>
      <c r="L73" s="45" t="s">
        <v>0</v>
      </c>
      <c r="M73" s="45" t="s">
        <v>0</v>
      </c>
      <c r="N73" s="45" t="s">
        <v>0</v>
      </c>
      <c r="O73" s="45" t="s">
        <v>0</v>
      </c>
      <c r="P73" s="45" t="s">
        <v>0</v>
      </c>
      <c r="Q73" s="45" t="s">
        <v>0</v>
      </c>
      <c r="R73" s="45" t="s">
        <v>0</v>
      </c>
      <c r="S73" s="45" t="s">
        <v>0</v>
      </c>
      <c r="T73" s="45" t="s">
        <v>0</v>
      </c>
      <c r="U73" s="45" t="s">
        <v>0</v>
      </c>
      <c r="V73" s="45" t="s">
        <v>0</v>
      </c>
      <c r="W73" s="45" t="s">
        <v>0</v>
      </c>
      <c r="X73" s="45" t="s">
        <v>0</v>
      </c>
      <c r="Y73" s="45" t="s">
        <v>0</v>
      </c>
      <c r="Z73" s="45" t="s">
        <v>0</v>
      </c>
      <c r="AA73" s="45" t="s">
        <v>0</v>
      </c>
      <c r="AB73" s="45" t="s">
        <v>0</v>
      </c>
      <c r="AC73" s="45" t="s">
        <v>0</v>
      </c>
      <c r="AD73" s="45" t="s">
        <v>0</v>
      </c>
      <c r="AE73" s="45" t="s">
        <v>0</v>
      </c>
      <c r="AF73" s="45" t="s">
        <v>0</v>
      </c>
      <c r="AG73" s="45" t="s">
        <v>0</v>
      </c>
      <c r="AH73" s="45" t="s">
        <v>0</v>
      </c>
      <c r="AI73" s="45" t="s">
        <v>0</v>
      </c>
      <c r="AJ73" s="45" t="s">
        <v>0</v>
      </c>
      <c r="AK73" s="45" t="s">
        <v>0</v>
      </c>
      <c r="AL73" s="45" t="s">
        <v>0</v>
      </c>
      <c r="AM73" s="45" t="s">
        <v>0</v>
      </c>
      <c r="AN73" s="45" t="s">
        <v>0</v>
      </c>
      <c r="AO73" s="45" t="s">
        <v>0</v>
      </c>
      <c r="AP73" s="51" t="s">
        <v>0</v>
      </c>
      <c r="AR73" s="205">
        <v>0</v>
      </c>
      <c r="AS73" s="45">
        <v>0</v>
      </c>
      <c r="AT73" s="45">
        <v>0</v>
      </c>
      <c r="AU73" s="45">
        <v>0</v>
      </c>
      <c r="AV73" s="51">
        <v>0</v>
      </c>
    </row>
    <row r="74" spans="2:48" s="18" customFormat="1" ht="16.5" customHeight="1" x14ac:dyDescent="0.2">
      <c r="B74" s="67">
        <v>44746</v>
      </c>
      <c r="C74" s="47">
        <v>124154</v>
      </c>
      <c r="D74" s="45">
        <v>113187</v>
      </c>
      <c r="E74" s="51">
        <v>97674</v>
      </c>
      <c r="F74" s="50" t="s">
        <v>0</v>
      </c>
      <c r="G74" s="45" t="s">
        <v>0</v>
      </c>
      <c r="H74" s="45" t="s">
        <v>0</v>
      </c>
      <c r="I74" s="45" t="s">
        <v>0</v>
      </c>
      <c r="J74" s="45" t="s">
        <v>0</v>
      </c>
      <c r="K74" s="45" t="s">
        <v>0</v>
      </c>
      <c r="L74" s="45" t="s">
        <v>0</v>
      </c>
      <c r="M74" s="45" t="s">
        <v>0</v>
      </c>
      <c r="N74" s="45" t="s">
        <v>0</v>
      </c>
      <c r="O74" s="45" t="s">
        <v>0</v>
      </c>
      <c r="P74" s="45" t="s">
        <v>0</v>
      </c>
      <c r="Q74" s="45" t="s">
        <v>0</v>
      </c>
      <c r="R74" s="45" t="s">
        <v>0</v>
      </c>
      <c r="S74" s="45" t="s">
        <v>0</v>
      </c>
      <c r="T74" s="45" t="s">
        <v>0</v>
      </c>
      <c r="U74" s="45" t="s">
        <v>0</v>
      </c>
      <c r="V74" s="45" t="s">
        <v>0</v>
      </c>
      <c r="W74" s="45" t="s">
        <v>0</v>
      </c>
      <c r="X74" s="45" t="s">
        <v>0</v>
      </c>
      <c r="Y74" s="45" t="s">
        <v>0</v>
      </c>
      <c r="Z74" s="45" t="s">
        <v>0</v>
      </c>
      <c r="AA74" s="45" t="s">
        <v>0</v>
      </c>
      <c r="AB74" s="45" t="s">
        <v>0</v>
      </c>
      <c r="AC74" s="45" t="s">
        <v>0</v>
      </c>
      <c r="AD74" s="45" t="s">
        <v>0</v>
      </c>
      <c r="AE74" s="45" t="s">
        <v>0</v>
      </c>
      <c r="AF74" s="45" t="s">
        <v>0</v>
      </c>
      <c r="AG74" s="45" t="s">
        <v>0</v>
      </c>
      <c r="AH74" s="45" t="s">
        <v>0</v>
      </c>
      <c r="AI74" s="45" t="s">
        <v>0</v>
      </c>
      <c r="AJ74" s="45" t="s">
        <v>0</v>
      </c>
      <c r="AK74" s="45" t="s">
        <v>0</v>
      </c>
      <c r="AL74" s="45" t="s">
        <v>0</v>
      </c>
      <c r="AM74" s="45" t="s">
        <v>0</v>
      </c>
      <c r="AN74" s="45" t="s">
        <v>0</v>
      </c>
      <c r="AO74" s="45" t="s">
        <v>0</v>
      </c>
      <c r="AP74" s="51" t="s">
        <v>0</v>
      </c>
      <c r="AR74" s="205">
        <v>0</v>
      </c>
      <c r="AS74" s="45">
        <v>0</v>
      </c>
      <c r="AT74" s="45">
        <v>0</v>
      </c>
      <c r="AU74" s="45">
        <v>0</v>
      </c>
      <c r="AV74" s="51">
        <v>0</v>
      </c>
    </row>
    <row r="75" spans="2:48" s="18" customFormat="1" ht="16.5" customHeight="1" x14ac:dyDescent="0.2">
      <c r="B75" s="67">
        <v>44753</v>
      </c>
      <c r="C75" s="47">
        <v>122762</v>
      </c>
      <c r="D75" s="45">
        <v>112460</v>
      </c>
      <c r="E75" s="51">
        <v>98612</v>
      </c>
      <c r="F75" s="50" t="s">
        <v>0</v>
      </c>
      <c r="G75" s="45" t="s">
        <v>0</v>
      </c>
      <c r="H75" s="45" t="s">
        <v>0</v>
      </c>
      <c r="I75" s="45" t="s">
        <v>0</v>
      </c>
      <c r="J75" s="45" t="s">
        <v>0</v>
      </c>
      <c r="K75" s="45" t="s">
        <v>0</v>
      </c>
      <c r="L75" s="45" t="s">
        <v>0</v>
      </c>
      <c r="M75" s="45" t="s">
        <v>0</v>
      </c>
      <c r="N75" s="45" t="s">
        <v>0</v>
      </c>
      <c r="O75" s="45" t="s">
        <v>0</v>
      </c>
      <c r="P75" s="45" t="s">
        <v>0</v>
      </c>
      <c r="Q75" s="45" t="s">
        <v>0</v>
      </c>
      <c r="R75" s="45" t="s">
        <v>0</v>
      </c>
      <c r="S75" s="45" t="s">
        <v>0</v>
      </c>
      <c r="T75" s="45" t="s">
        <v>0</v>
      </c>
      <c r="U75" s="45" t="s">
        <v>0</v>
      </c>
      <c r="V75" s="45" t="s">
        <v>0</v>
      </c>
      <c r="W75" s="45" t="s">
        <v>0</v>
      </c>
      <c r="X75" s="45" t="s">
        <v>0</v>
      </c>
      <c r="Y75" s="45" t="s">
        <v>0</v>
      </c>
      <c r="Z75" s="45" t="s">
        <v>0</v>
      </c>
      <c r="AA75" s="45" t="s">
        <v>0</v>
      </c>
      <c r="AB75" s="45" t="s">
        <v>0</v>
      </c>
      <c r="AC75" s="45" t="s">
        <v>0</v>
      </c>
      <c r="AD75" s="45" t="s">
        <v>0</v>
      </c>
      <c r="AE75" s="45" t="s">
        <v>0</v>
      </c>
      <c r="AF75" s="45" t="s">
        <v>0</v>
      </c>
      <c r="AG75" s="45" t="s">
        <v>0</v>
      </c>
      <c r="AH75" s="45" t="s">
        <v>0</v>
      </c>
      <c r="AI75" s="45" t="s">
        <v>0</v>
      </c>
      <c r="AJ75" s="45" t="s">
        <v>0</v>
      </c>
      <c r="AK75" s="45" t="s">
        <v>0</v>
      </c>
      <c r="AL75" s="45" t="s">
        <v>0</v>
      </c>
      <c r="AM75" s="45" t="s">
        <v>0</v>
      </c>
      <c r="AN75" s="45" t="s">
        <v>0</v>
      </c>
      <c r="AO75" s="45" t="s">
        <v>0</v>
      </c>
      <c r="AP75" s="51" t="s">
        <v>0</v>
      </c>
      <c r="AR75" s="205">
        <v>0</v>
      </c>
      <c r="AS75" s="45">
        <v>0</v>
      </c>
      <c r="AT75" s="45">
        <v>0</v>
      </c>
      <c r="AU75" s="45">
        <v>0</v>
      </c>
      <c r="AV75" s="51">
        <v>0</v>
      </c>
    </row>
    <row r="76" spans="2:48" s="18" customFormat="1" ht="16.5" customHeight="1" x14ac:dyDescent="0.2">
      <c r="B76" s="67">
        <v>44760</v>
      </c>
      <c r="C76" s="47">
        <v>128173</v>
      </c>
      <c r="D76" s="45">
        <v>117279</v>
      </c>
      <c r="E76" s="51">
        <v>103067</v>
      </c>
      <c r="F76" s="50" t="s">
        <v>0</v>
      </c>
      <c r="G76" s="45" t="s">
        <v>0</v>
      </c>
      <c r="H76" s="45" t="s">
        <v>0</v>
      </c>
      <c r="I76" s="45" t="s">
        <v>0</v>
      </c>
      <c r="J76" s="45" t="s">
        <v>0</v>
      </c>
      <c r="K76" s="45" t="s">
        <v>0</v>
      </c>
      <c r="L76" s="45" t="s">
        <v>0</v>
      </c>
      <c r="M76" s="45" t="s">
        <v>0</v>
      </c>
      <c r="N76" s="45" t="s">
        <v>0</v>
      </c>
      <c r="O76" s="45" t="s">
        <v>0</v>
      </c>
      <c r="P76" s="45" t="s">
        <v>0</v>
      </c>
      <c r="Q76" s="45" t="s">
        <v>0</v>
      </c>
      <c r="R76" s="45" t="s">
        <v>0</v>
      </c>
      <c r="S76" s="45" t="s">
        <v>0</v>
      </c>
      <c r="T76" s="45" t="s">
        <v>0</v>
      </c>
      <c r="U76" s="45" t="s">
        <v>0</v>
      </c>
      <c r="V76" s="45" t="s">
        <v>0</v>
      </c>
      <c r="W76" s="45" t="s">
        <v>0</v>
      </c>
      <c r="X76" s="45" t="s">
        <v>0</v>
      </c>
      <c r="Y76" s="45" t="s">
        <v>0</v>
      </c>
      <c r="Z76" s="45" t="s">
        <v>0</v>
      </c>
      <c r="AA76" s="45" t="s">
        <v>0</v>
      </c>
      <c r="AB76" s="45" t="s">
        <v>0</v>
      </c>
      <c r="AC76" s="45" t="s">
        <v>0</v>
      </c>
      <c r="AD76" s="45" t="s">
        <v>0</v>
      </c>
      <c r="AE76" s="45" t="s">
        <v>0</v>
      </c>
      <c r="AF76" s="45" t="s">
        <v>0</v>
      </c>
      <c r="AG76" s="45" t="s">
        <v>0</v>
      </c>
      <c r="AH76" s="45" t="s">
        <v>0</v>
      </c>
      <c r="AI76" s="45" t="s">
        <v>0</v>
      </c>
      <c r="AJ76" s="45" t="s">
        <v>0</v>
      </c>
      <c r="AK76" s="45" t="s">
        <v>0</v>
      </c>
      <c r="AL76" s="45" t="s">
        <v>0</v>
      </c>
      <c r="AM76" s="45" t="s">
        <v>0</v>
      </c>
      <c r="AN76" s="45" t="s">
        <v>0</v>
      </c>
      <c r="AO76" s="45" t="s">
        <v>0</v>
      </c>
      <c r="AP76" s="51" t="s">
        <v>0</v>
      </c>
      <c r="AR76" s="205">
        <v>0</v>
      </c>
      <c r="AS76" s="45">
        <v>0</v>
      </c>
      <c r="AT76" s="45">
        <v>0</v>
      </c>
      <c r="AU76" s="45">
        <v>0</v>
      </c>
      <c r="AV76" s="51">
        <v>0</v>
      </c>
    </row>
    <row r="77" spans="2:48" s="18" customFormat="1" ht="16.5" customHeight="1" x14ac:dyDescent="0.2">
      <c r="B77" s="67">
        <v>44767</v>
      </c>
      <c r="C77" s="47">
        <v>121398</v>
      </c>
      <c r="D77" s="45">
        <v>110729</v>
      </c>
      <c r="E77" s="51">
        <v>96795</v>
      </c>
      <c r="F77" s="50" t="s">
        <v>0</v>
      </c>
      <c r="G77" s="45" t="s">
        <v>0</v>
      </c>
      <c r="H77" s="45" t="s">
        <v>0</v>
      </c>
      <c r="I77" s="45" t="s">
        <v>0</v>
      </c>
      <c r="J77" s="45" t="s">
        <v>0</v>
      </c>
      <c r="K77" s="45" t="s">
        <v>0</v>
      </c>
      <c r="L77" s="45" t="s">
        <v>0</v>
      </c>
      <c r="M77" s="45" t="s">
        <v>0</v>
      </c>
      <c r="N77" s="45" t="s">
        <v>0</v>
      </c>
      <c r="O77" s="45" t="s">
        <v>0</v>
      </c>
      <c r="P77" s="45" t="s">
        <v>0</v>
      </c>
      <c r="Q77" s="45" t="s">
        <v>0</v>
      </c>
      <c r="R77" s="45" t="s">
        <v>0</v>
      </c>
      <c r="S77" s="45" t="s">
        <v>0</v>
      </c>
      <c r="T77" s="45" t="s">
        <v>0</v>
      </c>
      <c r="U77" s="45" t="s">
        <v>0</v>
      </c>
      <c r="V77" s="45" t="s">
        <v>0</v>
      </c>
      <c r="W77" s="45" t="s">
        <v>0</v>
      </c>
      <c r="X77" s="45" t="s">
        <v>0</v>
      </c>
      <c r="Y77" s="45" t="s">
        <v>0</v>
      </c>
      <c r="Z77" s="45" t="s">
        <v>0</v>
      </c>
      <c r="AA77" s="45" t="s">
        <v>0</v>
      </c>
      <c r="AB77" s="45" t="s">
        <v>0</v>
      </c>
      <c r="AC77" s="45" t="s">
        <v>0</v>
      </c>
      <c r="AD77" s="45" t="s">
        <v>0</v>
      </c>
      <c r="AE77" s="45" t="s">
        <v>0</v>
      </c>
      <c r="AF77" s="45" t="s">
        <v>0</v>
      </c>
      <c r="AG77" s="45" t="s">
        <v>0</v>
      </c>
      <c r="AH77" s="45" t="s">
        <v>0</v>
      </c>
      <c r="AI77" s="45" t="s">
        <v>0</v>
      </c>
      <c r="AJ77" s="45" t="s">
        <v>0</v>
      </c>
      <c r="AK77" s="45" t="s">
        <v>0</v>
      </c>
      <c r="AL77" s="45" t="s">
        <v>0</v>
      </c>
      <c r="AM77" s="45" t="s">
        <v>0</v>
      </c>
      <c r="AN77" s="45" t="s">
        <v>0</v>
      </c>
      <c r="AO77" s="45" t="s">
        <v>0</v>
      </c>
      <c r="AP77" s="51" t="s">
        <v>0</v>
      </c>
      <c r="AR77" s="205">
        <v>0</v>
      </c>
      <c r="AS77" s="45">
        <v>0</v>
      </c>
      <c r="AT77" s="45">
        <v>0</v>
      </c>
      <c r="AU77" s="45">
        <v>0</v>
      </c>
      <c r="AV77" s="51">
        <v>0</v>
      </c>
    </row>
    <row r="78" spans="2:48" s="18" customFormat="1" ht="16.5" customHeight="1" x14ac:dyDescent="0.2">
      <c r="B78" s="67">
        <v>44774</v>
      </c>
      <c r="C78" s="47">
        <v>127446</v>
      </c>
      <c r="D78" s="45">
        <v>116906</v>
      </c>
      <c r="E78" s="51">
        <v>101339</v>
      </c>
      <c r="F78" s="50" t="s">
        <v>0</v>
      </c>
      <c r="G78" s="45" t="s">
        <v>0</v>
      </c>
      <c r="H78" s="45" t="s">
        <v>0</v>
      </c>
      <c r="I78" s="45" t="s">
        <v>0</v>
      </c>
      <c r="J78" s="45" t="s">
        <v>0</v>
      </c>
      <c r="K78" s="45" t="s">
        <v>0</v>
      </c>
      <c r="L78" s="45" t="s">
        <v>0</v>
      </c>
      <c r="M78" s="45" t="s">
        <v>0</v>
      </c>
      <c r="N78" s="45" t="s">
        <v>0</v>
      </c>
      <c r="O78" s="45" t="s">
        <v>0</v>
      </c>
      <c r="P78" s="45" t="s">
        <v>0</v>
      </c>
      <c r="Q78" s="45" t="s">
        <v>0</v>
      </c>
      <c r="R78" s="45" t="s">
        <v>0</v>
      </c>
      <c r="S78" s="45" t="s">
        <v>0</v>
      </c>
      <c r="T78" s="45" t="s">
        <v>0</v>
      </c>
      <c r="U78" s="45" t="s">
        <v>0</v>
      </c>
      <c r="V78" s="45" t="s">
        <v>0</v>
      </c>
      <c r="W78" s="45" t="s">
        <v>0</v>
      </c>
      <c r="X78" s="45" t="s">
        <v>0</v>
      </c>
      <c r="Y78" s="45" t="s">
        <v>0</v>
      </c>
      <c r="Z78" s="45" t="s">
        <v>0</v>
      </c>
      <c r="AA78" s="45" t="s">
        <v>0</v>
      </c>
      <c r="AB78" s="45" t="s">
        <v>0</v>
      </c>
      <c r="AC78" s="45" t="s">
        <v>0</v>
      </c>
      <c r="AD78" s="45" t="s">
        <v>0</v>
      </c>
      <c r="AE78" s="45" t="s">
        <v>0</v>
      </c>
      <c r="AF78" s="45" t="s">
        <v>0</v>
      </c>
      <c r="AG78" s="45" t="s">
        <v>0</v>
      </c>
      <c r="AH78" s="45" t="s">
        <v>0</v>
      </c>
      <c r="AI78" s="45" t="s">
        <v>0</v>
      </c>
      <c r="AJ78" s="45" t="s">
        <v>0</v>
      </c>
      <c r="AK78" s="45" t="s">
        <v>0</v>
      </c>
      <c r="AL78" s="45" t="s">
        <v>0</v>
      </c>
      <c r="AM78" s="45" t="s">
        <v>0</v>
      </c>
      <c r="AN78" s="45" t="s">
        <v>0</v>
      </c>
      <c r="AO78" s="45" t="s">
        <v>0</v>
      </c>
      <c r="AP78" s="51" t="s">
        <v>0</v>
      </c>
      <c r="AR78" s="205">
        <v>0</v>
      </c>
      <c r="AS78" s="45">
        <v>0</v>
      </c>
      <c r="AT78" s="45">
        <v>0</v>
      </c>
      <c r="AU78" s="45">
        <v>0</v>
      </c>
      <c r="AV78" s="51">
        <v>0</v>
      </c>
    </row>
    <row r="79" spans="2:48" s="18" customFormat="1" ht="16.5" customHeight="1" x14ac:dyDescent="0.2">
      <c r="B79" s="67">
        <v>44781</v>
      </c>
      <c r="C79" s="47">
        <v>132487</v>
      </c>
      <c r="D79" s="45">
        <v>121811</v>
      </c>
      <c r="E79" s="51">
        <v>108174</v>
      </c>
      <c r="F79" s="50" t="s">
        <v>0</v>
      </c>
      <c r="G79" s="45" t="s">
        <v>0</v>
      </c>
      <c r="H79" s="45" t="s">
        <v>0</v>
      </c>
      <c r="I79" s="45" t="s">
        <v>0</v>
      </c>
      <c r="J79" s="45" t="s">
        <v>0</v>
      </c>
      <c r="K79" s="45" t="s">
        <v>0</v>
      </c>
      <c r="L79" s="45" t="s">
        <v>0</v>
      </c>
      <c r="M79" s="45" t="s">
        <v>0</v>
      </c>
      <c r="N79" s="45" t="s">
        <v>0</v>
      </c>
      <c r="O79" s="45" t="s">
        <v>0</v>
      </c>
      <c r="P79" s="45" t="s">
        <v>0</v>
      </c>
      <c r="Q79" s="45" t="s">
        <v>0</v>
      </c>
      <c r="R79" s="45" t="s">
        <v>0</v>
      </c>
      <c r="S79" s="45" t="s">
        <v>0</v>
      </c>
      <c r="T79" s="45" t="s">
        <v>0</v>
      </c>
      <c r="U79" s="45" t="s">
        <v>0</v>
      </c>
      <c r="V79" s="45" t="s">
        <v>0</v>
      </c>
      <c r="W79" s="45" t="s">
        <v>0</v>
      </c>
      <c r="X79" s="45" t="s">
        <v>0</v>
      </c>
      <c r="Y79" s="45" t="s">
        <v>0</v>
      </c>
      <c r="Z79" s="45" t="s">
        <v>0</v>
      </c>
      <c r="AA79" s="45" t="s">
        <v>0</v>
      </c>
      <c r="AB79" s="45" t="s">
        <v>0</v>
      </c>
      <c r="AC79" s="45" t="s">
        <v>0</v>
      </c>
      <c r="AD79" s="45" t="s">
        <v>0</v>
      </c>
      <c r="AE79" s="45" t="s">
        <v>0</v>
      </c>
      <c r="AF79" s="45" t="s">
        <v>0</v>
      </c>
      <c r="AG79" s="45" t="s">
        <v>0</v>
      </c>
      <c r="AH79" s="45" t="s">
        <v>0</v>
      </c>
      <c r="AI79" s="45" t="s">
        <v>0</v>
      </c>
      <c r="AJ79" s="45" t="s">
        <v>0</v>
      </c>
      <c r="AK79" s="45" t="s">
        <v>0</v>
      </c>
      <c r="AL79" s="45" t="s">
        <v>0</v>
      </c>
      <c r="AM79" s="45" t="s">
        <v>0</v>
      </c>
      <c r="AN79" s="45" t="s">
        <v>0</v>
      </c>
      <c r="AO79" s="45" t="s">
        <v>0</v>
      </c>
      <c r="AP79" s="51" t="s">
        <v>0</v>
      </c>
      <c r="AR79" s="205">
        <v>0</v>
      </c>
      <c r="AS79" s="45">
        <v>0</v>
      </c>
      <c r="AT79" s="45">
        <v>0</v>
      </c>
      <c r="AU79" s="45">
        <v>0</v>
      </c>
      <c r="AV79" s="51">
        <v>0</v>
      </c>
    </row>
    <row r="80" spans="2:48" s="18" customFormat="1" ht="16.5" customHeight="1" x14ac:dyDescent="0.2">
      <c r="B80" s="67">
        <v>44788</v>
      </c>
      <c r="C80" s="47">
        <v>140561</v>
      </c>
      <c r="D80" s="45">
        <v>129734</v>
      </c>
      <c r="E80" s="51">
        <v>115944</v>
      </c>
      <c r="F80" s="50" t="s">
        <v>0</v>
      </c>
      <c r="G80" s="45" t="s">
        <v>0</v>
      </c>
      <c r="H80" s="45" t="s">
        <v>0</v>
      </c>
      <c r="I80" s="45" t="s">
        <v>0</v>
      </c>
      <c r="J80" s="45" t="s">
        <v>0</v>
      </c>
      <c r="K80" s="45" t="s">
        <v>0</v>
      </c>
      <c r="L80" s="45" t="s">
        <v>0</v>
      </c>
      <c r="M80" s="45" t="s">
        <v>0</v>
      </c>
      <c r="N80" s="45" t="s">
        <v>0</v>
      </c>
      <c r="O80" s="45" t="s">
        <v>0</v>
      </c>
      <c r="P80" s="45" t="s">
        <v>0</v>
      </c>
      <c r="Q80" s="45" t="s">
        <v>0</v>
      </c>
      <c r="R80" s="45" t="s">
        <v>0</v>
      </c>
      <c r="S80" s="45" t="s">
        <v>0</v>
      </c>
      <c r="T80" s="45" t="s">
        <v>0</v>
      </c>
      <c r="U80" s="45" t="s">
        <v>0</v>
      </c>
      <c r="V80" s="45" t="s">
        <v>0</v>
      </c>
      <c r="W80" s="45" t="s">
        <v>0</v>
      </c>
      <c r="X80" s="45" t="s">
        <v>0</v>
      </c>
      <c r="Y80" s="45" t="s">
        <v>0</v>
      </c>
      <c r="Z80" s="45" t="s">
        <v>0</v>
      </c>
      <c r="AA80" s="45" t="s">
        <v>0</v>
      </c>
      <c r="AB80" s="45" t="s">
        <v>0</v>
      </c>
      <c r="AC80" s="45" t="s">
        <v>0</v>
      </c>
      <c r="AD80" s="45" t="s">
        <v>0</v>
      </c>
      <c r="AE80" s="45" t="s">
        <v>0</v>
      </c>
      <c r="AF80" s="45" t="s">
        <v>0</v>
      </c>
      <c r="AG80" s="45" t="s">
        <v>0</v>
      </c>
      <c r="AH80" s="45" t="s">
        <v>0</v>
      </c>
      <c r="AI80" s="45" t="s">
        <v>0</v>
      </c>
      <c r="AJ80" s="45" t="s">
        <v>0</v>
      </c>
      <c r="AK80" s="45" t="s">
        <v>0</v>
      </c>
      <c r="AL80" s="45" t="s">
        <v>0</v>
      </c>
      <c r="AM80" s="45" t="s">
        <v>0</v>
      </c>
      <c r="AN80" s="45" t="s">
        <v>0</v>
      </c>
      <c r="AO80" s="45" t="s">
        <v>0</v>
      </c>
      <c r="AP80" s="51" t="s">
        <v>0</v>
      </c>
      <c r="AR80" s="205">
        <v>0</v>
      </c>
      <c r="AS80" s="45">
        <v>0</v>
      </c>
      <c r="AT80" s="45">
        <v>0</v>
      </c>
      <c r="AU80" s="45">
        <v>0</v>
      </c>
      <c r="AV80" s="51">
        <v>0</v>
      </c>
    </row>
    <row r="81" spans="2:48" s="18" customFormat="1" ht="16.5" customHeight="1" x14ac:dyDescent="0.2">
      <c r="B81" s="67">
        <v>44795</v>
      </c>
      <c r="C81" s="47">
        <v>138452</v>
      </c>
      <c r="D81" s="45">
        <v>128438</v>
      </c>
      <c r="E81" s="51">
        <v>114211</v>
      </c>
      <c r="F81" s="50" t="s">
        <v>0</v>
      </c>
      <c r="G81" s="45" t="s">
        <v>0</v>
      </c>
      <c r="H81" s="45" t="s">
        <v>0</v>
      </c>
      <c r="I81" s="45" t="s">
        <v>0</v>
      </c>
      <c r="J81" s="45" t="s">
        <v>0</v>
      </c>
      <c r="K81" s="45" t="s">
        <v>0</v>
      </c>
      <c r="L81" s="45" t="s">
        <v>0</v>
      </c>
      <c r="M81" s="45" t="s">
        <v>0</v>
      </c>
      <c r="N81" s="45" t="s">
        <v>0</v>
      </c>
      <c r="O81" s="45" t="s">
        <v>0</v>
      </c>
      <c r="P81" s="45" t="s">
        <v>0</v>
      </c>
      <c r="Q81" s="45" t="s">
        <v>0</v>
      </c>
      <c r="R81" s="45" t="s">
        <v>0</v>
      </c>
      <c r="S81" s="45" t="s">
        <v>0</v>
      </c>
      <c r="T81" s="45" t="s">
        <v>0</v>
      </c>
      <c r="U81" s="45" t="s">
        <v>0</v>
      </c>
      <c r="V81" s="45" t="s">
        <v>0</v>
      </c>
      <c r="W81" s="45" t="s">
        <v>0</v>
      </c>
      <c r="X81" s="45" t="s">
        <v>0</v>
      </c>
      <c r="Y81" s="45" t="s">
        <v>0</v>
      </c>
      <c r="Z81" s="45" t="s">
        <v>0</v>
      </c>
      <c r="AA81" s="45" t="s">
        <v>0</v>
      </c>
      <c r="AB81" s="45" t="s">
        <v>0</v>
      </c>
      <c r="AC81" s="45" t="s">
        <v>0</v>
      </c>
      <c r="AD81" s="45" t="s">
        <v>0</v>
      </c>
      <c r="AE81" s="45" t="s">
        <v>0</v>
      </c>
      <c r="AF81" s="45" t="s">
        <v>0</v>
      </c>
      <c r="AG81" s="45" t="s">
        <v>0</v>
      </c>
      <c r="AH81" s="45" t="s">
        <v>0</v>
      </c>
      <c r="AI81" s="45" t="s">
        <v>0</v>
      </c>
      <c r="AJ81" s="45" t="s">
        <v>0</v>
      </c>
      <c r="AK81" s="45" t="s">
        <v>0</v>
      </c>
      <c r="AL81" s="45" t="s">
        <v>0</v>
      </c>
      <c r="AM81" s="45" t="s">
        <v>0</v>
      </c>
      <c r="AN81" s="45" t="s">
        <v>0</v>
      </c>
      <c r="AO81" s="45" t="s">
        <v>0</v>
      </c>
      <c r="AP81" s="51" t="s">
        <v>0</v>
      </c>
      <c r="AR81" s="205">
        <v>0</v>
      </c>
      <c r="AS81" s="45">
        <v>0</v>
      </c>
      <c r="AT81" s="45">
        <v>0</v>
      </c>
      <c r="AU81" s="45">
        <v>0</v>
      </c>
      <c r="AV81" s="51">
        <v>0</v>
      </c>
    </row>
    <row r="82" spans="2:48" s="18" customFormat="1" ht="16.5" customHeight="1" x14ac:dyDescent="0.2">
      <c r="B82" s="67">
        <v>44802</v>
      </c>
      <c r="C82" s="47">
        <v>151134</v>
      </c>
      <c r="D82" s="45">
        <v>141114</v>
      </c>
      <c r="E82" s="51">
        <v>126063</v>
      </c>
      <c r="F82" s="50" t="s">
        <v>0</v>
      </c>
      <c r="G82" s="45" t="s">
        <v>0</v>
      </c>
      <c r="H82" s="45" t="s">
        <v>0</v>
      </c>
      <c r="I82" s="45" t="s">
        <v>0</v>
      </c>
      <c r="J82" s="45" t="s">
        <v>0</v>
      </c>
      <c r="K82" s="45" t="s">
        <v>0</v>
      </c>
      <c r="L82" s="45" t="s">
        <v>0</v>
      </c>
      <c r="M82" s="45" t="s">
        <v>0</v>
      </c>
      <c r="N82" s="45" t="s">
        <v>0</v>
      </c>
      <c r="O82" s="45" t="s">
        <v>0</v>
      </c>
      <c r="P82" s="45" t="s">
        <v>0</v>
      </c>
      <c r="Q82" s="45" t="s">
        <v>0</v>
      </c>
      <c r="R82" s="45" t="s">
        <v>0</v>
      </c>
      <c r="S82" s="45" t="s">
        <v>0</v>
      </c>
      <c r="T82" s="45" t="s">
        <v>0</v>
      </c>
      <c r="U82" s="45" t="s">
        <v>0</v>
      </c>
      <c r="V82" s="45" t="s">
        <v>0</v>
      </c>
      <c r="W82" s="45" t="s">
        <v>0</v>
      </c>
      <c r="X82" s="45" t="s">
        <v>0</v>
      </c>
      <c r="Y82" s="45" t="s">
        <v>0</v>
      </c>
      <c r="Z82" s="45" t="s">
        <v>0</v>
      </c>
      <c r="AA82" s="45" t="s">
        <v>0</v>
      </c>
      <c r="AB82" s="45" t="s">
        <v>0</v>
      </c>
      <c r="AC82" s="45" t="s">
        <v>0</v>
      </c>
      <c r="AD82" s="45" t="s">
        <v>0</v>
      </c>
      <c r="AE82" s="45" t="s">
        <v>0</v>
      </c>
      <c r="AF82" s="45" t="s">
        <v>0</v>
      </c>
      <c r="AG82" s="45" t="s">
        <v>0</v>
      </c>
      <c r="AH82" s="45" t="s">
        <v>0</v>
      </c>
      <c r="AI82" s="45" t="s">
        <v>0</v>
      </c>
      <c r="AJ82" s="45" t="s">
        <v>0</v>
      </c>
      <c r="AK82" s="45" t="s">
        <v>0</v>
      </c>
      <c r="AL82" s="45" t="s">
        <v>0</v>
      </c>
      <c r="AM82" s="45" t="s">
        <v>0</v>
      </c>
      <c r="AN82" s="45" t="s">
        <v>0</v>
      </c>
      <c r="AO82" s="45" t="s">
        <v>0</v>
      </c>
      <c r="AP82" s="51" t="s">
        <v>0</v>
      </c>
      <c r="AR82" s="205">
        <v>0</v>
      </c>
      <c r="AS82" s="45">
        <v>0</v>
      </c>
      <c r="AT82" s="45">
        <v>0</v>
      </c>
      <c r="AU82" s="45">
        <v>0</v>
      </c>
      <c r="AV82" s="51">
        <v>0</v>
      </c>
    </row>
    <row r="83" spans="2:48" s="18" customFormat="1" ht="16.5" customHeight="1" x14ac:dyDescent="0.2">
      <c r="B83" s="67">
        <v>44809</v>
      </c>
      <c r="C83" s="47">
        <v>154425</v>
      </c>
      <c r="D83" s="45">
        <v>144885</v>
      </c>
      <c r="E83" s="51">
        <v>130339</v>
      </c>
      <c r="F83" s="50" t="s">
        <v>0</v>
      </c>
      <c r="G83" s="45" t="s">
        <v>0</v>
      </c>
      <c r="H83" s="45" t="s">
        <v>0</v>
      </c>
      <c r="I83" s="45" t="s">
        <v>0</v>
      </c>
      <c r="J83" s="45" t="s">
        <v>0</v>
      </c>
      <c r="K83" s="45" t="s">
        <v>0</v>
      </c>
      <c r="L83" s="45" t="s">
        <v>0</v>
      </c>
      <c r="M83" s="45" t="s">
        <v>0</v>
      </c>
      <c r="N83" s="45" t="s">
        <v>0</v>
      </c>
      <c r="O83" s="45" t="s">
        <v>0</v>
      </c>
      <c r="P83" s="45" t="s">
        <v>0</v>
      </c>
      <c r="Q83" s="45" t="s">
        <v>0</v>
      </c>
      <c r="R83" s="45" t="s">
        <v>0</v>
      </c>
      <c r="S83" s="45" t="s">
        <v>0</v>
      </c>
      <c r="T83" s="45" t="s">
        <v>0</v>
      </c>
      <c r="U83" s="45" t="s">
        <v>0</v>
      </c>
      <c r="V83" s="45" t="s">
        <v>0</v>
      </c>
      <c r="W83" s="45" t="s">
        <v>0</v>
      </c>
      <c r="X83" s="45" t="s">
        <v>0</v>
      </c>
      <c r="Y83" s="45" t="s">
        <v>0</v>
      </c>
      <c r="Z83" s="45" t="s">
        <v>0</v>
      </c>
      <c r="AA83" s="45" t="s">
        <v>0</v>
      </c>
      <c r="AB83" s="45" t="s">
        <v>0</v>
      </c>
      <c r="AC83" s="45" t="s">
        <v>0</v>
      </c>
      <c r="AD83" s="45" t="s">
        <v>0</v>
      </c>
      <c r="AE83" s="45" t="s">
        <v>0</v>
      </c>
      <c r="AF83" s="45" t="s">
        <v>0</v>
      </c>
      <c r="AG83" s="45" t="s">
        <v>0</v>
      </c>
      <c r="AH83" s="45" t="s">
        <v>0</v>
      </c>
      <c r="AI83" s="45" t="s">
        <v>0</v>
      </c>
      <c r="AJ83" s="45" t="s">
        <v>0</v>
      </c>
      <c r="AK83" s="45" t="s">
        <v>0</v>
      </c>
      <c r="AL83" s="45" t="s">
        <v>0</v>
      </c>
      <c r="AM83" s="45" t="s">
        <v>0</v>
      </c>
      <c r="AN83" s="45" t="s">
        <v>0</v>
      </c>
      <c r="AO83" s="45" t="s">
        <v>0</v>
      </c>
      <c r="AP83" s="51" t="s">
        <v>0</v>
      </c>
      <c r="AR83" s="205">
        <v>0</v>
      </c>
      <c r="AS83" s="45">
        <v>0</v>
      </c>
      <c r="AT83" s="45">
        <v>0</v>
      </c>
      <c r="AU83" s="45">
        <v>0</v>
      </c>
      <c r="AV83" s="51">
        <v>0</v>
      </c>
    </row>
    <row r="84" spans="2:48" s="18" customFormat="1" ht="16.5" customHeight="1" x14ac:dyDescent="0.2">
      <c r="B84" s="67">
        <v>44816</v>
      </c>
      <c r="C84" s="47">
        <v>147105</v>
      </c>
      <c r="D84" s="45">
        <v>137373</v>
      </c>
      <c r="E84" s="51">
        <v>124399</v>
      </c>
      <c r="F84" s="50" t="s">
        <v>0</v>
      </c>
      <c r="G84" s="45" t="s">
        <v>0</v>
      </c>
      <c r="H84" s="45" t="s">
        <v>0</v>
      </c>
      <c r="I84" s="45" t="s">
        <v>0</v>
      </c>
      <c r="J84" s="45" t="s">
        <v>0</v>
      </c>
      <c r="K84" s="45" t="s">
        <v>0</v>
      </c>
      <c r="L84" s="45" t="s">
        <v>0</v>
      </c>
      <c r="M84" s="45" t="s">
        <v>0</v>
      </c>
      <c r="N84" s="45" t="s">
        <v>0</v>
      </c>
      <c r="O84" s="45" t="s">
        <v>0</v>
      </c>
      <c r="P84" s="45" t="s">
        <v>0</v>
      </c>
      <c r="Q84" s="45" t="s">
        <v>0</v>
      </c>
      <c r="R84" s="45" t="s">
        <v>0</v>
      </c>
      <c r="S84" s="45" t="s">
        <v>0</v>
      </c>
      <c r="T84" s="45" t="s">
        <v>0</v>
      </c>
      <c r="U84" s="45" t="s">
        <v>0</v>
      </c>
      <c r="V84" s="45" t="s">
        <v>0</v>
      </c>
      <c r="W84" s="45" t="s">
        <v>0</v>
      </c>
      <c r="X84" s="45" t="s">
        <v>0</v>
      </c>
      <c r="Y84" s="45" t="s">
        <v>0</v>
      </c>
      <c r="Z84" s="45" t="s">
        <v>0</v>
      </c>
      <c r="AA84" s="45" t="s">
        <v>0</v>
      </c>
      <c r="AB84" s="45" t="s">
        <v>0</v>
      </c>
      <c r="AC84" s="45" t="s">
        <v>0</v>
      </c>
      <c r="AD84" s="45" t="s">
        <v>0</v>
      </c>
      <c r="AE84" s="45" t="s">
        <v>0</v>
      </c>
      <c r="AF84" s="45" t="s">
        <v>0</v>
      </c>
      <c r="AG84" s="45" t="s">
        <v>0</v>
      </c>
      <c r="AH84" s="45" t="s">
        <v>0</v>
      </c>
      <c r="AI84" s="45" t="s">
        <v>0</v>
      </c>
      <c r="AJ84" s="45" t="s">
        <v>0</v>
      </c>
      <c r="AK84" s="45" t="s">
        <v>0</v>
      </c>
      <c r="AL84" s="45" t="s">
        <v>0</v>
      </c>
      <c r="AM84" s="45" t="s">
        <v>0</v>
      </c>
      <c r="AN84" s="45" t="s">
        <v>0</v>
      </c>
      <c r="AO84" s="45" t="s">
        <v>0</v>
      </c>
      <c r="AP84" s="51" t="s">
        <v>0</v>
      </c>
      <c r="AR84" s="205">
        <v>0</v>
      </c>
      <c r="AS84" s="45">
        <v>0</v>
      </c>
      <c r="AT84" s="45">
        <v>0</v>
      </c>
      <c r="AU84" s="45">
        <v>0</v>
      </c>
      <c r="AV84" s="51">
        <v>0</v>
      </c>
    </row>
    <row r="85" spans="2:48" s="18" customFormat="1" ht="16.5" customHeight="1" x14ac:dyDescent="0.2">
      <c r="B85" s="67">
        <v>44823</v>
      </c>
      <c r="C85" s="47">
        <v>155052</v>
      </c>
      <c r="D85" s="45">
        <v>145145</v>
      </c>
      <c r="E85" s="51">
        <v>130322</v>
      </c>
      <c r="F85" s="50" t="s">
        <v>0</v>
      </c>
      <c r="G85" s="45" t="s">
        <v>0</v>
      </c>
      <c r="H85" s="45" t="s">
        <v>0</v>
      </c>
      <c r="I85" s="45" t="s">
        <v>0</v>
      </c>
      <c r="J85" s="45" t="s">
        <v>0</v>
      </c>
      <c r="K85" s="45" t="s">
        <v>0</v>
      </c>
      <c r="L85" s="45" t="s">
        <v>0</v>
      </c>
      <c r="M85" s="45" t="s">
        <v>0</v>
      </c>
      <c r="N85" s="45" t="s">
        <v>0</v>
      </c>
      <c r="O85" s="45" t="s">
        <v>0</v>
      </c>
      <c r="P85" s="45" t="s">
        <v>0</v>
      </c>
      <c r="Q85" s="45" t="s">
        <v>0</v>
      </c>
      <c r="R85" s="45" t="s">
        <v>0</v>
      </c>
      <c r="S85" s="45" t="s">
        <v>0</v>
      </c>
      <c r="T85" s="45" t="s">
        <v>0</v>
      </c>
      <c r="U85" s="45" t="s">
        <v>0</v>
      </c>
      <c r="V85" s="45" t="s">
        <v>0</v>
      </c>
      <c r="W85" s="45" t="s">
        <v>0</v>
      </c>
      <c r="X85" s="45" t="s">
        <v>0</v>
      </c>
      <c r="Y85" s="45" t="s">
        <v>0</v>
      </c>
      <c r="Z85" s="45" t="s">
        <v>0</v>
      </c>
      <c r="AA85" s="45" t="s">
        <v>0</v>
      </c>
      <c r="AB85" s="45" t="s">
        <v>0</v>
      </c>
      <c r="AC85" s="45" t="s">
        <v>0</v>
      </c>
      <c r="AD85" s="45" t="s">
        <v>0</v>
      </c>
      <c r="AE85" s="45" t="s">
        <v>0</v>
      </c>
      <c r="AF85" s="45" t="s">
        <v>0</v>
      </c>
      <c r="AG85" s="45" t="s">
        <v>0</v>
      </c>
      <c r="AH85" s="45" t="s">
        <v>0</v>
      </c>
      <c r="AI85" s="45" t="s">
        <v>0</v>
      </c>
      <c r="AJ85" s="45" t="s">
        <v>0</v>
      </c>
      <c r="AK85" s="45" t="s">
        <v>0</v>
      </c>
      <c r="AL85" s="45" t="s">
        <v>0</v>
      </c>
      <c r="AM85" s="45" t="s">
        <v>0</v>
      </c>
      <c r="AN85" s="45" t="s">
        <v>0</v>
      </c>
      <c r="AO85" s="45" t="s">
        <v>0</v>
      </c>
      <c r="AP85" s="51" t="s">
        <v>0</v>
      </c>
      <c r="AR85" s="205">
        <v>0</v>
      </c>
      <c r="AS85" s="45">
        <v>0</v>
      </c>
      <c r="AT85" s="45">
        <v>0</v>
      </c>
      <c r="AU85" s="45">
        <v>0</v>
      </c>
      <c r="AV85" s="51">
        <v>0</v>
      </c>
    </row>
    <row r="86" spans="2:48" s="18" customFormat="1" ht="16.5" customHeight="1" x14ac:dyDescent="0.2">
      <c r="B86" s="67">
        <v>44830</v>
      </c>
      <c r="C86" s="47">
        <v>156082</v>
      </c>
      <c r="D86" s="45">
        <v>146221</v>
      </c>
      <c r="E86" s="51">
        <v>132609</v>
      </c>
      <c r="F86" s="50" t="s">
        <v>0</v>
      </c>
      <c r="G86" s="45" t="s">
        <v>0</v>
      </c>
      <c r="H86" s="45" t="s">
        <v>0</v>
      </c>
      <c r="I86" s="45" t="s">
        <v>0</v>
      </c>
      <c r="J86" s="45" t="s">
        <v>0</v>
      </c>
      <c r="K86" s="45" t="s">
        <v>0</v>
      </c>
      <c r="L86" s="45" t="s">
        <v>0</v>
      </c>
      <c r="M86" s="45" t="s">
        <v>0</v>
      </c>
      <c r="N86" s="45" t="s">
        <v>0</v>
      </c>
      <c r="O86" s="45" t="s">
        <v>0</v>
      </c>
      <c r="P86" s="45" t="s">
        <v>0</v>
      </c>
      <c r="Q86" s="45" t="s">
        <v>0</v>
      </c>
      <c r="R86" s="45" t="s">
        <v>0</v>
      </c>
      <c r="S86" s="45" t="s">
        <v>0</v>
      </c>
      <c r="T86" s="45" t="s">
        <v>0</v>
      </c>
      <c r="U86" s="45" t="s">
        <v>0</v>
      </c>
      <c r="V86" s="45" t="s">
        <v>0</v>
      </c>
      <c r="W86" s="45" t="s">
        <v>0</v>
      </c>
      <c r="X86" s="45" t="s">
        <v>0</v>
      </c>
      <c r="Y86" s="45" t="s">
        <v>0</v>
      </c>
      <c r="Z86" s="45" t="s">
        <v>0</v>
      </c>
      <c r="AA86" s="45" t="s">
        <v>0</v>
      </c>
      <c r="AB86" s="45" t="s">
        <v>0</v>
      </c>
      <c r="AC86" s="45" t="s">
        <v>0</v>
      </c>
      <c r="AD86" s="45" t="s">
        <v>0</v>
      </c>
      <c r="AE86" s="45" t="s">
        <v>0</v>
      </c>
      <c r="AF86" s="45" t="s">
        <v>0</v>
      </c>
      <c r="AG86" s="45" t="s">
        <v>0</v>
      </c>
      <c r="AH86" s="45" t="s">
        <v>0</v>
      </c>
      <c r="AI86" s="45" t="s">
        <v>0</v>
      </c>
      <c r="AJ86" s="45" t="s">
        <v>0</v>
      </c>
      <c r="AK86" s="45" t="s">
        <v>0</v>
      </c>
      <c r="AL86" s="45" t="s">
        <v>0</v>
      </c>
      <c r="AM86" s="45" t="s">
        <v>0</v>
      </c>
      <c r="AN86" s="45" t="s">
        <v>0</v>
      </c>
      <c r="AO86" s="45" t="s">
        <v>0</v>
      </c>
      <c r="AP86" s="51" t="s">
        <v>0</v>
      </c>
      <c r="AR86" s="205">
        <v>0</v>
      </c>
      <c r="AS86" s="45">
        <v>0</v>
      </c>
      <c r="AT86" s="45">
        <v>0</v>
      </c>
      <c r="AU86" s="45">
        <v>0</v>
      </c>
      <c r="AV86" s="51">
        <v>0</v>
      </c>
    </row>
    <row r="87" spans="2:48" s="18" customFormat="1" ht="16.5" customHeight="1" x14ac:dyDescent="0.2">
      <c r="B87" s="67">
        <v>44837</v>
      </c>
      <c r="C87" s="47">
        <v>156240</v>
      </c>
      <c r="D87" s="45">
        <v>145404</v>
      </c>
      <c r="E87" s="51">
        <v>131278</v>
      </c>
      <c r="F87" s="50" t="s">
        <v>0</v>
      </c>
      <c r="G87" s="45" t="s">
        <v>0</v>
      </c>
      <c r="H87" s="45" t="s">
        <v>0</v>
      </c>
      <c r="I87" s="45" t="s">
        <v>0</v>
      </c>
      <c r="J87" s="45" t="s">
        <v>0</v>
      </c>
      <c r="K87" s="45" t="s">
        <v>0</v>
      </c>
      <c r="L87" s="45" t="s">
        <v>0</v>
      </c>
      <c r="M87" s="45" t="s">
        <v>0</v>
      </c>
      <c r="N87" s="45" t="s">
        <v>0</v>
      </c>
      <c r="O87" s="45" t="s">
        <v>0</v>
      </c>
      <c r="P87" s="45" t="s">
        <v>0</v>
      </c>
      <c r="Q87" s="45" t="s">
        <v>0</v>
      </c>
      <c r="R87" s="45" t="s">
        <v>0</v>
      </c>
      <c r="S87" s="45" t="s">
        <v>0</v>
      </c>
      <c r="T87" s="45" t="s">
        <v>0</v>
      </c>
      <c r="U87" s="45" t="s">
        <v>0</v>
      </c>
      <c r="V87" s="45" t="s">
        <v>0</v>
      </c>
      <c r="W87" s="45" t="s">
        <v>0</v>
      </c>
      <c r="X87" s="45" t="s">
        <v>0</v>
      </c>
      <c r="Y87" s="45" t="s">
        <v>0</v>
      </c>
      <c r="Z87" s="45" t="s">
        <v>0</v>
      </c>
      <c r="AA87" s="45" t="s">
        <v>0</v>
      </c>
      <c r="AB87" s="45" t="s">
        <v>0</v>
      </c>
      <c r="AC87" s="45" t="s">
        <v>0</v>
      </c>
      <c r="AD87" s="45" t="s">
        <v>0</v>
      </c>
      <c r="AE87" s="45" t="s">
        <v>0</v>
      </c>
      <c r="AF87" s="45" t="s">
        <v>0</v>
      </c>
      <c r="AG87" s="45" t="s">
        <v>0</v>
      </c>
      <c r="AH87" s="45" t="s">
        <v>0</v>
      </c>
      <c r="AI87" s="45" t="s">
        <v>0</v>
      </c>
      <c r="AJ87" s="45" t="s">
        <v>0</v>
      </c>
      <c r="AK87" s="45" t="s">
        <v>0</v>
      </c>
      <c r="AL87" s="45" t="s">
        <v>0</v>
      </c>
      <c r="AM87" s="45" t="s">
        <v>0</v>
      </c>
      <c r="AN87" s="45" t="s">
        <v>0</v>
      </c>
      <c r="AO87" s="45" t="s">
        <v>0</v>
      </c>
      <c r="AP87" s="51" t="s">
        <v>0</v>
      </c>
      <c r="AR87" s="205">
        <v>0</v>
      </c>
      <c r="AS87" s="45">
        <v>0</v>
      </c>
      <c r="AT87" s="45">
        <v>0</v>
      </c>
      <c r="AU87" s="45">
        <v>0</v>
      </c>
      <c r="AV87" s="51">
        <v>0</v>
      </c>
    </row>
    <row r="88" spans="2:48" s="18" customFormat="1" ht="16.5" customHeight="1" x14ac:dyDescent="0.2">
      <c r="B88" s="67">
        <v>44844</v>
      </c>
      <c r="C88" s="47">
        <v>147996</v>
      </c>
      <c r="D88" s="45">
        <v>137043</v>
      </c>
      <c r="E88" s="51">
        <v>122819</v>
      </c>
      <c r="F88" s="50" t="s">
        <v>0</v>
      </c>
      <c r="G88" s="45" t="s">
        <v>0</v>
      </c>
      <c r="H88" s="45" t="s">
        <v>0</v>
      </c>
      <c r="I88" s="45" t="s">
        <v>0</v>
      </c>
      <c r="J88" s="45" t="s">
        <v>0</v>
      </c>
      <c r="K88" s="45" t="s">
        <v>0</v>
      </c>
      <c r="L88" s="45" t="s">
        <v>0</v>
      </c>
      <c r="M88" s="45" t="s">
        <v>0</v>
      </c>
      <c r="N88" s="45" t="s">
        <v>0</v>
      </c>
      <c r="O88" s="45" t="s">
        <v>0</v>
      </c>
      <c r="P88" s="45" t="s">
        <v>0</v>
      </c>
      <c r="Q88" s="45" t="s">
        <v>0</v>
      </c>
      <c r="R88" s="45" t="s">
        <v>0</v>
      </c>
      <c r="S88" s="45" t="s">
        <v>0</v>
      </c>
      <c r="T88" s="45" t="s">
        <v>0</v>
      </c>
      <c r="U88" s="45" t="s">
        <v>0</v>
      </c>
      <c r="V88" s="45" t="s">
        <v>0</v>
      </c>
      <c r="W88" s="45" t="s">
        <v>0</v>
      </c>
      <c r="X88" s="45" t="s">
        <v>0</v>
      </c>
      <c r="Y88" s="45" t="s">
        <v>0</v>
      </c>
      <c r="Z88" s="45" t="s">
        <v>0</v>
      </c>
      <c r="AA88" s="45" t="s">
        <v>0</v>
      </c>
      <c r="AB88" s="45" t="s">
        <v>0</v>
      </c>
      <c r="AC88" s="45" t="s">
        <v>0</v>
      </c>
      <c r="AD88" s="45" t="s">
        <v>0</v>
      </c>
      <c r="AE88" s="45" t="s">
        <v>0</v>
      </c>
      <c r="AF88" s="45" t="s">
        <v>0</v>
      </c>
      <c r="AG88" s="45" t="s">
        <v>0</v>
      </c>
      <c r="AH88" s="45" t="s">
        <v>0</v>
      </c>
      <c r="AI88" s="45" t="s">
        <v>0</v>
      </c>
      <c r="AJ88" s="45" t="s">
        <v>0</v>
      </c>
      <c r="AK88" s="45" t="s">
        <v>0</v>
      </c>
      <c r="AL88" s="45" t="s">
        <v>0</v>
      </c>
      <c r="AM88" s="45" t="s">
        <v>0</v>
      </c>
      <c r="AN88" s="45" t="s">
        <v>0</v>
      </c>
      <c r="AO88" s="45" t="s">
        <v>0</v>
      </c>
      <c r="AP88" s="51" t="s">
        <v>0</v>
      </c>
      <c r="AR88" s="205">
        <v>0</v>
      </c>
      <c r="AS88" s="45">
        <v>0</v>
      </c>
      <c r="AT88" s="45">
        <v>0</v>
      </c>
      <c r="AU88" s="45">
        <v>0</v>
      </c>
      <c r="AV88" s="51">
        <v>0</v>
      </c>
    </row>
    <row r="89" spans="2:48" s="18" customFormat="1" ht="16.5" customHeight="1" x14ac:dyDescent="0.2">
      <c r="B89" s="67">
        <v>44851</v>
      </c>
      <c r="C89" s="47">
        <v>149780</v>
      </c>
      <c r="D89" s="45">
        <v>139511</v>
      </c>
      <c r="E89" s="51">
        <v>123749</v>
      </c>
      <c r="F89" s="50" t="s">
        <v>0</v>
      </c>
      <c r="G89" s="45" t="s">
        <v>0</v>
      </c>
      <c r="H89" s="45" t="s">
        <v>0</v>
      </c>
      <c r="I89" s="45" t="s">
        <v>0</v>
      </c>
      <c r="J89" s="45" t="s">
        <v>0</v>
      </c>
      <c r="K89" s="45" t="s">
        <v>0</v>
      </c>
      <c r="L89" s="45" t="s">
        <v>0</v>
      </c>
      <c r="M89" s="45" t="s">
        <v>0</v>
      </c>
      <c r="N89" s="45" t="s">
        <v>0</v>
      </c>
      <c r="O89" s="45" t="s">
        <v>0</v>
      </c>
      <c r="P89" s="45" t="s">
        <v>0</v>
      </c>
      <c r="Q89" s="45" t="s">
        <v>0</v>
      </c>
      <c r="R89" s="45" t="s">
        <v>0</v>
      </c>
      <c r="S89" s="45" t="s">
        <v>0</v>
      </c>
      <c r="T89" s="45" t="s">
        <v>0</v>
      </c>
      <c r="U89" s="45" t="s">
        <v>0</v>
      </c>
      <c r="V89" s="45" t="s">
        <v>0</v>
      </c>
      <c r="W89" s="45" t="s">
        <v>0</v>
      </c>
      <c r="X89" s="45" t="s">
        <v>0</v>
      </c>
      <c r="Y89" s="45" t="s">
        <v>0</v>
      </c>
      <c r="Z89" s="45" t="s">
        <v>0</v>
      </c>
      <c r="AA89" s="45" t="s">
        <v>0</v>
      </c>
      <c r="AB89" s="45" t="s">
        <v>0</v>
      </c>
      <c r="AC89" s="45" t="s">
        <v>0</v>
      </c>
      <c r="AD89" s="45" t="s">
        <v>0</v>
      </c>
      <c r="AE89" s="45" t="s">
        <v>0</v>
      </c>
      <c r="AF89" s="45" t="s">
        <v>0</v>
      </c>
      <c r="AG89" s="45" t="s">
        <v>0</v>
      </c>
      <c r="AH89" s="45" t="s">
        <v>0</v>
      </c>
      <c r="AI89" s="45" t="s">
        <v>0</v>
      </c>
      <c r="AJ89" s="45" t="s">
        <v>0</v>
      </c>
      <c r="AK89" s="45" t="s">
        <v>0</v>
      </c>
      <c r="AL89" s="45" t="s">
        <v>0</v>
      </c>
      <c r="AM89" s="45" t="s">
        <v>0</v>
      </c>
      <c r="AN89" s="45" t="s">
        <v>0</v>
      </c>
      <c r="AO89" s="45" t="s">
        <v>0</v>
      </c>
      <c r="AP89" s="51" t="s">
        <v>0</v>
      </c>
      <c r="AR89" s="205">
        <v>0</v>
      </c>
      <c r="AS89" s="45">
        <v>0</v>
      </c>
      <c r="AT89" s="45">
        <v>0</v>
      </c>
      <c r="AU89" s="45">
        <v>0</v>
      </c>
      <c r="AV89" s="51">
        <v>0</v>
      </c>
    </row>
    <row r="90" spans="2:48" s="18" customFormat="1" ht="16.5" customHeight="1" x14ac:dyDescent="0.2">
      <c r="B90" s="67">
        <v>44858</v>
      </c>
      <c r="C90" s="47">
        <v>151347</v>
      </c>
      <c r="D90" s="45">
        <v>140689</v>
      </c>
      <c r="E90" s="51">
        <v>126872</v>
      </c>
      <c r="F90" s="50" t="s">
        <v>0</v>
      </c>
      <c r="G90" s="45" t="s">
        <v>0</v>
      </c>
      <c r="H90" s="45" t="s">
        <v>0</v>
      </c>
      <c r="I90" s="45" t="s">
        <v>0</v>
      </c>
      <c r="J90" s="45" t="s">
        <v>0</v>
      </c>
      <c r="K90" s="45" t="s">
        <v>0</v>
      </c>
      <c r="L90" s="45" t="s">
        <v>0</v>
      </c>
      <c r="M90" s="45" t="s">
        <v>0</v>
      </c>
      <c r="N90" s="45" t="s">
        <v>0</v>
      </c>
      <c r="O90" s="45" t="s">
        <v>0</v>
      </c>
      <c r="P90" s="45" t="s">
        <v>0</v>
      </c>
      <c r="Q90" s="45" t="s">
        <v>0</v>
      </c>
      <c r="R90" s="45" t="s">
        <v>0</v>
      </c>
      <c r="S90" s="45" t="s">
        <v>0</v>
      </c>
      <c r="T90" s="45" t="s">
        <v>0</v>
      </c>
      <c r="U90" s="45" t="s">
        <v>0</v>
      </c>
      <c r="V90" s="45" t="s">
        <v>0</v>
      </c>
      <c r="W90" s="45" t="s">
        <v>0</v>
      </c>
      <c r="X90" s="45" t="s">
        <v>0</v>
      </c>
      <c r="Y90" s="45" t="s">
        <v>0</v>
      </c>
      <c r="Z90" s="45" t="s">
        <v>0</v>
      </c>
      <c r="AA90" s="45" t="s">
        <v>0</v>
      </c>
      <c r="AB90" s="45" t="s">
        <v>0</v>
      </c>
      <c r="AC90" s="45" t="s">
        <v>0</v>
      </c>
      <c r="AD90" s="45" t="s">
        <v>0</v>
      </c>
      <c r="AE90" s="45" t="s">
        <v>0</v>
      </c>
      <c r="AF90" s="45" t="s">
        <v>0</v>
      </c>
      <c r="AG90" s="45" t="s">
        <v>0</v>
      </c>
      <c r="AH90" s="45" t="s">
        <v>0</v>
      </c>
      <c r="AI90" s="45" t="s">
        <v>0</v>
      </c>
      <c r="AJ90" s="45" t="s">
        <v>0</v>
      </c>
      <c r="AK90" s="45" t="s">
        <v>0</v>
      </c>
      <c r="AL90" s="45" t="s">
        <v>0</v>
      </c>
      <c r="AM90" s="45" t="s">
        <v>0</v>
      </c>
      <c r="AN90" s="45" t="s">
        <v>0</v>
      </c>
      <c r="AO90" s="45" t="s">
        <v>0</v>
      </c>
      <c r="AP90" s="51" t="s">
        <v>0</v>
      </c>
      <c r="AR90" s="205">
        <v>0</v>
      </c>
      <c r="AS90" s="45">
        <v>0</v>
      </c>
      <c r="AT90" s="45">
        <v>0</v>
      </c>
      <c r="AU90" s="45">
        <v>0</v>
      </c>
      <c r="AV90" s="51">
        <v>0</v>
      </c>
    </row>
    <row r="91" spans="2:48" s="18" customFormat="1" ht="16.5" customHeight="1" x14ac:dyDescent="0.2">
      <c r="B91" s="67">
        <v>44865</v>
      </c>
      <c r="C91" s="47">
        <v>159442</v>
      </c>
      <c r="D91" s="45">
        <v>148732</v>
      </c>
      <c r="E91" s="51">
        <v>133960</v>
      </c>
      <c r="F91" s="50" t="s">
        <v>0</v>
      </c>
      <c r="G91" s="45" t="s">
        <v>0</v>
      </c>
      <c r="H91" s="45" t="s">
        <v>0</v>
      </c>
      <c r="I91" s="45" t="s">
        <v>0</v>
      </c>
      <c r="J91" s="45" t="s">
        <v>0</v>
      </c>
      <c r="K91" s="45" t="s">
        <v>0</v>
      </c>
      <c r="L91" s="45" t="s">
        <v>0</v>
      </c>
      <c r="M91" s="45" t="s">
        <v>0</v>
      </c>
      <c r="N91" s="45" t="s">
        <v>0</v>
      </c>
      <c r="O91" s="45" t="s">
        <v>0</v>
      </c>
      <c r="P91" s="45" t="s">
        <v>0</v>
      </c>
      <c r="Q91" s="45" t="s">
        <v>0</v>
      </c>
      <c r="R91" s="45" t="s">
        <v>0</v>
      </c>
      <c r="S91" s="45" t="s">
        <v>0</v>
      </c>
      <c r="T91" s="45" t="s">
        <v>0</v>
      </c>
      <c r="U91" s="45" t="s">
        <v>0</v>
      </c>
      <c r="V91" s="45" t="s">
        <v>0</v>
      </c>
      <c r="W91" s="45" t="s">
        <v>0</v>
      </c>
      <c r="X91" s="45" t="s">
        <v>0</v>
      </c>
      <c r="Y91" s="45" t="s">
        <v>0</v>
      </c>
      <c r="Z91" s="45" t="s">
        <v>0</v>
      </c>
      <c r="AA91" s="45" t="s">
        <v>0</v>
      </c>
      <c r="AB91" s="45" t="s">
        <v>0</v>
      </c>
      <c r="AC91" s="45" t="s">
        <v>0</v>
      </c>
      <c r="AD91" s="45" t="s">
        <v>0</v>
      </c>
      <c r="AE91" s="45" t="s">
        <v>0</v>
      </c>
      <c r="AF91" s="45" t="s">
        <v>0</v>
      </c>
      <c r="AG91" s="45" t="s">
        <v>0</v>
      </c>
      <c r="AH91" s="45" t="s">
        <v>0</v>
      </c>
      <c r="AI91" s="45" t="s">
        <v>0</v>
      </c>
      <c r="AJ91" s="45" t="s">
        <v>0</v>
      </c>
      <c r="AK91" s="45" t="s">
        <v>0</v>
      </c>
      <c r="AL91" s="45" t="s">
        <v>0</v>
      </c>
      <c r="AM91" s="45" t="s">
        <v>0</v>
      </c>
      <c r="AN91" s="45" t="s">
        <v>0</v>
      </c>
      <c r="AO91" s="45" t="s">
        <v>0</v>
      </c>
      <c r="AP91" s="51" t="s">
        <v>0</v>
      </c>
      <c r="AR91" s="205">
        <v>0</v>
      </c>
      <c r="AS91" s="45">
        <v>0</v>
      </c>
      <c r="AT91" s="45">
        <v>0</v>
      </c>
      <c r="AU91" s="45">
        <v>0</v>
      </c>
      <c r="AV91" s="51">
        <v>0</v>
      </c>
    </row>
    <row r="92" spans="2:48" s="18" customFormat="1" ht="16.5" customHeight="1" x14ac:dyDescent="0.2">
      <c r="B92" s="67">
        <v>44872</v>
      </c>
      <c r="C92" s="47">
        <v>154843</v>
      </c>
      <c r="D92" s="45">
        <v>144708</v>
      </c>
      <c r="E92" s="51">
        <v>130449</v>
      </c>
      <c r="F92" s="50" t="s">
        <v>0</v>
      </c>
      <c r="G92" s="45" t="s">
        <v>0</v>
      </c>
      <c r="H92" s="45" t="s">
        <v>0</v>
      </c>
      <c r="I92" s="45" t="s">
        <v>0</v>
      </c>
      <c r="J92" s="45" t="s">
        <v>0</v>
      </c>
      <c r="K92" s="45" t="s">
        <v>0</v>
      </c>
      <c r="L92" s="45" t="s">
        <v>0</v>
      </c>
      <c r="M92" s="45" t="s">
        <v>0</v>
      </c>
      <c r="N92" s="45" t="s">
        <v>0</v>
      </c>
      <c r="O92" s="45" t="s">
        <v>0</v>
      </c>
      <c r="P92" s="45" t="s">
        <v>0</v>
      </c>
      <c r="Q92" s="45" t="s">
        <v>0</v>
      </c>
      <c r="R92" s="45" t="s">
        <v>0</v>
      </c>
      <c r="S92" s="45" t="s">
        <v>0</v>
      </c>
      <c r="T92" s="45" t="s">
        <v>0</v>
      </c>
      <c r="U92" s="45" t="s">
        <v>0</v>
      </c>
      <c r="V92" s="45" t="s">
        <v>0</v>
      </c>
      <c r="W92" s="45" t="s">
        <v>0</v>
      </c>
      <c r="X92" s="45" t="s">
        <v>0</v>
      </c>
      <c r="Y92" s="45" t="s">
        <v>0</v>
      </c>
      <c r="Z92" s="45" t="s">
        <v>0</v>
      </c>
      <c r="AA92" s="45" t="s">
        <v>0</v>
      </c>
      <c r="AB92" s="45" t="s">
        <v>0</v>
      </c>
      <c r="AC92" s="45" t="s">
        <v>0</v>
      </c>
      <c r="AD92" s="45" t="s">
        <v>0</v>
      </c>
      <c r="AE92" s="45" t="s">
        <v>0</v>
      </c>
      <c r="AF92" s="45" t="s">
        <v>0</v>
      </c>
      <c r="AG92" s="45" t="s">
        <v>0</v>
      </c>
      <c r="AH92" s="45" t="s">
        <v>0</v>
      </c>
      <c r="AI92" s="45" t="s">
        <v>0</v>
      </c>
      <c r="AJ92" s="45" t="s">
        <v>0</v>
      </c>
      <c r="AK92" s="45" t="s">
        <v>0</v>
      </c>
      <c r="AL92" s="45" t="s">
        <v>0</v>
      </c>
      <c r="AM92" s="45" t="s">
        <v>0</v>
      </c>
      <c r="AN92" s="45" t="s">
        <v>0</v>
      </c>
      <c r="AO92" s="45" t="s">
        <v>0</v>
      </c>
      <c r="AP92" s="51" t="s">
        <v>0</v>
      </c>
      <c r="AR92" s="205">
        <v>0</v>
      </c>
      <c r="AS92" s="45">
        <v>0</v>
      </c>
      <c r="AT92" s="45">
        <v>0</v>
      </c>
      <c r="AU92" s="45">
        <v>0</v>
      </c>
      <c r="AV92" s="51">
        <v>0</v>
      </c>
    </row>
    <row r="93" spans="2:48" s="18" customFormat="1" ht="16.5" customHeight="1" x14ac:dyDescent="0.2">
      <c r="B93" s="67">
        <v>44879</v>
      </c>
      <c r="C93" s="47">
        <v>148990</v>
      </c>
      <c r="D93" s="45">
        <v>138393</v>
      </c>
      <c r="E93" s="51">
        <v>125130</v>
      </c>
      <c r="F93" s="50" t="s">
        <v>0</v>
      </c>
      <c r="G93" s="45" t="s">
        <v>0</v>
      </c>
      <c r="H93" s="45" t="s">
        <v>0</v>
      </c>
      <c r="I93" s="45" t="s">
        <v>0</v>
      </c>
      <c r="J93" s="45" t="s">
        <v>0</v>
      </c>
      <c r="K93" s="45" t="s">
        <v>0</v>
      </c>
      <c r="L93" s="45" t="s">
        <v>0</v>
      </c>
      <c r="M93" s="45" t="s">
        <v>0</v>
      </c>
      <c r="N93" s="45" t="s">
        <v>0</v>
      </c>
      <c r="O93" s="45" t="s">
        <v>0</v>
      </c>
      <c r="P93" s="45" t="s">
        <v>0</v>
      </c>
      <c r="Q93" s="45" t="s">
        <v>0</v>
      </c>
      <c r="R93" s="45" t="s">
        <v>0</v>
      </c>
      <c r="S93" s="45" t="s">
        <v>0</v>
      </c>
      <c r="T93" s="45" t="s">
        <v>0</v>
      </c>
      <c r="U93" s="45" t="s">
        <v>0</v>
      </c>
      <c r="V93" s="45" t="s">
        <v>0</v>
      </c>
      <c r="W93" s="45" t="s">
        <v>0</v>
      </c>
      <c r="X93" s="45" t="s">
        <v>0</v>
      </c>
      <c r="Y93" s="45" t="s">
        <v>0</v>
      </c>
      <c r="Z93" s="45" t="s">
        <v>0</v>
      </c>
      <c r="AA93" s="45" t="s">
        <v>0</v>
      </c>
      <c r="AB93" s="45" t="s">
        <v>0</v>
      </c>
      <c r="AC93" s="45" t="s">
        <v>0</v>
      </c>
      <c r="AD93" s="45" t="s">
        <v>0</v>
      </c>
      <c r="AE93" s="45" t="s">
        <v>0</v>
      </c>
      <c r="AF93" s="45" t="s">
        <v>0</v>
      </c>
      <c r="AG93" s="45" t="s">
        <v>0</v>
      </c>
      <c r="AH93" s="45" t="s">
        <v>0</v>
      </c>
      <c r="AI93" s="45" t="s">
        <v>0</v>
      </c>
      <c r="AJ93" s="45" t="s">
        <v>0</v>
      </c>
      <c r="AK93" s="45" t="s">
        <v>0</v>
      </c>
      <c r="AL93" s="45" t="s">
        <v>0</v>
      </c>
      <c r="AM93" s="45" t="s">
        <v>0</v>
      </c>
      <c r="AN93" s="45" t="s">
        <v>0</v>
      </c>
      <c r="AO93" s="45" t="s">
        <v>0</v>
      </c>
      <c r="AP93" s="51" t="s">
        <v>0</v>
      </c>
      <c r="AR93" s="205">
        <v>0</v>
      </c>
      <c r="AS93" s="45">
        <v>0</v>
      </c>
      <c r="AT93" s="45">
        <v>0</v>
      </c>
      <c r="AU93" s="45">
        <v>0</v>
      </c>
      <c r="AV93" s="51">
        <v>0</v>
      </c>
    </row>
    <row r="94" spans="2:48" s="18" customFormat="1" ht="16.5" customHeight="1" x14ac:dyDescent="0.2">
      <c r="B94" s="67">
        <v>44886</v>
      </c>
      <c r="C94" s="47">
        <v>145758</v>
      </c>
      <c r="D94" s="45">
        <v>134840</v>
      </c>
      <c r="E94" s="51">
        <v>119231</v>
      </c>
      <c r="F94" s="50" t="s">
        <v>0</v>
      </c>
      <c r="G94" s="45" t="s">
        <v>0</v>
      </c>
      <c r="H94" s="45" t="s">
        <v>0</v>
      </c>
      <c r="I94" s="45" t="s">
        <v>0</v>
      </c>
      <c r="J94" s="45" t="s">
        <v>0</v>
      </c>
      <c r="K94" s="45" t="s">
        <v>0</v>
      </c>
      <c r="L94" s="45" t="s">
        <v>0</v>
      </c>
      <c r="M94" s="45" t="s">
        <v>0</v>
      </c>
      <c r="N94" s="45" t="s">
        <v>0</v>
      </c>
      <c r="O94" s="45" t="s">
        <v>0</v>
      </c>
      <c r="P94" s="45" t="s">
        <v>0</v>
      </c>
      <c r="Q94" s="45" t="s">
        <v>0</v>
      </c>
      <c r="R94" s="45" t="s">
        <v>0</v>
      </c>
      <c r="S94" s="45" t="s">
        <v>0</v>
      </c>
      <c r="T94" s="45" t="s">
        <v>0</v>
      </c>
      <c r="U94" s="45" t="s">
        <v>0</v>
      </c>
      <c r="V94" s="45" t="s">
        <v>0</v>
      </c>
      <c r="W94" s="45" t="s">
        <v>0</v>
      </c>
      <c r="X94" s="45" t="s">
        <v>0</v>
      </c>
      <c r="Y94" s="45" t="s">
        <v>0</v>
      </c>
      <c r="Z94" s="45" t="s">
        <v>0</v>
      </c>
      <c r="AA94" s="45" t="s">
        <v>0</v>
      </c>
      <c r="AB94" s="45" t="s">
        <v>0</v>
      </c>
      <c r="AC94" s="45" t="s">
        <v>0</v>
      </c>
      <c r="AD94" s="45" t="s">
        <v>0</v>
      </c>
      <c r="AE94" s="45" t="s">
        <v>0</v>
      </c>
      <c r="AF94" s="45" t="s">
        <v>0</v>
      </c>
      <c r="AG94" s="45" t="s">
        <v>0</v>
      </c>
      <c r="AH94" s="45" t="s">
        <v>0</v>
      </c>
      <c r="AI94" s="45" t="s">
        <v>0</v>
      </c>
      <c r="AJ94" s="45" t="s">
        <v>0</v>
      </c>
      <c r="AK94" s="45" t="s">
        <v>0</v>
      </c>
      <c r="AL94" s="45" t="s">
        <v>0</v>
      </c>
      <c r="AM94" s="45" t="s">
        <v>0</v>
      </c>
      <c r="AN94" s="45" t="s">
        <v>0</v>
      </c>
      <c r="AO94" s="45" t="s">
        <v>0</v>
      </c>
      <c r="AP94" s="51" t="s">
        <v>0</v>
      </c>
      <c r="AR94" s="205">
        <v>0</v>
      </c>
      <c r="AS94" s="45">
        <v>0</v>
      </c>
      <c r="AT94" s="45">
        <v>0</v>
      </c>
      <c r="AU94" s="45">
        <v>0</v>
      </c>
      <c r="AV94" s="51">
        <v>0</v>
      </c>
    </row>
    <row r="95" spans="2:48" s="18" customFormat="1" ht="16.5" customHeight="1" x14ac:dyDescent="0.2">
      <c r="B95" s="67">
        <v>44893</v>
      </c>
      <c r="C95" s="47">
        <v>148158</v>
      </c>
      <c r="D95" s="45">
        <v>138043</v>
      </c>
      <c r="E95" s="51">
        <v>123256</v>
      </c>
      <c r="F95" s="50" t="s">
        <v>0</v>
      </c>
      <c r="G95" s="45" t="s">
        <v>0</v>
      </c>
      <c r="H95" s="45" t="s">
        <v>0</v>
      </c>
      <c r="I95" s="45" t="s">
        <v>0</v>
      </c>
      <c r="J95" s="45" t="s">
        <v>0</v>
      </c>
      <c r="K95" s="45" t="s">
        <v>0</v>
      </c>
      <c r="L95" s="45" t="s">
        <v>0</v>
      </c>
      <c r="M95" s="45" t="s">
        <v>0</v>
      </c>
      <c r="N95" s="45" t="s">
        <v>0</v>
      </c>
      <c r="O95" s="45" t="s">
        <v>0</v>
      </c>
      <c r="P95" s="45" t="s">
        <v>0</v>
      </c>
      <c r="Q95" s="45" t="s">
        <v>0</v>
      </c>
      <c r="R95" s="45" t="s">
        <v>0</v>
      </c>
      <c r="S95" s="45" t="s">
        <v>0</v>
      </c>
      <c r="T95" s="45" t="s">
        <v>0</v>
      </c>
      <c r="U95" s="45" t="s">
        <v>0</v>
      </c>
      <c r="V95" s="45" t="s">
        <v>0</v>
      </c>
      <c r="W95" s="45" t="s">
        <v>0</v>
      </c>
      <c r="X95" s="45" t="s">
        <v>0</v>
      </c>
      <c r="Y95" s="45" t="s">
        <v>0</v>
      </c>
      <c r="Z95" s="45" t="s">
        <v>0</v>
      </c>
      <c r="AA95" s="45" t="s">
        <v>0</v>
      </c>
      <c r="AB95" s="45" t="s">
        <v>0</v>
      </c>
      <c r="AC95" s="45" t="s">
        <v>0</v>
      </c>
      <c r="AD95" s="45" t="s">
        <v>0</v>
      </c>
      <c r="AE95" s="45" t="s">
        <v>0</v>
      </c>
      <c r="AF95" s="45" t="s">
        <v>0</v>
      </c>
      <c r="AG95" s="45" t="s">
        <v>0</v>
      </c>
      <c r="AH95" s="45" t="s">
        <v>0</v>
      </c>
      <c r="AI95" s="45" t="s">
        <v>0</v>
      </c>
      <c r="AJ95" s="45" t="s">
        <v>0</v>
      </c>
      <c r="AK95" s="45" t="s">
        <v>0</v>
      </c>
      <c r="AL95" s="45" t="s">
        <v>0</v>
      </c>
      <c r="AM95" s="45" t="s">
        <v>0</v>
      </c>
      <c r="AN95" s="45" t="s">
        <v>0</v>
      </c>
      <c r="AO95" s="45" t="s">
        <v>0</v>
      </c>
      <c r="AP95" s="51" t="s">
        <v>0</v>
      </c>
      <c r="AR95" s="205">
        <v>0</v>
      </c>
      <c r="AS95" s="45">
        <v>0</v>
      </c>
      <c r="AT95" s="45">
        <v>0</v>
      </c>
      <c r="AU95" s="45">
        <v>0</v>
      </c>
      <c r="AV95" s="51">
        <v>0</v>
      </c>
    </row>
    <row r="96" spans="2:48" s="18" customFormat="1" ht="16.5" customHeight="1" x14ac:dyDescent="0.2">
      <c r="B96" s="67">
        <v>44900</v>
      </c>
      <c r="C96" s="47">
        <v>152538</v>
      </c>
      <c r="D96" s="45">
        <v>142748</v>
      </c>
      <c r="E96" s="51">
        <v>127884</v>
      </c>
      <c r="F96" s="50" t="s">
        <v>0</v>
      </c>
      <c r="G96" s="45" t="s">
        <v>0</v>
      </c>
      <c r="H96" s="45" t="s">
        <v>0</v>
      </c>
      <c r="I96" s="45" t="s">
        <v>0</v>
      </c>
      <c r="J96" s="45" t="s">
        <v>0</v>
      </c>
      <c r="K96" s="45" t="s">
        <v>0</v>
      </c>
      <c r="L96" s="45" t="s">
        <v>0</v>
      </c>
      <c r="M96" s="45" t="s">
        <v>0</v>
      </c>
      <c r="N96" s="45" t="s">
        <v>0</v>
      </c>
      <c r="O96" s="45" t="s">
        <v>0</v>
      </c>
      <c r="P96" s="45" t="s">
        <v>0</v>
      </c>
      <c r="Q96" s="45" t="s">
        <v>0</v>
      </c>
      <c r="R96" s="45" t="s">
        <v>0</v>
      </c>
      <c r="S96" s="45" t="s">
        <v>0</v>
      </c>
      <c r="T96" s="45" t="s">
        <v>0</v>
      </c>
      <c r="U96" s="45" t="s">
        <v>0</v>
      </c>
      <c r="V96" s="45" t="s">
        <v>0</v>
      </c>
      <c r="W96" s="45" t="s">
        <v>0</v>
      </c>
      <c r="X96" s="45" t="s">
        <v>0</v>
      </c>
      <c r="Y96" s="45" t="s">
        <v>0</v>
      </c>
      <c r="Z96" s="45" t="s">
        <v>0</v>
      </c>
      <c r="AA96" s="45" t="s">
        <v>0</v>
      </c>
      <c r="AB96" s="45" t="s">
        <v>0</v>
      </c>
      <c r="AC96" s="45" t="s">
        <v>0</v>
      </c>
      <c r="AD96" s="45" t="s">
        <v>0</v>
      </c>
      <c r="AE96" s="45" t="s">
        <v>0</v>
      </c>
      <c r="AF96" s="45" t="s">
        <v>0</v>
      </c>
      <c r="AG96" s="45" t="s">
        <v>0</v>
      </c>
      <c r="AH96" s="45" t="s">
        <v>0</v>
      </c>
      <c r="AI96" s="45" t="s">
        <v>0</v>
      </c>
      <c r="AJ96" s="45" t="s">
        <v>0</v>
      </c>
      <c r="AK96" s="45" t="s">
        <v>0</v>
      </c>
      <c r="AL96" s="45" t="s">
        <v>0</v>
      </c>
      <c r="AM96" s="45" t="s">
        <v>0</v>
      </c>
      <c r="AN96" s="45" t="s">
        <v>0</v>
      </c>
      <c r="AO96" s="45" t="s">
        <v>0</v>
      </c>
      <c r="AP96" s="51" t="s">
        <v>0</v>
      </c>
      <c r="AR96" s="205">
        <v>0</v>
      </c>
      <c r="AS96" s="45">
        <v>0</v>
      </c>
      <c r="AT96" s="45">
        <v>0</v>
      </c>
      <c r="AU96" s="45">
        <v>0</v>
      </c>
      <c r="AV96" s="51">
        <v>0</v>
      </c>
    </row>
    <row r="97" spans="2:48" s="18" customFormat="1" ht="16.5" customHeight="1" x14ac:dyDescent="0.2">
      <c r="B97" s="67">
        <v>44907</v>
      </c>
      <c r="C97" s="47">
        <v>147431</v>
      </c>
      <c r="D97" s="45">
        <v>138046</v>
      </c>
      <c r="E97" s="51">
        <v>123484</v>
      </c>
      <c r="F97" s="50" t="s">
        <v>0</v>
      </c>
      <c r="G97" s="45" t="s">
        <v>0</v>
      </c>
      <c r="H97" s="45" t="s">
        <v>0</v>
      </c>
      <c r="I97" s="45" t="s">
        <v>0</v>
      </c>
      <c r="J97" s="45" t="s">
        <v>0</v>
      </c>
      <c r="K97" s="45" t="s">
        <v>0</v>
      </c>
      <c r="L97" s="45" t="s">
        <v>0</v>
      </c>
      <c r="M97" s="45" t="s">
        <v>0</v>
      </c>
      <c r="N97" s="45" t="s">
        <v>0</v>
      </c>
      <c r="O97" s="45" t="s">
        <v>0</v>
      </c>
      <c r="P97" s="45" t="s">
        <v>0</v>
      </c>
      <c r="Q97" s="45" t="s">
        <v>0</v>
      </c>
      <c r="R97" s="45" t="s">
        <v>0</v>
      </c>
      <c r="S97" s="45" t="s">
        <v>0</v>
      </c>
      <c r="T97" s="45" t="s">
        <v>0</v>
      </c>
      <c r="U97" s="45" t="s">
        <v>0</v>
      </c>
      <c r="V97" s="45" t="s">
        <v>0</v>
      </c>
      <c r="W97" s="45" t="s">
        <v>0</v>
      </c>
      <c r="X97" s="45" t="s">
        <v>0</v>
      </c>
      <c r="Y97" s="45" t="s">
        <v>0</v>
      </c>
      <c r="Z97" s="45" t="s">
        <v>0</v>
      </c>
      <c r="AA97" s="45" t="s">
        <v>0</v>
      </c>
      <c r="AB97" s="45" t="s">
        <v>0</v>
      </c>
      <c r="AC97" s="45" t="s">
        <v>0</v>
      </c>
      <c r="AD97" s="45" t="s">
        <v>0</v>
      </c>
      <c r="AE97" s="45" t="s">
        <v>0</v>
      </c>
      <c r="AF97" s="45" t="s">
        <v>0</v>
      </c>
      <c r="AG97" s="45" t="s">
        <v>0</v>
      </c>
      <c r="AH97" s="45" t="s">
        <v>0</v>
      </c>
      <c r="AI97" s="45" t="s">
        <v>0</v>
      </c>
      <c r="AJ97" s="45" t="s">
        <v>0</v>
      </c>
      <c r="AK97" s="45" t="s">
        <v>0</v>
      </c>
      <c r="AL97" s="45" t="s">
        <v>0</v>
      </c>
      <c r="AM97" s="45" t="s">
        <v>0</v>
      </c>
      <c r="AN97" s="45" t="s">
        <v>0</v>
      </c>
      <c r="AO97" s="45" t="s">
        <v>0</v>
      </c>
      <c r="AP97" s="51" t="s">
        <v>0</v>
      </c>
      <c r="AR97" s="205">
        <v>0</v>
      </c>
      <c r="AS97" s="45">
        <v>0</v>
      </c>
      <c r="AT97" s="45">
        <v>0</v>
      </c>
      <c r="AU97" s="45">
        <v>0</v>
      </c>
      <c r="AV97" s="51">
        <v>0</v>
      </c>
    </row>
    <row r="98" spans="2:48" s="18" customFormat="1" ht="16.5" customHeight="1" x14ac:dyDescent="0.2">
      <c r="B98" s="67">
        <v>44914</v>
      </c>
      <c r="C98" s="47">
        <v>130587</v>
      </c>
      <c r="D98" s="45">
        <v>120869</v>
      </c>
      <c r="E98" s="51">
        <v>107876</v>
      </c>
      <c r="F98" s="50" t="s">
        <v>0</v>
      </c>
      <c r="G98" s="45" t="s">
        <v>0</v>
      </c>
      <c r="H98" s="45" t="s">
        <v>0</v>
      </c>
      <c r="I98" s="45" t="s">
        <v>0</v>
      </c>
      <c r="J98" s="45" t="s">
        <v>0</v>
      </c>
      <c r="K98" s="45" t="s">
        <v>0</v>
      </c>
      <c r="L98" s="45" t="s">
        <v>0</v>
      </c>
      <c r="M98" s="45" t="s">
        <v>0</v>
      </c>
      <c r="N98" s="45" t="s">
        <v>0</v>
      </c>
      <c r="O98" s="45" t="s">
        <v>0</v>
      </c>
      <c r="P98" s="45" t="s">
        <v>0</v>
      </c>
      <c r="Q98" s="45" t="s">
        <v>0</v>
      </c>
      <c r="R98" s="45" t="s">
        <v>0</v>
      </c>
      <c r="S98" s="45" t="s">
        <v>0</v>
      </c>
      <c r="T98" s="45" t="s">
        <v>0</v>
      </c>
      <c r="U98" s="45" t="s">
        <v>0</v>
      </c>
      <c r="V98" s="45" t="s">
        <v>0</v>
      </c>
      <c r="W98" s="45" t="s">
        <v>0</v>
      </c>
      <c r="X98" s="45" t="s">
        <v>0</v>
      </c>
      <c r="Y98" s="45" t="s">
        <v>0</v>
      </c>
      <c r="Z98" s="45" t="s">
        <v>0</v>
      </c>
      <c r="AA98" s="45" t="s">
        <v>0</v>
      </c>
      <c r="AB98" s="45" t="s">
        <v>0</v>
      </c>
      <c r="AC98" s="45" t="s">
        <v>0</v>
      </c>
      <c r="AD98" s="45" t="s">
        <v>0</v>
      </c>
      <c r="AE98" s="45" t="s">
        <v>0</v>
      </c>
      <c r="AF98" s="45" t="s">
        <v>0</v>
      </c>
      <c r="AG98" s="45" t="s">
        <v>0</v>
      </c>
      <c r="AH98" s="45" t="s">
        <v>0</v>
      </c>
      <c r="AI98" s="45" t="s">
        <v>0</v>
      </c>
      <c r="AJ98" s="45" t="s">
        <v>0</v>
      </c>
      <c r="AK98" s="45" t="s">
        <v>0</v>
      </c>
      <c r="AL98" s="45" t="s">
        <v>0</v>
      </c>
      <c r="AM98" s="45" t="s">
        <v>0</v>
      </c>
      <c r="AN98" s="45" t="s">
        <v>0</v>
      </c>
      <c r="AO98" s="45" t="s">
        <v>0</v>
      </c>
      <c r="AP98" s="51" t="s">
        <v>0</v>
      </c>
      <c r="AR98" s="205">
        <v>0</v>
      </c>
      <c r="AS98" s="45">
        <v>0</v>
      </c>
      <c r="AT98" s="45">
        <v>0</v>
      </c>
      <c r="AU98" s="45">
        <v>0</v>
      </c>
      <c r="AV98" s="51">
        <v>0</v>
      </c>
    </row>
    <row r="99" spans="2:48" s="18" customFormat="1" ht="16.5" customHeight="1" x14ac:dyDescent="0.2">
      <c r="B99" s="67">
        <v>44921</v>
      </c>
      <c r="C99" s="47">
        <v>137108</v>
      </c>
      <c r="D99" s="45">
        <v>126547</v>
      </c>
      <c r="E99" s="51">
        <v>111357</v>
      </c>
      <c r="F99" s="50" t="s">
        <v>0</v>
      </c>
      <c r="G99" s="45" t="s">
        <v>0</v>
      </c>
      <c r="H99" s="45" t="s">
        <v>0</v>
      </c>
      <c r="I99" s="45" t="s">
        <v>0</v>
      </c>
      <c r="J99" s="45" t="s">
        <v>0</v>
      </c>
      <c r="K99" s="45" t="s">
        <v>0</v>
      </c>
      <c r="L99" s="45" t="s">
        <v>0</v>
      </c>
      <c r="M99" s="45" t="s">
        <v>0</v>
      </c>
      <c r="N99" s="45" t="s">
        <v>0</v>
      </c>
      <c r="O99" s="45" t="s">
        <v>0</v>
      </c>
      <c r="P99" s="45" t="s">
        <v>0</v>
      </c>
      <c r="Q99" s="45" t="s">
        <v>0</v>
      </c>
      <c r="R99" s="45" t="s">
        <v>0</v>
      </c>
      <c r="S99" s="45" t="s">
        <v>0</v>
      </c>
      <c r="T99" s="45" t="s">
        <v>0</v>
      </c>
      <c r="U99" s="45" t="s">
        <v>0</v>
      </c>
      <c r="V99" s="45" t="s">
        <v>0</v>
      </c>
      <c r="W99" s="45" t="s">
        <v>0</v>
      </c>
      <c r="X99" s="45" t="s">
        <v>0</v>
      </c>
      <c r="Y99" s="45" t="s">
        <v>0</v>
      </c>
      <c r="Z99" s="45" t="s">
        <v>0</v>
      </c>
      <c r="AA99" s="45" t="s">
        <v>0</v>
      </c>
      <c r="AB99" s="45" t="s">
        <v>0</v>
      </c>
      <c r="AC99" s="45" t="s">
        <v>0</v>
      </c>
      <c r="AD99" s="45" t="s">
        <v>0</v>
      </c>
      <c r="AE99" s="45" t="s">
        <v>0</v>
      </c>
      <c r="AF99" s="45" t="s">
        <v>0</v>
      </c>
      <c r="AG99" s="45" t="s">
        <v>0</v>
      </c>
      <c r="AH99" s="45" t="s">
        <v>0</v>
      </c>
      <c r="AI99" s="45" t="s">
        <v>0</v>
      </c>
      <c r="AJ99" s="45" t="s">
        <v>0</v>
      </c>
      <c r="AK99" s="45" t="s">
        <v>0</v>
      </c>
      <c r="AL99" s="45" t="s">
        <v>0</v>
      </c>
      <c r="AM99" s="45" t="s">
        <v>0</v>
      </c>
      <c r="AN99" s="45" t="s">
        <v>0</v>
      </c>
      <c r="AO99" s="45" t="s">
        <v>0</v>
      </c>
      <c r="AP99" s="51" t="s">
        <v>0</v>
      </c>
      <c r="AR99" s="205">
        <v>0</v>
      </c>
      <c r="AS99" s="45">
        <v>0</v>
      </c>
      <c r="AT99" s="45">
        <v>0</v>
      </c>
      <c r="AU99" s="45">
        <v>0</v>
      </c>
      <c r="AV99" s="51">
        <v>0</v>
      </c>
    </row>
    <row r="100" spans="2:48" s="18" customFormat="1" ht="16.5" customHeight="1" x14ac:dyDescent="0.2">
      <c r="B100" s="67">
        <v>44928</v>
      </c>
      <c r="C100" s="47">
        <v>137903</v>
      </c>
      <c r="D100" s="45">
        <v>127615</v>
      </c>
      <c r="E100" s="51">
        <v>111365</v>
      </c>
      <c r="F100" s="50" t="s">
        <v>0</v>
      </c>
      <c r="G100" s="45" t="s">
        <v>0</v>
      </c>
      <c r="H100" s="45" t="s">
        <v>0</v>
      </c>
      <c r="I100" s="45" t="s">
        <v>0</v>
      </c>
      <c r="J100" s="45" t="s">
        <v>0</v>
      </c>
      <c r="K100" s="45" t="s">
        <v>0</v>
      </c>
      <c r="L100" s="45" t="s">
        <v>0</v>
      </c>
      <c r="M100" s="45" t="s">
        <v>0</v>
      </c>
      <c r="N100" s="45" t="s">
        <v>0</v>
      </c>
      <c r="O100" s="45" t="s">
        <v>0</v>
      </c>
      <c r="P100" s="45" t="s">
        <v>0</v>
      </c>
      <c r="Q100" s="45" t="s">
        <v>0</v>
      </c>
      <c r="R100" s="45" t="s">
        <v>0</v>
      </c>
      <c r="S100" s="45" t="s">
        <v>0</v>
      </c>
      <c r="T100" s="45" t="s">
        <v>0</v>
      </c>
      <c r="U100" s="45" t="s">
        <v>0</v>
      </c>
      <c r="V100" s="45" t="s">
        <v>0</v>
      </c>
      <c r="W100" s="45" t="s">
        <v>0</v>
      </c>
      <c r="X100" s="45" t="s">
        <v>0</v>
      </c>
      <c r="Y100" s="45" t="s">
        <v>0</v>
      </c>
      <c r="Z100" s="45" t="s">
        <v>0</v>
      </c>
      <c r="AA100" s="45" t="s">
        <v>0</v>
      </c>
      <c r="AB100" s="45" t="s">
        <v>0</v>
      </c>
      <c r="AC100" s="45" t="s">
        <v>0</v>
      </c>
      <c r="AD100" s="45" t="s">
        <v>0</v>
      </c>
      <c r="AE100" s="45" t="s">
        <v>0</v>
      </c>
      <c r="AF100" s="45" t="s">
        <v>0</v>
      </c>
      <c r="AG100" s="45" t="s">
        <v>0</v>
      </c>
      <c r="AH100" s="45" t="s">
        <v>0</v>
      </c>
      <c r="AI100" s="45" t="s">
        <v>0</v>
      </c>
      <c r="AJ100" s="45" t="s">
        <v>0</v>
      </c>
      <c r="AK100" s="45" t="s">
        <v>0</v>
      </c>
      <c r="AL100" s="45" t="s">
        <v>0</v>
      </c>
      <c r="AM100" s="45" t="s">
        <v>0</v>
      </c>
      <c r="AN100" s="45" t="s">
        <v>0</v>
      </c>
      <c r="AO100" s="45" t="s">
        <v>0</v>
      </c>
      <c r="AP100" s="51" t="s">
        <v>0</v>
      </c>
      <c r="AR100" s="205">
        <v>0</v>
      </c>
      <c r="AS100" s="45">
        <v>0</v>
      </c>
      <c r="AT100" s="45">
        <v>0</v>
      </c>
      <c r="AU100" s="45">
        <v>0</v>
      </c>
      <c r="AV100" s="51">
        <v>0</v>
      </c>
    </row>
    <row r="101" spans="2:48" s="18" customFormat="1" ht="16.5" customHeight="1" x14ac:dyDescent="0.2">
      <c r="B101" s="67">
        <v>44935</v>
      </c>
      <c r="C101" s="47">
        <v>131272</v>
      </c>
      <c r="D101" s="45">
        <v>120988</v>
      </c>
      <c r="E101" s="51">
        <v>106939</v>
      </c>
      <c r="F101" s="50" t="s">
        <v>0</v>
      </c>
      <c r="G101" s="45" t="s">
        <v>0</v>
      </c>
      <c r="H101" s="45" t="s">
        <v>0</v>
      </c>
      <c r="I101" s="45" t="s">
        <v>0</v>
      </c>
      <c r="J101" s="45" t="s">
        <v>0</v>
      </c>
      <c r="K101" s="45" t="s">
        <v>0</v>
      </c>
      <c r="L101" s="45" t="s">
        <v>0</v>
      </c>
      <c r="M101" s="45" t="s">
        <v>0</v>
      </c>
      <c r="N101" s="45" t="s">
        <v>0</v>
      </c>
      <c r="O101" s="45" t="s">
        <v>0</v>
      </c>
      <c r="P101" s="45" t="s">
        <v>0</v>
      </c>
      <c r="Q101" s="45" t="s">
        <v>0</v>
      </c>
      <c r="R101" s="45" t="s">
        <v>0</v>
      </c>
      <c r="S101" s="45" t="s">
        <v>0</v>
      </c>
      <c r="T101" s="45" t="s">
        <v>0</v>
      </c>
      <c r="U101" s="45" t="s">
        <v>0</v>
      </c>
      <c r="V101" s="45" t="s">
        <v>0</v>
      </c>
      <c r="W101" s="45" t="s">
        <v>0</v>
      </c>
      <c r="X101" s="45" t="s">
        <v>0</v>
      </c>
      <c r="Y101" s="45" t="s">
        <v>0</v>
      </c>
      <c r="Z101" s="45" t="s">
        <v>0</v>
      </c>
      <c r="AA101" s="45" t="s">
        <v>0</v>
      </c>
      <c r="AB101" s="45" t="s">
        <v>0</v>
      </c>
      <c r="AC101" s="45" t="s">
        <v>0</v>
      </c>
      <c r="AD101" s="45" t="s">
        <v>0</v>
      </c>
      <c r="AE101" s="45" t="s">
        <v>0</v>
      </c>
      <c r="AF101" s="45" t="s">
        <v>0</v>
      </c>
      <c r="AG101" s="45" t="s">
        <v>0</v>
      </c>
      <c r="AH101" s="45" t="s">
        <v>0</v>
      </c>
      <c r="AI101" s="45" t="s">
        <v>0</v>
      </c>
      <c r="AJ101" s="45" t="s">
        <v>0</v>
      </c>
      <c r="AK101" s="45" t="s">
        <v>0</v>
      </c>
      <c r="AL101" s="45" t="s">
        <v>0</v>
      </c>
      <c r="AM101" s="45" t="s">
        <v>0</v>
      </c>
      <c r="AN101" s="45" t="s">
        <v>0</v>
      </c>
      <c r="AO101" s="45" t="s">
        <v>0</v>
      </c>
      <c r="AP101" s="51" t="s">
        <v>0</v>
      </c>
      <c r="AR101" s="205">
        <v>0</v>
      </c>
      <c r="AS101" s="45">
        <v>0</v>
      </c>
      <c r="AT101" s="45">
        <v>0</v>
      </c>
      <c r="AU101" s="45">
        <v>0</v>
      </c>
      <c r="AV101" s="51">
        <v>0</v>
      </c>
    </row>
    <row r="102" spans="2:48" s="18" customFormat="1" ht="16.5" customHeight="1" x14ac:dyDescent="0.2">
      <c r="B102" s="67">
        <v>44942</v>
      </c>
      <c r="C102" s="47">
        <v>130943</v>
      </c>
      <c r="D102" s="45">
        <v>120798</v>
      </c>
      <c r="E102" s="51">
        <v>106250</v>
      </c>
      <c r="F102" s="50" t="s">
        <v>0</v>
      </c>
      <c r="G102" s="45" t="s">
        <v>0</v>
      </c>
      <c r="H102" s="45" t="s">
        <v>0</v>
      </c>
      <c r="I102" s="45" t="s">
        <v>0</v>
      </c>
      <c r="J102" s="45" t="s">
        <v>0</v>
      </c>
      <c r="K102" s="45" t="s">
        <v>0</v>
      </c>
      <c r="L102" s="45" t="s">
        <v>0</v>
      </c>
      <c r="M102" s="45" t="s">
        <v>0</v>
      </c>
      <c r="N102" s="45" t="s">
        <v>0</v>
      </c>
      <c r="O102" s="45" t="s">
        <v>0</v>
      </c>
      <c r="P102" s="45" t="s">
        <v>0</v>
      </c>
      <c r="Q102" s="45" t="s">
        <v>0</v>
      </c>
      <c r="R102" s="45" t="s">
        <v>0</v>
      </c>
      <c r="S102" s="45" t="s">
        <v>0</v>
      </c>
      <c r="T102" s="45" t="s">
        <v>0</v>
      </c>
      <c r="U102" s="45" t="s">
        <v>0</v>
      </c>
      <c r="V102" s="45" t="s">
        <v>0</v>
      </c>
      <c r="W102" s="45" t="s">
        <v>0</v>
      </c>
      <c r="X102" s="45" t="s">
        <v>0</v>
      </c>
      <c r="Y102" s="45" t="s">
        <v>0</v>
      </c>
      <c r="Z102" s="45" t="s">
        <v>0</v>
      </c>
      <c r="AA102" s="45" t="s">
        <v>0</v>
      </c>
      <c r="AB102" s="45" t="s">
        <v>0</v>
      </c>
      <c r="AC102" s="45" t="s">
        <v>0</v>
      </c>
      <c r="AD102" s="45" t="s">
        <v>0</v>
      </c>
      <c r="AE102" s="45" t="s">
        <v>0</v>
      </c>
      <c r="AF102" s="45" t="s">
        <v>0</v>
      </c>
      <c r="AG102" s="45" t="s">
        <v>0</v>
      </c>
      <c r="AH102" s="45" t="s">
        <v>0</v>
      </c>
      <c r="AI102" s="45" t="s">
        <v>0</v>
      </c>
      <c r="AJ102" s="45" t="s">
        <v>0</v>
      </c>
      <c r="AK102" s="45" t="s">
        <v>0</v>
      </c>
      <c r="AL102" s="45" t="s">
        <v>0</v>
      </c>
      <c r="AM102" s="45" t="s">
        <v>0</v>
      </c>
      <c r="AN102" s="45" t="s">
        <v>0</v>
      </c>
      <c r="AO102" s="45" t="s">
        <v>0</v>
      </c>
      <c r="AP102" s="51" t="s">
        <v>0</v>
      </c>
      <c r="AR102" s="205">
        <v>0</v>
      </c>
      <c r="AS102" s="45">
        <v>0</v>
      </c>
      <c r="AT102" s="45">
        <v>0</v>
      </c>
      <c r="AU102" s="45">
        <v>0</v>
      </c>
      <c r="AV102" s="51">
        <v>0</v>
      </c>
    </row>
    <row r="103" spans="2:48" s="18" customFormat="1" ht="16.5" customHeight="1" x14ac:dyDescent="0.2">
      <c r="B103" s="67">
        <v>44949</v>
      </c>
      <c r="C103" s="47">
        <v>130806</v>
      </c>
      <c r="D103" s="45">
        <v>120314</v>
      </c>
      <c r="E103" s="51">
        <v>105964</v>
      </c>
      <c r="F103" s="50" t="s">
        <v>0</v>
      </c>
      <c r="G103" s="45" t="s">
        <v>0</v>
      </c>
      <c r="H103" s="45" t="s">
        <v>0</v>
      </c>
      <c r="I103" s="45" t="s">
        <v>0</v>
      </c>
      <c r="J103" s="45" t="s">
        <v>0</v>
      </c>
      <c r="K103" s="45" t="s">
        <v>0</v>
      </c>
      <c r="L103" s="45" t="s">
        <v>0</v>
      </c>
      <c r="M103" s="45" t="s">
        <v>0</v>
      </c>
      <c r="N103" s="45" t="s">
        <v>0</v>
      </c>
      <c r="O103" s="45" t="s">
        <v>0</v>
      </c>
      <c r="P103" s="45" t="s">
        <v>0</v>
      </c>
      <c r="Q103" s="45" t="s">
        <v>0</v>
      </c>
      <c r="R103" s="45" t="s">
        <v>0</v>
      </c>
      <c r="S103" s="45" t="s">
        <v>0</v>
      </c>
      <c r="T103" s="45" t="s">
        <v>0</v>
      </c>
      <c r="U103" s="45" t="s">
        <v>0</v>
      </c>
      <c r="V103" s="45" t="s">
        <v>0</v>
      </c>
      <c r="W103" s="45" t="s">
        <v>0</v>
      </c>
      <c r="X103" s="45" t="s">
        <v>0</v>
      </c>
      <c r="Y103" s="45" t="s">
        <v>0</v>
      </c>
      <c r="Z103" s="45" t="s">
        <v>0</v>
      </c>
      <c r="AA103" s="45" t="s">
        <v>0</v>
      </c>
      <c r="AB103" s="45" t="s">
        <v>0</v>
      </c>
      <c r="AC103" s="45" t="s">
        <v>0</v>
      </c>
      <c r="AD103" s="45" t="s">
        <v>0</v>
      </c>
      <c r="AE103" s="45" t="s">
        <v>0</v>
      </c>
      <c r="AF103" s="45" t="s">
        <v>0</v>
      </c>
      <c r="AG103" s="45" t="s">
        <v>0</v>
      </c>
      <c r="AH103" s="45" t="s">
        <v>0</v>
      </c>
      <c r="AI103" s="45" t="s">
        <v>0</v>
      </c>
      <c r="AJ103" s="45" t="s">
        <v>0</v>
      </c>
      <c r="AK103" s="45" t="s">
        <v>0</v>
      </c>
      <c r="AL103" s="45" t="s">
        <v>0</v>
      </c>
      <c r="AM103" s="45" t="s">
        <v>0</v>
      </c>
      <c r="AN103" s="45" t="s">
        <v>0</v>
      </c>
      <c r="AO103" s="45" t="s">
        <v>0</v>
      </c>
      <c r="AP103" s="51" t="s">
        <v>0</v>
      </c>
      <c r="AR103" s="205">
        <v>0</v>
      </c>
      <c r="AS103" s="45">
        <v>0</v>
      </c>
      <c r="AT103" s="45">
        <v>0</v>
      </c>
      <c r="AU103" s="45">
        <v>0</v>
      </c>
      <c r="AV103" s="51">
        <v>0</v>
      </c>
    </row>
    <row r="104" spans="2:48" ht="16.5" customHeight="1" x14ac:dyDescent="0.2">
      <c r="B104" s="67">
        <v>44956</v>
      </c>
      <c r="C104" s="47">
        <v>134640</v>
      </c>
      <c r="D104" s="45">
        <v>124238</v>
      </c>
      <c r="E104" s="51">
        <v>108605</v>
      </c>
      <c r="F104" s="50" t="s">
        <v>0</v>
      </c>
      <c r="G104" s="45" t="s">
        <v>0</v>
      </c>
      <c r="H104" s="45" t="s">
        <v>0</v>
      </c>
      <c r="I104" s="45" t="s">
        <v>0</v>
      </c>
      <c r="J104" s="45" t="s">
        <v>0</v>
      </c>
      <c r="K104" s="45" t="s">
        <v>0</v>
      </c>
      <c r="L104" s="45" t="s">
        <v>0</v>
      </c>
      <c r="M104" s="45" t="s">
        <v>0</v>
      </c>
      <c r="N104" s="45" t="s">
        <v>0</v>
      </c>
      <c r="O104" s="45" t="s">
        <v>0</v>
      </c>
      <c r="P104" s="45" t="s">
        <v>0</v>
      </c>
      <c r="Q104" s="45" t="s">
        <v>0</v>
      </c>
      <c r="R104" s="45" t="s">
        <v>0</v>
      </c>
      <c r="S104" s="45" t="s">
        <v>0</v>
      </c>
      <c r="T104" s="45" t="s">
        <v>0</v>
      </c>
      <c r="U104" s="45" t="s">
        <v>0</v>
      </c>
      <c r="V104" s="45" t="s">
        <v>0</v>
      </c>
      <c r="W104" s="45" t="s">
        <v>0</v>
      </c>
      <c r="X104" s="45" t="s">
        <v>0</v>
      </c>
      <c r="Y104" s="45" t="s">
        <v>0</v>
      </c>
      <c r="Z104" s="45" t="s">
        <v>0</v>
      </c>
      <c r="AA104" s="45" t="s">
        <v>0</v>
      </c>
      <c r="AB104" s="45" t="s">
        <v>0</v>
      </c>
      <c r="AC104" s="45" t="s">
        <v>0</v>
      </c>
      <c r="AD104" s="45" t="s">
        <v>0</v>
      </c>
      <c r="AE104" s="45" t="s">
        <v>0</v>
      </c>
      <c r="AF104" s="45" t="s">
        <v>0</v>
      </c>
      <c r="AG104" s="45" t="s">
        <v>0</v>
      </c>
      <c r="AH104" s="45" t="s">
        <v>0</v>
      </c>
      <c r="AI104" s="45" t="s">
        <v>0</v>
      </c>
      <c r="AJ104" s="45" t="s">
        <v>0</v>
      </c>
      <c r="AK104" s="45" t="s">
        <v>0</v>
      </c>
      <c r="AL104" s="45" t="s">
        <v>0</v>
      </c>
      <c r="AM104" s="45" t="s">
        <v>0</v>
      </c>
      <c r="AN104" s="45" t="s">
        <v>0</v>
      </c>
      <c r="AO104" s="45" t="s">
        <v>0</v>
      </c>
      <c r="AP104" s="51" t="s">
        <v>0</v>
      </c>
      <c r="AR104" s="205">
        <v>0</v>
      </c>
      <c r="AS104" s="45">
        <v>0</v>
      </c>
      <c r="AT104" s="45">
        <v>0</v>
      </c>
      <c r="AU104" s="45">
        <v>0</v>
      </c>
      <c r="AV104" s="51">
        <v>0</v>
      </c>
    </row>
    <row r="105" spans="2:48" ht="16.5" customHeight="1" x14ac:dyDescent="0.2">
      <c r="B105" s="67">
        <v>44963</v>
      </c>
      <c r="C105" s="47">
        <v>133012</v>
      </c>
      <c r="D105" s="45">
        <v>122480</v>
      </c>
      <c r="E105" s="51">
        <v>106715</v>
      </c>
      <c r="F105" s="50" t="s">
        <v>0</v>
      </c>
      <c r="G105" s="45" t="s">
        <v>0</v>
      </c>
      <c r="H105" s="45" t="s">
        <v>0</v>
      </c>
      <c r="I105" s="45" t="s">
        <v>0</v>
      </c>
      <c r="J105" s="45" t="s">
        <v>0</v>
      </c>
      <c r="K105" s="45" t="s">
        <v>0</v>
      </c>
      <c r="L105" s="45" t="s">
        <v>0</v>
      </c>
      <c r="M105" s="45" t="s">
        <v>0</v>
      </c>
      <c r="N105" s="45" t="s">
        <v>0</v>
      </c>
      <c r="O105" s="45" t="s">
        <v>0</v>
      </c>
      <c r="P105" s="45" t="s">
        <v>0</v>
      </c>
      <c r="Q105" s="45" t="s">
        <v>0</v>
      </c>
      <c r="R105" s="45" t="s">
        <v>0</v>
      </c>
      <c r="S105" s="45" t="s">
        <v>0</v>
      </c>
      <c r="T105" s="45" t="s">
        <v>0</v>
      </c>
      <c r="U105" s="45" t="s">
        <v>0</v>
      </c>
      <c r="V105" s="45" t="s">
        <v>0</v>
      </c>
      <c r="W105" s="45" t="s">
        <v>0</v>
      </c>
      <c r="X105" s="45" t="s">
        <v>0</v>
      </c>
      <c r="Y105" s="45" t="s">
        <v>0</v>
      </c>
      <c r="Z105" s="45" t="s">
        <v>0</v>
      </c>
      <c r="AA105" s="45" t="s">
        <v>0</v>
      </c>
      <c r="AB105" s="45" t="s">
        <v>0</v>
      </c>
      <c r="AC105" s="45" t="s">
        <v>0</v>
      </c>
      <c r="AD105" s="45" t="s">
        <v>0</v>
      </c>
      <c r="AE105" s="45" t="s">
        <v>0</v>
      </c>
      <c r="AF105" s="45" t="s">
        <v>0</v>
      </c>
      <c r="AG105" s="45" t="s">
        <v>0</v>
      </c>
      <c r="AH105" s="45" t="s">
        <v>0</v>
      </c>
      <c r="AI105" s="45" t="s">
        <v>0</v>
      </c>
      <c r="AJ105" s="45" t="s">
        <v>0</v>
      </c>
      <c r="AK105" s="45" t="s">
        <v>0</v>
      </c>
      <c r="AL105" s="45" t="s">
        <v>0</v>
      </c>
      <c r="AM105" s="45" t="s">
        <v>0</v>
      </c>
      <c r="AN105" s="45" t="s">
        <v>0</v>
      </c>
      <c r="AO105" s="45" t="s">
        <v>0</v>
      </c>
      <c r="AP105" s="51" t="s">
        <v>0</v>
      </c>
      <c r="AR105" s="205">
        <v>0</v>
      </c>
      <c r="AS105" s="45">
        <v>0</v>
      </c>
      <c r="AT105" s="45">
        <v>0</v>
      </c>
      <c r="AU105" s="45">
        <v>0</v>
      </c>
      <c r="AV105" s="51">
        <v>0</v>
      </c>
    </row>
    <row r="106" spans="2:48" ht="16.5" customHeight="1" x14ac:dyDescent="0.2">
      <c r="B106" s="67">
        <v>44970</v>
      </c>
      <c r="C106" s="47">
        <v>136058</v>
      </c>
      <c r="D106" s="45">
        <v>125520</v>
      </c>
      <c r="E106" s="51">
        <v>110253</v>
      </c>
      <c r="F106" s="50" t="s">
        <v>0</v>
      </c>
      <c r="G106" s="45" t="s">
        <v>0</v>
      </c>
      <c r="H106" s="45" t="s">
        <v>0</v>
      </c>
      <c r="I106" s="45" t="s">
        <v>0</v>
      </c>
      <c r="J106" s="45" t="s">
        <v>0</v>
      </c>
      <c r="K106" s="45" t="s">
        <v>0</v>
      </c>
      <c r="L106" s="45" t="s">
        <v>0</v>
      </c>
      <c r="M106" s="45" t="s">
        <v>0</v>
      </c>
      <c r="N106" s="45" t="s">
        <v>0</v>
      </c>
      <c r="O106" s="45" t="s">
        <v>0</v>
      </c>
      <c r="P106" s="45" t="s">
        <v>0</v>
      </c>
      <c r="Q106" s="45" t="s">
        <v>0</v>
      </c>
      <c r="R106" s="45" t="s">
        <v>0</v>
      </c>
      <c r="S106" s="45" t="s">
        <v>0</v>
      </c>
      <c r="T106" s="45" t="s">
        <v>0</v>
      </c>
      <c r="U106" s="45" t="s">
        <v>0</v>
      </c>
      <c r="V106" s="45" t="s">
        <v>0</v>
      </c>
      <c r="W106" s="45" t="s">
        <v>0</v>
      </c>
      <c r="X106" s="45" t="s">
        <v>0</v>
      </c>
      <c r="Y106" s="45" t="s">
        <v>0</v>
      </c>
      <c r="Z106" s="45" t="s">
        <v>0</v>
      </c>
      <c r="AA106" s="45" t="s">
        <v>0</v>
      </c>
      <c r="AB106" s="45" t="s">
        <v>0</v>
      </c>
      <c r="AC106" s="45" t="s">
        <v>0</v>
      </c>
      <c r="AD106" s="45" t="s">
        <v>0</v>
      </c>
      <c r="AE106" s="45" t="s">
        <v>0</v>
      </c>
      <c r="AF106" s="45" t="s">
        <v>0</v>
      </c>
      <c r="AG106" s="45" t="s">
        <v>0</v>
      </c>
      <c r="AH106" s="45" t="s">
        <v>0</v>
      </c>
      <c r="AI106" s="45" t="s">
        <v>0</v>
      </c>
      <c r="AJ106" s="45" t="s">
        <v>0</v>
      </c>
      <c r="AK106" s="45" t="s">
        <v>0</v>
      </c>
      <c r="AL106" s="45" t="s">
        <v>0</v>
      </c>
      <c r="AM106" s="45" t="s">
        <v>0</v>
      </c>
      <c r="AN106" s="45" t="s">
        <v>0</v>
      </c>
      <c r="AO106" s="45" t="s">
        <v>0</v>
      </c>
      <c r="AP106" s="51" t="s">
        <v>0</v>
      </c>
      <c r="AR106" s="205">
        <v>0</v>
      </c>
      <c r="AS106" s="45">
        <v>0</v>
      </c>
      <c r="AT106" s="45">
        <v>0</v>
      </c>
      <c r="AU106" s="45">
        <v>0</v>
      </c>
      <c r="AV106" s="51">
        <v>0</v>
      </c>
    </row>
    <row r="107" spans="2:48" ht="16.5" customHeight="1" x14ac:dyDescent="0.2">
      <c r="B107" s="67">
        <v>44977</v>
      </c>
      <c r="C107" s="47">
        <v>140599</v>
      </c>
      <c r="D107" s="45">
        <v>130606</v>
      </c>
      <c r="E107" s="51">
        <v>115013</v>
      </c>
      <c r="F107" s="50" t="s">
        <v>0</v>
      </c>
      <c r="G107" s="45" t="s">
        <v>0</v>
      </c>
      <c r="H107" s="45" t="s">
        <v>0</v>
      </c>
      <c r="I107" s="45" t="s">
        <v>0</v>
      </c>
      <c r="J107" s="45" t="s">
        <v>0</v>
      </c>
      <c r="K107" s="45" t="s">
        <v>0</v>
      </c>
      <c r="L107" s="45" t="s">
        <v>0</v>
      </c>
      <c r="M107" s="45" t="s">
        <v>0</v>
      </c>
      <c r="N107" s="45" t="s">
        <v>0</v>
      </c>
      <c r="O107" s="45" t="s">
        <v>0</v>
      </c>
      <c r="P107" s="45" t="s">
        <v>0</v>
      </c>
      <c r="Q107" s="45" t="s">
        <v>0</v>
      </c>
      <c r="R107" s="45" t="s">
        <v>0</v>
      </c>
      <c r="S107" s="45" t="s">
        <v>0</v>
      </c>
      <c r="T107" s="45" t="s">
        <v>0</v>
      </c>
      <c r="U107" s="45" t="s">
        <v>0</v>
      </c>
      <c r="V107" s="45" t="s">
        <v>0</v>
      </c>
      <c r="W107" s="45" t="s">
        <v>0</v>
      </c>
      <c r="X107" s="45" t="s">
        <v>0</v>
      </c>
      <c r="Y107" s="45" t="s">
        <v>0</v>
      </c>
      <c r="Z107" s="45" t="s">
        <v>0</v>
      </c>
      <c r="AA107" s="45" t="s">
        <v>0</v>
      </c>
      <c r="AB107" s="45" t="s">
        <v>0</v>
      </c>
      <c r="AC107" s="45" t="s">
        <v>0</v>
      </c>
      <c r="AD107" s="45" t="s">
        <v>0</v>
      </c>
      <c r="AE107" s="45" t="s">
        <v>0</v>
      </c>
      <c r="AF107" s="45" t="s">
        <v>0</v>
      </c>
      <c r="AG107" s="45" t="s">
        <v>0</v>
      </c>
      <c r="AH107" s="45" t="s">
        <v>0</v>
      </c>
      <c r="AI107" s="45" t="s">
        <v>0</v>
      </c>
      <c r="AJ107" s="45" t="s">
        <v>0</v>
      </c>
      <c r="AK107" s="45" t="s">
        <v>0</v>
      </c>
      <c r="AL107" s="45" t="s">
        <v>0</v>
      </c>
      <c r="AM107" s="45" t="s">
        <v>0</v>
      </c>
      <c r="AN107" s="45" t="s">
        <v>0</v>
      </c>
      <c r="AO107" s="45" t="s">
        <v>0</v>
      </c>
      <c r="AP107" s="51" t="s">
        <v>0</v>
      </c>
      <c r="AR107" s="205">
        <v>0</v>
      </c>
      <c r="AS107" s="45">
        <v>0</v>
      </c>
      <c r="AT107" s="45">
        <v>0</v>
      </c>
      <c r="AU107" s="45">
        <v>0</v>
      </c>
      <c r="AV107" s="51">
        <v>0</v>
      </c>
    </row>
    <row r="108" spans="2:48" ht="16.5" customHeight="1" x14ac:dyDescent="0.2">
      <c r="B108" s="67">
        <v>44984</v>
      </c>
      <c r="C108" s="47">
        <v>139523</v>
      </c>
      <c r="D108" s="45">
        <v>129336</v>
      </c>
      <c r="E108" s="51">
        <v>114267</v>
      </c>
      <c r="F108" s="50" t="s">
        <v>0</v>
      </c>
      <c r="G108" s="45" t="s">
        <v>0</v>
      </c>
      <c r="H108" s="45" t="s">
        <v>0</v>
      </c>
      <c r="I108" s="45" t="s">
        <v>0</v>
      </c>
      <c r="J108" s="45" t="s">
        <v>0</v>
      </c>
      <c r="K108" s="45" t="s">
        <v>0</v>
      </c>
      <c r="L108" s="45" t="s">
        <v>0</v>
      </c>
      <c r="M108" s="45" t="s">
        <v>0</v>
      </c>
      <c r="N108" s="45" t="s">
        <v>0</v>
      </c>
      <c r="O108" s="45" t="s">
        <v>0</v>
      </c>
      <c r="P108" s="45" t="s">
        <v>0</v>
      </c>
      <c r="Q108" s="45" t="s">
        <v>0</v>
      </c>
      <c r="R108" s="45" t="s">
        <v>0</v>
      </c>
      <c r="S108" s="45" t="s">
        <v>0</v>
      </c>
      <c r="T108" s="45" t="s">
        <v>0</v>
      </c>
      <c r="U108" s="45" t="s">
        <v>0</v>
      </c>
      <c r="V108" s="45" t="s">
        <v>0</v>
      </c>
      <c r="W108" s="45" t="s">
        <v>0</v>
      </c>
      <c r="X108" s="45" t="s">
        <v>0</v>
      </c>
      <c r="Y108" s="45" t="s">
        <v>0</v>
      </c>
      <c r="Z108" s="45" t="s">
        <v>0</v>
      </c>
      <c r="AA108" s="45" t="s">
        <v>0</v>
      </c>
      <c r="AB108" s="45" t="s">
        <v>0</v>
      </c>
      <c r="AC108" s="45" t="s">
        <v>0</v>
      </c>
      <c r="AD108" s="45" t="s">
        <v>0</v>
      </c>
      <c r="AE108" s="45" t="s">
        <v>0</v>
      </c>
      <c r="AF108" s="45" t="s">
        <v>0</v>
      </c>
      <c r="AG108" s="45" t="s">
        <v>0</v>
      </c>
      <c r="AH108" s="45" t="s">
        <v>0</v>
      </c>
      <c r="AI108" s="45" t="s">
        <v>0</v>
      </c>
      <c r="AJ108" s="45" t="s">
        <v>0</v>
      </c>
      <c r="AK108" s="45" t="s">
        <v>0</v>
      </c>
      <c r="AL108" s="45" t="s">
        <v>0</v>
      </c>
      <c r="AM108" s="45" t="s">
        <v>0</v>
      </c>
      <c r="AN108" s="45" t="s">
        <v>0</v>
      </c>
      <c r="AO108" s="45" t="s">
        <v>0</v>
      </c>
      <c r="AP108" s="51" t="s">
        <v>0</v>
      </c>
      <c r="AR108" s="205">
        <v>0</v>
      </c>
      <c r="AS108" s="45">
        <v>0</v>
      </c>
      <c r="AT108" s="45">
        <v>0</v>
      </c>
      <c r="AU108" s="45">
        <v>0</v>
      </c>
      <c r="AV108" s="51">
        <v>0</v>
      </c>
    </row>
    <row r="109" spans="2:48" ht="16.5" customHeight="1" x14ac:dyDescent="0.2">
      <c r="B109" s="67">
        <v>44991</v>
      </c>
      <c r="C109" s="47">
        <v>138041</v>
      </c>
      <c r="D109" s="45">
        <v>127021</v>
      </c>
      <c r="E109" s="51">
        <v>112720</v>
      </c>
      <c r="F109" s="50" t="s">
        <v>0</v>
      </c>
      <c r="G109" s="45" t="s">
        <v>0</v>
      </c>
      <c r="H109" s="45" t="s">
        <v>0</v>
      </c>
      <c r="I109" s="45" t="s">
        <v>0</v>
      </c>
      <c r="J109" s="45" t="s">
        <v>0</v>
      </c>
      <c r="K109" s="45" t="s">
        <v>0</v>
      </c>
      <c r="L109" s="45" t="s">
        <v>0</v>
      </c>
      <c r="M109" s="45" t="s">
        <v>0</v>
      </c>
      <c r="N109" s="45" t="s">
        <v>0</v>
      </c>
      <c r="O109" s="45" t="s">
        <v>0</v>
      </c>
      <c r="P109" s="45" t="s">
        <v>0</v>
      </c>
      <c r="Q109" s="45" t="s">
        <v>0</v>
      </c>
      <c r="R109" s="45" t="s">
        <v>0</v>
      </c>
      <c r="S109" s="45" t="s">
        <v>0</v>
      </c>
      <c r="T109" s="45" t="s">
        <v>0</v>
      </c>
      <c r="U109" s="45" t="s">
        <v>0</v>
      </c>
      <c r="V109" s="45" t="s">
        <v>0</v>
      </c>
      <c r="W109" s="45" t="s">
        <v>0</v>
      </c>
      <c r="X109" s="45" t="s">
        <v>0</v>
      </c>
      <c r="Y109" s="45" t="s">
        <v>0</v>
      </c>
      <c r="Z109" s="45" t="s">
        <v>0</v>
      </c>
      <c r="AA109" s="45" t="s">
        <v>0</v>
      </c>
      <c r="AB109" s="45" t="s">
        <v>0</v>
      </c>
      <c r="AC109" s="45" t="s">
        <v>0</v>
      </c>
      <c r="AD109" s="45" t="s">
        <v>0</v>
      </c>
      <c r="AE109" s="45" t="s">
        <v>0</v>
      </c>
      <c r="AF109" s="45" t="s">
        <v>0</v>
      </c>
      <c r="AG109" s="45" t="s">
        <v>0</v>
      </c>
      <c r="AH109" s="45" t="s">
        <v>0</v>
      </c>
      <c r="AI109" s="45" t="s">
        <v>0</v>
      </c>
      <c r="AJ109" s="45" t="s">
        <v>0</v>
      </c>
      <c r="AK109" s="45" t="s">
        <v>0</v>
      </c>
      <c r="AL109" s="45" t="s">
        <v>0</v>
      </c>
      <c r="AM109" s="45" t="s">
        <v>0</v>
      </c>
      <c r="AN109" s="45" t="s">
        <v>0</v>
      </c>
      <c r="AO109" s="45" t="s">
        <v>0</v>
      </c>
      <c r="AP109" s="51" t="s">
        <v>0</v>
      </c>
      <c r="AR109" s="205">
        <v>0</v>
      </c>
      <c r="AS109" s="45">
        <v>0</v>
      </c>
      <c r="AT109" s="45">
        <v>0</v>
      </c>
      <c r="AU109" s="45">
        <v>0</v>
      </c>
      <c r="AV109" s="51">
        <v>0</v>
      </c>
    </row>
    <row r="110" spans="2:48" ht="16.5" customHeight="1" x14ac:dyDescent="0.2">
      <c r="B110" s="67">
        <v>44998</v>
      </c>
      <c r="C110" s="47">
        <v>138244</v>
      </c>
      <c r="D110" s="45">
        <v>127551</v>
      </c>
      <c r="E110" s="51">
        <v>112458</v>
      </c>
      <c r="F110" s="50" t="s">
        <v>0</v>
      </c>
      <c r="G110" s="45" t="s">
        <v>0</v>
      </c>
      <c r="H110" s="45" t="s">
        <v>0</v>
      </c>
      <c r="I110" s="45" t="s">
        <v>0</v>
      </c>
      <c r="J110" s="45" t="s">
        <v>0</v>
      </c>
      <c r="K110" s="45" t="s">
        <v>0</v>
      </c>
      <c r="L110" s="45" t="s">
        <v>0</v>
      </c>
      <c r="M110" s="45" t="s">
        <v>0</v>
      </c>
      <c r="N110" s="45" t="s">
        <v>0</v>
      </c>
      <c r="O110" s="45" t="s">
        <v>0</v>
      </c>
      <c r="P110" s="45" t="s">
        <v>0</v>
      </c>
      <c r="Q110" s="45" t="s">
        <v>0</v>
      </c>
      <c r="R110" s="45" t="s">
        <v>0</v>
      </c>
      <c r="S110" s="45" t="s">
        <v>0</v>
      </c>
      <c r="T110" s="45" t="s">
        <v>0</v>
      </c>
      <c r="U110" s="45" t="s">
        <v>0</v>
      </c>
      <c r="V110" s="45" t="s">
        <v>0</v>
      </c>
      <c r="W110" s="45" t="s">
        <v>0</v>
      </c>
      <c r="X110" s="45" t="s">
        <v>0</v>
      </c>
      <c r="Y110" s="45" t="s">
        <v>0</v>
      </c>
      <c r="Z110" s="45" t="s">
        <v>0</v>
      </c>
      <c r="AA110" s="45" t="s">
        <v>0</v>
      </c>
      <c r="AB110" s="45" t="s">
        <v>0</v>
      </c>
      <c r="AC110" s="45" t="s">
        <v>0</v>
      </c>
      <c r="AD110" s="45" t="s">
        <v>0</v>
      </c>
      <c r="AE110" s="45" t="s">
        <v>0</v>
      </c>
      <c r="AF110" s="45" t="s">
        <v>0</v>
      </c>
      <c r="AG110" s="45" t="s">
        <v>0</v>
      </c>
      <c r="AH110" s="45" t="s">
        <v>0</v>
      </c>
      <c r="AI110" s="45" t="s">
        <v>0</v>
      </c>
      <c r="AJ110" s="45" t="s">
        <v>0</v>
      </c>
      <c r="AK110" s="45" t="s">
        <v>0</v>
      </c>
      <c r="AL110" s="45" t="s">
        <v>0</v>
      </c>
      <c r="AM110" s="45" t="s">
        <v>0</v>
      </c>
      <c r="AN110" s="45" t="s">
        <v>0</v>
      </c>
      <c r="AO110" s="45" t="s">
        <v>0</v>
      </c>
      <c r="AP110" s="51" t="s">
        <v>0</v>
      </c>
      <c r="AR110" s="205">
        <v>0</v>
      </c>
      <c r="AS110" s="45">
        <v>0</v>
      </c>
      <c r="AT110" s="45">
        <v>0</v>
      </c>
      <c r="AU110" s="45">
        <v>0</v>
      </c>
      <c r="AV110" s="51">
        <v>0</v>
      </c>
    </row>
    <row r="111" spans="2:48" ht="16.5" customHeight="1" x14ac:dyDescent="0.2">
      <c r="B111" s="67">
        <v>45005</v>
      </c>
      <c r="C111" s="47">
        <v>138700</v>
      </c>
      <c r="D111" s="45">
        <v>127131</v>
      </c>
      <c r="E111" s="51">
        <v>112162</v>
      </c>
      <c r="F111" s="50" t="s">
        <v>0</v>
      </c>
      <c r="G111" s="45" t="s">
        <v>0</v>
      </c>
      <c r="H111" s="45" t="s">
        <v>0</v>
      </c>
      <c r="I111" s="45" t="s">
        <v>0</v>
      </c>
      <c r="J111" s="45" t="s">
        <v>0</v>
      </c>
      <c r="K111" s="45" t="s">
        <v>0</v>
      </c>
      <c r="L111" s="45" t="s">
        <v>0</v>
      </c>
      <c r="M111" s="45" t="s">
        <v>0</v>
      </c>
      <c r="N111" s="45" t="s">
        <v>0</v>
      </c>
      <c r="O111" s="45" t="s">
        <v>0</v>
      </c>
      <c r="P111" s="45" t="s">
        <v>0</v>
      </c>
      <c r="Q111" s="45" t="s">
        <v>0</v>
      </c>
      <c r="R111" s="45" t="s">
        <v>0</v>
      </c>
      <c r="S111" s="45" t="s">
        <v>0</v>
      </c>
      <c r="T111" s="45" t="s">
        <v>0</v>
      </c>
      <c r="U111" s="45" t="s">
        <v>0</v>
      </c>
      <c r="V111" s="45" t="s">
        <v>0</v>
      </c>
      <c r="W111" s="45" t="s">
        <v>0</v>
      </c>
      <c r="X111" s="45" t="s">
        <v>0</v>
      </c>
      <c r="Y111" s="45" t="s">
        <v>0</v>
      </c>
      <c r="Z111" s="45" t="s">
        <v>0</v>
      </c>
      <c r="AA111" s="45" t="s">
        <v>0</v>
      </c>
      <c r="AB111" s="45" t="s">
        <v>0</v>
      </c>
      <c r="AC111" s="45" t="s">
        <v>0</v>
      </c>
      <c r="AD111" s="45" t="s">
        <v>0</v>
      </c>
      <c r="AE111" s="45" t="s">
        <v>0</v>
      </c>
      <c r="AF111" s="45" t="s">
        <v>0</v>
      </c>
      <c r="AG111" s="45" t="s">
        <v>0</v>
      </c>
      <c r="AH111" s="45" t="s">
        <v>0</v>
      </c>
      <c r="AI111" s="45" t="s">
        <v>0</v>
      </c>
      <c r="AJ111" s="45" t="s">
        <v>0</v>
      </c>
      <c r="AK111" s="45" t="s">
        <v>0</v>
      </c>
      <c r="AL111" s="45" t="s">
        <v>0</v>
      </c>
      <c r="AM111" s="45" t="s">
        <v>0</v>
      </c>
      <c r="AN111" s="45" t="s">
        <v>0</v>
      </c>
      <c r="AO111" s="45" t="s">
        <v>0</v>
      </c>
      <c r="AP111" s="51" t="s">
        <v>0</v>
      </c>
      <c r="AR111" s="205">
        <v>0</v>
      </c>
      <c r="AS111" s="45">
        <v>0</v>
      </c>
      <c r="AT111" s="45">
        <v>0</v>
      </c>
      <c r="AU111" s="45">
        <v>0</v>
      </c>
      <c r="AV111" s="51">
        <v>0</v>
      </c>
    </row>
    <row r="112" spans="2:48" ht="16.5" customHeight="1" x14ac:dyDescent="0.2">
      <c r="B112" s="67">
        <v>45012</v>
      </c>
      <c r="C112" s="47">
        <v>134601</v>
      </c>
      <c r="D112" s="45">
        <v>124314</v>
      </c>
      <c r="E112" s="51">
        <v>109487</v>
      </c>
      <c r="F112" s="50" t="s">
        <v>0</v>
      </c>
      <c r="G112" s="45" t="s">
        <v>0</v>
      </c>
      <c r="H112" s="45" t="s">
        <v>0</v>
      </c>
      <c r="I112" s="45" t="s">
        <v>0</v>
      </c>
      <c r="J112" s="45" t="s">
        <v>0</v>
      </c>
      <c r="K112" s="45" t="s">
        <v>0</v>
      </c>
      <c r="L112" s="45" t="s">
        <v>0</v>
      </c>
      <c r="M112" s="45" t="s">
        <v>0</v>
      </c>
      <c r="N112" s="45" t="s">
        <v>0</v>
      </c>
      <c r="O112" s="45" t="s">
        <v>0</v>
      </c>
      <c r="P112" s="45" t="s">
        <v>0</v>
      </c>
      <c r="Q112" s="45" t="s">
        <v>0</v>
      </c>
      <c r="R112" s="45" t="s">
        <v>0</v>
      </c>
      <c r="S112" s="45" t="s">
        <v>0</v>
      </c>
      <c r="T112" s="45" t="s">
        <v>0</v>
      </c>
      <c r="U112" s="45" t="s">
        <v>0</v>
      </c>
      <c r="V112" s="45" t="s">
        <v>0</v>
      </c>
      <c r="W112" s="45" t="s">
        <v>0</v>
      </c>
      <c r="X112" s="45" t="s">
        <v>0</v>
      </c>
      <c r="Y112" s="45" t="s">
        <v>0</v>
      </c>
      <c r="Z112" s="45" t="s">
        <v>0</v>
      </c>
      <c r="AA112" s="45" t="s">
        <v>0</v>
      </c>
      <c r="AB112" s="45" t="s">
        <v>0</v>
      </c>
      <c r="AC112" s="45" t="s">
        <v>0</v>
      </c>
      <c r="AD112" s="45" t="s">
        <v>0</v>
      </c>
      <c r="AE112" s="45" t="s">
        <v>0</v>
      </c>
      <c r="AF112" s="45" t="s">
        <v>0</v>
      </c>
      <c r="AG112" s="45" t="s">
        <v>0</v>
      </c>
      <c r="AH112" s="45" t="s">
        <v>0</v>
      </c>
      <c r="AI112" s="45" t="s">
        <v>0</v>
      </c>
      <c r="AJ112" s="45" t="s">
        <v>0</v>
      </c>
      <c r="AK112" s="45" t="s">
        <v>0</v>
      </c>
      <c r="AL112" s="45" t="s">
        <v>0</v>
      </c>
      <c r="AM112" s="45" t="s">
        <v>0</v>
      </c>
      <c r="AN112" s="45" t="s">
        <v>0</v>
      </c>
      <c r="AO112" s="45" t="s">
        <v>0</v>
      </c>
      <c r="AP112" s="51" t="s">
        <v>0</v>
      </c>
      <c r="AR112" s="205">
        <v>0</v>
      </c>
      <c r="AS112" s="45">
        <v>0</v>
      </c>
      <c r="AT112" s="45">
        <v>0</v>
      </c>
      <c r="AU112" s="45">
        <v>0</v>
      </c>
      <c r="AV112" s="51">
        <v>0</v>
      </c>
    </row>
    <row r="113" spans="2:48" ht="16.5" customHeight="1" x14ac:dyDescent="0.2">
      <c r="B113" s="67">
        <v>45019</v>
      </c>
      <c r="C113" s="47">
        <v>136612</v>
      </c>
      <c r="D113" s="45">
        <v>127031</v>
      </c>
      <c r="E113" s="51">
        <v>112763</v>
      </c>
      <c r="F113" s="50" t="s">
        <v>0</v>
      </c>
      <c r="G113" s="45" t="s">
        <v>0</v>
      </c>
      <c r="H113" s="45" t="s">
        <v>0</v>
      </c>
      <c r="I113" s="45" t="s">
        <v>0</v>
      </c>
      <c r="J113" s="45" t="s">
        <v>0</v>
      </c>
      <c r="K113" s="45" t="s">
        <v>0</v>
      </c>
      <c r="L113" s="45" t="s">
        <v>0</v>
      </c>
      <c r="M113" s="45" t="s">
        <v>0</v>
      </c>
      <c r="N113" s="45" t="s">
        <v>0</v>
      </c>
      <c r="O113" s="45" t="s">
        <v>0</v>
      </c>
      <c r="P113" s="45" t="s">
        <v>0</v>
      </c>
      <c r="Q113" s="45" t="s">
        <v>0</v>
      </c>
      <c r="R113" s="45" t="s">
        <v>0</v>
      </c>
      <c r="S113" s="45" t="s">
        <v>0</v>
      </c>
      <c r="T113" s="45" t="s">
        <v>0</v>
      </c>
      <c r="U113" s="45" t="s">
        <v>0</v>
      </c>
      <c r="V113" s="45" t="s">
        <v>0</v>
      </c>
      <c r="W113" s="45" t="s">
        <v>0</v>
      </c>
      <c r="X113" s="45" t="s">
        <v>0</v>
      </c>
      <c r="Y113" s="45" t="s">
        <v>0</v>
      </c>
      <c r="Z113" s="45" t="s">
        <v>0</v>
      </c>
      <c r="AA113" s="45" t="s">
        <v>0</v>
      </c>
      <c r="AB113" s="45" t="s">
        <v>0</v>
      </c>
      <c r="AC113" s="45" t="s">
        <v>0</v>
      </c>
      <c r="AD113" s="45" t="s">
        <v>0</v>
      </c>
      <c r="AE113" s="45" t="s">
        <v>0</v>
      </c>
      <c r="AF113" s="45" t="s">
        <v>0</v>
      </c>
      <c r="AG113" s="45" t="s">
        <v>0</v>
      </c>
      <c r="AH113" s="45" t="s">
        <v>0</v>
      </c>
      <c r="AI113" s="45" t="s">
        <v>0</v>
      </c>
      <c r="AJ113" s="45" t="s">
        <v>0</v>
      </c>
      <c r="AK113" s="45" t="s">
        <v>0</v>
      </c>
      <c r="AL113" s="45" t="s">
        <v>0</v>
      </c>
      <c r="AM113" s="45" t="s">
        <v>0</v>
      </c>
      <c r="AN113" s="45" t="s">
        <v>0</v>
      </c>
      <c r="AO113" s="45" t="s">
        <v>0</v>
      </c>
      <c r="AP113" s="51" t="s">
        <v>0</v>
      </c>
      <c r="AR113" s="205">
        <v>0</v>
      </c>
      <c r="AS113" s="45">
        <v>0</v>
      </c>
      <c r="AT113" s="45">
        <v>0</v>
      </c>
      <c r="AU113" s="45">
        <v>0</v>
      </c>
      <c r="AV113" s="51">
        <v>0</v>
      </c>
    </row>
    <row r="114" spans="2:48" s="23" customFormat="1" ht="16.5" customHeight="1" x14ac:dyDescent="0.2">
      <c r="B114" s="67">
        <v>45026</v>
      </c>
      <c r="C114" s="47">
        <v>141649</v>
      </c>
      <c r="D114" s="45">
        <v>132245</v>
      </c>
      <c r="E114" s="51">
        <v>118393</v>
      </c>
      <c r="F114" s="50" t="s">
        <v>0</v>
      </c>
      <c r="G114" s="45" t="s">
        <v>0</v>
      </c>
      <c r="H114" s="45" t="s">
        <v>0</v>
      </c>
      <c r="I114" s="45" t="s">
        <v>0</v>
      </c>
      <c r="J114" s="45" t="s">
        <v>0</v>
      </c>
      <c r="K114" s="45" t="s">
        <v>0</v>
      </c>
      <c r="L114" s="45" t="s">
        <v>0</v>
      </c>
      <c r="M114" s="45" t="s">
        <v>0</v>
      </c>
      <c r="N114" s="45" t="s">
        <v>0</v>
      </c>
      <c r="O114" s="45" t="s">
        <v>0</v>
      </c>
      <c r="P114" s="45" t="s">
        <v>0</v>
      </c>
      <c r="Q114" s="45" t="s">
        <v>0</v>
      </c>
      <c r="R114" s="45" t="s">
        <v>0</v>
      </c>
      <c r="S114" s="45" t="s">
        <v>0</v>
      </c>
      <c r="T114" s="45" t="s">
        <v>0</v>
      </c>
      <c r="U114" s="45" t="s">
        <v>0</v>
      </c>
      <c r="V114" s="45" t="s">
        <v>0</v>
      </c>
      <c r="W114" s="45" t="s">
        <v>0</v>
      </c>
      <c r="X114" s="45" t="s">
        <v>0</v>
      </c>
      <c r="Y114" s="45" t="s">
        <v>0</v>
      </c>
      <c r="Z114" s="45" t="s">
        <v>0</v>
      </c>
      <c r="AA114" s="45" t="s">
        <v>0</v>
      </c>
      <c r="AB114" s="45" t="s">
        <v>0</v>
      </c>
      <c r="AC114" s="45" t="s">
        <v>0</v>
      </c>
      <c r="AD114" s="45" t="s">
        <v>0</v>
      </c>
      <c r="AE114" s="45" t="s">
        <v>0</v>
      </c>
      <c r="AF114" s="45" t="s">
        <v>0</v>
      </c>
      <c r="AG114" s="45" t="s">
        <v>0</v>
      </c>
      <c r="AH114" s="45" t="s">
        <v>0</v>
      </c>
      <c r="AI114" s="45" t="s">
        <v>0</v>
      </c>
      <c r="AJ114" s="45" t="s">
        <v>0</v>
      </c>
      <c r="AK114" s="45" t="s">
        <v>0</v>
      </c>
      <c r="AL114" s="45" t="s">
        <v>0</v>
      </c>
      <c r="AM114" s="45" t="s">
        <v>0</v>
      </c>
      <c r="AN114" s="45" t="s">
        <v>0</v>
      </c>
      <c r="AO114" s="45" t="s">
        <v>0</v>
      </c>
      <c r="AP114" s="51" t="s">
        <v>0</v>
      </c>
      <c r="AR114" s="205">
        <v>0</v>
      </c>
      <c r="AS114" s="45">
        <v>0</v>
      </c>
      <c r="AT114" s="45">
        <v>0</v>
      </c>
      <c r="AU114" s="45">
        <v>0</v>
      </c>
      <c r="AV114" s="51">
        <v>0</v>
      </c>
    </row>
    <row r="115" spans="2:48" s="23" customFormat="1" ht="16.5" customHeight="1" x14ac:dyDescent="0.2">
      <c r="B115" s="67">
        <v>45033</v>
      </c>
      <c r="C115" s="47">
        <v>137592</v>
      </c>
      <c r="D115" s="45">
        <v>128051</v>
      </c>
      <c r="E115" s="51">
        <v>115057</v>
      </c>
      <c r="F115" s="50" t="s">
        <v>0</v>
      </c>
      <c r="G115" s="45" t="s">
        <v>0</v>
      </c>
      <c r="H115" s="45" t="s">
        <v>0</v>
      </c>
      <c r="I115" s="45" t="s">
        <v>0</v>
      </c>
      <c r="J115" s="45" t="s">
        <v>0</v>
      </c>
      <c r="K115" s="45" t="s">
        <v>0</v>
      </c>
      <c r="L115" s="45" t="s">
        <v>0</v>
      </c>
      <c r="M115" s="45" t="s">
        <v>0</v>
      </c>
      <c r="N115" s="45" t="s">
        <v>0</v>
      </c>
      <c r="O115" s="45" t="s">
        <v>0</v>
      </c>
      <c r="P115" s="45" t="s">
        <v>0</v>
      </c>
      <c r="Q115" s="45" t="s">
        <v>0</v>
      </c>
      <c r="R115" s="45" t="s">
        <v>0</v>
      </c>
      <c r="S115" s="45" t="s">
        <v>0</v>
      </c>
      <c r="T115" s="45" t="s">
        <v>0</v>
      </c>
      <c r="U115" s="45" t="s">
        <v>0</v>
      </c>
      <c r="V115" s="45" t="s">
        <v>0</v>
      </c>
      <c r="W115" s="45" t="s">
        <v>0</v>
      </c>
      <c r="X115" s="45" t="s">
        <v>0</v>
      </c>
      <c r="Y115" s="45" t="s">
        <v>0</v>
      </c>
      <c r="Z115" s="45" t="s">
        <v>0</v>
      </c>
      <c r="AA115" s="45" t="s">
        <v>0</v>
      </c>
      <c r="AB115" s="45" t="s">
        <v>0</v>
      </c>
      <c r="AC115" s="45" t="s">
        <v>0</v>
      </c>
      <c r="AD115" s="45" t="s">
        <v>0</v>
      </c>
      <c r="AE115" s="45" t="s">
        <v>0</v>
      </c>
      <c r="AF115" s="45" t="s">
        <v>0</v>
      </c>
      <c r="AG115" s="45" t="s">
        <v>0</v>
      </c>
      <c r="AH115" s="45" t="s">
        <v>0</v>
      </c>
      <c r="AI115" s="45" t="s">
        <v>0</v>
      </c>
      <c r="AJ115" s="45" t="s">
        <v>0</v>
      </c>
      <c r="AK115" s="45" t="s">
        <v>0</v>
      </c>
      <c r="AL115" s="45" t="s">
        <v>0</v>
      </c>
      <c r="AM115" s="45" t="s">
        <v>0</v>
      </c>
      <c r="AN115" s="45" t="s">
        <v>0</v>
      </c>
      <c r="AO115" s="45" t="s">
        <v>0</v>
      </c>
      <c r="AP115" s="51" t="s">
        <v>0</v>
      </c>
      <c r="AR115" s="205">
        <v>0</v>
      </c>
      <c r="AS115" s="45">
        <v>0</v>
      </c>
      <c r="AT115" s="45">
        <v>0</v>
      </c>
      <c r="AU115" s="45">
        <v>0</v>
      </c>
      <c r="AV115" s="51">
        <v>0</v>
      </c>
    </row>
    <row r="116" spans="2:48" s="23" customFormat="1" ht="16.5" customHeight="1" x14ac:dyDescent="0.2">
      <c r="B116" s="67">
        <v>45040</v>
      </c>
      <c r="C116" s="47">
        <v>134956</v>
      </c>
      <c r="D116" s="45">
        <v>124736</v>
      </c>
      <c r="E116" s="51">
        <v>111934</v>
      </c>
      <c r="F116" s="50" t="s">
        <v>0</v>
      </c>
      <c r="G116" s="45" t="s">
        <v>0</v>
      </c>
      <c r="H116" s="45" t="s">
        <v>0</v>
      </c>
      <c r="I116" s="45" t="s">
        <v>0</v>
      </c>
      <c r="J116" s="45" t="s">
        <v>0</v>
      </c>
      <c r="K116" s="45" t="s">
        <v>0</v>
      </c>
      <c r="L116" s="45" t="s">
        <v>0</v>
      </c>
      <c r="M116" s="45" t="s">
        <v>0</v>
      </c>
      <c r="N116" s="45" t="s">
        <v>0</v>
      </c>
      <c r="O116" s="45" t="s">
        <v>0</v>
      </c>
      <c r="P116" s="45" t="s">
        <v>0</v>
      </c>
      <c r="Q116" s="45" t="s">
        <v>0</v>
      </c>
      <c r="R116" s="45" t="s">
        <v>0</v>
      </c>
      <c r="S116" s="45" t="s">
        <v>0</v>
      </c>
      <c r="T116" s="45" t="s">
        <v>0</v>
      </c>
      <c r="U116" s="45" t="s">
        <v>0</v>
      </c>
      <c r="V116" s="45" t="s">
        <v>0</v>
      </c>
      <c r="W116" s="45" t="s">
        <v>0</v>
      </c>
      <c r="X116" s="45" t="s">
        <v>0</v>
      </c>
      <c r="Y116" s="45" t="s">
        <v>0</v>
      </c>
      <c r="Z116" s="45" t="s">
        <v>0</v>
      </c>
      <c r="AA116" s="45" t="s">
        <v>0</v>
      </c>
      <c r="AB116" s="45" t="s">
        <v>0</v>
      </c>
      <c r="AC116" s="45" t="s">
        <v>0</v>
      </c>
      <c r="AD116" s="45" t="s">
        <v>0</v>
      </c>
      <c r="AE116" s="45" t="s">
        <v>0</v>
      </c>
      <c r="AF116" s="45" t="s">
        <v>0</v>
      </c>
      <c r="AG116" s="45" t="s">
        <v>0</v>
      </c>
      <c r="AH116" s="45" t="s">
        <v>0</v>
      </c>
      <c r="AI116" s="45" t="s">
        <v>0</v>
      </c>
      <c r="AJ116" s="45" t="s">
        <v>0</v>
      </c>
      <c r="AK116" s="45" t="s">
        <v>0</v>
      </c>
      <c r="AL116" s="45" t="s">
        <v>0</v>
      </c>
      <c r="AM116" s="45" t="s">
        <v>0</v>
      </c>
      <c r="AN116" s="45" t="s">
        <v>0</v>
      </c>
      <c r="AO116" s="45" t="s">
        <v>0</v>
      </c>
      <c r="AP116" s="51" t="s">
        <v>0</v>
      </c>
      <c r="AR116" s="205">
        <v>0</v>
      </c>
      <c r="AS116" s="45">
        <v>0</v>
      </c>
      <c r="AT116" s="45">
        <v>0</v>
      </c>
      <c r="AU116" s="45">
        <v>0</v>
      </c>
      <c r="AV116" s="51">
        <v>0</v>
      </c>
    </row>
    <row r="117" spans="2:48" s="23" customFormat="1" ht="16.5" customHeight="1" x14ac:dyDescent="0.2">
      <c r="B117" s="67">
        <v>45047</v>
      </c>
      <c r="C117" s="47">
        <v>137274</v>
      </c>
      <c r="D117" s="45">
        <v>127475</v>
      </c>
      <c r="E117" s="51">
        <v>113545</v>
      </c>
      <c r="F117" s="50" t="s">
        <v>0</v>
      </c>
      <c r="G117" s="45" t="s">
        <v>0</v>
      </c>
      <c r="H117" s="45" t="s">
        <v>0</v>
      </c>
      <c r="I117" s="45" t="s">
        <v>0</v>
      </c>
      <c r="J117" s="45" t="s">
        <v>0</v>
      </c>
      <c r="K117" s="45" t="s">
        <v>0</v>
      </c>
      <c r="L117" s="45" t="s">
        <v>0</v>
      </c>
      <c r="M117" s="45" t="s">
        <v>0</v>
      </c>
      <c r="N117" s="45" t="s">
        <v>0</v>
      </c>
      <c r="O117" s="45" t="s">
        <v>0</v>
      </c>
      <c r="P117" s="45" t="s">
        <v>0</v>
      </c>
      <c r="Q117" s="45" t="s">
        <v>0</v>
      </c>
      <c r="R117" s="45" t="s">
        <v>0</v>
      </c>
      <c r="S117" s="45" t="s">
        <v>0</v>
      </c>
      <c r="T117" s="45" t="s">
        <v>0</v>
      </c>
      <c r="U117" s="45" t="s">
        <v>0</v>
      </c>
      <c r="V117" s="45" t="s">
        <v>0</v>
      </c>
      <c r="W117" s="45" t="s">
        <v>0</v>
      </c>
      <c r="X117" s="45" t="s">
        <v>0</v>
      </c>
      <c r="Y117" s="45" t="s">
        <v>0</v>
      </c>
      <c r="Z117" s="45" t="s">
        <v>0</v>
      </c>
      <c r="AA117" s="45" t="s">
        <v>0</v>
      </c>
      <c r="AB117" s="45" t="s">
        <v>0</v>
      </c>
      <c r="AC117" s="45" t="s">
        <v>0</v>
      </c>
      <c r="AD117" s="45" t="s">
        <v>0</v>
      </c>
      <c r="AE117" s="45" t="s">
        <v>0</v>
      </c>
      <c r="AF117" s="45" t="s">
        <v>0</v>
      </c>
      <c r="AG117" s="45" t="s">
        <v>0</v>
      </c>
      <c r="AH117" s="45" t="s">
        <v>0</v>
      </c>
      <c r="AI117" s="45" t="s">
        <v>0</v>
      </c>
      <c r="AJ117" s="45" t="s">
        <v>0</v>
      </c>
      <c r="AK117" s="45" t="s">
        <v>0</v>
      </c>
      <c r="AL117" s="45" t="s">
        <v>0</v>
      </c>
      <c r="AM117" s="45" t="s">
        <v>0</v>
      </c>
      <c r="AN117" s="45" t="s">
        <v>0</v>
      </c>
      <c r="AO117" s="45" t="s">
        <v>0</v>
      </c>
      <c r="AP117" s="51" t="s">
        <v>0</v>
      </c>
      <c r="AR117" s="205">
        <v>0</v>
      </c>
      <c r="AS117" s="45">
        <v>0</v>
      </c>
      <c r="AT117" s="45">
        <v>0</v>
      </c>
      <c r="AU117" s="45">
        <v>0</v>
      </c>
      <c r="AV117" s="51">
        <v>0</v>
      </c>
    </row>
    <row r="118" spans="2:48" s="23" customFormat="1" ht="16.5" customHeight="1" x14ac:dyDescent="0.2">
      <c r="B118" s="67">
        <v>45054</v>
      </c>
      <c r="C118" s="47">
        <v>137255</v>
      </c>
      <c r="D118" s="45">
        <v>127671</v>
      </c>
      <c r="E118" s="51">
        <v>113356</v>
      </c>
      <c r="F118" s="50" t="s">
        <v>0</v>
      </c>
      <c r="G118" s="45" t="s">
        <v>0</v>
      </c>
      <c r="H118" s="45" t="s">
        <v>0</v>
      </c>
      <c r="I118" s="45" t="s">
        <v>0</v>
      </c>
      <c r="J118" s="45" t="s">
        <v>0</v>
      </c>
      <c r="K118" s="45" t="s">
        <v>0</v>
      </c>
      <c r="L118" s="45" t="s">
        <v>0</v>
      </c>
      <c r="M118" s="45" t="s">
        <v>0</v>
      </c>
      <c r="N118" s="45" t="s">
        <v>0</v>
      </c>
      <c r="O118" s="45" t="s">
        <v>0</v>
      </c>
      <c r="P118" s="45" t="s">
        <v>0</v>
      </c>
      <c r="Q118" s="45" t="s">
        <v>0</v>
      </c>
      <c r="R118" s="45" t="s">
        <v>0</v>
      </c>
      <c r="S118" s="45" t="s">
        <v>0</v>
      </c>
      <c r="T118" s="45" t="s">
        <v>0</v>
      </c>
      <c r="U118" s="45" t="s">
        <v>0</v>
      </c>
      <c r="V118" s="45" t="s">
        <v>0</v>
      </c>
      <c r="W118" s="45" t="s">
        <v>0</v>
      </c>
      <c r="X118" s="45" t="s">
        <v>0</v>
      </c>
      <c r="Y118" s="45" t="s">
        <v>0</v>
      </c>
      <c r="Z118" s="45" t="s">
        <v>0</v>
      </c>
      <c r="AA118" s="45" t="s">
        <v>0</v>
      </c>
      <c r="AB118" s="45" t="s">
        <v>0</v>
      </c>
      <c r="AC118" s="45" t="s">
        <v>0</v>
      </c>
      <c r="AD118" s="45" t="s">
        <v>0</v>
      </c>
      <c r="AE118" s="45" t="s">
        <v>0</v>
      </c>
      <c r="AF118" s="45" t="s">
        <v>0</v>
      </c>
      <c r="AG118" s="45" t="s">
        <v>0</v>
      </c>
      <c r="AH118" s="45" t="s">
        <v>0</v>
      </c>
      <c r="AI118" s="45" t="s">
        <v>0</v>
      </c>
      <c r="AJ118" s="45" t="s">
        <v>0</v>
      </c>
      <c r="AK118" s="45" t="s">
        <v>0</v>
      </c>
      <c r="AL118" s="45" t="s">
        <v>0</v>
      </c>
      <c r="AM118" s="45" t="s">
        <v>0</v>
      </c>
      <c r="AN118" s="45" t="s">
        <v>0</v>
      </c>
      <c r="AO118" s="45" t="s">
        <v>0</v>
      </c>
      <c r="AP118" s="51" t="s">
        <v>0</v>
      </c>
      <c r="AR118" s="205">
        <v>0</v>
      </c>
      <c r="AS118" s="45">
        <v>0</v>
      </c>
      <c r="AT118" s="45">
        <v>0</v>
      </c>
      <c r="AU118" s="45">
        <v>0</v>
      </c>
      <c r="AV118" s="51">
        <v>0</v>
      </c>
    </row>
    <row r="119" spans="2:48" s="23" customFormat="1" ht="16.5" customHeight="1" x14ac:dyDescent="0.2">
      <c r="B119" s="67">
        <v>45061</v>
      </c>
      <c r="C119" s="47">
        <v>135061</v>
      </c>
      <c r="D119" s="45">
        <v>124996</v>
      </c>
      <c r="E119" s="51">
        <v>111757</v>
      </c>
      <c r="F119" s="50" t="s">
        <v>0</v>
      </c>
      <c r="G119" s="45" t="s">
        <v>0</v>
      </c>
      <c r="H119" s="45" t="s">
        <v>0</v>
      </c>
      <c r="I119" s="45" t="s">
        <v>0</v>
      </c>
      <c r="J119" s="45" t="s">
        <v>0</v>
      </c>
      <c r="K119" s="45" t="s">
        <v>0</v>
      </c>
      <c r="L119" s="45" t="s">
        <v>0</v>
      </c>
      <c r="M119" s="45" t="s">
        <v>0</v>
      </c>
      <c r="N119" s="45" t="s">
        <v>0</v>
      </c>
      <c r="O119" s="45" t="s">
        <v>0</v>
      </c>
      <c r="P119" s="45" t="s">
        <v>0</v>
      </c>
      <c r="Q119" s="45" t="s">
        <v>0</v>
      </c>
      <c r="R119" s="45" t="s">
        <v>0</v>
      </c>
      <c r="S119" s="45" t="s">
        <v>0</v>
      </c>
      <c r="T119" s="45" t="s">
        <v>0</v>
      </c>
      <c r="U119" s="45" t="s">
        <v>0</v>
      </c>
      <c r="V119" s="45" t="s">
        <v>0</v>
      </c>
      <c r="W119" s="45" t="s">
        <v>0</v>
      </c>
      <c r="X119" s="45" t="s">
        <v>0</v>
      </c>
      <c r="Y119" s="45" t="s">
        <v>0</v>
      </c>
      <c r="Z119" s="45" t="s">
        <v>0</v>
      </c>
      <c r="AA119" s="45" t="s">
        <v>0</v>
      </c>
      <c r="AB119" s="45" t="s">
        <v>0</v>
      </c>
      <c r="AC119" s="45" t="s">
        <v>0</v>
      </c>
      <c r="AD119" s="45" t="s">
        <v>0</v>
      </c>
      <c r="AE119" s="45" t="s">
        <v>0</v>
      </c>
      <c r="AF119" s="45" t="s">
        <v>0</v>
      </c>
      <c r="AG119" s="45" t="s">
        <v>0</v>
      </c>
      <c r="AH119" s="45" t="s">
        <v>0</v>
      </c>
      <c r="AI119" s="45" t="s">
        <v>0</v>
      </c>
      <c r="AJ119" s="45" t="s">
        <v>0</v>
      </c>
      <c r="AK119" s="45" t="s">
        <v>0</v>
      </c>
      <c r="AL119" s="45" t="s">
        <v>0</v>
      </c>
      <c r="AM119" s="45" t="s">
        <v>0</v>
      </c>
      <c r="AN119" s="45" t="s">
        <v>0</v>
      </c>
      <c r="AO119" s="45" t="s">
        <v>0</v>
      </c>
      <c r="AP119" s="51" t="s">
        <v>0</v>
      </c>
      <c r="AR119" s="205">
        <v>0</v>
      </c>
      <c r="AS119" s="45">
        <v>0</v>
      </c>
      <c r="AT119" s="45">
        <v>0</v>
      </c>
      <c r="AU119" s="45">
        <v>0</v>
      </c>
      <c r="AV119" s="51">
        <v>0</v>
      </c>
    </row>
    <row r="120" spans="2:48" s="23" customFormat="1" ht="16.5" customHeight="1" x14ac:dyDescent="0.2">
      <c r="B120" s="67">
        <v>45068</v>
      </c>
      <c r="C120" s="47">
        <v>128254</v>
      </c>
      <c r="D120" s="45">
        <v>118607</v>
      </c>
      <c r="E120" s="51">
        <v>106335</v>
      </c>
      <c r="F120" s="50" t="s">
        <v>0</v>
      </c>
      <c r="G120" s="45" t="s">
        <v>0</v>
      </c>
      <c r="H120" s="45" t="s">
        <v>0</v>
      </c>
      <c r="I120" s="45" t="s">
        <v>0</v>
      </c>
      <c r="J120" s="45" t="s">
        <v>0</v>
      </c>
      <c r="K120" s="45" t="s">
        <v>0</v>
      </c>
      <c r="L120" s="45" t="s">
        <v>0</v>
      </c>
      <c r="M120" s="45" t="s">
        <v>0</v>
      </c>
      <c r="N120" s="45" t="s">
        <v>0</v>
      </c>
      <c r="O120" s="45" t="s">
        <v>0</v>
      </c>
      <c r="P120" s="45" t="s">
        <v>0</v>
      </c>
      <c r="Q120" s="45" t="s">
        <v>0</v>
      </c>
      <c r="R120" s="45" t="s">
        <v>0</v>
      </c>
      <c r="S120" s="45" t="s">
        <v>0</v>
      </c>
      <c r="T120" s="45" t="s">
        <v>0</v>
      </c>
      <c r="U120" s="45" t="s">
        <v>0</v>
      </c>
      <c r="V120" s="45" t="s">
        <v>0</v>
      </c>
      <c r="W120" s="45" t="s">
        <v>0</v>
      </c>
      <c r="X120" s="45" t="s">
        <v>0</v>
      </c>
      <c r="Y120" s="45" t="s">
        <v>0</v>
      </c>
      <c r="Z120" s="45" t="s">
        <v>0</v>
      </c>
      <c r="AA120" s="45" t="s">
        <v>0</v>
      </c>
      <c r="AB120" s="45" t="s">
        <v>0</v>
      </c>
      <c r="AC120" s="45" t="s">
        <v>0</v>
      </c>
      <c r="AD120" s="45" t="s">
        <v>0</v>
      </c>
      <c r="AE120" s="45" t="s">
        <v>0</v>
      </c>
      <c r="AF120" s="45" t="s">
        <v>0</v>
      </c>
      <c r="AG120" s="45" t="s">
        <v>0</v>
      </c>
      <c r="AH120" s="45" t="s">
        <v>0</v>
      </c>
      <c r="AI120" s="45" t="s">
        <v>0</v>
      </c>
      <c r="AJ120" s="45" t="s">
        <v>0</v>
      </c>
      <c r="AK120" s="45" t="s">
        <v>0</v>
      </c>
      <c r="AL120" s="45" t="s">
        <v>0</v>
      </c>
      <c r="AM120" s="45" t="s">
        <v>0</v>
      </c>
      <c r="AN120" s="45" t="s">
        <v>0</v>
      </c>
      <c r="AO120" s="45" t="s">
        <v>0</v>
      </c>
      <c r="AP120" s="51" t="s">
        <v>0</v>
      </c>
      <c r="AR120" s="205">
        <v>0</v>
      </c>
      <c r="AS120" s="45">
        <v>0</v>
      </c>
      <c r="AT120" s="45">
        <v>0</v>
      </c>
      <c r="AU120" s="45">
        <v>0</v>
      </c>
      <c r="AV120" s="51">
        <v>0</v>
      </c>
    </row>
    <row r="121" spans="2:48" s="23" customFormat="1" ht="16.5" customHeight="1" x14ac:dyDescent="0.2">
      <c r="B121" s="67">
        <v>45075</v>
      </c>
      <c r="C121" s="47">
        <v>135035</v>
      </c>
      <c r="D121" s="45">
        <v>125239</v>
      </c>
      <c r="E121" s="51">
        <v>111456</v>
      </c>
      <c r="F121" s="50" t="s">
        <v>0</v>
      </c>
      <c r="G121" s="45" t="s">
        <v>0</v>
      </c>
      <c r="H121" s="45" t="s">
        <v>0</v>
      </c>
      <c r="I121" s="45" t="s">
        <v>0</v>
      </c>
      <c r="J121" s="45" t="s">
        <v>0</v>
      </c>
      <c r="K121" s="45" t="s">
        <v>0</v>
      </c>
      <c r="L121" s="45" t="s">
        <v>0</v>
      </c>
      <c r="M121" s="45" t="s">
        <v>0</v>
      </c>
      <c r="N121" s="45" t="s">
        <v>0</v>
      </c>
      <c r="O121" s="45" t="s">
        <v>0</v>
      </c>
      <c r="P121" s="45" t="s">
        <v>0</v>
      </c>
      <c r="Q121" s="45" t="s">
        <v>0</v>
      </c>
      <c r="R121" s="45" t="s">
        <v>0</v>
      </c>
      <c r="S121" s="45" t="s">
        <v>0</v>
      </c>
      <c r="T121" s="45" t="s">
        <v>0</v>
      </c>
      <c r="U121" s="45" t="s">
        <v>0</v>
      </c>
      <c r="V121" s="45" t="s">
        <v>0</v>
      </c>
      <c r="W121" s="45" t="s">
        <v>0</v>
      </c>
      <c r="X121" s="45" t="s">
        <v>0</v>
      </c>
      <c r="Y121" s="45" t="s">
        <v>0</v>
      </c>
      <c r="Z121" s="45" t="s">
        <v>0</v>
      </c>
      <c r="AA121" s="45" t="s">
        <v>0</v>
      </c>
      <c r="AB121" s="45" t="s">
        <v>0</v>
      </c>
      <c r="AC121" s="45" t="s">
        <v>0</v>
      </c>
      <c r="AD121" s="45" t="s">
        <v>0</v>
      </c>
      <c r="AE121" s="45" t="s">
        <v>0</v>
      </c>
      <c r="AF121" s="45" t="s">
        <v>0</v>
      </c>
      <c r="AG121" s="45" t="s">
        <v>0</v>
      </c>
      <c r="AH121" s="45" t="s">
        <v>0</v>
      </c>
      <c r="AI121" s="45" t="s">
        <v>0</v>
      </c>
      <c r="AJ121" s="45" t="s">
        <v>0</v>
      </c>
      <c r="AK121" s="45" t="s">
        <v>0</v>
      </c>
      <c r="AL121" s="45" t="s">
        <v>0</v>
      </c>
      <c r="AM121" s="45" t="s">
        <v>0</v>
      </c>
      <c r="AN121" s="45" t="s">
        <v>0</v>
      </c>
      <c r="AO121" s="45" t="s">
        <v>0</v>
      </c>
      <c r="AP121" s="51" t="s">
        <v>0</v>
      </c>
      <c r="AR121" s="205">
        <v>0</v>
      </c>
      <c r="AS121" s="45">
        <v>0</v>
      </c>
      <c r="AT121" s="45">
        <v>0</v>
      </c>
      <c r="AU121" s="45">
        <v>0</v>
      </c>
      <c r="AV121" s="51">
        <v>0</v>
      </c>
    </row>
    <row r="122" spans="2:48" s="23" customFormat="1" ht="16.5" customHeight="1" x14ac:dyDescent="0.2">
      <c r="B122" s="67">
        <v>45082</v>
      </c>
      <c r="C122" s="47">
        <v>128167</v>
      </c>
      <c r="D122" s="45">
        <v>119335</v>
      </c>
      <c r="E122" s="51">
        <v>106867</v>
      </c>
      <c r="F122" s="50" t="s">
        <v>0</v>
      </c>
      <c r="G122" s="45" t="s">
        <v>0</v>
      </c>
      <c r="H122" s="45" t="s">
        <v>0</v>
      </c>
      <c r="I122" s="45" t="s">
        <v>0</v>
      </c>
      <c r="J122" s="45" t="s">
        <v>0</v>
      </c>
      <c r="K122" s="45" t="s">
        <v>0</v>
      </c>
      <c r="L122" s="45" t="s">
        <v>0</v>
      </c>
      <c r="M122" s="45" t="s">
        <v>0</v>
      </c>
      <c r="N122" s="45" t="s">
        <v>0</v>
      </c>
      <c r="O122" s="45" t="s">
        <v>0</v>
      </c>
      <c r="P122" s="45" t="s">
        <v>0</v>
      </c>
      <c r="Q122" s="45" t="s">
        <v>0</v>
      </c>
      <c r="R122" s="45" t="s">
        <v>0</v>
      </c>
      <c r="S122" s="45" t="s">
        <v>0</v>
      </c>
      <c r="T122" s="45" t="s">
        <v>0</v>
      </c>
      <c r="U122" s="45" t="s">
        <v>0</v>
      </c>
      <c r="V122" s="45" t="s">
        <v>0</v>
      </c>
      <c r="W122" s="45" t="s">
        <v>0</v>
      </c>
      <c r="X122" s="45" t="s">
        <v>0</v>
      </c>
      <c r="Y122" s="45" t="s">
        <v>0</v>
      </c>
      <c r="Z122" s="45" t="s">
        <v>0</v>
      </c>
      <c r="AA122" s="45" t="s">
        <v>0</v>
      </c>
      <c r="AB122" s="45" t="s">
        <v>0</v>
      </c>
      <c r="AC122" s="45" t="s">
        <v>0</v>
      </c>
      <c r="AD122" s="45" t="s">
        <v>0</v>
      </c>
      <c r="AE122" s="45" t="s">
        <v>0</v>
      </c>
      <c r="AF122" s="45" t="s">
        <v>0</v>
      </c>
      <c r="AG122" s="45" t="s">
        <v>0</v>
      </c>
      <c r="AH122" s="45" t="s">
        <v>0</v>
      </c>
      <c r="AI122" s="45" t="s">
        <v>0</v>
      </c>
      <c r="AJ122" s="45" t="s">
        <v>0</v>
      </c>
      <c r="AK122" s="45" t="s">
        <v>0</v>
      </c>
      <c r="AL122" s="45" t="s">
        <v>0</v>
      </c>
      <c r="AM122" s="45" t="s">
        <v>0</v>
      </c>
      <c r="AN122" s="45" t="s">
        <v>0</v>
      </c>
      <c r="AO122" s="45" t="s">
        <v>0</v>
      </c>
      <c r="AP122" s="51" t="s">
        <v>0</v>
      </c>
      <c r="AR122" s="205">
        <v>0</v>
      </c>
      <c r="AS122" s="45">
        <v>0</v>
      </c>
      <c r="AT122" s="45">
        <v>0</v>
      </c>
      <c r="AU122" s="45">
        <v>0</v>
      </c>
      <c r="AV122" s="51">
        <v>0</v>
      </c>
    </row>
    <row r="123" spans="2:48" s="23" customFormat="1" ht="16.5" customHeight="1" x14ac:dyDescent="0.2">
      <c r="B123" s="67">
        <v>45089</v>
      </c>
      <c r="C123" s="47">
        <v>124848</v>
      </c>
      <c r="D123" s="45">
        <v>115346</v>
      </c>
      <c r="E123" s="51">
        <v>103510</v>
      </c>
      <c r="F123" s="50" t="s">
        <v>0</v>
      </c>
      <c r="G123" s="45" t="s">
        <v>0</v>
      </c>
      <c r="H123" s="45" t="s">
        <v>0</v>
      </c>
      <c r="I123" s="45" t="s">
        <v>0</v>
      </c>
      <c r="J123" s="45" t="s">
        <v>0</v>
      </c>
      <c r="K123" s="45" t="s">
        <v>0</v>
      </c>
      <c r="L123" s="45" t="s">
        <v>0</v>
      </c>
      <c r="M123" s="45" t="s">
        <v>0</v>
      </c>
      <c r="N123" s="45" t="s">
        <v>0</v>
      </c>
      <c r="O123" s="45" t="s">
        <v>0</v>
      </c>
      <c r="P123" s="45" t="s">
        <v>0</v>
      </c>
      <c r="Q123" s="45" t="s">
        <v>0</v>
      </c>
      <c r="R123" s="45" t="s">
        <v>0</v>
      </c>
      <c r="S123" s="45" t="s">
        <v>0</v>
      </c>
      <c r="T123" s="45" t="s">
        <v>0</v>
      </c>
      <c r="U123" s="45" t="s">
        <v>0</v>
      </c>
      <c r="V123" s="45" t="s">
        <v>0</v>
      </c>
      <c r="W123" s="45" t="s">
        <v>0</v>
      </c>
      <c r="X123" s="45" t="s">
        <v>0</v>
      </c>
      <c r="Y123" s="45" t="s">
        <v>0</v>
      </c>
      <c r="Z123" s="45" t="s">
        <v>0</v>
      </c>
      <c r="AA123" s="45" t="s">
        <v>0</v>
      </c>
      <c r="AB123" s="45" t="s">
        <v>0</v>
      </c>
      <c r="AC123" s="45" t="s">
        <v>0</v>
      </c>
      <c r="AD123" s="45" t="s">
        <v>0</v>
      </c>
      <c r="AE123" s="45" t="s">
        <v>0</v>
      </c>
      <c r="AF123" s="45" t="s">
        <v>0</v>
      </c>
      <c r="AG123" s="45" t="s">
        <v>0</v>
      </c>
      <c r="AH123" s="45" t="s">
        <v>0</v>
      </c>
      <c r="AI123" s="45" t="s">
        <v>0</v>
      </c>
      <c r="AJ123" s="45" t="s">
        <v>0</v>
      </c>
      <c r="AK123" s="45" t="s">
        <v>0</v>
      </c>
      <c r="AL123" s="45" t="s">
        <v>0</v>
      </c>
      <c r="AM123" s="45" t="s">
        <v>0</v>
      </c>
      <c r="AN123" s="45" t="s">
        <v>0</v>
      </c>
      <c r="AO123" s="45" t="s">
        <v>0</v>
      </c>
      <c r="AP123" s="51" t="s">
        <v>0</v>
      </c>
      <c r="AR123" s="205">
        <v>0</v>
      </c>
      <c r="AS123" s="45">
        <v>0</v>
      </c>
      <c r="AT123" s="45">
        <v>0</v>
      </c>
      <c r="AU123" s="45">
        <v>0</v>
      </c>
      <c r="AV123" s="51">
        <v>0</v>
      </c>
    </row>
    <row r="124" spans="2:48" s="23" customFormat="1" ht="16.5" customHeight="1" x14ac:dyDescent="0.2">
      <c r="B124" s="67">
        <v>45096</v>
      </c>
      <c r="C124" s="47">
        <v>127519</v>
      </c>
      <c r="D124" s="45">
        <v>116985</v>
      </c>
      <c r="E124" s="51">
        <v>103948</v>
      </c>
      <c r="F124" s="50" t="s">
        <v>0</v>
      </c>
      <c r="G124" s="45" t="s">
        <v>0</v>
      </c>
      <c r="H124" s="45" t="s">
        <v>0</v>
      </c>
      <c r="I124" s="45" t="s">
        <v>0</v>
      </c>
      <c r="J124" s="45" t="s">
        <v>0</v>
      </c>
      <c r="K124" s="45" t="s">
        <v>0</v>
      </c>
      <c r="L124" s="45" t="s">
        <v>0</v>
      </c>
      <c r="M124" s="45" t="s">
        <v>0</v>
      </c>
      <c r="N124" s="45" t="s">
        <v>0</v>
      </c>
      <c r="O124" s="45" t="s">
        <v>0</v>
      </c>
      <c r="P124" s="45" t="s">
        <v>0</v>
      </c>
      <c r="Q124" s="45" t="s">
        <v>0</v>
      </c>
      <c r="R124" s="45" t="s">
        <v>0</v>
      </c>
      <c r="S124" s="45" t="s">
        <v>0</v>
      </c>
      <c r="T124" s="45" t="s">
        <v>0</v>
      </c>
      <c r="U124" s="45" t="s">
        <v>0</v>
      </c>
      <c r="V124" s="45" t="s">
        <v>0</v>
      </c>
      <c r="W124" s="45" t="s">
        <v>0</v>
      </c>
      <c r="X124" s="45" t="s">
        <v>0</v>
      </c>
      <c r="Y124" s="45" t="s">
        <v>0</v>
      </c>
      <c r="Z124" s="45" t="s">
        <v>0</v>
      </c>
      <c r="AA124" s="45" t="s">
        <v>0</v>
      </c>
      <c r="AB124" s="45" t="s">
        <v>0</v>
      </c>
      <c r="AC124" s="45" t="s">
        <v>0</v>
      </c>
      <c r="AD124" s="45" t="s">
        <v>0</v>
      </c>
      <c r="AE124" s="45" t="s">
        <v>0</v>
      </c>
      <c r="AF124" s="45" t="s">
        <v>0</v>
      </c>
      <c r="AG124" s="45" t="s">
        <v>0</v>
      </c>
      <c r="AH124" s="45" t="s">
        <v>0</v>
      </c>
      <c r="AI124" s="45" t="s">
        <v>0</v>
      </c>
      <c r="AJ124" s="45" t="s">
        <v>0</v>
      </c>
      <c r="AK124" s="45" t="s">
        <v>0</v>
      </c>
      <c r="AL124" s="45" t="s">
        <v>0</v>
      </c>
      <c r="AM124" s="45" t="s">
        <v>0</v>
      </c>
      <c r="AN124" s="45" t="s">
        <v>0</v>
      </c>
      <c r="AO124" s="45" t="s">
        <v>0</v>
      </c>
      <c r="AP124" s="51" t="s">
        <v>0</v>
      </c>
      <c r="AR124" s="205">
        <v>0</v>
      </c>
      <c r="AS124" s="45">
        <v>0</v>
      </c>
      <c r="AT124" s="45">
        <v>0</v>
      </c>
      <c r="AU124" s="45">
        <v>0</v>
      </c>
      <c r="AV124" s="51">
        <v>0</v>
      </c>
    </row>
    <row r="125" spans="2:48" s="23" customFormat="1" ht="16.5" customHeight="1" x14ac:dyDescent="0.2">
      <c r="B125" s="67">
        <v>45103</v>
      </c>
      <c r="C125" s="47">
        <v>124686</v>
      </c>
      <c r="D125" s="45">
        <v>115265</v>
      </c>
      <c r="E125" s="51">
        <v>101296</v>
      </c>
      <c r="F125" s="50" t="s">
        <v>0</v>
      </c>
      <c r="G125" s="45" t="s">
        <v>0</v>
      </c>
      <c r="H125" s="45" t="s">
        <v>0</v>
      </c>
      <c r="I125" s="45" t="s">
        <v>0</v>
      </c>
      <c r="J125" s="45" t="s">
        <v>0</v>
      </c>
      <c r="K125" s="45" t="s">
        <v>0</v>
      </c>
      <c r="L125" s="45" t="s">
        <v>0</v>
      </c>
      <c r="M125" s="45" t="s">
        <v>0</v>
      </c>
      <c r="N125" s="45" t="s">
        <v>0</v>
      </c>
      <c r="O125" s="45" t="s">
        <v>0</v>
      </c>
      <c r="P125" s="45" t="s">
        <v>0</v>
      </c>
      <c r="Q125" s="45" t="s">
        <v>0</v>
      </c>
      <c r="R125" s="45" t="s">
        <v>0</v>
      </c>
      <c r="S125" s="45" t="s">
        <v>0</v>
      </c>
      <c r="T125" s="45" t="s">
        <v>0</v>
      </c>
      <c r="U125" s="45" t="s">
        <v>0</v>
      </c>
      <c r="V125" s="45" t="s">
        <v>0</v>
      </c>
      <c r="W125" s="45" t="s">
        <v>0</v>
      </c>
      <c r="X125" s="45" t="s">
        <v>0</v>
      </c>
      <c r="Y125" s="45" t="s">
        <v>0</v>
      </c>
      <c r="Z125" s="45" t="s">
        <v>0</v>
      </c>
      <c r="AA125" s="45" t="s">
        <v>0</v>
      </c>
      <c r="AB125" s="45" t="s">
        <v>0</v>
      </c>
      <c r="AC125" s="45" t="s">
        <v>0</v>
      </c>
      <c r="AD125" s="45" t="s">
        <v>0</v>
      </c>
      <c r="AE125" s="45" t="s">
        <v>0</v>
      </c>
      <c r="AF125" s="45" t="s">
        <v>0</v>
      </c>
      <c r="AG125" s="45" t="s">
        <v>0</v>
      </c>
      <c r="AH125" s="45" t="s">
        <v>0</v>
      </c>
      <c r="AI125" s="45" t="s">
        <v>0</v>
      </c>
      <c r="AJ125" s="45" t="s">
        <v>0</v>
      </c>
      <c r="AK125" s="45" t="s">
        <v>0</v>
      </c>
      <c r="AL125" s="45" t="s">
        <v>0</v>
      </c>
      <c r="AM125" s="45" t="s">
        <v>0</v>
      </c>
      <c r="AN125" s="45" t="s">
        <v>0</v>
      </c>
      <c r="AO125" s="45" t="s">
        <v>0</v>
      </c>
      <c r="AP125" s="51" t="s">
        <v>0</v>
      </c>
      <c r="AR125" s="205">
        <v>0</v>
      </c>
      <c r="AS125" s="45">
        <v>0</v>
      </c>
      <c r="AT125" s="45">
        <v>0</v>
      </c>
      <c r="AU125" s="45">
        <v>0</v>
      </c>
      <c r="AV125" s="51">
        <v>0</v>
      </c>
    </row>
    <row r="126" spans="2:48" s="23" customFormat="1" ht="16.5" customHeight="1" x14ac:dyDescent="0.2">
      <c r="B126" s="67">
        <v>45110</v>
      </c>
      <c r="C126" s="47">
        <v>123599</v>
      </c>
      <c r="D126" s="45">
        <v>114295</v>
      </c>
      <c r="E126" s="51">
        <v>102106</v>
      </c>
      <c r="F126" s="50" t="s">
        <v>0</v>
      </c>
      <c r="G126" s="45" t="s">
        <v>0</v>
      </c>
      <c r="H126" s="45" t="s">
        <v>0</v>
      </c>
      <c r="I126" s="45" t="s">
        <v>0</v>
      </c>
      <c r="J126" s="45" t="s">
        <v>0</v>
      </c>
      <c r="K126" s="45" t="s">
        <v>0</v>
      </c>
      <c r="L126" s="45" t="s">
        <v>0</v>
      </c>
      <c r="M126" s="45" t="s">
        <v>0</v>
      </c>
      <c r="N126" s="45" t="s">
        <v>0</v>
      </c>
      <c r="O126" s="45" t="s">
        <v>0</v>
      </c>
      <c r="P126" s="45" t="s">
        <v>0</v>
      </c>
      <c r="Q126" s="45" t="s">
        <v>0</v>
      </c>
      <c r="R126" s="45" t="s">
        <v>0</v>
      </c>
      <c r="S126" s="45" t="s">
        <v>0</v>
      </c>
      <c r="T126" s="45" t="s">
        <v>0</v>
      </c>
      <c r="U126" s="45" t="s">
        <v>0</v>
      </c>
      <c r="V126" s="45" t="s">
        <v>0</v>
      </c>
      <c r="W126" s="45" t="s">
        <v>0</v>
      </c>
      <c r="X126" s="45" t="s">
        <v>0</v>
      </c>
      <c r="Y126" s="45" t="s">
        <v>0</v>
      </c>
      <c r="Z126" s="45" t="s">
        <v>0</v>
      </c>
      <c r="AA126" s="45" t="s">
        <v>0</v>
      </c>
      <c r="AB126" s="45" t="s">
        <v>0</v>
      </c>
      <c r="AC126" s="45" t="s">
        <v>0</v>
      </c>
      <c r="AD126" s="45" t="s">
        <v>0</v>
      </c>
      <c r="AE126" s="45" t="s">
        <v>0</v>
      </c>
      <c r="AF126" s="45" t="s">
        <v>0</v>
      </c>
      <c r="AG126" s="45" t="s">
        <v>0</v>
      </c>
      <c r="AH126" s="45" t="s">
        <v>0</v>
      </c>
      <c r="AI126" s="45" t="s">
        <v>0</v>
      </c>
      <c r="AJ126" s="45" t="s">
        <v>0</v>
      </c>
      <c r="AK126" s="45" t="s">
        <v>0</v>
      </c>
      <c r="AL126" s="45" t="s">
        <v>0</v>
      </c>
      <c r="AM126" s="45" t="s">
        <v>0</v>
      </c>
      <c r="AN126" s="45" t="s">
        <v>0</v>
      </c>
      <c r="AO126" s="45" t="s">
        <v>0</v>
      </c>
      <c r="AP126" s="51" t="s">
        <v>0</v>
      </c>
      <c r="AR126" s="205">
        <v>0</v>
      </c>
      <c r="AS126" s="45">
        <v>0</v>
      </c>
      <c r="AT126" s="45">
        <v>0</v>
      </c>
      <c r="AU126" s="45">
        <v>0</v>
      </c>
      <c r="AV126" s="51">
        <v>0</v>
      </c>
    </row>
    <row r="127" spans="2:48" s="23" customFormat="1" ht="16.5" customHeight="1" x14ac:dyDescent="0.2">
      <c r="B127" s="67">
        <v>45117</v>
      </c>
      <c r="C127" s="47">
        <v>122276</v>
      </c>
      <c r="D127" s="45">
        <v>113171</v>
      </c>
      <c r="E127" s="51">
        <v>99961</v>
      </c>
      <c r="F127" s="50" t="s">
        <v>0</v>
      </c>
      <c r="G127" s="45" t="s">
        <v>0</v>
      </c>
      <c r="H127" s="45" t="s">
        <v>0</v>
      </c>
      <c r="I127" s="45" t="s">
        <v>0</v>
      </c>
      <c r="J127" s="45" t="s">
        <v>0</v>
      </c>
      <c r="K127" s="45" t="s">
        <v>0</v>
      </c>
      <c r="L127" s="45" t="s">
        <v>0</v>
      </c>
      <c r="M127" s="45" t="s">
        <v>0</v>
      </c>
      <c r="N127" s="45" t="s">
        <v>0</v>
      </c>
      <c r="O127" s="45" t="s">
        <v>0</v>
      </c>
      <c r="P127" s="45" t="s">
        <v>0</v>
      </c>
      <c r="Q127" s="45" t="s">
        <v>0</v>
      </c>
      <c r="R127" s="45" t="s">
        <v>0</v>
      </c>
      <c r="S127" s="45" t="s">
        <v>0</v>
      </c>
      <c r="T127" s="45" t="s">
        <v>0</v>
      </c>
      <c r="U127" s="45" t="s">
        <v>0</v>
      </c>
      <c r="V127" s="45" t="s">
        <v>0</v>
      </c>
      <c r="W127" s="45" t="s">
        <v>0</v>
      </c>
      <c r="X127" s="45" t="s">
        <v>0</v>
      </c>
      <c r="Y127" s="45" t="s">
        <v>0</v>
      </c>
      <c r="Z127" s="45" t="s">
        <v>0</v>
      </c>
      <c r="AA127" s="45" t="s">
        <v>0</v>
      </c>
      <c r="AB127" s="45" t="s">
        <v>0</v>
      </c>
      <c r="AC127" s="45" t="s">
        <v>0</v>
      </c>
      <c r="AD127" s="45" t="s">
        <v>0</v>
      </c>
      <c r="AE127" s="45" t="s">
        <v>0</v>
      </c>
      <c r="AF127" s="45" t="s">
        <v>0</v>
      </c>
      <c r="AG127" s="45" t="s">
        <v>0</v>
      </c>
      <c r="AH127" s="45" t="s">
        <v>0</v>
      </c>
      <c r="AI127" s="45" t="s">
        <v>0</v>
      </c>
      <c r="AJ127" s="45" t="s">
        <v>0</v>
      </c>
      <c r="AK127" s="45" t="s">
        <v>0</v>
      </c>
      <c r="AL127" s="45" t="s">
        <v>0</v>
      </c>
      <c r="AM127" s="45" t="s">
        <v>0</v>
      </c>
      <c r="AN127" s="45" t="s">
        <v>0</v>
      </c>
      <c r="AO127" s="45" t="s">
        <v>0</v>
      </c>
      <c r="AP127" s="51" t="s">
        <v>0</v>
      </c>
      <c r="AR127" s="205">
        <v>0</v>
      </c>
      <c r="AS127" s="45">
        <v>0</v>
      </c>
      <c r="AT127" s="45">
        <v>0</v>
      </c>
      <c r="AU127" s="45">
        <v>0</v>
      </c>
      <c r="AV127" s="51">
        <v>0</v>
      </c>
    </row>
    <row r="128" spans="2:48" s="23" customFormat="1" ht="16.5" customHeight="1" x14ac:dyDescent="0.2">
      <c r="B128" s="67">
        <v>45124</v>
      </c>
      <c r="C128" s="47">
        <v>121219</v>
      </c>
      <c r="D128" s="45">
        <v>111327</v>
      </c>
      <c r="E128" s="51">
        <v>99089</v>
      </c>
      <c r="F128" s="50" t="s">
        <v>0</v>
      </c>
      <c r="G128" s="45" t="s">
        <v>0</v>
      </c>
      <c r="H128" s="45" t="s">
        <v>0</v>
      </c>
      <c r="I128" s="45" t="s">
        <v>0</v>
      </c>
      <c r="J128" s="45" t="s">
        <v>0</v>
      </c>
      <c r="K128" s="45" t="s">
        <v>0</v>
      </c>
      <c r="L128" s="45" t="s">
        <v>0</v>
      </c>
      <c r="M128" s="45" t="s">
        <v>0</v>
      </c>
      <c r="N128" s="45" t="s">
        <v>0</v>
      </c>
      <c r="O128" s="45" t="s">
        <v>0</v>
      </c>
      <c r="P128" s="45" t="s">
        <v>0</v>
      </c>
      <c r="Q128" s="45" t="s">
        <v>0</v>
      </c>
      <c r="R128" s="45" t="s">
        <v>0</v>
      </c>
      <c r="S128" s="45" t="s">
        <v>0</v>
      </c>
      <c r="T128" s="45" t="s">
        <v>0</v>
      </c>
      <c r="U128" s="45" t="s">
        <v>0</v>
      </c>
      <c r="V128" s="45" t="s">
        <v>0</v>
      </c>
      <c r="W128" s="45" t="s">
        <v>0</v>
      </c>
      <c r="X128" s="45" t="s">
        <v>0</v>
      </c>
      <c r="Y128" s="45" t="s">
        <v>0</v>
      </c>
      <c r="Z128" s="45" t="s">
        <v>0</v>
      </c>
      <c r="AA128" s="45" t="s">
        <v>0</v>
      </c>
      <c r="AB128" s="45" t="s">
        <v>0</v>
      </c>
      <c r="AC128" s="45" t="s">
        <v>0</v>
      </c>
      <c r="AD128" s="45" t="s">
        <v>0</v>
      </c>
      <c r="AE128" s="45" t="s">
        <v>0</v>
      </c>
      <c r="AF128" s="45" t="s">
        <v>0</v>
      </c>
      <c r="AG128" s="45" t="s">
        <v>0</v>
      </c>
      <c r="AH128" s="45" t="s">
        <v>0</v>
      </c>
      <c r="AI128" s="45" t="s">
        <v>0</v>
      </c>
      <c r="AJ128" s="45" t="s">
        <v>0</v>
      </c>
      <c r="AK128" s="45" t="s">
        <v>0</v>
      </c>
      <c r="AL128" s="45" t="s">
        <v>0</v>
      </c>
      <c r="AM128" s="45" t="s">
        <v>0</v>
      </c>
      <c r="AN128" s="45" t="s">
        <v>0</v>
      </c>
      <c r="AO128" s="45" t="s">
        <v>0</v>
      </c>
      <c r="AP128" s="51" t="s">
        <v>0</v>
      </c>
      <c r="AR128" s="205">
        <v>0</v>
      </c>
      <c r="AS128" s="45">
        <v>0</v>
      </c>
      <c r="AT128" s="45">
        <v>0</v>
      </c>
      <c r="AU128" s="45">
        <v>0</v>
      </c>
      <c r="AV128" s="51">
        <v>0</v>
      </c>
    </row>
    <row r="129" spans="2:48" s="23" customFormat="1" ht="16.5" customHeight="1" x14ac:dyDescent="0.2">
      <c r="B129" s="67">
        <v>45131</v>
      </c>
      <c r="C129" s="47">
        <v>120311</v>
      </c>
      <c r="D129" s="45">
        <v>111159</v>
      </c>
      <c r="E129" s="51">
        <v>98391</v>
      </c>
      <c r="F129" s="50" t="s">
        <v>0</v>
      </c>
      <c r="G129" s="45" t="s">
        <v>0</v>
      </c>
      <c r="H129" s="45" t="s">
        <v>0</v>
      </c>
      <c r="I129" s="45" t="s">
        <v>0</v>
      </c>
      <c r="J129" s="45" t="s">
        <v>0</v>
      </c>
      <c r="K129" s="45" t="s">
        <v>0</v>
      </c>
      <c r="L129" s="45" t="s">
        <v>0</v>
      </c>
      <c r="M129" s="45" t="s">
        <v>0</v>
      </c>
      <c r="N129" s="45" t="s">
        <v>0</v>
      </c>
      <c r="O129" s="45" t="s">
        <v>0</v>
      </c>
      <c r="P129" s="45" t="s">
        <v>0</v>
      </c>
      <c r="Q129" s="45" t="s">
        <v>0</v>
      </c>
      <c r="R129" s="45" t="s">
        <v>0</v>
      </c>
      <c r="S129" s="45" t="s">
        <v>0</v>
      </c>
      <c r="T129" s="45" t="s">
        <v>0</v>
      </c>
      <c r="U129" s="45" t="s">
        <v>0</v>
      </c>
      <c r="V129" s="45" t="s">
        <v>0</v>
      </c>
      <c r="W129" s="45" t="s">
        <v>0</v>
      </c>
      <c r="X129" s="45" t="s">
        <v>0</v>
      </c>
      <c r="Y129" s="45" t="s">
        <v>0</v>
      </c>
      <c r="Z129" s="45" t="s">
        <v>0</v>
      </c>
      <c r="AA129" s="45" t="s">
        <v>0</v>
      </c>
      <c r="AB129" s="45" t="s">
        <v>0</v>
      </c>
      <c r="AC129" s="45" t="s">
        <v>0</v>
      </c>
      <c r="AD129" s="45" t="s">
        <v>0</v>
      </c>
      <c r="AE129" s="45" t="s">
        <v>0</v>
      </c>
      <c r="AF129" s="45" t="s">
        <v>0</v>
      </c>
      <c r="AG129" s="45" t="s">
        <v>0</v>
      </c>
      <c r="AH129" s="45" t="s">
        <v>0</v>
      </c>
      <c r="AI129" s="45" t="s">
        <v>0</v>
      </c>
      <c r="AJ129" s="45" t="s">
        <v>0</v>
      </c>
      <c r="AK129" s="45" t="s">
        <v>0</v>
      </c>
      <c r="AL129" s="45" t="s">
        <v>0</v>
      </c>
      <c r="AM129" s="45" t="s">
        <v>0</v>
      </c>
      <c r="AN129" s="45" t="s">
        <v>0</v>
      </c>
      <c r="AO129" s="45" t="s">
        <v>0</v>
      </c>
      <c r="AP129" s="51" t="s">
        <v>0</v>
      </c>
      <c r="AR129" s="205">
        <v>0</v>
      </c>
      <c r="AS129" s="45">
        <v>0</v>
      </c>
      <c r="AT129" s="45">
        <v>0</v>
      </c>
      <c r="AU129" s="45">
        <v>0</v>
      </c>
      <c r="AV129" s="51">
        <v>0</v>
      </c>
    </row>
    <row r="130" spans="2:48" s="23" customFormat="1" ht="16.5" customHeight="1" x14ac:dyDescent="0.2">
      <c r="B130" s="67">
        <v>45138</v>
      </c>
      <c r="C130" s="47">
        <v>112707</v>
      </c>
      <c r="D130" s="45">
        <v>103876</v>
      </c>
      <c r="E130" s="51">
        <v>89156</v>
      </c>
      <c r="F130" s="50" t="s">
        <v>0</v>
      </c>
      <c r="G130" s="45" t="s">
        <v>0</v>
      </c>
      <c r="H130" s="45" t="s">
        <v>0</v>
      </c>
      <c r="I130" s="45" t="s">
        <v>0</v>
      </c>
      <c r="J130" s="45" t="s">
        <v>0</v>
      </c>
      <c r="K130" s="45" t="s">
        <v>0</v>
      </c>
      <c r="L130" s="45" t="s">
        <v>0</v>
      </c>
      <c r="M130" s="45" t="s">
        <v>0</v>
      </c>
      <c r="N130" s="45" t="s">
        <v>0</v>
      </c>
      <c r="O130" s="45" t="s">
        <v>0</v>
      </c>
      <c r="P130" s="45" t="s">
        <v>0</v>
      </c>
      <c r="Q130" s="45" t="s">
        <v>0</v>
      </c>
      <c r="R130" s="45" t="s">
        <v>0</v>
      </c>
      <c r="S130" s="45" t="s">
        <v>0</v>
      </c>
      <c r="T130" s="45" t="s">
        <v>0</v>
      </c>
      <c r="U130" s="45" t="s">
        <v>0</v>
      </c>
      <c r="V130" s="45" t="s">
        <v>0</v>
      </c>
      <c r="W130" s="45" t="s">
        <v>0</v>
      </c>
      <c r="X130" s="45" t="s">
        <v>0</v>
      </c>
      <c r="Y130" s="45" t="s">
        <v>0</v>
      </c>
      <c r="Z130" s="45" t="s">
        <v>0</v>
      </c>
      <c r="AA130" s="45" t="s">
        <v>0</v>
      </c>
      <c r="AB130" s="45" t="s">
        <v>0</v>
      </c>
      <c r="AC130" s="45" t="s">
        <v>0</v>
      </c>
      <c r="AD130" s="45" t="s">
        <v>0</v>
      </c>
      <c r="AE130" s="45" t="s">
        <v>0</v>
      </c>
      <c r="AF130" s="45" t="s">
        <v>0</v>
      </c>
      <c r="AG130" s="45" t="s">
        <v>0</v>
      </c>
      <c r="AH130" s="45" t="s">
        <v>0</v>
      </c>
      <c r="AI130" s="45" t="s">
        <v>0</v>
      </c>
      <c r="AJ130" s="45" t="s">
        <v>0</v>
      </c>
      <c r="AK130" s="45" t="s">
        <v>0</v>
      </c>
      <c r="AL130" s="45" t="s">
        <v>0</v>
      </c>
      <c r="AM130" s="45" t="s">
        <v>0</v>
      </c>
      <c r="AN130" s="45" t="s">
        <v>0</v>
      </c>
      <c r="AO130" s="45" t="s">
        <v>0</v>
      </c>
      <c r="AP130" s="51" t="s">
        <v>0</v>
      </c>
      <c r="AR130" s="205">
        <v>0</v>
      </c>
      <c r="AS130" s="45">
        <v>0</v>
      </c>
      <c r="AT130" s="45">
        <v>0</v>
      </c>
      <c r="AU130" s="45">
        <v>0</v>
      </c>
      <c r="AV130" s="51">
        <v>0</v>
      </c>
    </row>
    <row r="131" spans="2:48" s="23" customFormat="1" ht="16.5" customHeight="1" x14ac:dyDescent="0.2">
      <c r="B131" s="67">
        <v>45145</v>
      </c>
      <c r="C131" s="47">
        <v>111345</v>
      </c>
      <c r="D131" s="45">
        <v>101479</v>
      </c>
      <c r="E131" s="51">
        <v>88942</v>
      </c>
      <c r="F131" s="50" t="s">
        <v>0</v>
      </c>
      <c r="G131" s="45" t="s">
        <v>0</v>
      </c>
      <c r="H131" s="45" t="s">
        <v>0</v>
      </c>
      <c r="I131" s="45" t="s">
        <v>0</v>
      </c>
      <c r="J131" s="45" t="s">
        <v>0</v>
      </c>
      <c r="K131" s="45" t="s">
        <v>0</v>
      </c>
      <c r="L131" s="45" t="s">
        <v>0</v>
      </c>
      <c r="M131" s="45" t="s">
        <v>0</v>
      </c>
      <c r="N131" s="45" t="s">
        <v>0</v>
      </c>
      <c r="O131" s="45" t="s">
        <v>0</v>
      </c>
      <c r="P131" s="45" t="s">
        <v>0</v>
      </c>
      <c r="Q131" s="45" t="s">
        <v>0</v>
      </c>
      <c r="R131" s="45" t="s">
        <v>0</v>
      </c>
      <c r="S131" s="45" t="s">
        <v>0</v>
      </c>
      <c r="T131" s="45" t="s">
        <v>0</v>
      </c>
      <c r="U131" s="45" t="s">
        <v>0</v>
      </c>
      <c r="V131" s="45" t="s">
        <v>0</v>
      </c>
      <c r="W131" s="45" t="s">
        <v>0</v>
      </c>
      <c r="X131" s="45" t="s">
        <v>0</v>
      </c>
      <c r="Y131" s="45" t="s">
        <v>0</v>
      </c>
      <c r="Z131" s="45" t="s">
        <v>0</v>
      </c>
      <c r="AA131" s="45" t="s">
        <v>0</v>
      </c>
      <c r="AB131" s="45" t="s">
        <v>0</v>
      </c>
      <c r="AC131" s="45" t="s">
        <v>0</v>
      </c>
      <c r="AD131" s="45" t="s">
        <v>0</v>
      </c>
      <c r="AE131" s="45" t="s">
        <v>0</v>
      </c>
      <c r="AF131" s="45" t="s">
        <v>0</v>
      </c>
      <c r="AG131" s="45" t="s">
        <v>0</v>
      </c>
      <c r="AH131" s="45" t="s">
        <v>0</v>
      </c>
      <c r="AI131" s="45" t="s">
        <v>0</v>
      </c>
      <c r="AJ131" s="45" t="s">
        <v>0</v>
      </c>
      <c r="AK131" s="45" t="s">
        <v>0</v>
      </c>
      <c r="AL131" s="45" t="s">
        <v>0</v>
      </c>
      <c r="AM131" s="45" t="s">
        <v>0</v>
      </c>
      <c r="AN131" s="45" t="s">
        <v>0</v>
      </c>
      <c r="AO131" s="45" t="s">
        <v>0</v>
      </c>
      <c r="AP131" s="51" t="s">
        <v>0</v>
      </c>
      <c r="AR131" s="205">
        <v>0</v>
      </c>
      <c r="AS131" s="45">
        <v>0</v>
      </c>
      <c r="AT131" s="45">
        <v>0</v>
      </c>
      <c r="AU131" s="45">
        <v>0</v>
      </c>
      <c r="AV131" s="51">
        <v>0</v>
      </c>
    </row>
    <row r="132" spans="2:48" s="23" customFormat="1" ht="16.5" customHeight="1" x14ac:dyDescent="0.2">
      <c r="B132" s="67">
        <v>45152</v>
      </c>
      <c r="C132" s="47">
        <v>108413</v>
      </c>
      <c r="D132" s="45">
        <v>99360</v>
      </c>
      <c r="E132" s="51">
        <v>87466</v>
      </c>
      <c r="F132" s="50" t="s">
        <v>0</v>
      </c>
      <c r="G132" s="45" t="s">
        <v>0</v>
      </c>
      <c r="H132" s="45" t="s">
        <v>0</v>
      </c>
      <c r="I132" s="45" t="s">
        <v>0</v>
      </c>
      <c r="J132" s="45" t="s">
        <v>0</v>
      </c>
      <c r="K132" s="45" t="s">
        <v>0</v>
      </c>
      <c r="L132" s="45" t="s">
        <v>0</v>
      </c>
      <c r="M132" s="45" t="s">
        <v>0</v>
      </c>
      <c r="N132" s="45" t="s">
        <v>0</v>
      </c>
      <c r="O132" s="45" t="s">
        <v>0</v>
      </c>
      <c r="P132" s="45" t="s">
        <v>0</v>
      </c>
      <c r="Q132" s="45" t="s">
        <v>0</v>
      </c>
      <c r="R132" s="45" t="s">
        <v>0</v>
      </c>
      <c r="S132" s="45" t="s">
        <v>0</v>
      </c>
      <c r="T132" s="45" t="s">
        <v>0</v>
      </c>
      <c r="U132" s="45" t="s">
        <v>0</v>
      </c>
      <c r="V132" s="45" t="s">
        <v>0</v>
      </c>
      <c r="W132" s="45" t="s">
        <v>0</v>
      </c>
      <c r="X132" s="45" t="s">
        <v>0</v>
      </c>
      <c r="Y132" s="45" t="s">
        <v>0</v>
      </c>
      <c r="Z132" s="45" t="s">
        <v>0</v>
      </c>
      <c r="AA132" s="45" t="s">
        <v>0</v>
      </c>
      <c r="AB132" s="45" t="s">
        <v>0</v>
      </c>
      <c r="AC132" s="45" t="s">
        <v>0</v>
      </c>
      <c r="AD132" s="45" t="s">
        <v>0</v>
      </c>
      <c r="AE132" s="45" t="s">
        <v>0</v>
      </c>
      <c r="AF132" s="45" t="s">
        <v>0</v>
      </c>
      <c r="AG132" s="45" t="s">
        <v>0</v>
      </c>
      <c r="AH132" s="45" t="s">
        <v>0</v>
      </c>
      <c r="AI132" s="45" t="s">
        <v>0</v>
      </c>
      <c r="AJ132" s="45" t="s">
        <v>0</v>
      </c>
      <c r="AK132" s="45" t="s">
        <v>0</v>
      </c>
      <c r="AL132" s="45" t="s">
        <v>0</v>
      </c>
      <c r="AM132" s="45" t="s">
        <v>0</v>
      </c>
      <c r="AN132" s="45" t="s">
        <v>0</v>
      </c>
      <c r="AO132" s="45" t="s">
        <v>0</v>
      </c>
      <c r="AP132" s="51" t="s">
        <v>0</v>
      </c>
      <c r="AR132" s="205">
        <v>0</v>
      </c>
      <c r="AS132" s="45">
        <v>0</v>
      </c>
      <c r="AT132" s="45">
        <v>0</v>
      </c>
      <c r="AU132" s="45">
        <v>0</v>
      </c>
      <c r="AV132" s="51">
        <v>0</v>
      </c>
    </row>
    <row r="133" spans="2:48" s="23" customFormat="1" ht="16.5" customHeight="1" x14ac:dyDescent="0.2">
      <c r="B133" s="67">
        <v>45159</v>
      </c>
      <c r="C133" s="47">
        <v>112503</v>
      </c>
      <c r="D133" s="45">
        <v>102691</v>
      </c>
      <c r="E133" s="51">
        <v>90283</v>
      </c>
      <c r="F133" s="50" t="s">
        <v>0</v>
      </c>
      <c r="G133" s="45" t="s">
        <v>0</v>
      </c>
      <c r="H133" s="45" t="s">
        <v>0</v>
      </c>
      <c r="I133" s="45" t="s">
        <v>0</v>
      </c>
      <c r="J133" s="45" t="s">
        <v>0</v>
      </c>
      <c r="K133" s="45" t="s">
        <v>0</v>
      </c>
      <c r="L133" s="45" t="s">
        <v>0</v>
      </c>
      <c r="M133" s="45" t="s">
        <v>0</v>
      </c>
      <c r="N133" s="45" t="s">
        <v>0</v>
      </c>
      <c r="O133" s="45" t="s">
        <v>0</v>
      </c>
      <c r="P133" s="45" t="s">
        <v>0</v>
      </c>
      <c r="Q133" s="45" t="s">
        <v>0</v>
      </c>
      <c r="R133" s="45" t="s">
        <v>0</v>
      </c>
      <c r="S133" s="45" t="s">
        <v>0</v>
      </c>
      <c r="T133" s="45" t="s">
        <v>0</v>
      </c>
      <c r="U133" s="45" t="s">
        <v>0</v>
      </c>
      <c r="V133" s="45" t="s">
        <v>0</v>
      </c>
      <c r="W133" s="45" t="s">
        <v>0</v>
      </c>
      <c r="X133" s="45" t="s">
        <v>0</v>
      </c>
      <c r="Y133" s="45" t="s">
        <v>0</v>
      </c>
      <c r="Z133" s="45" t="s">
        <v>0</v>
      </c>
      <c r="AA133" s="45" t="s">
        <v>0</v>
      </c>
      <c r="AB133" s="45" t="s">
        <v>0</v>
      </c>
      <c r="AC133" s="45" t="s">
        <v>0</v>
      </c>
      <c r="AD133" s="45" t="s">
        <v>0</v>
      </c>
      <c r="AE133" s="45" t="s">
        <v>0</v>
      </c>
      <c r="AF133" s="45" t="s">
        <v>0</v>
      </c>
      <c r="AG133" s="45" t="s">
        <v>0</v>
      </c>
      <c r="AH133" s="45" t="s">
        <v>0</v>
      </c>
      <c r="AI133" s="45" t="s">
        <v>0</v>
      </c>
      <c r="AJ133" s="45" t="s">
        <v>0</v>
      </c>
      <c r="AK133" s="45" t="s">
        <v>0</v>
      </c>
      <c r="AL133" s="45" t="s">
        <v>0</v>
      </c>
      <c r="AM133" s="45" t="s">
        <v>0</v>
      </c>
      <c r="AN133" s="45" t="s">
        <v>0</v>
      </c>
      <c r="AO133" s="45" t="s">
        <v>0</v>
      </c>
      <c r="AP133" s="51" t="s">
        <v>0</v>
      </c>
      <c r="AR133" s="205">
        <v>0</v>
      </c>
      <c r="AS133" s="45">
        <v>0</v>
      </c>
      <c r="AT133" s="45">
        <v>0</v>
      </c>
      <c r="AU133" s="45">
        <v>0</v>
      </c>
      <c r="AV133" s="51">
        <v>0</v>
      </c>
    </row>
    <row r="134" spans="2:48" s="23" customFormat="1" ht="16.5" customHeight="1" x14ac:dyDescent="0.2">
      <c r="B134" s="67">
        <v>45166</v>
      </c>
      <c r="C134" s="47">
        <v>115130</v>
      </c>
      <c r="D134" s="45">
        <v>106189</v>
      </c>
      <c r="E134" s="51">
        <v>93012</v>
      </c>
      <c r="F134" s="50" t="s">
        <v>0</v>
      </c>
      <c r="G134" s="45" t="s">
        <v>0</v>
      </c>
      <c r="H134" s="45" t="s">
        <v>0</v>
      </c>
      <c r="I134" s="45" t="s">
        <v>0</v>
      </c>
      <c r="J134" s="45" t="s">
        <v>0</v>
      </c>
      <c r="K134" s="45" t="s">
        <v>0</v>
      </c>
      <c r="L134" s="45" t="s">
        <v>0</v>
      </c>
      <c r="M134" s="45" t="s">
        <v>0</v>
      </c>
      <c r="N134" s="45" t="s">
        <v>0</v>
      </c>
      <c r="O134" s="45" t="s">
        <v>0</v>
      </c>
      <c r="P134" s="45" t="s">
        <v>0</v>
      </c>
      <c r="Q134" s="45" t="s">
        <v>0</v>
      </c>
      <c r="R134" s="45" t="s">
        <v>0</v>
      </c>
      <c r="S134" s="45" t="s">
        <v>0</v>
      </c>
      <c r="T134" s="45" t="s">
        <v>0</v>
      </c>
      <c r="U134" s="45" t="s">
        <v>0</v>
      </c>
      <c r="V134" s="45" t="s">
        <v>0</v>
      </c>
      <c r="W134" s="45" t="s">
        <v>0</v>
      </c>
      <c r="X134" s="45" t="s">
        <v>0</v>
      </c>
      <c r="Y134" s="45" t="s">
        <v>0</v>
      </c>
      <c r="Z134" s="45" t="s">
        <v>0</v>
      </c>
      <c r="AA134" s="45" t="s">
        <v>0</v>
      </c>
      <c r="AB134" s="45" t="s">
        <v>0</v>
      </c>
      <c r="AC134" s="45" t="s">
        <v>0</v>
      </c>
      <c r="AD134" s="45" t="s">
        <v>0</v>
      </c>
      <c r="AE134" s="45" t="s">
        <v>0</v>
      </c>
      <c r="AF134" s="45" t="s">
        <v>0</v>
      </c>
      <c r="AG134" s="45" t="s">
        <v>0</v>
      </c>
      <c r="AH134" s="45" t="s">
        <v>0</v>
      </c>
      <c r="AI134" s="45" t="s">
        <v>0</v>
      </c>
      <c r="AJ134" s="45" t="s">
        <v>0</v>
      </c>
      <c r="AK134" s="45" t="s">
        <v>0</v>
      </c>
      <c r="AL134" s="45" t="s">
        <v>0</v>
      </c>
      <c r="AM134" s="45" t="s">
        <v>0</v>
      </c>
      <c r="AN134" s="45" t="s">
        <v>0</v>
      </c>
      <c r="AO134" s="45" t="s">
        <v>0</v>
      </c>
      <c r="AP134" s="51" t="s">
        <v>0</v>
      </c>
      <c r="AR134" s="205">
        <v>0</v>
      </c>
      <c r="AS134" s="45">
        <v>0</v>
      </c>
      <c r="AT134" s="45">
        <v>0</v>
      </c>
      <c r="AU134" s="45">
        <v>0</v>
      </c>
      <c r="AV134" s="51">
        <v>0</v>
      </c>
    </row>
    <row r="135" spans="2:48" s="23" customFormat="1" ht="16.5" customHeight="1" x14ac:dyDescent="0.2">
      <c r="B135" s="67">
        <v>45173</v>
      </c>
      <c r="C135" s="47">
        <v>112320</v>
      </c>
      <c r="D135" s="45">
        <v>104020</v>
      </c>
      <c r="E135" s="51">
        <v>92136</v>
      </c>
      <c r="F135" s="50" t="s">
        <v>0</v>
      </c>
      <c r="G135" s="45" t="s">
        <v>0</v>
      </c>
      <c r="H135" s="45" t="s">
        <v>0</v>
      </c>
      <c r="I135" s="45" t="s">
        <v>0</v>
      </c>
      <c r="J135" s="45" t="s">
        <v>0</v>
      </c>
      <c r="K135" s="45" t="s">
        <v>0</v>
      </c>
      <c r="L135" s="45" t="s">
        <v>0</v>
      </c>
      <c r="M135" s="45" t="s">
        <v>0</v>
      </c>
      <c r="N135" s="45" t="s">
        <v>0</v>
      </c>
      <c r="O135" s="45" t="s">
        <v>0</v>
      </c>
      <c r="P135" s="45" t="s">
        <v>0</v>
      </c>
      <c r="Q135" s="45" t="s">
        <v>0</v>
      </c>
      <c r="R135" s="45" t="s">
        <v>0</v>
      </c>
      <c r="S135" s="45" t="s">
        <v>0</v>
      </c>
      <c r="T135" s="45" t="s">
        <v>0</v>
      </c>
      <c r="U135" s="45" t="s">
        <v>0</v>
      </c>
      <c r="V135" s="45" t="s">
        <v>0</v>
      </c>
      <c r="W135" s="45" t="s">
        <v>0</v>
      </c>
      <c r="X135" s="45" t="s">
        <v>0</v>
      </c>
      <c r="Y135" s="45" t="s">
        <v>0</v>
      </c>
      <c r="Z135" s="45" t="s">
        <v>0</v>
      </c>
      <c r="AA135" s="45" t="s">
        <v>0</v>
      </c>
      <c r="AB135" s="45" t="s">
        <v>0</v>
      </c>
      <c r="AC135" s="45" t="s">
        <v>0</v>
      </c>
      <c r="AD135" s="45" t="s">
        <v>0</v>
      </c>
      <c r="AE135" s="45" t="s">
        <v>0</v>
      </c>
      <c r="AF135" s="45" t="s">
        <v>0</v>
      </c>
      <c r="AG135" s="45" t="s">
        <v>0</v>
      </c>
      <c r="AH135" s="45" t="s">
        <v>0</v>
      </c>
      <c r="AI135" s="45" t="s">
        <v>0</v>
      </c>
      <c r="AJ135" s="45" t="s">
        <v>0</v>
      </c>
      <c r="AK135" s="45" t="s">
        <v>0</v>
      </c>
      <c r="AL135" s="45" t="s">
        <v>0</v>
      </c>
      <c r="AM135" s="45" t="s">
        <v>0</v>
      </c>
      <c r="AN135" s="45" t="s">
        <v>0</v>
      </c>
      <c r="AO135" s="45" t="s">
        <v>0</v>
      </c>
      <c r="AP135" s="51" t="s">
        <v>0</v>
      </c>
      <c r="AR135" s="205">
        <v>0</v>
      </c>
      <c r="AS135" s="45">
        <v>0</v>
      </c>
      <c r="AT135" s="45">
        <v>0</v>
      </c>
      <c r="AU135" s="45">
        <v>0</v>
      </c>
      <c r="AV135" s="51">
        <v>0</v>
      </c>
    </row>
    <row r="136" spans="2:48" s="23" customFormat="1" ht="16.5" customHeight="1" x14ac:dyDescent="0.2">
      <c r="B136" s="67">
        <v>45180</v>
      </c>
      <c r="C136" s="47">
        <v>113602</v>
      </c>
      <c r="D136" s="45">
        <v>103507</v>
      </c>
      <c r="E136" s="51">
        <v>92164</v>
      </c>
      <c r="F136" s="50" t="s">
        <v>0</v>
      </c>
      <c r="G136" s="45" t="s">
        <v>0</v>
      </c>
      <c r="H136" s="45" t="s">
        <v>0</v>
      </c>
      <c r="I136" s="45" t="s">
        <v>0</v>
      </c>
      <c r="J136" s="45" t="s">
        <v>0</v>
      </c>
      <c r="K136" s="45" t="s">
        <v>0</v>
      </c>
      <c r="L136" s="45" t="s">
        <v>0</v>
      </c>
      <c r="M136" s="45" t="s">
        <v>0</v>
      </c>
      <c r="N136" s="45" t="s">
        <v>0</v>
      </c>
      <c r="O136" s="45" t="s">
        <v>0</v>
      </c>
      <c r="P136" s="45" t="s">
        <v>0</v>
      </c>
      <c r="Q136" s="45" t="s">
        <v>0</v>
      </c>
      <c r="R136" s="45" t="s">
        <v>0</v>
      </c>
      <c r="S136" s="45" t="s">
        <v>0</v>
      </c>
      <c r="T136" s="45" t="s">
        <v>0</v>
      </c>
      <c r="U136" s="45" t="s">
        <v>0</v>
      </c>
      <c r="V136" s="45" t="s">
        <v>0</v>
      </c>
      <c r="W136" s="45" t="s">
        <v>0</v>
      </c>
      <c r="X136" s="45" t="s">
        <v>0</v>
      </c>
      <c r="Y136" s="45" t="s">
        <v>0</v>
      </c>
      <c r="Z136" s="45" t="s">
        <v>0</v>
      </c>
      <c r="AA136" s="45" t="s">
        <v>0</v>
      </c>
      <c r="AB136" s="45" t="s">
        <v>0</v>
      </c>
      <c r="AC136" s="45" t="s">
        <v>0</v>
      </c>
      <c r="AD136" s="45" t="s">
        <v>0</v>
      </c>
      <c r="AE136" s="45" t="s">
        <v>0</v>
      </c>
      <c r="AF136" s="45" t="s">
        <v>0</v>
      </c>
      <c r="AG136" s="45" t="s">
        <v>0</v>
      </c>
      <c r="AH136" s="45" t="s">
        <v>0</v>
      </c>
      <c r="AI136" s="45" t="s">
        <v>0</v>
      </c>
      <c r="AJ136" s="45" t="s">
        <v>0</v>
      </c>
      <c r="AK136" s="45" t="s">
        <v>0</v>
      </c>
      <c r="AL136" s="45" t="s">
        <v>0</v>
      </c>
      <c r="AM136" s="45" t="s">
        <v>0</v>
      </c>
      <c r="AN136" s="45" t="s">
        <v>0</v>
      </c>
      <c r="AO136" s="45" t="s">
        <v>0</v>
      </c>
      <c r="AP136" s="51" t="s">
        <v>0</v>
      </c>
      <c r="AR136" s="205">
        <v>0</v>
      </c>
      <c r="AS136" s="45">
        <v>0</v>
      </c>
      <c r="AT136" s="45">
        <v>0</v>
      </c>
      <c r="AU136" s="45">
        <v>0</v>
      </c>
      <c r="AV136" s="51">
        <v>0</v>
      </c>
    </row>
    <row r="137" spans="2:48" s="23" customFormat="1" ht="16.5" customHeight="1" x14ac:dyDescent="0.2">
      <c r="B137" s="67">
        <v>45187</v>
      </c>
      <c r="C137" s="47">
        <v>114276</v>
      </c>
      <c r="D137" s="45">
        <v>105337</v>
      </c>
      <c r="E137" s="51">
        <v>92651</v>
      </c>
      <c r="F137" s="50" t="s">
        <v>0</v>
      </c>
      <c r="G137" s="45" t="s">
        <v>0</v>
      </c>
      <c r="H137" s="45" t="s">
        <v>0</v>
      </c>
      <c r="I137" s="45" t="s">
        <v>0</v>
      </c>
      <c r="J137" s="45" t="s">
        <v>0</v>
      </c>
      <c r="K137" s="45" t="s">
        <v>0</v>
      </c>
      <c r="L137" s="45" t="s">
        <v>0</v>
      </c>
      <c r="M137" s="45" t="s">
        <v>0</v>
      </c>
      <c r="N137" s="45" t="s">
        <v>0</v>
      </c>
      <c r="O137" s="45" t="s">
        <v>0</v>
      </c>
      <c r="P137" s="45" t="s">
        <v>0</v>
      </c>
      <c r="Q137" s="45" t="s">
        <v>0</v>
      </c>
      <c r="R137" s="45" t="s">
        <v>0</v>
      </c>
      <c r="S137" s="45" t="s">
        <v>0</v>
      </c>
      <c r="T137" s="45" t="s">
        <v>0</v>
      </c>
      <c r="U137" s="45" t="s">
        <v>0</v>
      </c>
      <c r="V137" s="45" t="s">
        <v>0</v>
      </c>
      <c r="W137" s="45" t="s">
        <v>0</v>
      </c>
      <c r="X137" s="45" t="s">
        <v>0</v>
      </c>
      <c r="Y137" s="45" t="s">
        <v>0</v>
      </c>
      <c r="Z137" s="45" t="s">
        <v>0</v>
      </c>
      <c r="AA137" s="45" t="s">
        <v>0</v>
      </c>
      <c r="AB137" s="45" t="s">
        <v>0</v>
      </c>
      <c r="AC137" s="45" t="s">
        <v>0</v>
      </c>
      <c r="AD137" s="45" t="s">
        <v>0</v>
      </c>
      <c r="AE137" s="45" t="s">
        <v>0</v>
      </c>
      <c r="AF137" s="45" t="s">
        <v>0</v>
      </c>
      <c r="AG137" s="45" t="s">
        <v>0</v>
      </c>
      <c r="AH137" s="45" t="s">
        <v>0</v>
      </c>
      <c r="AI137" s="45" t="s">
        <v>0</v>
      </c>
      <c r="AJ137" s="45" t="s">
        <v>0</v>
      </c>
      <c r="AK137" s="45" t="s">
        <v>0</v>
      </c>
      <c r="AL137" s="45" t="s">
        <v>0</v>
      </c>
      <c r="AM137" s="45" t="s">
        <v>0</v>
      </c>
      <c r="AN137" s="45" t="s">
        <v>0</v>
      </c>
      <c r="AO137" s="45" t="s">
        <v>0</v>
      </c>
      <c r="AP137" s="51" t="s">
        <v>0</v>
      </c>
      <c r="AR137" s="205">
        <v>0</v>
      </c>
      <c r="AS137" s="45">
        <v>0</v>
      </c>
      <c r="AT137" s="45">
        <v>0</v>
      </c>
      <c r="AU137" s="45">
        <v>0</v>
      </c>
      <c r="AV137" s="51">
        <v>0</v>
      </c>
    </row>
    <row r="138" spans="2:48" s="23" customFormat="1" ht="16.5" customHeight="1" x14ac:dyDescent="0.2">
      <c r="B138" s="67">
        <v>45194</v>
      </c>
      <c r="C138" s="47">
        <v>120882</v>
      </c>
      <c r="D138" s="45">
        <v>111898</v>
      </c>
      <c r="E138" s="51">
        <v>99513</v>
      </c>
      <c r="F138" s="50" t="s">
        <v>0</v>
      </c>
      <c r="G138" s="45" t="s">
        <v>0</v>
      </c>
      <c r="H138" s="45" t="s">
        <v>0</v>
      </c>
      <c r="I138" s="45" t="s">
        <v>0</v>
      </c>
      <c r="J138" s="45" t="s">
        <v>0</v>
      </c>
      <c r="K138" s="45" t="s">
        <v>0</v>
      </c>
      <c r="L138" s="45" t="s">
        <v>0</v>
      </c>
      <c r="M138" s="45" t="s">
        <v>0</v>
      </c>
      <c r="N138" s="45" t="s">
        <v>0</v>
      </c>
      <c r="O138" s="45" t="s">
        <v>0</v>
      </c>
      <c r="P138" s="45" t="s">
        <v>0</v>
      </c>
      <c r="Q138" s="45" t="s">
        <v>0</v>
      </c>
      <c r="R138" s="45" t="s">
        <v>0</v>
      </c>
      <c r="S138" s="45" t="s">
        <v>0</v>
      </c>
      <c r="T138" s="45" t="s">
        <v>0</v>
      </c>
      <c r="U138" s="45" t="s">
        <v>0</v>
      </c>
      <c r="V138" s="45" t="s">
        <v>0</v>
      </c>
      <c r="W138" s="45" t="s">
        <v>0</v>
      </c>
      <c r="X138" s="45" t="s">
        <v>0</v>
      </c>
      <c r="Y138" s="45" t="s">
        <v>0</v>
      </c>
      <c r="Z138" s="45" t="s">
        <v>0</v>
      </c>
      <c r="AA138" s="45" t="s">
        <v>0</v>
      </c>
      <c r="AB138" s="45" t="s">
        <v>0</v>
      </c>
      <c r="AC138" s="45" t="s">
        <v>0</v>
      </c>
      <c r="AD138" s="45" t="s">
        <v>0</v>
      </c>
      <c r="AE138" s="45" t="s">
        <v>0</v>
      </c>
      <c r="AF138" s="45" t="s">
        <v>0</v>
      </c>
      <c r="AG138" s="45" t="s">
        <v>0</v>
      </c>
      <c r="AH138" s="45" t="s">
        <v>0</v>
      </c>
      <c r="AI138" s="45" t="s">
        <v>0</v>
      </c>
      <c r="AJ138" s="45" t="s">
        <v>0</v>
      </c>
      <c r="AK138" s="45" t="s">
        <v>0</v>
      </c>
      <c r="AL138" s="45" t="s">
        <v>0</v>
      </c>
      <c r="AM138" s="45" t="s">
        <v>0</v>
      </c>
      <c r="AN138" s="45" t="s">
        <v>0</v>
      </c>
      <c r="AO138" s="45" t="s">
        <v>0</v>
      </c>
      <c r="AP138" s="51" t="s">
        <v>0</v>
      </c>
      <c r="AR138" s="205">
        <v>0</v>
      </c>
      <c r="AS138" s="45">
        <v>0</v>
      </c>
      <c r="AT138" s="45">
        <v>0</v>
      </c>
      <c r="AU138" s="45">
        <v>0</v>
      </c>
      <c r="AV138" s="51">
        <v>0</v>
      </c>
    </row>
    <row r="139" spans="2:48" s="23" customFormat="1" ht="16.5" customHeight="1" x14ac:dyDescent="0.2">
      <c r="B139" s="67">
        <v>45201</v>
      </c>
      <c r="C139" s="47">
        <v>121282</v>
      </c>
      <c r="D139" s="45">
        <v>111628</v>
      </c>
      <c r="E139" s="51">
        <v>99348</v>
      </c>
      <c r="F139" s="50" t="s">
        <v>0</v>
      </c>
      <c r="G139" s="45" t="s">
        <v>0</v>
      </c>
      <c r="H139" s="45" t="s">
        <v>0</v>
      </c>
      <c r="I139" s="45" t="s">
        <v>0</v>
      </c>
      <c r="J139" s="45" t="s">
        <v>0</v>
      </c>
      <c r="K139" s="45" t="s">
        <v>0</v>
      </c>
      <c r="L139" s="45" t="s">
        <v>0</v>
      </c>
      <c r="M139" s="45" t="s">
        <v>0</v>
      </c>
      <c r="N139" s="45" t="s">
        <v>0</v>
      </c>
      <c r="O139" s="45" t="s">
        <v>0</v>
      </c>
      <c r="P139" s="45" t="s">
        <v>0</v>
      </c>
      <c r="Q139" s="45" t="s">
        <v>0</v>
      </c>
      <c r="R139" s="45" t="s">
        <v>0</v>
      </c>
      <c r="S139" s="45" t="s">
        <v>0</v>
      </c>
      <c r="T139" s="45" t="s">
        <v>0</v>
      </c>
      <c r="U139" s="45" t="s">
        <v>0</v>
      </c>
      <c r="V139" s="45" t="s">
        <v>0</v>
      </c>
      <c r="W139" s="45" t="s">
        <v>0</v>
      </c>
      <c r="X139" s="45" t="s">
        <v>0</v>
      </c>
      <c r="Y139" s="45" t="s">
        <v>0</v>
      </c>
      <c r="Z139" s="45" t="s">
        <v>0</v>
      </c>
      <c r="AA139" s="45" t="s">
        <v>0</v>
      </c>
      <c r="AB139" s="45" t="s">
        <v>0</v>
      </c>
      <c r="AC139" s="45" t="s">
        <v>0</v>
      </c>
      <c r="AD139" s="45" t="s">
        <v>0</v>
      </c>
      <c r="AE139" s="45" t="s">
        <v>0</v>
      </c>
      <c r="AF139" s="45" t="s">
        <v>0</v>
      </c>
      <c r="AG139" s="45" t="s">
        <v>0</v>
      </c>
      <c r="AH139" s="45" t="s">
        <v>0</v>
      </c>
      <c r="AI139" s="45" t="s">
        <v>0</v>
      </c>
      <c r="AJ139" s="45" t="s">
        <v>0</v>
      </c>
      <c r="AK139" s="45" t="s">
        <v>0</v>
      </c>
      <c r="AL139" s="45" t="s">
        <v>0</v>
      </c>
      <c r="AM139" s="45" t="s">
        <v>0</v>
      </c>
      <c r="AN139" s="45" t="s">
        <v>0</v>
      </c>
      <c r="AO139" s="45" t="s">
        <v>0</v>
      </c>
      <c r="AP139" s="51" t="s">
        <v>0</v>
      </c>
      <c r="AR139" s="205">
        <v>0</v>
      </c>
      <c r="AS139" s="45">
        <v>0</v>
      </c>
      <c r="AT139" s="45">
        <v>0</v>
      </c>
      <c r="AU139" s="45">
        <v>0</v>
      </c>
      <c r="AV139" s="51">
        <v>0</v>
      </c>
    </row>
    <row r="140" spans="2:48" s="23" customFormat="1" ht="16.5" customHeight="1" x14ac:dyDescent="0.2">
      <c r="B140" s="67">
        <v>45208</v>
      </c>
      <c r="C140" s="47">
        <v>122566</v>
      </c>
      <c r="D140" s="45">
        <v>113525</v>
      </c>
      <c r="E140" s="51">
        <v>99655</v>
      </c>
      <c r="F140" s="50" t="s">
        <v>0</v>
      </c>
      <c r="G140" s="45" t="s">
        <v>0</v>
      </c>
      <c r="H140" s="45" t="s">
        <v>0</v>
      </c>
      <c r="I140" s="45" t="s">
        <v>0</v>
      </c>
      <c r="J140" s="45" t="s">
        <v>0</v>
      </c>
      <c r="K140" s="45" t="s">
        <v>0</v>
      </c>
      <c r="L140" s="45" t="s">
        <v>0</v>
      </c>
      <c r="M140" s="45" t="s">
        <v>0</v>
      </c>
      <c r="N140" s="45" t="s">
        <v>0</v>
      </c>
      <c r="O140" s="45" t="s">
        <v>0</v>
      </c>
      <c r="P140" s="45" t="s">
        <v>0</v>
      </c>
      <c r="Q140" s="45" t="s">
        <v>0</v>
      </c>
      <c r="R140" s="45" t="s">
        <v>0</v>
      </c>
      <c r="S140" s="45" t="s">
        <v>0</v>
      </c>
      <c r="T140" s="45" t="s">
        <v>0</v>
      </c>
      <c r="U140" s="45" t="s">
        <v>0</v>
      </c>
      <c r="V140" s="45" t="s">
        <v>0</v>
      </c>
      <c r="W140" s="45" t="s">
        <v>0</v>
      </c>
      <c r="X140" s="45" t="s">
        <v>0</v>
      </c>
      <c r="Y140" s="45" t="s">
        <v>0</v>
      </c>
      <c r="Z140" s="45" t="s">
        <v>0</v>
      </c>
      <c r="AA140" s="45" t="s">
        <v>0</v>
      </c>
      <c r="AB140" s="45" t="s">
        <v>0</v>
      </c>
      <c r="AC140" s="45" t="s">
        <v>0</v>
      </c>
      <c r="AD140" s="45" t="s">
        <v>0</v>
      </c>
      <c r="AE140" s="45" t="s">
        <v>0</v>
      </c>
      <c r="AF140" s="45" t="s">
        <v>0</v>
      </c>
      <c r="AG140" s="45" t="s">
        <v>0</v>
      </c>
      <c r="AH140" s="45" t="s">
        <v>0</v>
      </c>
      <c r="AI140" s="45" t="s">
        <v>0</v>
      </c>
      <c r="AJ140" s="45" t="s">
        <v>0</v>
      </c>
      <c r="AK140" s="45" t="s">
        <v>0</v>
      </c>
      <c r="AL140" s="45" t="s">
        <v>0</v>
      </c>
      <c r="AM140" s="45" t="s">
        <v>0</v>
      </c>
      <c r="AN140" s="45" t="s">
        <v>0</v>
      </c>
      <c r="AO140" s="45" t="s">
        <v>0</v>
      </c>
      <c r="AP140" s="51" t="s">
        <v>0</v>
      </c>
      <c r="AR140" s="205">
        <v>0</v>
      </c>
      <c r="AS140" s="45">
        <v>0</v>
      </c>
      <c r="AT140" s="45">
        <v>0</v>
      </c>
      <c r="AU140" s="45">
        <v>0</v>
      </c>
      <c r="AV140" s="51">
        <v>0</v>
      </c>
    </row>
    <row r="141" spans="2:48" s="23" customFormat="1" ht="16.5" customHeight="1" x14ac:dyDescent="0.2">
      <c r="B141" s="67">
        <v>45215</v>
      </c>
      <c r="C141" s="47">
        <v>123914</v>
      </c>
      <c r="D141" s="45">
        <v>114213</v>
      </c>
      <c r="E141" s="51">
        <v>101036</v>
      </c>
      <c r="F141" s="50" t="s">
        <v>0</v>
      </c>
      <c r="G141" s="45" t="s">
        <v>0</v>
      </c>
      <c r="H141" s="45" t="s">
        <v>0</v>
      </c>
      <c r="I141" s="45" t="s">
        <v>0</v>
      </c>
      <c r="J141" s="45" t="s">
        <v>0</v>
      </c>
      <c r="K141" s="45" t="s">
        <v>0</v>
      </c>
      <c r="L141" s="45" t="s">
        <v>0</v>
      </c>
      <c r="M141" s="45" t="s">
        <v>0</v>
      </c>
      <c r="N141" s="45" t="s">
        <v>0</v>
      </c>
      <c r="O141" s="45" t="s">
        <v>0</v>
      </c>
      <c r="P141" s="45" t="s">
        <v>0</v>
      </c>
      <c r="Q141" s="45" t="s">
        <v>0</v>
      </c>
      <c r="R141" s="45" t="s">
        <v>0</v>
      </c>
      <c r="S141" s="45" t="s">
        <v>0</v>
      </c>
      <c r="T141" s="45" t="s">
        <v>0</v>
      </c>
      <c r="U141" s="45" t="s">
        <v>0</v>
      </c>
      <c r="V141" s="45" t="s">
        <v>0</v>
      </c>
      <c r="W141" s="45" t="s">
        <v>0</v>
      </c>
      <c r="X141" s="45" t="s">
        <v>0</v>
      </c>
      <c r="Y141" s="45" t="s">
        <v>0</v>
      </c>
      <c r="Z141" s="45" t="s">
        <v>0</v>
      </c>
      <c r="AA141" s="45" t="s">
        <v>0</v>
      </c>
      <c r="AB141" s="45" t="s">
        <v>0</v>
      </c>
      <c r="AC141" s="45" t="s">
        <v>0</v>
      </c>
      <c r="AD141" s="45" t="s">
        <v>0</v>
      </c>
      <c r="AE141" s="45" t="s">
        <v>0</v>
      </c>
      <c r="AF141" s="45" t="s">
        <v>0</v>
      </c>
      <c r="AG141" s="45" t="s">
        <v>0</v>
      </c>
      <c r="AH141" s="45" t="s">
        <v>0</v>
      </c>
      <c r="AI141" s="45" t="s">
        <v>0</v>
      </c>
      <c r="AJ141" s="45" t="s">
        <v>0</v>
      </c>
      <c r="AK141" s="45" t="s">
        <v>0</v>
      </c>
      <c r="AL141" s="45" t="s">
        <v>0</v>
      </c>
      <c r="AM141" s="45" t="s">
        <v>0</v>
      </c>
      <c r="AN141" s="45" t="s">
        <v>0</v>
      </c>
      <c r="AO141" s="45" t="s">
        <v>0</v>
      </c>
      <c r="AP141" s="51" t="s">
        <v>0</v>
      </c>
      <c r="AR141" s="205">
        <v>0</v>
      </c>
      <c r="AS141" s="45">
        <v>0</v>
      </c>
      <c r="AT141" s="45">
        <v>0</v>
      </c>
      <c r="AU141" s="45">
        <v>0</v>
      </c>
      <c r="AV141" s="51">
        <v>0</v>
      </c>
    </row>
    <row r="142" spans="2:48" s="23" customFormat="1" ht="16.5" customHeight="1" x14ac:dyDescent="0.2">
      <c r="B142" s="67">
        <v>45222</v>
      </c>
      <c r="C142" s="47">
        <v>122556</v>
      </c>
      <c r="D142" s="45">
        <v>113405</v>
      </c>
      <c r="E142" s="51">
        <v>99893</v>
      </c>
      <c r="F142" s="50" t="s">
        <v>0</v>
      </c>
      <c r="G142" s="45" t="s">
        <v>0</v>
      </c>
      <c r="H142" s="45" t="s">
        <v>0</v>
      </c>
      <c r="I142" s="45" t="s">
        <v>0</v>
      </c>
      <c r="J142" s="45" t="s">
        <v>0</v>
      </c>
      <c r="K142" s="45" t="s">
        <v>0</v>
      </c>
      <c r="L142" s="45" t="s">
        <v>0</v>
      </c>
      <c r="M142" s="45" t="s">
        <v>0</v>
      </c>
      <c r="N142" s="45" t="s">
        <v>0</v>
      </c>
      <c r="O142" s="45" t="s">
        <v>0</v>
      </c>
      <c r="P142" s="45" t="s">
        <v>0</v>
      </c>
      <c r="Q142" s="45" t="s">
        <v>0</v>
      </c>
      <c r="R142" s="45" t="s">
        <v>0</v>
      </c>
      <c r="S142" s="45" t="s">
        <v>0</v>
      </c>
      <c r="T142" s="45" t="s">
        <v>0</v>
      </c>
      <c r="U142" s="45" t="s">
        <v>0</v>
      </c>
      <c r="V142" s="45" t="s">
        <v>0</v>
      </c>
      <c r="W142" s="45" t="s">
        <v>0</v>
      </c>
      <c r="X142" s="45" t="s">
        <v>0</v>
      </c>
      <c r="Y142" s="45" t="s">
        <v>0</v>
      </c>
      <c r="Z142" s="45" t="s">
        <v>0</v>
      </c>
      <c r="AA142" s="45" t="s">
        <v>0</v>
      </c>
      <c r="AB142" s="45" t="s">
        <v>0</v>
      </c>
      <c r="AC142" s="45" t="s">
        <v>0</v>
      </c>
      <c r="AD142" s="45" t="s">
        <v>0</v>
      </c>
      <c r="AE142" s="45" t="s">
        <v>0</v>
      </c>
      <c r="AF142" s="45" t="s">
        <v>0</v>
      </c>
      <c r="AG142" s="45" t="s">
        <v>0</v>
      </c>
      <c r="AH142" s="45" t="s">
        <v>0</v>
      </c>
      <c r="AI142" s="45" t="s">
        <v>0</v>
      </c>
      <c r="AJ142" s="45" t="s">
        <v>0</v>
      </c>
      <c r="AK142" s="45" t="s">
        <v>0</v>
      </c>
      <c r="AL142" s="45" t="s">
        <v>0</v>
      </c>
      <c r="AM142" s="45" t="s">
        <v>0</v>
      </c>
      <c r="AN142" s="45" t="s">
        <v>0</v>
      </c>
      <c r="AO142" s="45" t="s">
        <v>0</v>
      </c>
      <c r="AP142" s="51" t="s">
        <v>0</v>
      </c>
      <c r="AR142" s="205">
        <v>0</v>
      </c>
      <c r="AS142" s="45">
        <v>0</v>
      </c>
      <c r="AT142" s="45">
        <v>0</v>
      </c>
      <c r="AU142" s="45">
        <v>0</v>
      </c>
      <c r="AV142" s="51">
        <v>0</v>
      </c>
    </row>
    <row r="143" spans="2:48" s="23" customFormat="1" ht="16.5" customHeight="1" x14ac:dyDescent="0.2">
      <c r="B143" s="67">
        <v>45229</v>
      </c>
      <c r="C143" s="47">
        <v>125023</v>
      </c>
      <c r="D143" s="45">
        <v>114646</v>
      </c>
      <c r="E143" s="51">
        <v>101379</v>
      </c>
      <c r="F143" s="50" t="s">
        <v>0</v>
      </c>
      <c r="G143" s="45" t="s">
        <v>0</v>
      </c>
      <c r="H143" s="45" t="s">
        <v>0</v>
      </c>
      <c r="I143" s="45" t="s">
        <v>0</v>
      </c>
      <c r="J143" s="45" t="s">
        <v>0</v>
      </c>
      <c r="K143" s="45" t="s">
        <v>0</v>
      </c>
      <c r="L143" s="45" t="s">
        <v>0</v>
      </c>
      <c r="M143" s="45" t="s">
        <v>0</v>
      </c>
      <c r="N143" s="45" t="s">
        <v>0</v>
      </c>
      <c r="O143" s="45" t="s">
        <v>0</v>
      </c>
      <c r="P143" s="45" t="s">
        <v>0</v>
      </c>
      <c r="Q143" s="45" t="s">
        <v>0</v>
      </c>
      <c r="R143" s="45" t="s">
        <v>0</v>
      </c>
      <c r="S143" s="45" t="s">
        <v>0</v>
      </c>
      <c r="T143" s="45" t="s">
        <v>0</v>
      </c>
      <c r="U143" s="45" t="s">
        <v>0</v>
      </c>
      <c r="V143" s="45" t="s">
        <v>0</v>
      </c>
      <c r="W143" s="45" t="s">
        <v>0</v>
      </c>
      <c r="X143" s="45" t="s">
        <v>0</v>
      </c>
      <c r="Y143" s="45" t="s">
        <v>0</v>
      </c>
      <c r="Z143" s="45" t="s">
        <v>0</v>
      </c>
      <c r="AA143" s="45" t="s">
        <v>0</v>
      </c>
      <c r="AB143" s="45" t="s">
        <v>0</v>
      </c>
      <c r="AC143" s="45" t="s">
        <v>0</v>
      </c>
      <c r="AD143" s="45" t="s">
        <v>0</v>
      </c>
      <c r="AE143" s="45" t="s">
        <v>0</v>
      </c>
      <c r="AF143" s="45" t="s">
        <v>0</v>
      </c>
      <c r="AG143" s="45" t="s">
        <v>0</v>
      </c>
      <c r="AH143" s="45" t="s">
        <v>0</v>
      </c>
      <c r="AI143" s="45" t="s">
        <v>0</v>
      </c>
      <c r="AJ143" s="45" t="s">
        <v>0</v>
      </c>
      <c r="AK143" s="45" t="s">
        <v>0</v>
      </c>
      <c r="AL143" s="45" t="s">
        <v>0</v>
      </c>
      <c r="AM143" s="45" t="s">
        <v>0</v>
      </c>
      <c r="AN143" s="45" t="s">
        <v>0</v>
      </c>
      <c r="AO143" s="45" t="s">
        <v>0</v>
      </c>
      <c r="AP143" s="51" t="s">
        <v>0</v>
      </c>
      <c r="AR143" s="205">
        <v>0</v>
      </c>
      <c r="AS143" s="45">
        <v>0</v>
      </c>
      <c r="AT143" s="45">
        <v>0</v>
      </c>
      <c r="AU143" s="45">
        <v>0</v>
      </c>
      <c r="AV143" s="51">
        <v>0</v>
      </c>
    </row>
    <row r="144" spans="2:48" s="23" customFormat="1" ht="16.5" customHeight="1" x14ac:dyDescent="0.2">
      <c r="B144" s="67">
        <v>45236</v>
      </c>
      <c r="C144" s="47">
        <v>120568</v>
      </c>
      <c r="D144" s="45">
        <v>111167</v>
      </c>
      <c r="E144" s="51">
        <v>97888</v>
      </c>
      <c r="F144" s="50" t="s">
        <v>0</v>
      </c>
      <c r="G144" s="45" t="s">
        <v>0</v>
      </c>
      <c r="H144" s="45" t="s">
        <v>0</v>
      </c>
      <c r="I144" s="45" t="s">
        <v>0</v>
      </c>
      <c r="J144" s="45" t="s">
        <v>0</v>
      </c>
      <c r="K144" s="45" t="s">
        <v>0</v>
      </c>
      <c r="L144" s="45" t="s">
        <v>0</v>
      </c>
      <c r="M144" s="45" t="s">
        <v>0</v>
      </c>
      <c r="N144" s="45" t="s">
        <v>0</v>
      </c>
      <c r="O144" s="45" t="s">
        <v>0</v>
      </c>
      <c r="P144" s="45" t="s">
        <v>0</v>
      </c>
      <c r="Q144" s="45" t="s">
        <v>0</v>
      </c>
      <c r="R144" s="45" t="s">
        <v>0</v>
      </c>
      <c r="S144" s="45" t="s">
        <v>0</v>
      </c>
      <c r="T144" s="45" t="s">
        <v>0</v>
      </c>
      <c r="U144" s="45" t="s">
        <v>0</v>
      </c>
      <c r="V144" s="45" t="s">
        <v>0</v>
      </c>
      <c r="W144" s="45" t="s">
        <v>0</v>
      </c>
      <c r="X144" s="45" t="s">
        <v>0</v>
      </c>
      <c r="Y144" s="45" t="s">
        <v>0</v>
      </c>
      <c r="Z144" s="45" t="s">
        <v>0</v>
      </c>
      <c r="AA144" s="45" t="s">
        <v>0</v>
      </c>
      <c r="AB144" s="45" t="s">
        <v>0</v>
      </c>
      <c r="AC144" s="45" t="s">
        <v>0</v>
      </c>
      <c r="AD144" s="45" t="s">
        <v>0</v>
      </c>
      <c r="AE144" s="45" t="s">
        <v>0</v>
      </c>
      <c r="AF144" s="45" t="s">
        <v>0</v>
      </c>
      <c r="AG144" s="45" t="s">
        <v>0</v>
      </c>
      <c r="AH144" s="45" t="s">
        <v>0</v>
      </c>
      <c r="AI144" s="45" t="s">
        <v>0</v>
      </c>
      <c r="AJ144" s="45" t="s">
        <v>0</v>
      </c>
      <c r="AK144" s="45" t="s">
        <v>0</v>
      </c>
      <c r="AL144" s="45" t="s">
        <v>0</v>
      </c>
      <c r="AM144" s="45" t="s">
        <v>0</v>
      </c>
      <c r="AN144" s="45" t="s">
        <v>0</v>
      </c>
      <c r="AO144" s="45" t="s">
        <v>0</v>
      </c>
      <c r="AP144" s="51" t="s">
        <v>0</v>
      </c>
      <c r="AR144" s="205">
        <v>0</v>
      </c>
      <c r="AS144" s="45">
        <v>0</v>
      </c>
      <c r="AT144" s="45">
        <v>0</v>
      </c>
      <c r="AU144" s="45">
        <v>0</v>
      </c>
      <c r="AV144" s="51">
        <v>0</v>
      </c>
    </row>
    <row r="145" spans="2:48" s="23" customFormat="1" ht="16.5" customHeight="1" x14ac:dyDescent="0.2">
      <c r="B145" s="67">
        <v>45243</v>
      </c>
      <c r="C145" s="47">
        <v>121289</v>
      </c>
      <c r="D145" s="45">
        <v>111648</v>
      </c>
      <c r="E145" s="51">
        <v>98337</v>
      </c>
      <c r="F145" s="50" t="s">
        <v>0</v>
      </c>
      <c r="G145" s="45" t="s">
        <v>0</v>
      </c>
      <c r="H145" s="45" t="s">
        <v>0</v>
      </c>
      <c r="I145" s="45" t="s">
        <v>0</v>
      </c>
      <c r="J145" s="45" t="s">
        <v>0</v>
      </c>
      <c r="K145" s="45" t="s">
        <v>0</v>
      </c>
      <c r="L145" s="45" t="s">
        <v>0</v>
      </c>
      <c r="M145" s="45" t="s">
        <v>0</v>
      </c>
      <c r="N145" s="45" t="s">
        <v>0</v>
      </c>
      <c r="O145" s="45" t="s">
        <v>0</v>
      </c>
      <c r="P145" s="45" t="s">
        <v>0</v>
      </c>
      <c r="Q145" s="45" t="s">
        <v>0</v>
      </c>
      <c r="R145" s="45" t="s">
        <v>0</v>
      </c>
      <c r="S145" s="45" t="s">
        <v>0</v>
      </c>
      <c r="T145" s="45" t="s">
        <v>0</v>
      </c>
      <c r="U145" s="45" t="s">
        <v>0</v>
      </c>
      <c r="V145" s="45" t="s">
        <v>0</v>
      </c>
      <c r="W145" s="45" t="s">
        <v>0</v>
      </c>
      <c r="X145" s="45" t="s">
        <v>0</v>
      </c>
      <c r="Y145" s="45" t="s">
        <v>0</v>
      </c>
      <c r="Z145" s="45" t="s">
        <v>0</v>
      </c>
      <c r="AA145" s="45" t="s">
        <v>0</v>
      </c>
      <c r="AB145" s="45" t="s">
        <v>0</v>
      </c>
      <c r="AC145" s="45" t="s">
        <v>0</v>
      </c>
      <c r="AD145" s="45" t="s">
        <v>0</v>
      </c>
      <c r="AE145" s="45" t="s">
        <v>0</v>
      </c>
      <c r="AF145" s="45" t="s">
        <v>0</v>
      </c>
      <c r="AG145" s="45" t="s">
        <v>0</v>
      </c>
      <c r="AH145" s="45" t="s">
        <v>0</v>
      </c>
      <c r="AI145" s="45" t="s">
        <v>0</v>
      </c>
      <c r="AJ145" s="45" t="s">
        <v>0</v>
      </c>
      <c r="AK145" s="45" t="s">
        <v>0</v>
      </c>
      <c r="AL145" s="45" t="s">
        <v>0</v>
      </c>
      <c r="AM145" s="45" t="s">
        <v>0</v>
      </c>
      <c r="AN145" s="45" t="s">
        <v>0</v>
      </c>
      <c r="AO145" s="45" t="s">
        <v>0</v>
      </c>
      <c r="AP145" s="51" t="s">
        <v>0</v>
      </c>
      <c r="AR145" s="205">
        <v>0</v>
      </c>
      <c r="AS145" s="45">
        <v>0</v>
      </c>
      <c r="AT145" s="45">
        <v>0</v>
      </c>
      <c r="AU145" s="45">
        <v>0</v>
      </c>
      <c r="AV145" s="51">
        <v>0</v>
      </c>
    </row>
    <row r="146" spans="2:48" s="23" customFormat="1" ht="16.5" customHeight="1" x14ac:dyDescent="0.2">
      <c r="B146" s="67">
        <v>45250</v>
      </c>
      <c r="C146" s="47">
        <v>123164</v>
      </c>
      <c r="D146" s="45">
        <v>113102</v>
      </c>
      <c r="E146" s="51">
        <v>100289</v>
      </c>
      <c r="F146" s="50" t="s">
        <v>0</v>
      </c>
      <c r="G146" s="45" t="s">
        <v>0</v>
      </c>
      <c r="H146" s="45" t="s">
        <v>0</v>
      </c>
      <c r="I146" s="45" t="s">
        <v>0</v>
      </c>
      <c r="J146" s="45" t="s">
        <v>0</v>
      </c>
      <c r="K146" s="45" t="s">
        <v>0</v>
      </c>
      <c r="L146" s="45" t="s">
        <v>0</v>
      </c>
      <c r="M146" s="45" t="s">
        <v>0</v>
      </c>
      <c r="N146" s="45" t="s">
        <v>0</v>
      </c>
      <c r="O146" s="45" t="s">
        <v>0</v>
      </c>
      <c r="P146" s="45" t="s">
        <v>0</v>
      </c>
      <c r="Q146" s="45" t="s">
        <v>0</v>
      </c>
      <c r="R146" s="45" t="s">
        <v>0</v>
      </c>
      <c r="S146" s="45" t="s">
        <v>0</v>
      </c>
      <c r="T146" s="45" t="s">
        <v>0</v>
      </c>
      <c r="U146" s="45" t="s">
        <v>0</v>
      </c>
      <c r="V146" s="45" t="s">
        <v>0</v>
      </c>
      <c r="W146" s="45" t="s">
        <v>0</v>
      </c>
      <c r="X146" s="45" t="s">
        <v>0</v>
      </c>
      <c r="Y146" s="45" t="s">
        <v>0</v>
      </c>
      <c r="Z146" s="45" t="s">
        <v>0</v>
      </c>
      <c r="AA146" s="45" t="s">
        <v>0</v>
      </c>
      <c r="AB146" s="45" t="s">
        <v>0</v>
      </c>
      <c r="AC146" s="45" t="s">
        <v>0</v>
      </c>
      <c r="AD146" s="45" t="s">
        <v>0</v>
      </c>
      <c r="AE146" s="45" t="s">
        <v>0</v>
      </c>
      <c r="AF146" s="45" t="s">
        <v>0</v>
      </c>
      <c r="AG146" s="45" t="s">
        <v>0</v>
      </c>
      <c r="AH146" s="45" t="s">
        <v>0</v>
      </c>
      <c r="AI146" s="45" t="s">
        <v>0</v>
      </c>
      <c r="AJ146" s="45" t="s">
        <v>0</v>
      </c>
      <c r="AK146" s="45" t="s">
        <v>0</v>
      </c>
      <c r="AL146" s="45" t="s">
        <v>0</v>
      </c>
      <c r="AM146" s="45" t="s">
        <v>0</v>
      </c>
      <c r="AN146" s="45" t="s">
        <v>0</v>
      </c>
      <c r="AO146" s="45" t="s">
        <v>0</v>
      </c>
      <c r="AP146" s="51" t="s">
        <v>0</v>
      </c>
      <c r="AR146" s="205">
        <v>0</v>
      </c>
      <c r="AS146" s="45">
        <v>0</v>
      </c>
      <c r="AT146" s="45">
        <v>0</v>
      </c>
      <c r="AU146" s="45">
        <v>0</v>
      </c>
      <c r="AV146" s="51">
        <v>0</v>
      </c>
    </row>
    <row r="147" spans="2:48" s="23" customFormat="1" ht="16.5" customHeight="1" x14ac:dyDescent="0.2">
      <c r="B147" s="67">
        <v>45257</v>
      </c>
      <c r="C147" s="47">
        <v>125324</v>
      </c>
      <c r="D147" s="45">
        <v>115419</v>
      </c>
      <c r="E147" s="51">
        <v>101476</v>
      </c>
      <c r="F147" s="50" t="s">
        <v>0</v>
      </c>
      <c r="G147" s="45" t="s">
        <v>0</v>
      </c>
      <c r="H147" s="45" t="s">
        <v>0</v>
      </c>
      <c r="I147" s="45" t="s">
        <v>0</v>
      </c>
      <c r="J147" s="45" t="s">
        <v>0</v>
      </c>
      <c r="K147" s="45" t="s">
        <v>0</v>
      </c>
      <c r="L147" s="45" t="s">
        <v>0</v>
      </c>
      <c r="M147" s="45" t="s">
        <v>0</v>
      </c>
      <c r="N147" s="45" t="s">
        <v>0</v>
      </c>
      <c r="O147" s="45" t="s">
        <v>0</v>
      </c>
      <c r="P147" s="45" t="s">
        <v>0</v>
      </c>
      <c r="Q147" s="45" t="s">
        <v>0</v>
      </c>
      <c r="R147" s="45" t="s">
        <v>0</v>
      </c>
      <c r="S147" s="45" t="s">
        <v>0</v>
      </c>
      <c r="T147" s="45" t="s">
        <v>0</v>
      </c>
      <c r="U147" s="45" t="s">
        <v>0</v>
      </c>
      <c r="V147" s="45" t="s">
        <v>0</v>
      </c>
      <c r="W147" s="45" t="s">
        <v>0</v>
      </c>
      <c r="X147" s="45" t="s">
        <v>0</v>
      </c>
      <c r="Y147" s="45" t="s">
        <v>0</v>
      </c>
      <c r="Z147" s="45" t="s">
        <v>0</v>
      </c>
      <c r="AA147" s="45" t="s">
        <v>0</v>
      </c>
      <c r="AB147" s="45" t="s">
        <v>0</v>
      </c>
      <c r="AC147" s="45" t="s">
        <v>0</v>
      </c>
      <c r="AD147" s="45" t="s">
        <v>0</v>
      </c>
      <c r="AE147" s="45" t="s">
        <v>0</v>
      </c>
      <c r="AF147" s="45" t="s">
        <v>0</v>
      </c>
      <c r="AG147" s="45" t="s">
        <v>0</v>
      </c>
      <c r="AH147" s="45" t="s">
        <v>0</v>
      </c>
      <c r="AI147" s="45" t="s">
        <v>0</v>
      </c>
      <c r="AJ147" s="45" t="s">
        <v>0</v>
      </c>
      <c r="AK147" s="45" t="s">
        <v>0</v>
      </c>
      <c r="AL147" s="45" t="s">
        <v>0</v>
      </c>
      <c r="AM147" s="45" t="s">
        <v>0</v>
      </c>
      <c r="AN147" s="45" t="s">
        <v>0</v>
      </c>
      <c r="AO147" s="45" t="s">
        <v>0</v>
      </c>
      <c r="AP147" s="51" t="s">
        <v>0</v>
      </c>
      <c r="AR147" s="205">
        <v>0</v>
      </c>
      <c r="AS147" s="45">
        <v>0</v>
      </c>
      <c r="AT147" s="45">
        <v>0</v>
      </c>
      <c r="AU147" s="45">
        <v>0</v>
      </c>
      <c r="AV147" s="51">
        <v>0</v>
      </c>
    </row>
    <row r="148" spans="2:48" s="23" customFormat="1" ht="16.5" customHeight="1" x14ac:dyDescent="0.2">
      <c r="B148" s="67">
        <v>45264</v>
      </c>
      <c r="C148" s="47">
        <v>125915</v>
      </c>
      <c r="D148" s="45">
        <v>115316</v>
      </c>
      <c r="E148" s="51">
        <v>101359</v>
      </c>
      <c r="F148" s="50" t="s">
        <v>0</v>
      </c>
      <c r="G148" s="45" t="s">
        <v>0</v>
      </c>
      <c r="H148" s="45" t="s">
        <v>0</v>
      </c>
      <c r="I148" s="45" t="s">
        <v>0</v>
      </c>
      <c r="J148" s="45" t="s">
        <v>0</v>
      </c>
      <c r="K148" s="45" t="s">
        <v>0</v>
      </c>
      <c r="L148" s="45" t="s">
        <v>0</v>
      </c>
      <c r="M148" s="45" t="s">
        <v>0</v>
      </c>
      <c r="N148" s="45" t="s">
        <v>0</v>
      </c>
      <c r="O148" s="45" t="s">
        <v>0</v>
      </c>
      <c r="P148" s="45" t="s">
        <v>0</v>
      </c>
      <c r="Q148" s="45" t="s">
        <v>0</v>
      </c>
      <c r="R148" s="45" t="s">
        <v>0</v>
      </c>
      <c r="S148" s="45" t="s">
        <v>0</v>
      </c>
      <c r="T148" s="45" t="s">
        <v>0</v>
      </c>
      <c r="U148" s="45" t="s">
        <v>0</v>
      </c>
      <c r="V148" s="45" t="s">
        <v>0</v>
      </c>
      <c r="W148" s="45" t="s">
        <v>0</v>
      </c>
      <c r="X148" s="45" t="s">
        <v>0</v>
      </c>
      <c r="Y148" s="45" t="s">
        <v>0</v>
      </c>
      <c r="Z148" s="45" t="s">
        <v>0</v>
      </c>
      <c r="AA148" s="45" t="s">
        <v>0</v>
      </c>
      <c r="AB148" s="45" t="s">
        <v>0</v>
      </c>
      <c r="AC148" s="45" t="s">
        <v>0</v>
      </c>
      <c r="AD148" s="45" t="s">
        <v>0</v>
      </c>
      <c r="AE148" s="45" t="s">
        <v>0</v>
      </c>
      <c r="AF148" s="45" t="s">
        <v>0</v>
      </c>
      <c r="AG148" s="45" t="s">
        <v>0</v>
      </c>
      <c r="AH148" s="45" t="s">
        <v>0</v>
      </c>
      <c r="AI148" s="45" t="s">
        <v>0</v>
      </c>
      <c r="AJ148" s="45" t="s">
        <v>0</v>
      </c>
      <c r="AK148" s="45" t="s">
        <v>0</v>
      </c>
      <c r="AL148" s="45" t="s">
        <v>0</v>
      </c>
      <c r="AM148" s="45" t="s">
        <v>0</v>
      </c>
      <c r="AN148" s="45" t="s">
        <v>0</v>
      </c>
      <c r="AO148" s="45" t="s">
        <v>0</v>
      </c>
      <c r="AP148" s="51" t="s">
        <v>0</v>
      </c>
      <c r="AR148" s="205">
        <v>0</v>
      </c>
      <c r="AS148" s="45">
        <v>0</v>
      </c>
      <c r="AT148" s="45">
        <v>0</v>
      </c>
      <c r="AU148" s="45">
        <v>0</v>
      </c>
      <c r="AV148" s="51">
        <v>0</v>
      </c>
    </row>
    <row r="149" spans="2:48" s="23" customFormat="1" ht="16.5" customHeight="1" x14ac:dyDescent="0.2">
      <c r="B149" s="67">
        <v>45271</v>
      </c>
      <c r="C149" s="47">
        <v>123622</v>
      </c>
      <c r="D149" s="45">
        <v>113471</v>
      </c>
      <c r="E149" s="51">
        <v>99250</v>
      </c>
      <c r="F149" s="50" t="s">
        <v>0</v>
      </c>
      <c r="G149" s="45" t="s">
        <v>0</v>
      </c>
      <c r="H149" s="45" t="s">
        <v>0</v>
      </c>
      <c r="I149" s="45" t="s">
        <v>0</v>
      </c>
      <c r="J149" s="45" t="s">
        <v>0</v>
      </c>
      <c r="K149" s="45" t="s">
        <v>0</v>
      </c>
      <c r="L149" s="45" t="s">
        <v>0</v>
      </c>
      <c r="M149" s="45" t="s">
        <v>0</v>
      </c>
      <c r="N149" s="45" t="s">
        <v>0</v>
      </c>
      <c r="O149" s="45" t="s">
        <v>0</v>
      </c>
      <c r="P149" s="45" t="s">
        <v>0</v>
      </c>
      <c r="Q149" s="45" t="s">
        <v>0</v>
      </c>
      <c r="R149" s="45" t="s">
        <v>0</v>
      </c>
      <c r="S149" s="45" t="s">
        <v>0</v>
      </c>
      <c r="T149" s="45" t="s">
        <v>0</v>
      </c>
      <c r="U149" s="45" t="s">
        <v>0</v>
      </c>
      <c r="V149" s="45" t="s">
        <v>0</v>
      </c>
      <c r="W149" s="45" t="s">
        <v>0</v>
      </c>
      <c r="X149" s="45" t="s">
        <v>0</v>
      </c>
      <c r="Y149" s="45" t="s">
        <v>0</v>
      </c>
      <c r="Z149" s="45" t="s">
        <v>0</v>
      </c>
      <c r="AA149" s="45" t="s">
        <v>0</v>
      </c>
      <c r="AB149" s="45" t="s">
        <v>0</v>
      </c>
      <c r="AC149" s="45" t="s">
        <v>0</v>
      </c>
      <c r="AD149" s="45" t="s">
        <v>0</v>
      </c>
      <c r="AE149" s="45" t="s">
        <v>0</v>
      </c>
      <c r="AF149" s="45" t="s">
        <v>0</v>
      </c>
      <c r="AG149" s="45" t="s">
        <v>0</v>
      </c>
      <c r="AH149" s="45" t="s">
        <v>0</v>
      </c>
      <c r="AI149" s="45" t="s">
        <v>0</v>
      </c>
      <c r="AJ149" s="45" t="s">
        <v>0</v>
      </c>
      <c r="AK149" s="45" t="s">
        <v>0</v>
      </c>
      <c r="AL149" s="45" t="s">
        <v>0</v>
      </c>
      <c r="AM149" s="45" t="s">
        <v>0</v>
      </c>
      <c r="AN149" s="45" t="s">
        <v>0</v>
      </c>
      <c r="AO149" s="45" t="s">
        <v>0</v>
      </c>
      <c r="AP149" s="51" t="s">
        <v>0</v>
      </c>
      <c r="AR149" s="205">
        <v>0</v>
      </c>
      <c r="AS149" s="45">
        <v>0</v>
      </c>
      <c r="AT149" s="45">
        <v>0</v>
      </c>
      <c r="AU149" s="45">
        <v>0</v>
      </c>
      <c r="AV149" s="51">
        <v>0</v>
      </c>
    </row>
    <row r="150" spans="2:48" s="23" customFormat="1" ht="16.5" customHeight="1" x14ac:dyDescent="0.2">
      <c r="B150" s="67">
        <v>45278</v>
      </c>
      <c r="C150" s="47">
        <v>110758</v>
      </c>
      <c r="D150" s="45">
        <v>101200</v>
      </c>
      <c r="E150" s="51">
        <v>88451</v>
      </c>
      <c r="F150" s="50" t="s">
        <v>0</v>
      </c>
      <c r="G150" s="45" t="s">
        <v>0</v>
      </c>
      <c r="H150" s="45" t="s">
        <v>0</v>
      </c>
      <c r="I150" s="45" t="s">
        <v>0</v>
      </c>
      <c r="J150" s="45" t="s">
        <v>0</v>
      </c>
      <c r="K150" s="45" t="s">
        <v>0</v>
      </c>
      <c r="L150" s="45" t="s">
        <v>0</v>
      </c>
      <c r="M150" s="45" t="s">
        <v>0</v>
      </c>
      <c r="N150" s="45" t="s">
        <v>0</v>
      </c>
      <c r="O150" s="45" t="s">
        <v>0</v>
      </c>
      <c r="P150" s="45" t="s">
        <v>0</v>
      </c>
      <c r="Q150" s="45" t="s">
        <v>0</v>
      </c>
      <c r="R150" s="45" t="s">
        <v>0</v>
      </c>
      <c r="S150" s="45" t="s">
        <v>0</v>
      </c>
      <c r="T150" s="45" t="s">
        <v>0</v>
      </c>
      <c r="U150" s="45" t="s">
        <v>0</v>
      </c>
      <c r="V150" s="45" t="s">
        <v>0</v>
      </c>
      <c r="W150" s="45" t="s">
        <v>0</v>
      </c>
      <c r="X150" s="45" t="s">
        <v>0</v>
      </c>
      <c r="Y150" s="45" t="s">
        <v>0</v>
      </c>
      <c r="Z150" s="45" t="s">
        <v>0</v>
      </c>
      <c r="AA150" s="45" t="s">
        <v>0</v>
      </c>
      <c r="AB150" s="45" t="s">
        <v>0</v>
      </c>
      <c r="AC150" s="45" t="s">
        <v>0</v>
      </c>
      <c r="AD150" s="45" t="s">
        <v>0</v>
      </c>
      <c r="AE150" s="45" t="s">
        <v>0</v>
      </c>
      <c r="AF150" s="45" t="s">
        <v>0</v>
      </c>
      <c r="AG150" s="45" t="s">
        <v>0</v>
      </c>
      <c r="AH150" s="45" t="s">
        <v>0</v>
      </c>
      <c r="AI150" s="45" t="s">
        <v>0</v>
      </c>
      <c r="AJ150" s="45" t="s">
        <v>0</v>
      </c>
      <c r="AK150" s="45" t="s">
        <v>0</v>
      </c>
      <c r="AL150" s="45" t="s">
        <v>0</v>
      </c>
      <c r="AM150" s="45" t="s">
        <v>0</v>
      </c>
      <c r="AN150" s="45" t="s">
        <v>0</v>
      </c>
      <c r="AO150" s="45" t="s">
        <v>0</v>
      </c>
      <c r="AP150" s="51" t="s">
        <v>0</v>
      </c>
      <c r="AR150" s="205">
        <v>0</v>
      </c>
      <c r="AS150" s="45">
        <v>0</v>
      </c>
      <c r="AT150" s="45">
        <v>0</v>
      </c>
      <c r="AU150" s="45">
        <v>0</v>
      </c>
      <c r="AV150" s="51">
        <v>0</v>
      </c>
    </row>
    <row r="151" spans="2:48" s="23" customFormat="1" ht="16.5" customHeight="1" x14ac:dyDescent="0.2">
      <c r="B151" s="67">
        <v>45285</v>
      </c>
      <c r="C151" s="47">
        <v>119151</v>
      </c>
      <c r="D151" s="45">
        <v>110136</v>
      </c>
      <c r="E151" s="51">
        <v>96649</v>
      </c>
      <c r="F151" s="50" t="s">
        <v>0</v>
      </c>
      <c r="G151" s="45" t="s">
        <v>0</v>
      </c>
      <c r="H151" s="45" t="s">
        <v>0</v>
      </c>
      <c r="I151" s="45" t="s">
        <v>0</v>
      </c>
      <c r="J151" s="45" t="s">
        <v>0</v>
      </c>
      <c r="K151" s="45" t="s">
        <v>0</v>
      </c>
      <c r="L151" s="45" t="s">
        <v>0</v>
      </c>
      <c r="M151" s="45" t="s">
        <v>0</v>
      </c>
      <c r="N151" s="45" t="s">
        <v>0</v>
      </c>
      <c r="O151" s="45" t="s">
        <v>0</v>
      </c>
      <c r="P151" s="45" t="s">
        <v>0</v>
      </c>
      <c r="Q151" s="45" t="s">
        <v>0</v>
      </c>
      <c r="R151" s="45" t="s">
        <v>0</v>
      </c>
      <c r="S151" s="45" t="s">
        <v>0</v>
      </c>
      <c r="T151" s="45" t="s">
        <v>0</v>
      </c>
      <c r="U151" s="45" t="s">
        <v>0</v>
      </c>
      <c r="V151" s="45" t="s">
        <v>0</v>
      </c>
      <c r="W151" s="45" t="s">
        <v>0</v>
      </c>
      <c r="X151" s="45" t="s">
        <v>0</v>
      </c>
      <c r="Y151" s="45" t="s">
        <v>0</v>
      </c>
      <c r="Z151" s="45" t="s">
        <v>0</v>
      </c>
      <c r="AA151" s="45" t="s">
        <v>0</v>
      </c>
      <c r="AB151" s="45" t="s">
        <v>0</v>
      </c>
      <c r="AC151" s="45" t="s">
        <v>0</v>
      </c>
      <c r="AD151" s="45" t="s">
        <v>0</v>
      </c>
      <c r="AE151" s="45" t="s">
        <v>0</v>
      </c>
      <c r="AF151" s="45" t="s">
        <v>0</v>
      </c>
      <c r="AG151" s="45" t="s">
        <v>0</v>
      </c>
      <c r="AH151" s="45" t="s">
        <v>0</v>
      </c>
      <c r="AI151" s="45" t="s">
        <v>0</v>
      </c>
      <c r="AJ151" s="45" t="s">
        <v>0</v>
      </c>
      <c r="AK151" s="45" t="s">
        <v>0</v>
      </c>
      <c r="AL151" s="45" t="s">
        <v>0</v>
      </c>
      <c r="AM151" s="45" t="s">
        <v>0</v>
      </c>
      <c r="AN151" s="45" t="s">
        <v>0</v>
      </c>
      <c r="AO151" s="45" t="s">
        <v>0</v>
      </c>
      <c r="AP151" s="51" t="s">
        <v>0</v>
      </c>
      <c r="AR151" s="205">
        <v>0</v>
      </c>
      <c r="AS151" s="45">
        <v>0</v>
      </c>
      <c r="AT151" s="45">
        <v>0</v>
      </c>
      <c r="AU151" s="45">
        <v>0</v>
      </c>
      <c r="AV151" s="51">
        <v>0</v>
      </c>
    </row>
    <row r="152" spans="2:48" s="23" customFormat="1" ht="16.5" customHeight="1" x14ac:dyDescent="0.2">
      <c r="B152" s="67">
        <v>45292</v>
      </c>
      <c r="C152" s="47">
        <v>123897</v>
      </c>
      <c r="D152" s="45">
        <v>114243</v>
      </c>
      <c r="E152" s="51">
        <v>101444</v>
      </c>
      <c r="F152" s="50" t="s">
        <v>0</v>
      </c>
      <c r="G152" s="45" t="s">
        <v>0</v>
      </c>
      <c r="H152" s="45" t="s">
        <v>0</v>
      </c>
      <c r="I152" s="45" t="s">
        <v>0</v>
      </c>
      <c r="J152" s="45" t="s">
        <v>0</v>
      </c>
      <c r="K152" s="45" t="s">
        <v>0</v>
      </c>
      <c r="L152" s="45" t="s">
        <v>0</v>
      </c>
      <c r="M152" s="45" t="s">
        <v>0</v>
      </c>
      <c r="N152" s="45" t="s">
        <v>0</v>
      </c>
      <c r="O152" s="45" t="s">
        <v>0</v>
      </c>
      <c r="P152" s="45" t="s">
        <v>0</v>
      </c>
      <c r="Q152" s="45" t="s">
        <v>0</v>
      </c>
      <c r="R152" s="45" t="s">
        <v>0</v>
      </c>
      <c r="S152" s="45" t="s">
        <v>0</v>
      </c>
      <c r="T152" s="45" t="s">
        <v>0</v>
      </c>
      <c r="U152" s="45" t="s">
        <v>0</v>
      </c>
      <c r="V152" s="45" t="s">
        <v>0</v>
      </c>
      <c r="W152" s="45" t="s">
        <v>0</v>
      </c>
      <c r="X152" s="45" t="s">
        <v>0</v>
      </c>
      <c r="Y152" s="45" t="s">
        <v>0</v>
      </c>
      <c r="Z152" s="45" t="s">
        <v>0</v>
      </c>
      <c r="AA152" s="45" t="s">
        <v>0</v>
      </c>
      <c r="AB152" s="45" t="s">
        <v>0</v>
      </c>
      <c r="AC152" s="45" t="s">
        <v>0</v>
      </c>
      <c r="AD152" s="45" t="s">
        <v>0</v>
      </c>
      <c r="AE152" s="45" t="s">
        <v>0</v>
      </c>
      <c r="AF152" s="45" t="s">
        <v>0</v>
      </c>
      <c r="AG152" s="45" t="s">
        <v>0</v>
      </c>
      <c r="AH152" s="45" t="s">
        <v>0</v>
      </c>
      <c r="AI152" s="45" t="s">
        <v>0</v>
      </c>
      <c r="AJ152" s="45" t="s">
        <v>0</v>
      </c>
      <c r="AK152" s="45" t="s">
        <v>0</v>
      </c>
      <c r="AL152" s="45" t="s">
        <v>0</v>
      </c>
      <c r="AM152" s="45" t="s">
        <v>0</v>
      </c>
      <c r="AN152" s="45" t="s">
        <v>0</v>
      </c>
      <c r="AO152" s="45" t="s">
        <v>0</v>
      </c>
      <c r="AP152" s="51" t="s">
        <v>0</v>
      </c>
      <c r="AR152" s="205">
        <v>0</v>
      </c>
      <c r="AS152" s="45">
        <v>0</v>
      </c>
      <c r="AT152" s="45">
        <v>0</v>
      </c>
      <c r="AU152" s="45">
        <v>0</v>
      </c>
      <c r="AV152" s="51">
        <v>0</v>
      </c>
    </row>
    <row r="153" spans="2:48" s="23" customFormat="1" ht="16.5" customHeight="1" x14ac:dyDescent="0.2">
      <c r="B153" s="67">
        <v>45299</v>
      </c>
      <c r="C153" s="47">
        <v>126973</v>
      </c>
      <c r="D153" s="45">
        <v>116107</v>
      </c>
      <c r="E153" s="51">
        <v>102022</v>
      </c>
      <c r="F153" s="50" t="s">
        <v>0</v>
      </c>
      <c r="G153" s="45" t="s">
        <v>0</v>
      </c>
      <c r="H153" s="45" t="s">
        <v>0</v>
      </c>
      <c r="I153" s="45" t="s">
        <v>0</v>
      </c>
      <c r="J153" s="45" t="s">
        <v>0</v>
      </c>
      <c r="K153" s="45" t="s">
        <v>0</v>
      </c>
      <c r="L153" s="45" t="s">
        <v>0</v>
      </c>
      <c r="M153" s="45" t="s">
        <v>0</v>
      </c>
      <c r="N153" s="45" t="s">
        <v>0</v>
      </c>
      <c r="O153" s="45" t="s">
        <v>0</v>
      </c>
      <c r="P153" s="45" t="s">
        <v>0</v>
      </c>
      <c r="Q153" s="45" t="s">
        <v>0</v>
      </c>
      <c r="R153" s="45" t="s">
        <v>0</v>
      </c>
      <c r="S153" s="45" t="s">
        <v>0</v>
      </c>
      <c r="T153" s="45" t="s">
        <v>0</v>
      </c>
      <c r="U153" s="45" t="s">
        <v>0</v>
      </c>
      <c r="V153" s="45" t="s">
        <v>0</v>
      </c>
      <c r="W153" s="45" t="s">
        <v>0</v>
      </c>
      <c r="X153" s="45" t="s">
        <v>0</v>
      </c>
      <c r="Y153" s="45" t="s">
        <v>0</v>
      </c>
      <c r="Z153" s="45" t="s">
        <v>0</v>
      </c>
      <c r="AA153" s="45" t="s">
        <v>0</v>
      </c>
      <c r="AB153" s="45" t="s">
        <v>0</v>
      </c>
      <c r="AC153" s="45" t="s">
        <v>0</v>
      </c>
      <c r="AD153" s="45" t="s">
        <v>0</v>
      </c>
      <c r="AE153" s="45" t="s">
        <v>0</v>
      </c>
      <c r="AF153" s="45" t="s">
        <v>0</v>
      </c>
      <c r="AG153" s="45" t="s">
        <v>0</v>
      </c>
      <c r="AH153" s="45" t="s">
        <v>0</v>
      </c>
      <c r="AI153" s="45" t="s">
        <v>0</v>
      </c>
      <c r="AJ153" s="45" t="s">
        <v>0</v>
      </c>
      <c r="AK153" s="45" t="s">
        <v>0</v>
      </c>
      <c r="AL153" s="45" t="s">
        <v>0</v>
      </c>
      <c r="AM153" s="45" t="s">
        <v>0</v>
      </c>
      <c r="AN153" s="45" t="s">
        <v>0</v>
      </c>
      <c r="AO153" s="45" t="s">
        <v>0</v>
      </c>
      <c r="AP153" s="51" t="s">
        <v>0</v>
      </c>
      <c r="AR153" s="205">
        <v>0</v>
      </c>
      <c r="AS153" s="45">
        <v>0</v>
      </c>
      <c r="AT153" s="45">
        <v>0</v>
      </c>
      <c r="AU153" s="45">
        <v>0</v>
      </c>
      <c r="AV153" s="51">
        <v>0</v>
      </c>
    </row>
    <row r="154" spans="2:48" s="23" customFormat="1" ht="16.5" customHeight="1" x14ac:dyDescent="0.2">
      <c r="B154" s="67">
        <v>45306</v>
      </c>
      <c r="C154" s="47">
        <v>127864</v>
      </c>
      <c r="D154" s="45">
        <v>116972</v>
      </c>
      <c r="E154" s="51">
        <v>103374</v>
      </c>
      <c r="F154" s="50" t="s">
        <v>0</v>
      </c>
      <c r="G154" s="45" t="s">
        <v>0</v>
      </c>
      <c r="H154" s="45" t="s">
        <v>0</v>
      </c>
      <c r="I154" s="45" t="s">
        <v>0</v>
      </c>
      <c r="J154" s="45" t="s">
        <v>0</v>
      </c>
      <c r="K154" s="45" t="s">
        <v>0</v>
      </c>
      <c r="L154" s="45" t="s">
        <v>0</v>
      </c>
      <c r="M154" s="45" t="s">
        <v>0</v>
      </c>
      <c r="N154" s="45" t="s">
        <v>0</v>
      </c>
      <c r="O154" s="45" t="s">
        <v>0</v>
      </c>
      <c r="P154" s="45" t="s">
        <v>0</v>
      </c>
      <c r="Q154" s="45" t="s">
        <v>0</v>
      </c>
      <c r="R154" s="45" t="s">
        <v>0</v>
      </c>
      <c r="S154" s="45" t="s">
        <v>0</v>
      </c>
      <c r="T154" s="45" t="s">
        <v>0</v>
      </c>
      <c r="U154" s="45" t="s">
        <v>0</v>
      </c>
      <c r="V154" s="45" t="s">
        <v>0</v>
      </c>
      <c r="W154" s="45" t="s">
        <v>0</v>
      </c>
      <c r="X154" s="45" t="s">
        <v>0</v>
      </c>
      <c r="Y154" s="45" t="s">
        <v>0</v>
      </c>
      <c r="Z154" s="45" t="s">
        <v>0</v>
      </c>
      <c r="AA154" s="45" t="s">
        <v>0</v>
      </c>
      <c r="AB154" s="45" t="s">
        <v>0</v>
      </c>
      <c r="AC154" s="45" t="s">
        <v>0</v>
      </c>
      <c r="AD154" s="45" t="s">
        <v>0</v>
      </c>
      <c r="AE154" s="45" t="s">
        <v>0</v>
      </c>
      <c r="AF154" s="45" t="s">
        <v>0</v>
      </c>
      <c r="AG154" s="45" t="s">
        <v>0</v>
      </c>
      <c r="AH154" s="45" t="s">
        <v>0</v>
      </c>
      <c r="AI154" s="45" t="s">
        <v>0</v>
      </c>
      <c r="AJ154" s="45" t="s">
        <v>0</v>
      </c>
      <c r="AK154" s="45" t="s">
        <v>0</v>
      </c>
      <c r="AL154" s="45" t="s">
        <v>0</v>
      </c>
      <c r="AM154" s="45" t="s">
        <v>0</v>
      </c>
      <c r="AN154" s="45" t="s">
        <v>0</v>
      </c>
      <c r="AO154" s="45" t="s">
        <v>0</v>
      </c>
      <c r="AP154" s="51" t="s">
        <v>0</v>
      </c>
      <c r="AR154" s="205">
        <v>0</v>
      </c>
      <c r="AS154" s="45">
        <v>0</v>
      </c>
      <c r="AT154" s="45">
        <v>0</v>
      </c>
      <c r="AU154" s="45">
        <v>0</v>
      </c>
      <c r="AV154" s="51">
        <v>0</v>
      </c>
    </row>
    <row r="155" spans="2:48" s="23" customFormat="1" ht="16.5" customHeight="1" x14ac:dyDescent="0.2">
      <c r="B155" s="67">
        <v>45313</v>
      </c>
      <c r="C155" s="47">
        <v>127640</v>
      </c>
      <c r="D155" s="45">
        <v>116847</v>
      </c>
      <c r="E155" s="51">
        <v>102305</v>
      </c>
      <c r="F155" s="50" t="s">
        <v>0</v>
      </c>
      <c r="G155" s="45" t="s">
        <v>0</v>
      </c>
      <c r="H155" s="45" t="s">
        <v>0</v>
      </c>
      <c r="I155" s="45" t="s">
        <v>0</v>
      </c>
      <c r="J155" s="45" t="s">
        <v>0</v>
      </c>
      <c r="K155" s="45" t="s">
        <v>0</v>
      </c>
      <c r="L155" s="45" t="s">
        <v>0</v>
      </c>
      <c r="M155" s="45" t="s">
        <v>0</v>
      </c>
      <c r="N155" s="45" t="s">
        <v>0</v>
      </c>
      <c r="O155" s="45" t="s">
        <v>0</v>
      </c>
      <c r="P155" s="45" t="s">
        <v>0</v>
      </c>
      <c r="Q155" s="45" t="s">
        <v>0</v>
      </c>
      <c r="R155" s="45" t="s">
        <v>0</v>
      </c>
      <c r="S155" s="45" t="s">
        <v>0</v>
      </c>
      <c r="T155" s="45" t="s">
        <v>0</v>
      </c>
      <c r="U155" s="45" t="s">
        <v>0</v>
      </c>
      <c r="V155" s="45" t="s">
        <v>0</v>
      </c>
      <c r="W155" s="45" t="s">
        <v>0</v>
      </c>
      <c r="X155" s="45" t="s">
        <v>0</v>
      </c>
      <c r="Y155" s="45" t="s">
        <v>0</v>
      </c>
      <c r="Z155" s="45" t="s">
        <v>0</v>
      </c>
      <c r="AA155" s="45" t="s">
        <v>0</v>
      </c>
      <c r="AB155" s="45" t="s">
        <v>0</v>
      </c>
      <c r="AC155" s="45" t="s">
        <v>0</v>
      </c>
      <c r="AD155" s="45" t="s">
        <v>0</v>
      </c>
      <c r="AE155" s="45" t="s">
        <v>0</v>
      </c>
      <c r="AF155" s="45" t="s">
        <v>0</v>
      </c>
      <c r="AG155" s="45" t="s">
        <v>0</v>
      </c>
      <c r="AH155" s="45" t="s">
        <v>0</v>
      </c>
      <c r="AI155" s="45" t="s">
        <v>0</v>
      </c>
      <c r="AJ155" s="45" t="s">
        <v>0</v>
      </c>
      <c r="AK155" s="45" t="s">
        <v>0</v>
      </c>
      <c r="AL155" s="45" t="s">
        <v>0</v>
      </c>
      <c r="AM155" s="45" t="s">
        <v>0</v>
      </c>
      <c r="AN155" s="45" t="s">
        <v>0</v>
      </c>
      <c r="AO155" s="45" t="s">
        <v>0</v>
      </c>
      <c r="AP155" s="51" t="s">
        <v>0</v>
      </c>
      <c r="AR155" s="205">
        <v>0</v>
      </c>
      <c r="AS155" s="45">
        <v>0</v>
      </c>
      <c r="AT155" s="45">
        <v>0</v>
      </c>
      <c r="AU155" s="45">
        <v>0</v>
      </c>
      <c r="AV155" s="51">
        <v>0</v>
      </c>
    </row>
    <row r="156" spans="2:48" s="23" customFormat="1" ht="16.5" customHeight="1" x14ac:dyDescent="0.2">
      <c r="B156" s="67">
        <v>45320</v>
      </c>
      <c r="C156" s="47">
        <v>129853</v>
      </c>
      <c r="D156" s="45">
        <v>118799</v>
      </c>
      <c r="E156" s="51">
        <v>102782</v>
      </c>
      <c r="F156" s="50" t="s">
        <v>0</v>
      </c>
      <c r="G156" s="45" t="s">
        <v>0</v>
      </c>
      <c r="H156" s="45" t="s">
        <v>0</v>
      </c>
      <c r="I156" s="45" t="s">
        <v>0</v>
      </c>
      <c r="J156" s="45" t="s">
        <v>0</v>
      </c>
      <c r="K156" s="45" t="s">
        <v>0</v>
      </c>
      <c r="L156" s="45" t="s">
        <v>0</v>
      </c>
      <c r="M156" s="45" t="s">
        <v>0</v>
      </c>
      <c r="N156" s="45" t="s">
        <v>0</v>
      </c>
      <c r="O156" s="45" t="s">
        <v>0</v>
      </c>
      <c r="P156" s="45" t="s">
        <v>0</v>
      </c>
      <c r="Q156" s="45" t="s">
        <v>0</v>
      </c>
      <c r="R156" s="45" t="s">
        <v>0</v>
      </c>
      <c r="S156" s="45" t="s">
        <v>0</v>
      </c>
      <c r="T156" s="45" t="s">
        <v>0</v>
      </c>
      <c r="U156" s="45" t="s">
        <v>0</v>
      </c>
      <c r="V156" s="45" t="s">
        <v>0</v>
      </c>
      <c r="W156" s="45" t="s">
        <v>0</v>
      </c>
      <c r="X156" s="45" t="s">
        <v>0</v>
      </c>
      <c r="Y156" s="45" t="s">
        <v>0</v>
      </c>
      <c r="Z156" s="45" t="s">
        <v>0</v>
      </c>
      <c r="AA156" s="45" t="s">
        <v>0</v>
      </c>
      <c r="AB156" s="45" t="s">
        <v>0</v>
      </c>
      <c r="AC156" s="45" t="s">
        <v>0</v>
      </c>
      <c r="AD156" s="45" t="s">
        <v>0</v>
      </c>
      <c r="AE156" s="45" t="s">
        <v>0</v>
      </c>
      <c r="AF156" s="45" t="s">
        <v>0</v>
      </c>
      <c r="AG156" s="45" t="s">
        <v>0</v>
      </c>
      <c r="AH156" s="45" t="s">
        <v>0</v>
      </c>
      <c r="AI156" s="45" t="s">
        <v>0</v>
      </c>
      <c r="AJ156" s="45" t="s">
        <v>0</v>
      </c>
      <c r="AK156" s="45" t="s">
        <v>0</v>
      </c>
      <c r="AL156" s="45" t="s">
        <v>0</v>
      </c>
      <c r="AM156" s="45" t="s">
        <v>0</v>
      </c>
      <c r="AN156" s="45" t="s">
        <v>0</v>
      </c>
      <c r="AO156" s="45" t="s">
        <v>0</v>
      </c>
      <c r="AP156" s="51" t="s">
        <v>0</v>
      </c>
      <c r="AR156" s="205">
        <v>0</v>
      </c>
      <c r="AS156" s="45">
        <v>0</v>
      </c>
      <c r="AT156" s="45">
        <v>0</v>
      </c>
      <c r="AU156" s="45">
        <v>0</v>
      </c>
      <c r="AV156" s="51">
        <v>0</v>
      </c>
    </row>
    <row r="157" spans="2:48" s="23" customFormat="1" ht="16.5" customHeight="1" x14ac:dyDescent="0.2">
      <c r="B157" s="67">
        <v>45327</v>
      </c>
      <c r="C157" s="47">
        <v>145621</v>
      </c>
      <c r="D157" s="45">
        <v>135272</v>
      </c>
      <c r="E157" s="51">
        <v>120733</v>
      </c>
      <c r="F157" s="50" t="s">
        <v>0</v>
      </c>
      <c r="G157" s="45" t="s">
        <v>0</v>
      </c>
      <c r="H157" s="45" t="s">
        <v>0</v>
      </c>
      <c r="I157" s="45" t="s">
        <v>0</v>
      </c>
      <c r="J157" s="45" t="s">
        <v>0</v>
      </c>
      <c r="K157" s="45" t="s">
        <v>0</v>
      </c>
      <c r="L157" s="45" t="s">
        <v>0</v>
      </c>
      <c r="M157" s="45" t="s">
        <v>0</v>
      </c>
      <c r="N157" s="45" t="s">
        <v>0</v>
      </c>
      <c r="O157" s="45" t="s">
        <v>0</v>
      </c>
      <c r="P157" s="45" t="s">
        <v>0</v>
      </c>
      <c r="Q157" s="45" t="s">
        <v>0</v>
      </c>
      <c r="R157" s="45" t="s">
        <v>0</v>
      </c>
      <c r="S157" s="45" t="s">
        <v>0</v>
      </c>
      <c r="T157" s="45" t="s">
        <v>0</v>
      </c>
      <c r="U157" s="45" t="s">
        <v>0</v>
      </c>
      <c r="V157" s="45" t="s">
        <v>0</v>
      </c>
      <c r="W157" s="45" t="s">
        <v>0</v>
      </c>
      <c r="X157" s="45" t="s">
        <v>0</v>
      </c>
      <c r="Y157" s="45" t="s">
        <v>0</v>
      </c>
      <c r="Z157" s="45" t="s">
        <v>0</v>
      </c>
      <c r="AA157" s="45" t="s">
        <v>0</v>
      </c>
      <c r="AB157" s="45" t="s">
        <v>0</v>
      </c>
      <c r="AC157" s="45" t="s">
        <v>0</v>
      </c>
      <c r="AD157" s="45" t="s">
        <v>0</v>
      </c>
      <c r="AE157" s="45" t="s">
        <v>0</v>
      </c>
      <c r="AF157" s="45" t="s">
        <v>0</v>
      </c>
      <c r="AG157" s="45" t="s">
        <v>0</v>
      </c>
      <c r="AH157" s="45" t="s">
        <v>0</v>
      </c>
      <c r="AI157" s="45" t="s">
        <v>0</v>
      </c>
      <c r="AJ157" s="45" t="s">
        <v>0</v>
      </c>
      <c r="AK157" s="45" t="s">
        <v>0</v>
      </c>
      <c r="AL157" s="45" t="s">
        <v>0</v>
      </c>
      <c r="AM157" s="45" t="s">
        <v>0</v>
      </c>
      <c r="AN157" s="45" t="s">
        <v>0</v>
      </c>
      <c r="AO157" s="45" t="s">
        <v>0</v>
      </c>
      <c r="AP157" s="51" t="s">
        <v>0</v>
      </c>
      <c r="AR157" s="205">
        <v>0</v>
      </c>
      <c r="AS157" s="45">
        <v>0</v>
      </c>
      <c r="AT157" s="45">
        <v>0</v>
      </c>
      <c r="AU157" s="45">
        <v>0</v>
      </c>
      <c r="AV157" s="51">
        <v>0</v>
      </c>
    </row>
    <row r="158" spans="2:48" s="23" customFormat="1" ht="16.5" customHeight="1" x14ac:dyDescent="0.2">
      <c r="B158" s="67">
        <v>45334</v>
      </c>
      <c r="C158" s="47">
        <v>129845</v>
      </c>
      <c r="D158" s="45">
        <v>119037</v>
      </c>
      <c r="E158" s="51">
        <v>104598</v>
      </c>
      <c r="F158" s="50" t="s">
        <v>0</v>
      </c>
      <c r="G158" s="45" t="s">
        <v>0</v>
      </c>
      <c r="H158" s="45" t="s">
        <v>0</v>
      </c>
      <c r="I158" s="45" t="s">
        <v>0</v>
      </c>
      <c r="J158" s="45" t="s">
        <v>0</v>
      </c>
      <c r="K158" s="45" t="s">
        <v>0</v>
      </c>
      <c r="L158" s="45" t="s">
        <v>0</v>
      </c>
      <c r="M158" s="45" t="s">
        <v>0</v>
      </c>
      <c r="N158" s="45" t="s">
        <v>0</v>
      </c>
      <c r="O158" s="45" t="s">
        <v>0</v>
      </c>
      <c r="P158" s="45" t="s">
        <v>0</v>
      </c>
      <c r="Q158" s="45" t="s">
        <v>0</v>
      </c>
      <c r="R158" s="45" t="s">
        <v>0</v>
      </c>
      <c r="S158" s="45" t="s">
        <v>0</v>
      </c>
      <c r="T158" s="45" t="s">
        <v>0</v>
      </c>
      <c r="U158" s="45" t="s">
        <v>0</v>
      </c>
      <c r="V158" s="45" t="s">
        <v>0</v>
      </c>
      <c r="W158" s="45" t="s">
        <v>0</v>
      </c>
      <c r="X158" s="45" t="s">
        <v>0</v>
      </c>
      <c r="Y158" s="45" t="s">
        <v>0</v>
      </c>
      <c r="Z158" s="45" t="s">
        <v>0</v>
      </c>
      <c r="AA158" s="45" t="s">
        <v>0</v>
      </c>
      <c r="AB158" s="45" t="s">
        <v>0</v>
      </c>
      <c r="AC158" s="45" t="s">
        <v>0</v>
      </c>
      <c r="AD158" s="45" t="s">
        <v>0</v>
      </c>
      <c r="AE158" s="45" t="s">
        <v>0</v>
      </c>
      <c r="AF158" s="45" t="s">
        <v>0</v>
      </c>
      <c r="AG158" s="45" t="s">
        <v>0</v>
      </c>
      <c r="AH158" s="45" t="s">
        <v>0</v>
      </c>
      <c r="AI158" s="45" t="s">
        <v>0</v>
      </c>
      <c r="AJ158" s="45" t="s">
        <v>0</v>
      </c>
      <c r="AK158" s="45" t="s">
        <v>0</v>
      </c>
      <c r="AL158" s="45" t="s">
        <v>0</v>
      </c>
      <c r="AM158" s="45" t="s">
        <v>0</v>
      </c>
      <c r="AN158" s="45" t="s">
        <v>0</v>
      </c>
      <c r="AO158" s="45" t="s">
        <v>0</v>
      </c>
      <c r="AP158" s="51" t="s">
        <v>0</v>
      </c>
      <c r="AR158" s="205">
        <v>0</v>
      </c>
      <c r="AS158" s="45">
        <v>0</v>
      </c>
      <c r="AT158" s="45">
        <v>0</v>
      </c>
      <c r="AU158" s="45">
        <v>0</v>
      </c>
      <c r="AV158" s="51">
        <v>0</v>
      </c>
    </row>
    <row r="159" spans="2:48" s="23" customFormat="1" ht="16.5" customHeight="1" x14ac:dyDescent="0.2">
      <c r="B159" s="67">
        <v>45341</v>
      </c>
      <c r="C159" s="47">
        <v>126889</v>
      </c>
      <c r="D159" s="45">
        <v>117213</v>
      </c>
      <c r="E159" s="51">
        <v>103774</v>
      </c>
      <c r="F159" s="50" t="s">
        <v>0</v>
      </c>
      <c r="G159" s="45" t="s">
        <v>0</v>
      </c>
      <c r="H159" s="45" t="s">
        <v>0</v>
      </c>
      <c r="I159" s="45" t="s">
        <v>0</v>
      </c>
      <c r="J159" s="45" t="s">
        <v>0</v>
      </c>
      <c r="K159" s="45" t="s">
        <v>0</v>
      </c>
      <c r="L159" s="45" t="s">
        <v>0</v>
      </c>
      <c r="M159" s="45" t="s">
        <v>0</v>
      </c>
      <c r="N159" s="45" t="s">
        <v>0</v>
      </c>
      <c r="O159" s="45" t="s">
        <v>0</v>
      </c>
      <c r="P159" s="45" t="s">
        <v>0</v>
      </c>
      <c r="Q159" s="45" t="s">
        <v>0</v>
      </c>
      <c r="R159" s="45" t="s">
        <v>0</v>
      </c>
      <c r="S159" s="45" t="s">
        <v>0</v>
      </c>
      <c r="T159" s="45" t="s">
        <v>0</v>
      </c>
      <c r="U159" s="45" t="s">
        <v>0</v>
      </c>
      <c r="V159" s="45" t="s">
        <v>0</v>
      </c>
      <c r="W159" s="45" t="s">
        <v>0</v>
      </c>
      <c r="X159" s="45" t="s">
        <v>0</v>
      </c>
      <c r="Y159" s="45" t="s">
        <v>0</v>
      </c>
      <c r="Z159" s="45" t="s">
        <v>0</v>
      </c>
      <c r="AA159" s="45" t="s">
        <v>0</v>
      </c>
      <c r="AB159" s="45" t="s">
        <v>0</v>
      </c>
      <c r="AC159" s="45" t="s">
        <v>0</v>
      </c>
      <c r="AD159" s="45" t="s">
        <v>0</v>
      </c>
      <c r="AE159" s="45" t="s">
        <v>0</v>
      </c>
      <c r="AF159" s="45" t="s">
        <v>0</v>
      </c>
      <c r="AG159" s="45" t="s">
        <v>0</v>
      </c>
      <c r="AH159" s="45" t="s">
        <v>0</v>
      </c>
      <c r="AI159" s="45" t="s">
        <v>0</v>
      </c>
      <c r="AJ159" s="45" t="s">
        <v>0</v>
      </c>
      <c r="AK159" s="45" t="s">
        <v>0</v>
      </c>
      <c r="AL159" s="45" t="s">
        <v>0</v>
      </c>
      <c r="AM159" s="45" t="s">
        <v>0</v>
      </c>
      <c r="AN159" s="45" t="s">
        <v>0</v>
      </c>
      <c r="AO159" s="45" t="s">
        <v>0</v>
      </c>
      <c r="AP159" s="51" t="s">
        <v>0</v>
      </c>
      <c r="AR159" s="205">
        <v>0</v>
      </c>
      <c r="AS159" s="45">
        <v>0</v>
      </c>
      <c r="AT159" s="45">
        <v>0</v>
      </c>
      <c r="AU159" s="45">
        <v>0</v>
      </c>
      <c r="AV159" s="51">
        <v>0</v>
      </c>
    </row>
    <row r="160" spans="2:48" s="23" customFormat="1" ht="16.5" customHeight="1" x14ac:dyDescent="0.2">
      <c r="B160" s="67">
        <v>45348</v>
      </c>
      <c r="C160" s="47">
        <v>135543</v>
      </c>
      <c r="D160" s="45">
        <v>124935</v>
      </c>
      <c r="E160" s="51">
        <v>111267</v>
      </c>
      <c r="F160" s="50" t="s">
        <v>0</v>
      </c>
      <c r="G160" s="45" t="s">
        <v>0</v>
      </c>
      <c r="H160" s="45" t="s">
        <v>0</v>
      </c>
      <c r="I160" s="45" t="s">
        <v>0</v>
      </c>
      <c r="J160" s="45" t="s">
        <v>0</v>
      </c>
      <c r="K160" s="45" t="s">
        <v>0</v>
      </c>
      <c r="L160" s="45" t="s">
        <v>0</v>
      </c>
      <c r="M160" s="45" t="s">
        <v>0</v>
      </c>
      <c r="N160" s="45" t="s">
        <v>0</v>
      </c>
      <c r="O160" s="45" t="s">
        <v>0</v>
      </c>
      <c r="P160" s="45" t="s">
        <v>0</v>
      </c>
      <c r="Q160" s="45" t="s">
        <v>0</v>
      </c>
      <c r="R160" s="45" t="s">
        <v>0</v>
      </c>
      <c r="S160" s="45" t="s">
        <v>0</v>
      </c>
      <c r="T160" s="45" t="s">
        <v>0</v>
      </c>
      <c r="U160" s="45" t="s">
        <v>0</v>
      </c>
      <c r="V160" s="45" t="s">
        <v>0</v>
      </c>
      <c r="W160" s="45" t="s">
        <v>0</v>
      </c>
      <c r="X160" s="45" t="s">
        <v>0</v>
      </c>
      <c r="Y160" s="45" t="s">
        <v>0</v>
      </c>
      <c r="Z160" s="45" t="s">
        <v>0</v>
      </c>
      <c r="AA160" s="45" t="s">
        <v>0</v>
      </c>
      <c r="AB160" s="45" t="s">
        <v>0</v>
      </c>
      <c r="AC160" s="45" t="s">
        <v>0</v>
      </c>
      <c r="AD160" s="45" t="s">
        <v>0</v>
      </c>
      <c r="AE160" s="45" t="s">
        <v>0</v>
      </c>
      <c r="AF160" s="45" t="s">
        <v>0</v>
      </c>
      <c r="AG160" s="45" t="s">
        <v>0</v>
      </c>
      <c r="AH160" s="45" t="s">
        <v>0</v>
      </c>
      <c r="AI160" s="45" t="s">
        <v>0</v>
      </c>
      <c r="AJ160" s="45" t="s">
        <v>0</v>
      </c>
      <c r="AK160" s="45" t="s">
        <v>0</v>
      </c>
      <c r="AL160" s="45" t="s">
        <v>0</v>
      </c>
      <c r="AM160" s="45" t="s">
        <v>0</v>
      </c>
      <c r="AN160" s="45" t="s">
        <v>0</v>
      </c>
      <c r="AO160" s="45" t="s">
        <v>0</v>
      </c>
      <c r="AP160" s="51" t="s">
        <v>0</v>
      </c>
      <c r="AR160" s="205">
        <v>0</v>
      </c>
      <c r="AS160" s="45">
        <v>0</v>
      </c>
      <c r="AT160" s="45">
        <v>0</v>
      </c>
      <c r="AU160" s="45">
        <v>0</v>
      </c>
      <c r="AV160" s="51">
        <v>0</v>
      </c>
    </row>
    <row r="161" spans="2:48" s="23" customFormat="1" ht="16.5" customHeight="1" x14ac:dyDescent="0.2">
      <c r="B161" s="67">
        <v>45355</v>
      </c>
      <c r="C161" s="47">
        <v>129134</v>
      </c>
      <c r="D161" s="45">
        <v>119241</v>
      </c>
      <c r="E161" s="51">
        <v>106249</v>
      </c>
      <c r="F161" s="50" t="s">
        <v>0</v>
      </c>
      <c r="G161" s="45" t="s">
        <v>0</v>
      </c>
      <c r="H161" s="45" t="s">
        <v>0</v>
      </c>
      <c r="I161" s="45" t="s">
        <v>0</v>
      </c>
      <c r="J161" s="45" t="s">
        <v>0</v>
      </c>
      <c r="K161" s="45" t="s">
        <v>0</v>
      </c>
      <c r="L161" s="45" t="s">
        <v>0</v>
      </c>
      <c r="M161" s="45" t="s">
        <v>0</v>
      </c>
      <c r="N161" s="45" t="s">
        <v>0</v>
      </c>
      <c r="O161" s="45" t="s">
        <v>0</v>
      </c>
      <c r="P161" s="45" t="s">
        <v>0</v>
      </c>
      <c r="Q161" s="45" t="s">
        <v>0</v>
      </c>
      <c r="R161" s="45" t="s">
        <v>0</v>
      </c>
      <c r="S161" s="45" t="s">
        <v>0</v>
      </c>
      <c r="T161" s="45" t="s">
        <v>0</v>
      </c>
      <c r="U161" s="45" t="s">
        <v>0</v>
      </c>
      <c r="V161" s="45" t="s">
        <v>0</v>
      </c>
      <c r="W161" s="45" t="s">
        <v>0</v>
      </c>
      <c r="X161" s="45" t="s">
        <v>0</v>
      </c>
      <c r="Y161" s="45" t="s">
        <v>0</v>
      </c>
      <c r="Z161" s="45" t="s">
        <v>0</v>
      </c>
      <c r="AA161" s="45" t="s">
        <v>0</v>
      </c>
      <c r="AB161" s="45" t="s">
        <v>0</v>
      </c>
      <c r="AC161" s="45" t="s">
        <v>0</v>
      </c>
      <c r="AD161" s="45" t="s">
        <v>0</v>
      </c>
      <c r="AE161" s="45" t="s">
        <v>0</v>
      </c>
      <c r="AF161" s="45" t="s">
        <v>0</v>
      </c>
      <c r="AG161" s="45" t="s">
        <v>0</v>
      </c>
      <c r="AH161" s="45" t="s">
        <v>0</v>
      </c>
      <c r="AI161" s="45" t="s">
        <v>0</v>
      </c>
      <c r="AJ161" s="45" t="s">
        <v>0</v>
      </c>
      <c r="AK161" s="45" t="s">
        <v>0</v>
      </c>
      <c r="AL161" s="45" t="s">
        <v>0</v>
      </c>
      <c r="AM161" s="45" t="s">
        <v>0</v>
      </c>
      <c r="AN161" s="45" t="s">
        <v>0</v>
      </c>
      <c r="AO161" s="45" t="s">
        <v>0</v>
      </c>
      <c r="AP161" s="51" t="s">
        <v>0</v>
      </c>
      <c r="AR161" s="205">
        <v>0</v>
      </c>
      <c r="AS161" s="45">
        <v>0</v>
      </c>
      <c r="AT161" s="45">
        <v>0</v>
      </c>
      <c r="AU161" s="45">
        <v>0</v>
      </c>
      <c r="AV161" s="51">
        <v>0</v>
      </c>
    </row>
    <row r="162" spans="2:48" s="23" customFormat="1" ht="16.5" customHeight="1" x14ac:dyDescent="0.2">
      <c r="B162" s="67">
        <v>45362</v>
      </c>
      <c r="C162" s="47">
        <v>131604</v>
      </c>
      <c r="D162" s="45">
        <v>121352</v>
      </c>
      <c r="E162" s="51">
        <v>107682</v>
      </c>
      <c r="F162" s="50" t="s">
        <v>0</v>
      </c>
      <c r="G162" s="45" t="s">
        <v>0</v>
      </c>
      <c r="H162" s="45" t="s">
        <v>0</v>
      </c>
      <c r="I162" s="45" t="s">
        <v>0</v>
      </c>
      <c r="J162" s="45" t="s">
        <v>0</v>
      </c>
      <c r="K162" s="45" t="s">
        <v>0</v>
      </c>
      <c r="L162" s="45" t="s">
        <v>0</v>
      </c>
      <c r="M162" s="45" t="s">
        <v>0</v>
      </c>
      <c r="N162" s="45" t="s">
        <v>0</v>
      </c>
      <c r="O162" s="45" t="s">
        <v>0</v>
      </c>
      <c r="P162" s="45" t="s">
        <v>0</v>
      </c>
      <c r="Q162" s="45" t="s">
        <v>0</v>
      </c>
      <c r="R162" s="45" t="s">
        <v>0</v>
      </c>
      <c r="S162" s="45" t="s">
        <v>0</v>
      </c>
      <c r="T162" s="45" t="s">
        <v>0</v>
      </c>
      <c r="U162" s="45" t="s">
        <v>0</v>
      </c>
      <c r="V162" s="45" t="s">
        <v>0</v>
      </c>
      <c r="W162" s="45" t="s">
        <v>0</v>
      </c>
      <c r="X162" s="45" t="s">
        <v>0</v>
      </c>
      <c r="Y162" s="45" t="s">
        <v>0</v>
      </c>
      <c r="Z162" s="45" t="s">
        <v>0</v>
      </c>
      <c r="AA162" s="45" t="s">
        <v>0</v>
      </c>
      <c r="AB162" s="45" t="s">
        <v>0</v>
      </c>
      <c r="AC162" s="45" t="s">
        <v>0</v>
      </c>
      <c r="AD162" s="45" t="s">
        <v>0</v>
      </c>
      <c r="AE162" s="45" t="s">
        <v>0</v>
      </c>
      <c r="AF162" s="45" t="s">
        <v>0</v>
      </c>
      <c r="AG162" s="45" t="s">
        <v>0</v>
      </c>
      <c r="AH162" s="45" t="s">
        <v>0</v>
      </c>
      <c r="AI162" s="45" t="s">
        <v>0</v>
      </c>
      <c r="AJ162" s="45" t="s">
        <v>0</v>
      </c>
      <c r="AK162" s="45" t="s">
        <v>0</v>
      </c>
      <c r="AL162" s="45" t="s">
        <v>0</v>
      </c>
      <c r="AM162" s="45" t="s">
        <v>0</v>
      </c>
      <c r="AN162" s="45" t="s">
        <v>0</v>
      </c>
      <c r="AO162" s="45" t="s">
        <v>0</v>
      </c>
      <c r="AP162" s="51" t="s">
        <v>0</v>
      </c>
      <c r="AR162" s="205">
        <v>0</v>
      </c>
      <c r="AS162" s="45">
        <v>0</v>
      </c>
      <c r="AT162" s="45">
        <v>0</v>
      </c>
      <c r="AU162" s="45">
        <v>0</v>
      </c>
      <c r="AV162" s="51">
        <v>0</v>
      </c>
    </row>
    <row r="163" spans="2:48" s="23" customFormat="1" ht="16.5" customHeight="1" x14ac:dyDescent="0.2">
      <c r="B163" s="67">
        <v>45369</v>
      </c>
      <c r="C163" s="47">
        <v>125954</v>
      </c>
      <c r="D163" s="45">
        <v>116274</v>
      </c>
      <c r="E163" s="51">
        <v>102629</v>
      </c>
      <c r="F163" s="50" t="s">
        <v>0</v>
      </c>
      <c r="G163" s="45" t="s">
        <v>0</v>
      </c>
      <c r="H163" s="45" t="s">
        <v>0</v>
      </c>
      <c r="I163" s="45" t="s">
        <v>0</v>
      </c>
      <c r="J163" s="45" t="s">
        <v>0</v>
      </c>
      <c r="K163" s="45" t="s">
        <v>0</v>
      </c>
      <c r="L163" s="45" t="s">
        <v>0</v>
      </c>
      <c r="M163" s="45" t="s">
        <v>0</v>
      </c>
      <c r="N163" s="45" t="s">
        <v>0</v>
      </c>
      <c r="O163" s="45" t="s">
        <v>0</v>
      </c>
      <c r="P163" s="45" t="s">
        <v>0</v>
      </c>
      <c r="Q163" s="45" t="s">
        <v>0</v>
      </c>
      <c r="R163" s="45" t="s">
        <v>0</v>
      </c>
      <c r="S163" s="45" t="s">
        <v>0</v>
      </c>
      <c r="T163" s="45" t="s">
        <v>0</v>
      </c>
      <c r="U163" s="45" t="s">
        <v>0</v>
      </c>
      <c r="V163" s="45" t="s">
        <v>0</v>
      </c>
      <c r="W163" s="45" t="s">
        <v>0</v>
      </c>
      <c r="X163" s="45" t="s">
        <v>0</v>
      </c>
      <c r="Y163" s="45" t="s">
        <v>0</v>
      </c>
      <c r="Z163" s="45" t="s">
        <v>0</v>
      </c>
      <c r="AA163" s="45" t="s">
        <v>0</v>
      </c>
      <c r="AB163" s="45" t="s">
        <v>0</v>
      </c>
      <c r="AC163" s="45" t="s">
        <v>0</v>
      </c>
      <c r="AD163" s="45" t="s">
        <v>0</v>
      </c>
      <c r="AE163" s="45" t="s">
        <v>0</v>
      </c>
      <c r="AF163" s="45" t="s">
        <v>0</v>
      </c>
      <c r="AG163" s="45" t="s">
        <v>0</v>
      </c>
      <c r="AH163" s="45" t="s">
        <v>0</v>
      </c>
      <c r="AI163" s="45" t="s">
        <v>0</v>
      </c>
      <c r="AJ163" s="45" t="s">
        <v>0</v>
      </c>
      <c r="AK163" s="45" t="s">
        <v>0</v>
      </c>
      <c r="AL163" s="45" t="s">
        <v>0</v>
      </c>
      <c r="AM163" s="45" t="s">
        <v>0</v>
      </c>
      <c r="AN163" s="45" t="s">
        <v>0</v>
      </c>
      <c r="AO163" s="45" t="s">
        <v>0</v>
      </c>
      <c r="AP163" s="51" t="s">
        <v>0</v>
      </c>
      <c r="AR163" s="205">
        <v>0</v>
      </c>
      <c r="AS163" s="45">
        <v>0</v>
      </c>
      <c r="AT163" s="45">
        <v>0</v>
      </c>
      <c r="AU163" s="45">
        <v>0</v>
      </c>
      <c r="AV163" s="51">
        <v>0</v>
      </c>
    </row>
    <row r="164" spans="2:48" s="23" customFormat="1" ht="16.5" customHeight="1" x14ac:dyDescent="0.2">
      <c r="B164" s="67">
        <v>45376</v>
      </c>
      <c r="C164" s="47">
        <v>128252</v>
      </c>
      <c r="D164" s="45">
        <v>118916</v>
      </c>
      <c r="E164" s="51">
        <v>105260</v>
      </c>
      <c r="F164" s="50" t="s">
        <v>0</v>
      </c>
      <c r="G164" s="45" t="s">
        <v>0</v>
      </c>
      <c r="H164" s="45" t="s">
        <v>0</v>
      </c>
      <c r="I164" s="45" t="s">
        <v>0</v>
      </c>
      <c r="J164" s="45" t="s">
        <v>0</v>
      </c>
      <c r="K164" s="45" t="s">
        <v>0</v>
      </c>
      <c r="L164" s="45" t="s">
        <v>0</v>
      </c>
      <c r="M164" s="45" t="s">
        <v>0</v>
      </c>
      <c r="N164" s="45" t="s">
        <v>0</v>
      </c>
      <c r="O164" s="45" t="s">
        <v>0</v>
      </c>
      <c r="P164" s="45" t="s">
        <v>0</v>
      </c>
      <c r="Q164" s="45" t="s">
        <v>0</v>
      </c>
      <c r="R164" s="45" t="s">
        <v>0</v>
      </c>
      <c r="S164" s="45" t="s">
        <v>0</v>
      </c>
      <c r="T164" s="45" t="s">
        <v>0</v>
      </c>
      <c r="U164" s="45" t="s">
        <v>0</v>
      </c>
      <c r="V164" s="45" t="s">
        <v>0</v>
      </c>
      <c r="W164" s="45" t="s">
        <v>0</v>
      </c>
      <c r="X164" s="45" t="s">
        <v>0</v>
      </c>
      <c r="Y164" s="45" t="s">
        <v>0</v>
      </c>
      <c r="Z164" s="45" t="s">
        <v>0</v>
      </c>
      <c r="AA164" s="45" t="s">
        <v>0</v>
      </c>
      <c r="AB164" s="45" t="s">
        <v>0</v>
      </c>
      <c r="AC164" s="45" t="s">
        <v>0</v>
      </c>
      <c r="AD164" s="45" t="s">
        <v>0</v>
      </c>
      <c r="AE164" s="45" t="s">
        <v>0</v>
      </c>
      <c r="AF164" s="45" t="s">
        <v>0</v>
      </c>
      <c r="AG164" s="45" t="s">
        <v>0</v>
      </c>
      <c r="AH164" s="45" t="s">
        <v>0</v>
      </c>
      <c r="AI164" s="45" t="s">
        <v>0</v>
      </c>
      <c r="AJ164" s="45" t="s">
        <v>0</v>
      </c>
      <c r="AK164" s="45" t="s">
        <v>0</v>
      </c>
      <c r="AL164" s="45" t="s">
        <v>0</v>
      </c>
      <c r="AM164" s="45" t="s">
        <v>0</v>
      </c>
      <c r="AN164" s="45" t="s">
        <v>0</v>
      </c>
      <c r="AO164" s="45" t="s">
        <v>0</v>
      </c>
      <c r="AP164" s="51" t="s">
        <v>0</v>
      </c>
      <c r="AR164" s="205">
        <v>0</v>
      </c>
      <c r="AS164" s="45">
        <v>0</v>
      </c>
      <c r="AT164" s="45">
        <v>0</v>
      </c>
      <c r="AU164" s="45">
        <v>0</v>
      </c>
      <c r="AV164" s="51">
        <v>0</v>
      </c>
    </row>
    <row r="165" spans="2:48" s="23" customFormat="1" ht="16.5" customHeight="1" x14ac:dyDescent="0.2">
      <c r="B165" s="67">
        <v>45383</v>
      </c>
      <c r="C165" s="47">
        <v>136201</v>
      </c>
      <c r="D165" s="45">
        <v>127526</v>
      </c>
      <c r="E165" s="51">
        <v>113414</v>
      </c>
      <c r="F165" s="50" t="s">
        <v>0</v>
      </c>
      <c r="G165" s="45" t="s">
        <v>0</v>
      </c>
      <c r="H165" s="45" t="s">
        <v>0</v>
      </c>
      <c r="I165" s="45" t="s">
        <v>0</v>
      </c>
      <c r="J165" s="45" t="s">
        <v>0</v>
      </c>
      <c r="K165" s="45" t="s">
        <v>0</v>
      </c>
      <c r="L165" s="45" t="s">
        <v>0</v>
      </c>
      <c r="M165" s="45" t="s">
        <v>0</v>
      </c>
      <c r="N165" s="45" t="s">
        <v>0</v>
      </c>
      <c r="O165" s="45" t="s">
        <v>0</v>
      </c>
      <c r="P165" s="45" t="s">
        <v>0</v>
      </c>
      <c r="Q165" s="45" t="s">
        <v>0</v>
      </c>
      <c r="R165" s="45" t="s">
        <v>0</v>
      </c>
      <c r="S165" s="45" t="s">
        <v>0</v>
      </c>
      <c r="T165" s="45" t="s">
        <v>0</v>
      </c>
      <c r="U165" s="45" t="s">
        <v>0</v>
      </c>
      <c r="V165" s="45" t="s">
        <v>0</v>
      </c>
      <c r="W165" s="45" t="s">
        <v>0</v>
      </c>
      <c r="X165" s="45" t="s">
        <v>0</v>
      </c>
      <c r="Y165" s="45" t="s">
        <v>0</v>
      </c>
      <c r="Z165" s="45" t="s">
        <v>0</v>
      </c>
      <c r="AA165" s="45" t="s">
        <v>0</v>
      </c>
      <c r="AB165" s="45" t="s">
        <v>0</v>
      </c>
      <c r="AC165" s="45" t="s">
        <v>0</v>
      </c>
      <c r="AD165" s="45" t="s">
        <v>0</v>
      </c>
      <c r="AE165" s="45" t="s">
        <v>0</v>
      </c>
      <c r="AF165" s="45" t="s">
        <v>0</v>
      </c>
      <c r="AG165" s="45" t="s">
        <v>0</v>
      </c>
      <c r="AH165" s="45" t="s">
        <v>0</v>
      </c>
      <c r="AI165" s="45" t="s">
        <v>0</v>
      </c>
      <c r="AJ165" s="45" t="s">
        <v>0</v>
      </c>
      <c r="AK165" s="45" t="s">
        <v>0</v>
      </c>
      <c r="AL165" s="45" t="s">
        <v>0</v>
      </c>
      <c r="AM165" s="45" t="s">
        <v>0</v>
      </c>
      <c r="AN165" s="45" t="s">
        <v>0</v>
      </c>
      <c r="AO165" s="45" t="s">
        <v>0</v>
      </c>
      <c r="AP165" s="51" t="s">
        <v>0</v>
      </c>
      <c r="AR165" s="205">
        <v>0</v>
      </c>
      <c r="AS165" s="45">
        <v>0</v>
      </c>
      <c r="AT165" s="45">
        <v>0</v>
      </c>
      <c r="AU165" s="45">
        <v>0</v>
      </c>
      <c r="AV165" s="51">
        <v>0</v>
      </c>
    </row>
    <row r="166" spans="2:48" s="23" customFormat="1" ht="16.5" customHeight="1" x14ac:dyDescent="0.2">
      <c r="B166" s="67">
        <v>45390</v>
      </c>
      <c r="C166" s="47">
        <v>136280</v>
      </c>
      <c r="D166" s="45">
        <v>127112</v>
      </c>
      <c r="E166" s="51">
        <v>114174</v>
      </c>
      <c r="F166" s="50" t="s">
        <v>0</v>
      </c>
      <c r="G166" s="45" t="s">
        <v>0</v>
      </c>
      <c r="H166" s="45" t="s">
        <v>0</v>
      </c>
      <c r="I166" s="45" t="s">
        <v>0</v>
      </c>
      <c r="J166" s="45" t="s">
        <v>0</v>
      </c>
      <c r="K166" s="45" t="s">
        <v>0</v>
      </c>
      <c r="L166" s="45" t="s">
        <v>0</v>
      </c>
      <c r="M166" s="45" t="s">
        <v>0</v>
      </c>
      <c r="N166" s="45" t="s">
        <v>0</v>
      </c>
      <c r="O166" s="45" t="s">
        <v>0</v>
      </c>
      <c r="P166" s="45" t="s">
        <v>0</v>
      </c>
      <c r="Q166" s="45" t="s">
        <v>0</v>
      </c>
      <c r="R166" s="45" t="s">
        <v>0</v>
      </c>
      <c r="S166" s="45" t="s">
        <v>0</v>
      </c>
      <c r="T166" s="45" t="s">
        <v>0</v>
      </c>
      <c r="U166" s="45" t="s">
        <v>0</v>
      </c>
      <c r="V166" s="45" t="s">
        <v>0</v>
      </c>
      <c r="W166" s="45" t="s">
        <v>0</v>
      </c>
      <c r="X166" s="45" t="s">
        <v>0</v>
      </c>
      <c r="Y166" s="45" t="s">
        <v>0</v>
      </c>
      <c r="Z166" s="45" t="s">
        <v>0</v>
      </c>
      <c r="AA166" s="45" t="s">
        <v>0</v>
      </c>
      <c r="AB166" s="45" t="s">
        <v>0</v>
      </c>
      <c r="AC166" s="45" t="s">
        <v>0</v>
      </c>
      <c r="AD166" s="45" t="s">
        <v>0</v>
      </c>
      <c r="AE166" s="45" t="s">
        <v>0</v>
      </c>
      <c r="AF166" s="45" t="s">
        <v>0</v>
      </c>
      <c r="AG166" s="45" t="s">
        <v>0</v>
      </c>
      <c r="AH166" s="45" t="s">
        <v>0</v>
      </c>
      <c r="AI166" s="45" t="s">
        <v>0</v>
      </c>
      <c r="AJ166" s="45" t="s">
        <v>0</v>
      </c>
      <c r="AK166" s="45" t="s">
        <v>0</v>
      </c>
      <c r="AL166" s="45" t="s">
        <v>0</v>
      </c>
      <c r="AM166" s="45" t="s">
        <v>0</v>
      </c>
      <c r="AN166" s="45" t="s">
        <v>0</v>
      </c>
      <c r="AO166" s="45" t="s">
        <v>0</v>
      </c>
      <c r="AP166" s="51" t="s">
        <v>0</v>
      </c>
      <c r="AR166" s="205">
        <v>0</v>
      </c>
      <c r="AS166" s="45">
        <v>0</v>
      </c>
      <c r="AT166" s="45">
        <v>0</v>
      </c>
      <c r="AU166" s="45">
        <v>0</v>
      </c>
      <c r="AV166" s="51">
        <v>0</v>
      </c>
    </row>
    <row r="167" spans="2:48" s="23" customFormat="1" ht="16.5" customHeight="1" x14ac:dyDescent="0.2">
      <c r="B167" s="67">
        <v>45397</v>
      </c>
      <c r="C167" s="47">
        <v>134951</v>
      </c>
      <c r="D167" s="45">
        <v>125307</v>
      </c>
      <c r="E167" s="51">
        <v>113488</v>
      </c>
      <c r="F167" s="50" t="s">
        <v>0</v>
      </c>
      <c r="G167" s="45" t="s">
        <v>0</v>
      </c>
      <c r="H167" s="45" t="s">
        <v>0</v>
      </c>
      <c r="I167" s="45" t="s">
        <v>0</v>
      </c>
      <c r="J167" s="45" t="s">
        <v>0</v>
      </c>
      <c r="K167" s="45" t="s">
        <v>0</v>
      </c>
      <c r="L167" s="45" t="s">
        <v>0</v>
      </c>
      <c r="M167" s="45" t="s">
        <v>0</v>
      </c>
      <c r="N167" s="45" t="s">
        <v>0</v>
      </c>
      <c r="O167" s="45" t="s">
        <v>0</v>
      </c>
      <c r="P167" s="45" t="s">
        <v>0</v>
      </c>
      <c r="Q167" s="45" t="s">
        <v>0</v>
      </c>
      <c r="R167" s="45" t="s">
        <v>0</v>
      </c>
      <c r="S167" s="45" t="s">
        <v>0</v>
      </c>
      <c r="T167" s="45" t="s">
        <v>0</v>
      </c>
      <c r="U167" s="45" t="s">
        <v>0</v>
      </c>
      <c r="V167" s="45" t="s">
        <v>0</v>
      </c>
      <c r="W167" s="45" t="s">
        <v>0</v>
      </c>
      <c r="X167" s="45" t="s">
        <v>0</v>
      </c>
      <c r="Y167" s="45" t="s">
        <v>0</v>
      </c>
      <c r="Z167" s="45" t="s">
        <v>0</v>
      </c>
      <c r="AA167" s="45" t="s">
        <v>0</v>
      </c>
      <c r="AB167" s="45" t="s">
        <v>0</v>
      </c>
      <c r="AC167" s="45" t="s">
        <v>0</v>
      </c>
      <c r="AD167" s="45" t="s">
        <v>0</v>
      </c>
      <c r="AE167" s="45" t="s">
        <v>0</v>
      </c>
      <c r="AF167" s="45" t="s">
        <v>0</v>
      </c>
      <c r="AG167" s="45" t="s">
        <v>0</v>
      </c>
      <c r="AH167" s="45" t="s">
        <v>0</v>
      </c>
      <c r="AI167" s="45" t="s">
        <v>0</v>
      </c>
      <c r="AJ167" s="45" t="s">
        <v>0</v>
      </c>
      <c r="AK167" s="45" t="s">
        <v>0</v>
      </c>
      <c r="AL167" s="45" t="s">
        <v>0</v>
      </c>
      <c r="AM167" s="45" t="s">
        <v>0</v>
      </c>
      <c r="AN167" s="45" t="s">
        <v>0</v>
      </c>
      <c r="AO167" s="45" t="s">
        <v>0</v>
      </c>
      <c r="AP167" s="51" t="s">
        <v>0</v>
      </c>
      <c r="AR167" s="205">
        <v>0</v>
      </c>
      <c r="AS167" s="45">
        <v>0</v>
      </c>
      <c r="AT167" s="45">
        <v>0</v>
      </c>
      <c r="AU167" s="45">
        <v>0</v>
      </c>
      <c r="AV167" s="51">
        <v>0</v>
      </c>
    </row>
    <row r="168" spans="2:48" s="23" customFormat="1" ht="16.5" customHeight="1" x14ac:dyDescent="0.2">
      <c r="B168" s="67">
        <v>45404</v>
      </c>
      <c r="C168" s="47">
        <v>130420</v>
      </c>
      <c r="D168" s="45">
        <v>120895</v>
      </c>
      <c r="E168" s="51">
        <v>108638</v>
      </c>
      <c r="F168" s="50" t="s">
        <v>0</v>
      </c>
      <c r="G168" s="45" t="s">
        <v>0</v>
      </c>
      <c r="H168" s="45" t="s">
        <v>0</v>
      </c>
      <c r="I168" s="45" t="s">
        <v>0</v>
      </c>
      <c r="J168" s="45" t="s">
        <v>0</v>
      </c>
      <c r="K168" s="45" t="s">
        <v>0</v>
      </c>
      <c r="L168" s="45" t="s">
        <v>0</v>
      </c>
      <c r="M168" s="45" t="s">
        <v>0</v>
      </c>
      <c r="N168" s="45" t="s">
        <v>0</v>
      </c>
      <c r="O168" s="45" t="s">
        <v>0</v>
      </c>
      <c r="P168" s="45" t="s">
        <v>0</v>
      </c>
      <c r="Q168" s="45" t="s">
        <v>0</v>
      </c>
      <c r="R168" s="45" t="s">
        <v>0</v>
      </c>
      <c r="S168" s="45" t="s">
        <v>0</v>
      </c>
      <c r="T168" s="45" t="s">
        <v>0</v>
      </c>
      <c r="U168" s="45" t="s">
        <v>0</v>
      </c>
      <c r="V168" s="45" t="s">
        <v>0</v>
      </c>
      <c r="W168" s="45" t="s">
        <v>0</v>
      </c>
      <c r="X168" s="45" t="s">
        <v>0</v>
      </c>
      <c r="Y168" s="45" t="s">
        <v>0</v>
      </c>
      <c r="Z168" s="45" t="s">
        <v>0</v>
      </c>
      <c r="AA168" s="45" t="s">
        <v>0</v>
      </c>
      <c r="AB168" s="45" t="s">
        <v>0</v>
      </c>
      <c r="AC168" s="45" t="s">
        <v>0</v>
      </c>
      <c r="AD168" s="45" t="s">
        <v>0</v>
      </c>
      <c r="AE168" s="45" t="s">
        <v>0</v>
      </c>
      <c r="AF168" s="45" t="s">
        <v>0</v>
      </c>
      <c r="AG168" s="45" t="s">
        <v>0</v>
      </c>
      <c r="AH168" s="45" t="s">
        <v>0</v>
      </c>
      <c r="AI168" s="45" t="s">
        <v>0</v>
      </c>
      <c r="AJ168" s="45" t="s">
        <v>0</v>
      </c>
      <c r="AK168" s="45" t="s">
        <v>0</v>
      </c>
      <c r="AL168" s="45" t="s">
        <v>0</v>
      </c>
      <c r="AM168" s="45" t="s">
        <v>0</v>
      </c>
      <c r="AN168" s="45" t="s">
        <v>0</v>
      </c>
      <c r="AO168" s="45" t="s">
        <v>0</v>
      </c>
      <c r="AP168" s="51" t="s">
        <v>0</v>
      </c>
      <c r="AR168" s="205">
        <v>0</v>
      </c>
      <c r="AS168" s="45">
        <v>0</v>
      </c>
      <c r="AT168" s="45">
        <v>0</v>
      </c>
      <c r="AU168" s="45">
        <v>0</v>
      </c>
      <c r="AV168" s="51">
        <v>0</v>
      </c>
    </row>
    <row r="169" spans="2:48" s="23" customFormat="1" ht="16.5" customHeight="1" x14ac:dyDescent="0.2">
      <c r="B169" s="67">
        <v>45411</v>
      </c>
      <c r="C169" s="47">
        <v>129594</v>
      </c>
      <c r="D169" s="45">
        <v>120304</v>
      </c>
      <c r="E169" s="51">
        <v>108048</v>
      </c>
      <c r="F169" s="50" t="s">
        <v>0</v>
      </c>
      <c r="G169" s="45" t="s">
        <v>0</v>
      </c>
      <c r="H169" s="45" t="s">
        <v>0</v>
      </c>
      <c r="I169" s="45" t="s">
        <v>0</v>
      </c>
      <c r="J169" s="45" t="s">
        <v>0</v>
      </c>
      <c r="K169" s="45" t="s">
        <v>0</v>
      </c>
      <c r="L169" s="45" t="s">
        <v>0</v>
      </c>
      <c r="M169" s="45" t="s">
        <v>0</v>
      </c>
      <c r="N169" s="45" t="s">
        <v>0</v>
      </c>
      <c r="O169" s="45" t="s">
        <v>0</v>
      </c>
      <c r="P169" s="45" t="s">
        <v>0</v>
      </c>
      <c r="Q169" s="45" t="s">
        <v>0</v>
      </c>
      <c r="R169" s="45" t="s">
        <v>0</v>
      </c>
      <c r="S169" s="45" t="s">
        <v>0</v>
      </c>
      <c r="T169" s="45" t="s">
        <v>0</v>
      </c>
      <c r="U169" s="45" t="s">
        <v>0</v>
      </c>
      <c r="V169" s="45" t="s">
        <v>0</v>
      </c>
      <c r="W169" s="45" t="s">
        <v>0</v>
      </c>
      <c r="X169" s="45" t="s">
        <v>0</v>
      </c>
      <c r="Y169" s="45" t="s">
        <v>0</v>
      </c>
      <c r="Z169" s="45" t="s">
        <v>0</v>
      </c>
      <c r="AA169" s="45" t="s">
        <v>0</v>
      </c>
      <c r="AB169" s="45" t="s">
        <v>0</v>
      </c>
      <c r="AC169" s="45" t="s">
        <v>0</v>
      </c>
      <c r="AD169" s="45" t="s">
        <v>0</v>
      </c>
      <c r="AE169" s="45" t="s">
        <v>0</v>
      </c>
      <c r="AF169" s="45" t="s">
        <v>0</v>
      </c>
      <c r="AG169" s="45" t="s">
        <v>0</v>
      </c>
      <c r="AH169" s="45" t="s">
        <v>0</v>
      </c>
      <c r="AI169" s="45" t="s">
        <v>0</v>
      </c>
      <c r="AJ169" s="45" t="s">
        <v>0</v>
      </c>
      <c r="AK169" s="45" t="s">
        <v>0</v>
      </c>
      <c r="AL169" s="45" t="s">
        <v>0</v>
      </c>
      <c r="AM169" s="45" t="s">
        <v>0</v>
      </c>
      <c r="AN169" s="45" t="s">
        <v>0</v>
      </c>
      <c r="AO169" s="45" t="s">
        <v>0</v>
      </c>
      <c r="AP169" s="51" t="s">
        <v>0</v>
      </c>
      <c r="AR169" s="205">
        <v>0</v>
      </c>
      <c r="AS169" s="45">
        <v>0</v>
      </c>
      <c r="AT169" s="45">
        <v>0</v>
      </c>
      <c r="AU169" s="45">
        <v>0</v>
      </c>
      <c r="AV169" s="51">
        <v>0</v>
      </c>
    </row>
    <row r="170" spans="2:48" s="23" customFormat="1" ht="16.5" customHeight="1" x14ac:dyDescent="0.2">
      <c r="B170" s="67">
        <v>45418</v>
      </c>
      <c r="C170" s="47">
        <v>133684</v>
      </c>
      <c r="D170" s="45">
        <v>123878</v>
      </c>
      <c r="E170" s="51">
        <v>111053</v>
      </c>
      <c r="F170" s="50" t="s">
        <v>0</v>
      </c>
      <c r="G170" s="45" t="s">
        <v>0</v>
      </c>
      <c r="H170" s="45" t="s">
        <v>0</v>
      </c>
      <c r="I170" s="45" t="s">
        <v>0</v>
      </c>
      <c r="J170" s="45" t="s">
        <v>0</v>
      </c>
      <c r="K170" s="45" t="s">
        <v>0</v>
      </c>
      <c r="L170" s="45" t="s">
        <v>0</v>
      </c>
      <c r="M170" s="45" t="s">
        <v>0</v>
      </c>
      <c r="N170" s="45" t="s">
        <v>0</v>
      </c>
      <c r="O170" s="45" t="s">
        <v>0</v>
      </c>
      <c r="P170" s="45" t="s">
        <v>0</v>
      </c>
      <c r="Q170" s="45" t="s">
        <v>0</v>
      </c>
      <c r="R170" s="45" t="s">
        <v>0</v>
      </c>
      <c r="S170" s="45" t="s">
        <v>0</v>
      </c>
      <c r="T170" s="45" t="s">
        <v>0</v>
      </c>
      <c r="U170" s="45" t="s">
        <v>0</v>
      </c>
      <c r="V170" s="45" t="s">
        <v>0</v>
      </c>
      <c r="W170" s="45" t="s">
        <v>0</v>
      </c>
      <c r="X170" s="45" t="s">
        <v>0</v>
      </c>
      <c r="Y170" s="45" t="s">
        <v>0</v>
      </c>
      <c r="Z170" s="45" t="s">
        <v>0</v>
      </c>
      <c r="AA170" s="45" t="s">
        <v>0</v>
      </c>
      <c r="AB170" s="45" t="s">
        <v>0</v>
      </c>
      <c r="AC170" s="45" t="s">
        <v>0</v>
      </c>
      <c r="AD170" s="45" t="s">
        <v>0</v>
      </c>
      <c r="AE170" s="45" t="s">
        <v>0</v>
      </c>
      <c r="AF170" s="45" t="s">
        <v>0</v>
      </c>
      <c r="AG170" s="45" t="s">
        <v>0</v>
      </c>
      <c r="AH170" s="45" t="s">
        <v>0</v>
      </c>
      <c r="AI170" s="45" t="s">
        <v>0</v>
      </c>
      <c r="AJ170" s="45" t="s">
        <v>0</v>
      </c>
      <c r="AK170" s="45" t="s">
        <v>0</v>
      </c>
      <c r="AL170" s="45" t="s">
        <v>0</v>
      </c>
      <c r="AM170" s="45" t="s">
        <v>0</v>
      </c>
      <c r="AN170" s="45" t="s">
        <v>0</v>
      </c>
      <c r="AO170" s="45" t="s">
        <v>0</v>
      </c>
      <c r="AP170" s="51" t="s">
        <v>0</v>
      </c>
      <c r="AR170" s="205">
        <v>0</v>
      </c>
      <c r="AS170" s="45">
        <v>0</v>
      </c>
      <c r="AT170" s="45">
        <v>0</v>
      </c>
      <c r="AU170" s="45">
        <v>0</v>
      </c>
      <c r="AV170" s="51">
        <v>0</v>
      </c>
    </row>
    <row r="171" spans="2:48" s="23" customFormat="1" ht="16.5" customHeight="1" x14ac:dyDescent="0.2">
      <c r="B171" s="67">
        <v>45425</v>
      </c>
      <c r="C171" s="47">
        <v>132276</v>
      </c>
      <c r="D171" s="45">
        <v>123145</v>
      </c>
      <c r="E171" s="51">
        <v>110349</v>
      </c>
      <c r="F171" s="50" t="s">
        <v>0</v>
      </c>
      <c r="G171" s="45" t="s">
        <v>0</v>
      </c>
      <c r="H171" s="45" t="s">
        <v>0</v>
      </c>
      <c r="I171" s="45" t="s">
        <v>0</v>
      </c>
      <c r="J171" s="45" t="s">
        <v>0</v>
      </c>
      <c r="K171" s="45" t="s">
        <v>0</v>
      </c>
      <c r="L171" s="45" t="s">
        <v>0</v>
      </c>
      <c r="M171" s="45" t="s">
        <v>0</v>
      </c>
      <c r="N171" s="45" t="s">
        <v>0</v>
      </c>
      <c r="O171" s="45" t="s">
        <v>0</v>
      </c>
      <c r="P171" s="45" t="s">
        <v>0</v>
      </c>
      <c r="Q171" s="45" t="s">
        <v>0</v>
      </c>
      <c r="R171" s="45" t="s">
        <v>0</v>
      </c>
      <c r="S171" s="45" t="s">
        <v>0</v>
      </c>
      <c r="T171" s="45" t="s">
        <v>0</v>
      </c>
      <c r="U171" s="45" t="s">
        <v>0</v>
      </c>
      <c r="V171" s="45" t="s">
        <v>0</v>
      </c>
      <c r="W171" s="45" t="s">
        <v>0</v>
      </c>
      <c r="X171" s="45" t="s">
        <v>0</v>
      </c>
      <c r="Y171" s="45" t="s">
        <v>0</v>
      </c>
      <c r="Z171" s="45" t="s">
        <v>0</v>
      </c>
      <c r="AA171" s="45" t="s">
        <v>0</v>
      </c>
      <c r="AB171" s="45" t="s">
        <v>0</v>
      </c>
      <c r="AC171" s="45" t="s">
        <v>0</v>
      </c>
      <c r="AD171" s="45" t="s">
        <v>0</v>
      </c>
      <c r="AE171" s="45" t="s">
        <v>0</v>
      </c>
      <c r="AF171" s="45" t="s">
        <v>0</v>
      </c>
      <c r="AG171" s="45" t="s">
        <v>0</v>
      </c>
      <c r="AH171" s="45" t="s">
        <v>0</v>
      </c>
      <c r="AI171" s="45" t="s">
        <v>0</v>
      </c>
      <c r="AJ171" s="45" t="s">
        <v>0</v>
      </c>
      <c r="AK171" s="45" t="s">
        <v>0</v>
      </c>
      <c r="AL171" s="45" t="s">
        <v>0</v>
      </c>
      <c r="AM171" s="45" t="s">
        <v>0</v>
      </c>
      <c r="AN171" s="45" t="s">
        <v>0</v>
      </c>
      <c r="AO171" s="45" t="s">
        <v>0</v>
      </c>
      <c r="AP171" s="51" t="s">
        <v>0</v>
      </c>
      <c r="AR171" s="205">
        <v>0</v>
      </c>
      <c r="AS171" s="45">
        <v>0</v>
      </c>
      <c r="AT171" s="45">
        <v>0</v>
      </c>
      <c r="AU171" s="45">
        <v>0</v>
      </c>
      <c r="AV171" s="51">
        <v>0</v>
      </c>
    </row>
    <row r="172" spans="2:48" s="23" customFormat="1" ht="16.5" customHeight="1" x14ac:dyDescent="0.2">
      <c r="B172" s="67">
        <v>45432</v>
      </c>
      <c r="C172" s="47">
        <v>130467</v>
      </c>
      <c r="D172" s="45">
        <v>120861</v>
      </c>
      <c r="E172" s="51">
        <v>108587</v>
      </c>
      <c r="F172" s="50" t="s">
        <v>0</v>
      </c>
      <c r="G172" s="45" t="s">
        <v>0</v>
      </c>
      <c r="H172" s="45" t="s">
        <v>0</v>
      </c>
      <c r="I172" s="45" t="s">
        <v>0</v>
      </c>
      <c r="J172" s="45" t="s">
        <v>0</v>
      </c>
      <c r="K172" s="45" t="s">
        <v>0</v>
      </c>
      <c r="L172" s="45" t="s">
        <v>0</v>
      </c>
      <c r="M172" s="45" t="s">
        <v>0</v>
      </c>
      <c r="N172" s="45" t="s">
        <v>0</v>
      </c>
      <c r="O172" s="45" t="s">
        <v>0</v>
      </c>
      <c r="P172" s="45" t="s">
        <v>0</v>
      </c>
      <c r="Q172" s="45" t="s">
        <v>0</v>
      </c>
      <c r="R172" s="45" t="s">
        <v>0</v>
      </c>
      <c r="S172" s="45" t="s">
        <v>0</v>
      </c>
      <c r="T172" s="45" t="s">
        <v>0</v>
      </c>
      <c r="U172" s="45" t="s">
        <v>0</v>
      </c>
      <c r="V172" s="45" t="s">
        <v>0</v>
      </c>
      <c r="W172" s="45" t="s">
        <v>0</v>
      </c>
      <c r="X172" s="45" t="s">
        <v>0</v>
      </c>
      <c r="Y172" s="45" t="s">
        <v>0</v>
      </c>
      <c r="Z172" s="45" t="s">
        <v>0</v>
      </c>
      <c r="AA172" s="45" t="s">
        <v>0</v>
      </c>
      <c r="AB172" s="45" t="s">
        <v>0</v>
      </c>
      <c r="AC172" s="45" t="s">
        <v>0</v>
      </c>
      <c r="AD172" s="45" t="s">
        <v>0</v>
      </c>
      <c r="AE172" s="45" t="s">
        <v>0</v>
      </c>
      <c r="AF172" s="45" t="s">
        <v>0</v>
      </c>
      <c r="AG172" s="45" t="s">
        <v>0</v>
      </c>
      <c r="AH172" s="45" t="s">
        <v>0</v>
      </c>
      <c r="AI172" s="45" t="s">
        <v>0</v>
      </c>
      <c r="AJ172" s="45" t="s">
        <v>0</v>
      </c>
      <c r="AK172" s="45" t="s">
        <v>0</v>
      </c>
      <c r="AL172" s="45" t="s">
        <v>0</v>
      </c>
      <c r="AM172" s="45" t="s">
        <v>0</v>
      </c>
      <c r="AN172" s="45" t="s">
        <v>0</v>
      </c>
      <c r="AO172" s="45" t="s">
        <v>0</v>
      </c>
      <c r="AP172" s="51" t="s">
        <v>0</v>
      </c>
      <c r="AR172" s="205">
        <v>0</v>
      </c>
      <c r="AS172" s="45">
        <v>0</v>
      </c>
      <c r="AT172" s="45">
        <v>0</v>
      </c>
      <c r="AU172" s="45">
        <v>0</v>
      </c>
      <c r="AV172" s="51">
        <v>0</v>
      </c>
    </row>
    <row r="173" spans="2:48" s="23" customFormat="1" ht="16.5" customHeight="1" x14ac:dyDescent="0.2">
      <c r="B173" s="147">
        <v>45439</v>
      </c>
      <c r="C173" s="180">
        <v>119913</v>
      </c>
      <c r="D173" s="178">
        <v>111972</v>
      </c>
      <c r="E173" s="179">
        <v>99362</v>
      </c>
      <c r="F173" s="177">
        <v>396</v>
      </c>
      <c r="G173" s="178">
        <v>264</v>
      </c>
      <c r="H173" s="178">
        <v>329</v>
      </c>
      <c r="I173" s="178">
        <v>72</v>
      </c>
      <c r="J173" s="178">
        <v>80</v>
      </c>
      <c r="K173" s="178">
        <v>19</v>
      </c>
      <c r="L173" s="178">
        <v>133</v>
      </c>
      <c r="M173" s="178">
        <v>94</v>
      </c>
      <c r="N173" s="178">
        <v>97</v>
      </c>
      <c r="O173" s="178">
        <v>60</v>
      </c>
      <c r="P173" s="178">
        <v>73</v>
      </c>
      <c r="Q173" s="178">
        <v>421</v>
      </c>
      <c r="R173" s="178">
        <v>296</v>
      </c>
      <c r="S173" s="178">
        <v>60</v>
      </c>
      <c r="T173" s="178">
        <v>332</v>
      </c>
      <c r="U173" s="178">
        <v>348</v>
      </c>
      <c r="V173" s="178">
        <v>18</v>
      </c>
      <c r="W173" s="178">
        <v>55</v>
      </c>
      <c r="X173" s="178">
        <v>416</v>
      </c>
      <c r="Y173" s="178">
        <v>573</v>
      </c>
      <c r="Z173" s="178">
        <v>71</v>
      </c>
      <c r="AA173" s="178">
        <v>37</v>
      </c>
      <c r="AB173" s="178">
        <v>50</v>
      </c>
      <c r="AC173" s="178">
        <v>45</v>
      </c>
      <c r="AD173" s="178">
        <v>65</v>
      </c>
      <c r="AE173" s="178">
        <v>128</v>
      </c>
      <c r="AF173" s="178">
        <v>430</v>
      </c>
      <c r="AG173" s="178">
        <v>278</v>
      </c>
      <c r="AH173" s="178">
        <v>107</v>
      </c>
      <c r="AI173" s="178">
        <v>48</v>
      </c>
      <c r="AJ173" s="178">
        <v>926</v>
      </c>
      <c r="AK173" s="178">
        <v>39</v>
      </c>
      <c r="AL173" s="178">
        <v>810</v>
      </c>
      <c r="AM173" s="178">
        <v>111</v>
      </c>
      <c r="AN173" s="178">
        <v>194</v>
      </c>
      <c r="AO173" s="178">
        <v>124</v>
      </c>
      <c r="AP173" s="179">
        <v>32</v>
      </c>
      <c r="AR173" s="205">
        <v>1293</v>
      </c>
      <c r="AS173" s="45">
        <v>324</v>
      </c>
      <c r="AT173" s="45">
        <v>777</v>
      </c>
      <c r="AU173" s="45">
        <v>2138</v>
      </c>
      <c r="AV173" s="51">
        <v>3099</v>
      </c>
    </row>
    <row r="174" spans="2:48" s="23" customFormat="1" ht="16.5" customHeight="1" x14ac:dyDescent="0.2">
      <c r="B174" s="147">
        <v>45446</v>
      </c>
      <c r="C174" s="180">
        <v>123828</v>
      </c>
      <c r="D174" s="178">
        <v>115221</v>
      </c>
      <c r="E174" s="179">
        <v>103075</v>
      </c>
      <c r="F174" s="177">
        <v>470</v>
      </c>
      <c r="G174" s="178">
        <v>263</v>
      </c>
      <c r="H174" s="178">
        <v>285</v>
      </c>
      <c r="I174" s="178">
        <v>106</v>
      </c>
      <c r="J174" s="178">
        <v>103</v>
      </c>
      <c r="K174" s="178">
        <v>17</v>
      </c>
      <c r="L174" s="178">
        <v>202</v>
      </c>
      <c r="M174" s="178">
        <v>110</v>
      </c>
      <c r="N174" s="178">
        <v>172</v>
      </c>
      <c r="O174" s="178">
        <v>63</v>
      </c>
      <c r="P174" s="178">
        <v>89</v>
      </c>
      <c r="Q174" s="178">
        <v>474</v>
      </c>
      <c r="R174" s="178">
        <v>320</v>
      </c>
      <c r="S174" s="178">
        <v>84</v>
      </c>
      <c r="T174" s="178">
        <v>294</v>
      </c>
      <c r="U174" s="178">
        <v>358</v>
      </c>
      <c r="V174" s="178">
        <v>38</v>
      </c>
      <c r="W174" s="178">
        <v>60</v>
      </c>
      <c r="X174" s="178">
        <v>485</v>
      </c>
      <c r="Y174" s="178">
        <v>730</v>
      </c>
      <c r="Z174" s="178">
        <v>83</v>
      </c>
      <c r="AA174" s="178">
        <v>78</v>
      </c>
      <c r="AB174" s="178">
        <v>45</v>
      </c>
      <c r="AC174" s="178">
        <v>48</v>
      </c>
      <c r="AD174" s="178">
        <v>65</v>
      </c>
      <c r="AE174" s="178">
        <v>150</v>
      </c>
      <c r="AF174" s="178">
        <v>477</v>
      </c>
      <c r="AG174" s="178">
        <v>241</v>
      </c>
      <c r="AH174" s="178">
        <v>130</v>
      </c>
      <c r="AI174" s="178">
        <v>37</v>
      </c>
      <c r="AJ174" s="178">
        <v>843</v>
      </c>
      <c r="AK174" s="178">
        <v>69</v>
      </c>
      <c r="AL174" s="178">
        <v>769</v>
      </c>
      <c r="AM174" s="178">
        <v>97</v>
      </c>
      <c r="AN174" s="178">
        <v>177</v>
      </c>
      <c r="AO174" s="178">
        <v>153</v>
      </c>
      <c r="AP174" s="179">
        <v>52</v>
      </c>
      <c r="AR174" s="205">
        <v>1446</v>
      </c>
      <c r="AS174" s="45">
        <v>434</v>
      </c>
      <c r="AT174" s="45">
        <v>878</v>
      </c>
      <c r="AU174" s="45">
        <v>2434</v>
      </c>
      <c r="AV174" s="51">
        <v>3045</v>
      </c>
    </row>
    <row r="175" spans="2:48" s="23" customFormat="1" ht="16.5" customHeight="1" x14ac:dyDescent="0.2">
      <c r="B175" s="147">
        <v>45453</v>
      </c>
      <c r="C175" s="180">
        <v>119986</v>
      </c>
      <c r="D175" s="178">
        <v>111212</v>
      </c>
      <c r="E175" s="179">
        <v>99833</v>
      </c>
      <c r="F175" s="177">
        <v>438</v>
      </c>
      <c r="G175" s="178">
        <v>310</v>
      </c>
      <c r="H175" s="178">
        <v>241</v>
      </c>
      <c r="I175" s="178">
        <v>112</v>
      </c>
      <c r="J175" s="178">
        <v>109</v>
      </c>
      <c r="K175" s="178">
        <v>26</v>
      </c>
      <c r="L175" s="178">
        <v>193</v>
      </c>
      <c r="M175" s="178">
        <v>97</v>
      </c>
      <c r="N175" s="178">
        <v>107</v>
      </c>
      <c r="O175" s="178">
        <v>72</v>
      </c>
      <c r="P175" s="178">
        <v>110</v>
      </c>
      <c r="Q175" s="178">
        <v>669</v>
      </c>
      <c r="R175" s="178">
        <v>293</v>
      </c>
      <c r="S175" s="178">
        <v>63</v>
      </c>
      <c r="T175" s="178">
        <v>308</v>
      </c>
      <c r="U175" s="178">
        <v>347</v>
      </c>
      <c r="V175" s="178">
        <v>34</v>
      </c>
      <c r="W175" s="178">
        <v>61</v>
      </c>
      <c r="X175" s="178">
        <v>411</v>
      </c>
      <c r="Y175" s="178">
        <v>651</v>
      </c>
      <c r="Z175" s="178">
        <v>92</v>
      </c>
      <c r="AA175" s="178">
        <v>39</v>
      </c>
      <c r="AB175" s="178">
        <v>35</v>
      </c>
      <c r="AC175" s="178">
        <v>45</v>
      </c>
      <c r="AD175" s="178">
        <v>71</v>
      </c>
      <c r="AE175" s="178">
        <v>121</v>
      </c>
      <c r="AF175" s="178">
        <v>469</v>
      </c>
      <c r="AG175" s="178">
        <v>202</v>
      </c>
      <c r="AH175" s="178">
        <v>130</v>
      </c>
      <c r="AI175" s="178">
        <v>39</v>
      </c>
      <c r="AJ175" s="178">
        <v>782</v>
      </c>
      <c r="AK175" s="178">
        <v>46</v>
      </c>
      <c r="AL175" s="178">
        <v>788</v>
      </c>
      <c r="AM175" s="178">
        <v>138</v>
      </c>
      <c r="AN175" s="178">
        <v>190</v>
      </c>
      <c r="AO175" s="178">
        <v>146</v>
      </c>
      <c r="AP175" s="179">
        <v>33</v>
      </c>
      <c r="AR175" s="205">
        <v>1429</v>
      </c>
      <c r="AS175" s="45">
        <v>386</v>
      </c>
      <c r="AT175" s="45">
        <v>1025</v>
      </c>
      <c r="AU175" s="45">
        <v>2215</v>
      </c>
      <c r="AV175" s="51">
        <v>2963</v>
      </c>
    </row>
    <row r="176" spans="2:48" s="23" customFormat="1" ht="16.5" customHeight="1" x14ac:dyDescent="0.2">
      <c r="B176" s="147">
        <v>45460</v>
      </c>
      <c r="C176" s="180">
        <v>120929</v>
      </c>
      <c r="D176" s="178">
        <v>112290</v>
      </c>
      <c r="E176" s="179">
        <v>100796</v>
      </c>
      <c r="F176" s="177">
        <v>414</v>
      </c>
      <c r="G176" s="178">
        <v>279</v>
      </c>
      <c r="H176" s="178">
        <v>294</v>
      </c>
      <c r="I176" s="178">
        <v>89</v>
      </c>
      <c r="J176" s="178">
        <v>111</v>
      </c>
      <c r="K176" s="178">
        <v>36</v>
      </c>
      <c r="L176" s="178">
        <v>197</v>
      </c>
      <c r="M176" s="178">
        <v>92</v>
      </c>
      <c r="N176" s="178">
        <v>102</v>
      </c>
      <c r="O176" s="178">
        <v>84</v>
      </c>
      <c r="P176" s="178">
        <v>89</v>
      </c>
      <c r="Q176" s="178">
        <v>533</v>
      </c>
      <c r="R176" s="178">
        <v>335</v>
      </c>
      <c r="S176" s="178">
        <v>64</v>
      </c>
      <c r="T176" s="178">
        <v>356</v>
      </c>
      <c r="U176" s="178">
        <v>323</v>
      </c>
      <c r="V176" s="178">
        <v>32</v>
      </c>
      <c r="W176" s="178">
        <v>61</v>
      </c>
      <c r="X176" s="178">
        <v>432</v>
      </c>
      <c r="Y176" s="178">
        <v>596</v>
      </c>
      <c r="Z176" s="178">
        <v>125</v>
      </c>
      <c r="AA176" s="178">
        <v>30</v>
      </c>
      <c r="AB176" s="178">
        <v>47</v>
      </c>
      <c r="AC176" s="178">
        <v>50</v>
      </c>
      <c r="AD176" s="178">
        <v>76</v>
      </c>
      <c r="AE176" s="178">
        <v>125</v>
      </c>
      <c r="AF176" s="178">
        <v>457</v>
      </c>
      <c r="AG176" s="178">
        <v>213</v>
      </c>
      <c r="AH176" s="178">
        <v>117</v>
      </c>
      <c r="AI176" s="178">
        <v>49</v>
      </c>
      <c r="AJ176" s="178">
        <v>849</v>
      </c>
      <c r="AK176" s="178">
        <v>37</v>
      </c>
      <c r="AL176" s="178">
        <v>907</v>
      </c>
      <c r="AM176" s="178">
        <v>157</v>
      </c>
      <c r="AN176" s="178">
        <v>49</v>
      </c>
      <c r="AO176" s="178">
        <v>139</v>
      </c>
      <c r="AP176" s="179">
        <v>32</v>
      </c>
      <c r="AR176" s="205">
        <v>1420</v>
      </c>
      <c r="AS176" s="45">
        <v>367</v>
      </c>
      <c r="AT176" s="45">
        <v>932</v>
      </c>
      <c r="AU176" s="45">
        <v>2253</v>
      </c>
      <c r="AV176" s="51">
        <v>3006</v>
      </c>
    </row>
    <row r="177" spans="2:48" s="23" customFormat="1" ht="16.5" customHeight="1" x14ac:dyDescent="0.2">
      <c r="B177" s="147">
        <v>45467</v>
      </c>
      <c r="C177" s="180">
        <v>123194</v>
      </c>
      <c r="D177" s="178">
        <v>113530</v>
      </c>
      <c r="E177" s="179">
        <v>100750</v>
      </c>
      <c r="F177" s="177">
        <v>372</v>
      </c>
      <c r="G177" s="178">
        <v>285</v>
      </c>
      <c r="H177" s="178">
        <v>239</v>
      </c>
      <c r="I177" s="178">
        <v>102</v>
      </c>
      <c r="J177" s="178">
        <v>105</v>
      </c>
      <c r="K177" s="178">
        <v>48</v>
      </c>
      <c r="L177" s="178">
        <v>214</v>
      </c>
      <c r="M177" s="178">
        <v>111</v>
      </c>
      <c r="N177" s="178">
        <v>107</v>
      </c>
      <c r="O177" s="178">
        <v>70</v>
      </c>
      <c r="P177" s="178">
        <v>93</v>
      </c>
      <c r="Q177" s="178">
        <v>482</v>
      </c>
      <c r="R177" s="178">
        <v>346</v>
      </c>
      <c r="S177" s="178">
        <v>74</v>
      </c>
      <c r="T177" s="178">
        <v>302</v>
      </c>
      <c r="U177" s="178">
        <v>248</v>
      </c>
      <c r="V177" s="178">
        <v>25</v>
      </c>
      <c r="W177" s="178">
        <v>57</v>
      </c>
      <c r="X177" s="178">
        <v>427</v>
      </c>
      <c r="Y177" s="178">
        <v>582</v>
      </c>
      <c r="Z177" s="178">
        <v>113</v>
      </c>
      <c r="AA177" s="178">
        <v>44</v>
      </c>
      <c r="AB177" s="178">
        <v>41</v>
      </c>
      <c r="AC177" s="178">
        <v>55</v>
      </c>
      <c r="AD177" s="178">
        <v>64</v>
      </c>
      <c r="AE177" s="178">
        <v>125</v>
      </c>
      <c r="AF177" s="178">
        <v>442</v>
      </c>
      <c r="AG177" s="178">
        <v>205</v>
      </c>
      <c r="AH177" s="178">
        <v>105</v>
      </c>
      <c r="AI177" s="178">
        <v>47</v>
      </c>
      <c r="AJ177" s="178">
        <v>833</v>
      </c>
      <c r="AK177" s="178">
        <v>65</v>
      </c>
      <c r="AL177" s="178">
        <v>752</v>
      </c>
      <c r="AM177" s="178">
        <v>164</v>
      </c>
      <c r="AN177" s="178">
        <v>173</v>
      </c>
      <c r="AO177" s="178">
        <v>129</v>
      </c>
      <c r="AP177" s="179">
        <v>33</v>
      </c>
      <c r="AR177" s="205">
        <v>1365</v>
      </c>
      <c r="AS177" s="45">
        <v>381</v>
      </c>
      <c r="AT177" s="45">
        <v>902</v>
      </c>
      <c r="AU177" s="45">
        <v>2083</v>
      </c>
      <c r="AV177" s="51">
        <v>2948</v>
      </c>
    </row>
    <row r="178" spans="2:48" s="23" customFormat="1" ht="16.5" customHeight="1" x14ac:dyDescent="0.2">
      <c r="B178" s="147">
        <v>45474</v>
      </c>
      <c r="C178" s="180">
        <v>123349</v>
      </c>
      <c r="D178" s="178">
        <v>114405</v>
      </c>
      <c r="E178" s="179">
        <v>102189</v>
      </c>
      <c r="F178" s="177">
        <v>486</v>
      </c>
      <c r="G178" s="178">
        <v>325</v>
      </c>
      <c r="H178" s="178">
        <v>259</v>
      </c>
      <c r="I178" s="178">
        <v>87</v>
      </c>
      <c r="J178" s="178">
        <v>122</v>
      </c>
      <c r="K178" s="178">
        <v>40</v>
      </c>
      <c r="L178" s="178">
        <v>280</v>
      </c>
      <c r="M178" s="178">
        <v>91</v>
      </c>
      <c r="N178" s="178">
        <v>114</v>
      </c>
      <c r="O178" s="178">
        <v>83</v>
      </c>
      <c r="P178" s="178">
        <v>105</v>
      </c>
      <c r="Q178" s="178">
        <v>592</v>
      </c>
      <c r="R178" s="178">
        <v>294</v>
      </c>
      <c r="S178" s="178">
        <v>78</v>
      </c>
      <c r="T178" s="178">
        <v>334</v>
      </c>
      <c r="U178" s="178">
        <v>328</v>
      </c>
      <c r="V178" s="178">
        <v>33</v>
      </c>
      <c r="W178" s="178">
        <v>49</v>
      </c>
      <c r="X178" s="178">
        <v>474</v>
      </c>
      <c r="Y178" s="178">
        <v>620</v>
      </c>
      <c r="Z178" s="178">
        <v>99</v>
      </c>
      <c r="AA178" s="178">
        <v>59</v>
      </c>
      <c r="AB178" s="178">
        <v>40</v>
      </c>
      <c r="AC178" s="178">
        <v>51</v>
      </c>
      <c r="AD178" s="178">
        <v>55</v>
      </c>
      <c r="AE178" s="178">
        <v>145</v>
      </c>
      <c r="AF178" s="178">
        <v>474</v>
      </c>
      <c r="AG178" s="178">
        <v>202</v>
      </c>
      <c r="AH178" s="178">
        <v>125</v>
      </c>
      <c r="AI178" s="178">
        <v>33</v>
      </c>
      <c r="AJ178" s="178">
        <v>926</v>
      </c>
      <c r="AK178" s="178">
        <v>60</v>
      </c>
      <c r="AL178" s="178">
        <v>846</v>
      </c>
      <c r="AM178" s="178">
        <v>177</v>
      </c>
      <c r="AN178" s="178">
        <v>169</v>
      </c>
      <c r="AO178" s="178">
        <v>149</v>
      </c>
      <c r="AP178" s="179">
        <v>40</v>
      </c>
      <c r="AR178" s="205">
        <v>1599</v>
      </c>
      <c r="AS178" s="45">
        <v>393</v>
      </c>
      <c r="AT178" s="45">
        <v>964</v>
      </c>
      <c r="AU178" s="45">
        <v>2287</v>
      </c>
      <c r="AV178" s="51">
        <v>3201</v>
      </c>
    </row>
    <row r="179" spans="2:48" s="23" customFormat="1" ht="16.5" customHeight="1" x14ac:dyDescent="0.2">
      <c r="B179" s="147">
        <v>45481</v>
      </c>
      <c r="C179" s="180">
        <v>124967</v>
      </c>
      <c r="D179" s="178">
        <v>116194</v>
      </c>
      <c r="E179" s="179">
        <v>103691</v>
      </c>
      <c r="F179" s="177">
        <v>428</v>
      </c>
      <c r="G179" s="178">
        <v>321</v>
      </c>
      <c r="H179" s="178">
        <v>240</v>
      </c>
      <c r="I179" s="178">
        <v>123</v>
      </c>
      <c r="J179" s="178">
        <v>127</v>
      </c>
      <c r="K179" s="178">
        <v>40</v>
      </c>
      <c r="L179" s="178">
        <v>209</v>
      </c>
      <c r="M179" s="178">
        <v>100</v>
      </c>
      <c r="N179" s="178">
        <v>96</v>
      </c>
      <c r="O179" s="178">
        <v>83</v>
      </c>
      <c r="P179" s="178">
        <v>92</v>
      </c>
      <c r="Q179" s="178">
        <v>622</v>
      </c>
      <c r="R179" s="178">
        <v>301</v>
      </c>
      <c r="S179" s="178">
        <v>79</v>
      </c>
      <c r="T179" s="178">
        <v>379</v>
      </c>
      <c r="U179" s="178">
        <v>321</v>
      </c>
      <c r="V179" s="178">
        <v>26</v>
      </c>
      <c r="W179" s="178">
        <v>66</v>
      </c>
      <c r="X179" s="178">
        <v>610</v>
      </c>
      <c r="Y179" s="178">
        <v>712</v>
      </c>
      <c r="Z179" s="178">
        <v>71</v>
      </c>
      <c r="AA179" s="178">
        <v>59</v>
      </c>
      <c r="AB179" s="178">
        <v>24</v>
      </c>
      <c r="AC179" s="178">
        <v>76</v>
      </c>
      <c r="AD179" s="178">
        <v>48</v>
      </c>
      <c r="AE179" s="178">
        <v>159</v>
      </c>
      <c r="AF179" s="178">
        <v>402</v>
      </c>
      <c r="AG179" s="178">
        <v>208</v>
      </c>
      <c r="AH179" s="178">
        <v>125</v>
      </c>
      <c r="AI179" s="178">
        <v>43</v>
      </c>
      <c r="AJ179" s="178">
        <v>879</v>
      </c>
      <c r="AK179" s="178">
        <v>32</v>
      </c>
      <c r="AL179" s="178">
        <v>739</v>
      </c>
      <c r="AM179" s="178">
        <v>152</v>
      </c>
      <c r="AN179" s="178">
        <v>207</v>
      </c>
      <c r="AO179" s="178">
        <v>135</v>
      </c>
      <c r="AP179" s="179">
        <v>93</v>
      </c>
      <c r="AR179" s="205">
        <v>1488</v>
      </c>
      <c r="AS179" s="45">
        <v>371</v>
      </c>
      <c r="AT179" s="45">
        <v>1002</v>
      </c>
      <c r="AU179" s="45">
        <v>2551</v>
      </c>
      <c r="AV179" s="51">
        <v>3015</v>
      </c>
    </row>
    <row r="180" spans="2:48" s="23" customFormat="1" ht="16.5" customHeight="1" x14ac:dyDescent="0.2">
      <c r="B180" s="147">
        <v>45488</v>
      </c>
      <c r="C180" s="180">
        <v>123110</v>
      </c>
      <c r="D180" s="178">
        <v>114376</v>
      </c>
      <c r="E180" s="179">
        <v>102217</v>
      </c>
      <c r="F180" s="177">
        <v>463</v>
      </c>
      <c r="G180" s="178">
        <v>304</v>
      </c>
      <c r="H180" s="178">
        <v>254</v>
      </c>
      <c r="I180" s="178">
        <v>114</v>
      </c>
      <c r="J180" s="178">
        <v>109</v>
      </c>
      <c r="K180" s="178">
        <v>24</v>
      </c>
      <c r="L180" s="178">
        <v>295</v>
      </c>
      <c r="M180" s="178">
        <v>81</v>
      </c>
      <c r="N180" s="178">
        <v>122</v>
      </c>
      <c r="O180" s="178">
        <v>86</v>
      </c>
      <c r="P180" s="178">
        <v>97</v>
      </c>
      <c r="Q180" s="178">
        <v>598</v>
      </c>
      <c r="R180" s="178">
        <v>273</v>
      </c>
      <c r="S180" s="178">
        <v>65</v>
      </c>
      <c r="T180" s="178">
        <v>336</v>
      </c>
      <c r="U180" s="178">
        <v>317</v>
      </c>
      <c r="V180" s="178">
        <v>36</v>
      </c>
      <c r="W180" s="178">
        <v>70</v>
      </c>
      <c r="X180" s="178">
        <v>475</v>
      </c>
      <c r="Y180" s="178">
        <v>579</v>
      </c>
      <c r="Z180" s="178">
        <v>99</v>
      </c>
      <c r="AA180" s="178">
        <v>54</v>
      </c>
      <c r="AB180" s="178">
        <v>36</v>
      </c>
      <c r="AC180" s="178">
        <v>65</v>
      </c>
      <c r="AD180" s="178">
        <v>63</v>
      </c>
      <c r="AE180" s="178">
        <v>136</v>
      </c>
      <c r="AF180" s="178">
        <v>369</v>
      </c>
      <c r="AG180" s="178">
        <v>206</v>
      </c>
      <c r="AH180" s="178">
        <v>127</v>
      </c>
      <c r="AI180" s="178">
        <v>47</v>
      </c>
      <c r="AJ180" s="178">
        <v>887</v>
      </c>
      <c r="AK180" s="178">
        <v>38</v>
      </c>
      <c r="AL180" s="178">
        <v>747</v>
      </c>
      <c r="AM180" s="178">
        <v>139</v>
      </c>
      <c r="AN180" s="178">
        <v>232</v>
      </c>
      <c r="AO180" s="178">
        <v>132</v>
      </c>
      <c r="AP180" s="179">
        <v>83</v>
      </c>
      <c r="AR180" s="205">
        <v>1563</v>
      </c>
      <c r="AS180" s="45">
        <v>386</v>
      </c>
      <c r="AT180" s="45">
        <v>936</v>
      </c>
      <c r="AU180" s="45">
        <v>2266</v>
      </c>
      <c r="AV180" s="51">
        <v>3007</v>
      </c>
    </row>
    <row r="181" spans="2:48" s="23" customFormat="1" ht="16.5" customHeight="1" x14ac:dyDescent="0.2">
      <c r="B181" s="147">
        <v>45495</v>
      </c>
      <c r="C181" s="180">
        <v>128274</v>
      </c>
      <c r="D181" s="178">
        <v>118980</v>
      </c>
      <c r="E181" s="179">
        <v>106272</v>
      </c>
      <c r="F181" s="177">
        <v>441</v>
      </c>
      <c r="G181" s="178">
        <v>291</v>
      </c>
      <c r="H181" s="178">
        <v>239</v>
      </c>
      <c r="I181" s="178">
        <v>127</v>
      </c>
      <c r="J181" s="178">
        <v>133</v>
      </c>
      <c r="K181" s="178">
        <v>40</v>
      </c>
      <c r="L181" s="178">
        <v>263</v>
      </c>
      <c r="M181" s="178">
        <v>82</v>
      </c>
      <c r="N181" s="178">
        <v>112</v>
      </c>
      <c r="O181" s="178">
        <v>82</v>
      </c>
      <c r="P181" s="178">
        <v>104</v>
      </c>
      <c r="Q181" s="178">
        <v>635</v>
      </c>
      <c r="R181" s="178">
        <v>302</v>
      </c>
      <c r="S181" s="178">
        <v>86</v>
      </c>
      <c r="T181" s="178">
        <v>362</v>
      </c>
      <c r="U181" s="178">
        <v>363</v>
      </c>
      <c r="V181" s="178">
        <v>35</v>
      </c>
      <c r="W181" s="178">
        <v>71</v>
      </c>
      <c r="X181" s="178">
        <v>538</v>
      </c>
      <c r="Y181" s="178">
        <v>669</v>
      </c>
      <c r="Z181" s="178">
        <v>108</v>
      </c>
      <c r="AA181" s="178">
        <v>28</v>
      </c>
      <c r="AB181" s="178">
        <v>34</v>
      </c>
      <c r="AC181" s="178">
        <v>56</v>
      </c>
      <c r="AD181" s="178">
        <v>52</v>
      </c>
      <c r="AE181" s="178">
        <v>148</v>
      </c>
      <c r="AF181" s="178">
        <v>336</v>
      </c>
      <c r="AG181" s="178">
        <v>211</v>
      </c>
      <c r="AH181" s="178">
        <v>125</v>
      </c>
      <c r="AI181" s="178">
        <v>41</v>
      </c>
      <c r="AJ181" s="178">
        <v>870</v>
      </c>
      <c r="AK181" s="178">
        <v>46</v>
      </c>
      <c r="AL181" s="178">
        <v>896</v>
      </c>
      <c r="AM181" s="178">
        <v>123</v>
      </c>
      <c r="AN181" s="178">
        <v>66</v>
      </c>
      <c r="AO181" s="178">
        <v>145</v>
      </c>
      <c r="AP181" s="179">
        <v>89</v>
      </c>
      <c r="AR181" s="205">
        <v>1534</v>
      </c>
      <c r="AS181" s="45">
        <v>380</v>
      </c>
      <c r="AT181" s="45">
        <v>1023</v>
      </c>
      <c r="AU181" s="45">
        <v>2464</v>
      </c>
      <c r="AV181" s="51">
        <v>2948</v>
      </c>
    </row>
    <row r="182" spans="2:48" s="23" customFormat="1" ht="16.5" customHeight="1" x14ac:dyDescent="0.2">
      <c r="B182" s="147">
        <v>45502</v>
      </c>
      <c r="C182" s="180">
        <v>125337</v>
      </c>
      <c r="D182" s="178">
        <v>114632</v>
      </c>
      <c r="E182" s="179">
        <v>102561</v>
      </c>
      <c r="F182" s="177">
        <v>428</v>
      </c>
      <c r="G182" s="178">
        <v>270</v>
      </c>
      <c r="H182" s="178">
        <v>269</v>
      </c>
      <c r="I182" s="178">
        <v>106</v>
      </c>
      <c r="J182" s="178">
        <v>142</v>
      </c>
      <c r="K182" s="178">
        <v>22</v>
      </c>
      <c r="L182" s="178">
        <v>290</v>
      </c>
      <c r="M182" s="178">
        <v>87</v>
      </c>
      <c r="N182" s="178">
        <v>108</v>
      </c>
      <c r="O182" s="178">
        <v>81</v>
      </c>
      <c r="P182" s="178">
        <v>127</v>
      </c>
      <c r="Q182" s="178">
        <v>621</v>
      </c>
      <c r="R182" s="178">
        <v>282</v>
      </c>
      <c r="S182" s="178">
        <v>86</v>
      </c>
      <c r="T182" s="178">
        <v>346</v>
      </c>
      <c r="U182" s="178">
        <v>448</v>
      </c>
      <c r="V182" s="178">
        <v>46</v>
      </c>
      <c r="W182" s="178">
        <v>84</v>
      </c>
      <c r="X182" s="178">
        <v>501</v>
      </c>
      <c r="Y182" s="178">
        <v>683</v>
      </c>
      <c r="Z182" s="178">
        <v>102</v>
      </c>
      <c r="AA182" s="178">
        <v>34</v>
      </c>
      <c r="AB182" s="178">
        <v>28</v>
      </c>
      <c r="AC182" s="178">
        <v>42</v>
      </c>
      <c r="AD182" s="178">
        <v>57</v>
      </c>
      <c r="AE182" s="178">
        <v>177</v>
      </c>
      <c r="AF182" s="178">
        <v>364</v>
      </c>
      <c r="AG182" s="178">
        <v>221</v>
      </c>
      <c r="AH182" s="178">
        <v>116</v>
      </c>
      <c r="AI182" s="178">
        <v>60</v>
      </c>
      <c r="AJ182" s="178">
        <v>867</v>
      </c>
      <c r="AK182" s="178">
        <v>57</v>
      </c>
      <c r="AL182" s="178">
        <v>845</v>
      </c>
      <c r="AM182" s="178">
        <v>134</v>
      </c>
      <c r="AN182" s="178">
        <v>55</v>
      </c>
      <c r="AO182" s="178">
        <v>168</v>
      </c>
      <c r="AP182" s="179">
        <v>77</v>
      </c>
      <c r="AR182" s="205">
        <v>1527</v>
      </c>
      <c r="AS182" s="45">
        <v>403</v>
      </c>
      <c r="AT182" s="45">
        <v>989</v>
      </c>
      <c r="AU182" s="45">
        <v>2548</v>
      </c>
      <c r="AV182" s="51">
        <v>2964</v>
      </c>
    </row>
    <row r="183" spans="2:48" s="23" customFormat="1" ht="16.5" customHeight="1" x14ac:dyDescent="0.2">
      <c r="B183" s="147">
        <v>45509</v>
      </c>
      <c r="C183" s="180">
        <v>122719</v>
      </c>
      <c r="D183" s="178">
        <v>114251</v>
      </c>
      <c r="E183" s="179">
        <v>102115</v>
      </c>
      <c r="F183" s="177">
        <v>413</v>
      </c>
      <c r="G183" s="178">
        <v>253</v>
      </c>
      <c r="H183" s="178">
        <v>264</v>
      </c>
      <c r="I183" s="178">
        <v>84</v>
      </c>
      <c r="J183" s="178">
        <v>132</v>
      </c>
      <c r="K183" s="178">
        <v>19</v>
      </c>
      <c r="L183" s="178">
        <v>201</v>
      </c>
      <c r="M183" s="178">
        <v>81</v>
      </c>
      <c r="N183" s="178">
        <v>111</v>
      </c>
      <c r="O183" s="178">
        <v>78</v>
      </c>
      <c r="P183" s="178">
        <v>110</v>
      </c>
      <c r="Q183" s="178">
        <v>657</v>
      </c>
      <c r="R183" s="178">
        <v>282</v>
      </c>
      <c r="S183" s="178">
        <v>65</v>
      </c>
      <c r="T183" s="178">
        <v>329</v>
      </c>
      <c r="U183" s="178">
        <v>415</v>
      </c>
      <c r="V183" s="178">
        <v>40</v>
      </c>
      <c r="W183" s="178">
        <v>69</v>
      </c>
      <c r="X183" s="178">
        <v>394</v>
      </c>
      <c r="Y183" s="178">
        <v>677</v>
      </c>
      <c r="Z183" s="178">
        <v>95</v>
      </c>
      <c r="AA183" s="178">
        <v>32</v>
      </c>
      <c r="AB183" s="178">
        <v>32</v>
      </c>
      <c r="AC183" s="178">
        <v>45</v>
      </c>
      <c r="AD183" s="178">
        <v>54</v>
      </c>
      <c r="AE183" s="178">
        <v>154</v>
      </c>
      <c r="AF183" s="178">
        <v>369</v>
      </c>
      <c r="AG183" s="178">
        <v>229</v>
      </c>
      <c r="AH183" s="178">
        <v>104</v>
      </c>
      <c r="AI183" s="178">
        <v>41</v>
      </c>
      <c r="AJ183" s="178">
        <v>857</v>
      </c>
      <c r="AK183" s="178">
        <v>50</v>
      </c>
      <c r="AL183" s="178">
        <v>820</v>
      </c>
      <c r="AM183" s="178">
        <v>137</v>
      </c>
      <c r="AN183" s="178">
        <v>48</v>
      </c>
      <c r="AO183" s="178">
        <v>142</v>
      </c>
      <c r="AP183" s="179">
        <v>93</v>
      </c>
      <c r="AR183" s="205">
        <v>1366</v>
      </c>
      <c r="AS183" s="45">
        <v>380</v>
      </c>
      <c r="AT183" s="45">
        <v>1004</v>
      </c>
      <c r="AU183" s="45">
        <v>2336</v>
      </c>
      <c r="AV183" s="51">
        <v>2890</v>
      </c>
    </row>
    <row r="184" spans="2:48" s="23" customFormat="1" ht="16.5" customHeight="1" x14ac:dyDescent="0.2">
      <c r="B184" s="147">
        <v>45516</v>
      </c>
      <c r="C184" s="180">
        <v>124756</v>
      </c>
      <c r="D184" s="178">
        <v>116687</v>
      </c>
      <c r="E184" s="179">
        <v>104704</v>
      </c>
      <c r="F184" s="177">
        <v>371</v>
      </c>
      <c r="G184" s="178">
        <v>258</v>
      </c>
      <c r="H184" s="178">
        <v>294</v>
      </c>
      <c r="I184" s="178">
        <v>83</v>
      </c>
      <c r="J184" s="178">
        <v>130</v>
      </c>
      <c r="K184" s="178">
        <v>24</v>
      </c>
      <c r="L184" s="178">
        <v>184</v>
      </c>
      <c r="M184" s="178">
        <v>77</v>
      </c>
      <c r="N184" s="178">
        <v>119</v>
      </c>
      <c r="O184" s="178">
        <v>92</v>
      </c>
      <c r="P184" s="178">
        <v>114</v>
      </c>
      <c r="Q184" s="178">
        <v>672</v>
      </c>
      <c r="R184" s="178">
        <v>294</v>
      </c>
      <c r="S184" s="178">
        <v>78</v>
      </c>
      <c r="T184" s="178">
        <v>365</v>
      </c>
      <c r="U184" s="178">
        <v>434</v>
      </c>
      <c r="V184" s="178">
        <v>26</v>
      </c>
      <c r="W184" s="178">
        <v>65</v>
      </c>
      <c r="X184" s="178">
        <v>501</v>
      </c>
      <c r="Y184" s="178">
        <v>643</v>
      </c>
      <c r="Z184" s="178">
        <v>97</v>
      </c>
      <c r="AA184" s="178">
        <v>37</v>
      </c>
      <c r="AB184" s="178">
        <v>34</v>
      </c>
      <c r="AC184" s="178">
        <v>53</v>
      </c>
      <c r="AD184" s="178">
        <v>67</v>
      </c>
      <c r="AE184" s="178">
        <v>168</v>
      </c>
      <c r="AF184" s="178">
        <v>337</v>
      </c>
      <c r="AG184" s="178">
        <v>266</v>
      </c>
      <c r="AH184" s="178">
        <v>150</v>
      </c>
      <c r="AI184" s="178">
        <v>60</v>
      </c>
      <c r="AJ184" s="178">
        <v>919</v>
      </c>
      <c r="AK184" s="178">
        <v>48</v>
      </c>
      <c r="AL184" s="178">
        <v>850</v>
      </c>
      <c r="AM184" s="178">
        <v>146</v>
      </c>
      <c r="AN184" s="178">
        <v>55</v>
      </c>
      <c r="AO184" s="178">
        <v>165</v>
      </c>
      <c r="AP184" s="179">
        <v>81</v>
      </c>
      <c r="AR184" s="205">
        <v>1344</v>
      </c>
      <c r="AS184" s="45">
        <v>402</v>
      </c>
      <c r="AT184" s="45">
        <v>1044</v>
      </c>
      <c r="AU184" s="45">
        <v>2490</v>
      </c>
      <c r="AV184" s="51">
        <v>3077</v>
      </c>
    </row>
    <row r="185" spans="2:48" s="23" customFormat="1" ht="16.5" customHeight="1" x14ac:dyDescent="0.2">
      <c r="B185" s="147">
        <v>45523</v>
      </c>
      <c r="C185" s="180">
        <v>125445</v>
      </c>
      <c r="D185" s="178">
        <v>116326</v>
      </c>
      <c r="E185" s="179">
        <v>104843</v>
      </c>
      <c r="F185" s="177">
        <v>410</v>
      </c>
      <c r="G185" s="178">
        <v>275</v>
      </c>
      <c r="H185" s="178">
        <v>327</v>
      </c>
      <c r="I185" s="178">
        <v>108</v>
      </c>
      <c r="J185" s="178">
        <v>123</v>
      </c>
      <c r="K185" s="178">
        <v>22</v>
      </c>
      <c r="L185" s="178">
        <v>265</v>
      </c>
      <c r="M185" s="178">
        <v>82</v>
      </c>
      <c r="N185" s="178">
        <v>119</v>
      </c>
      <c r="O185" s="178">
        <v>86</v>
      </c>
      <c r="P185" s="178">
        <v>125</v>
      </c>
      <c r="Q185" s="178">
        <v>692</v>
      </c>
      <c r="R185" s="178">
        <v>280</v>
      </c>
      <c r="S185" s="178">
        <v>85</v>
      </c>
      <c r="T185" s="178">
        <v>344</v>
      </c>
      <c r="U185" s="178">
        <v>400</v>
      </c>
      <c r="V185" s="178">
        <v>29</v>
      </c>
      <c r="W185" s="178">
        <v>54</v>
      </c>
      <c r="X185" s="178">
        <v>455</v>
      </c>
      <c r="Y185" s="178">
        <v>601</v>
      </c>
      <c r="Z185" s="178">
        <v>103</v>
      </c>
      <c r="AA185" s="178">
        <v>123</v>
      </c>
      <c r="AB185" s="178">
        <v>29</v>
      </c>
      <c r="AC185" s="178">
        <v>61</v>
      </c>
      <c r="AD185" s="178">
        <v>80</v>
      </c>
      <c r="AE185" s="178">
        <v>164</v>
      </c>
      <c r="AF185" s="178">
        <v>365</v>
      </c>
      <c r="AG185" s="178">
        <v>239</v>
      </c>
      <c r="AH185" s="178">
        <v>135</v>
      </c>
      <c r="AI185" s="178">
        <v>56</v>
      </c>
      <c r="AJ185" s="178">
        <v>896</v>
      </c>
      <c r="AK185" s="178">
        <v>46</v>
      </c>
      <c r="AL185" s="178">
        <v>779</v>
      </c>
      <c r="AM185" s="178">
        <v>111</v>
      </c>
      <c r="AN185" s="178">
        <v>52</v>
      </c>
      <c r="AO185" s="178">
        <v>147</v>
      </c>
      <c r="AP185" s="179">
        <v>72</v>
      </c>
      <c r="AR185" s="205">
        <v>1530</v>
      </c>
      <c r="AS185" s="45">
        <v>412</v>
      </c>
      <c r="AT185" s="45">
        <v>1057</v>
      </c>
      <c r="AU185" s="45">
        <v>2443</v>
      </c>
      <c r="AV185" s="51">
        <v>2898</v>
      </c>
    </row>
    <row r="186" spans="2:48" s="23" customFormat="1" ht="16.5" customHeight="1" x14ac:dyDescent="0.2">
      <c r="B186" s="147">
        <v>45530</v>
      </c>
      <c r="C186" s="180">
        <v>134988</v>
      </c>
      <c r="D186" s="178">
        <v>125611</v>
      </c>
      <c r="E186" s="179">
        <v>112280</v>
      </c>
      <c r="F186" s="177">
        <v>511</v>
      </c>
      <c r="G186" s="178">
        <v>338</v>
      </c>
      <c r="H186" s="178">
        <v>344</v>
      </c>
      <c r="I186" s="178">
        <v>106</v>
      </c>
      <c r="J186" s="178">
        <v>148</v>
      </c>
      <c r="K186" s="178">
        <v>23</v>
      </c>
      <c r="L186" s="178">
        <v>317</v>
      </c>
      <c r="M186" s="178">
        <v>77</v>
      </c>
      <c r="N186" s="178">
        <v>124</v>
      </c>
      <c r="O186" s="178">
        <v>104</v>
      </c>
      <c r="P186" s="178">
        <v>127</v>
      </c>
      <c r="Q186" s="178">
        <v>700</v>
      </c>
      <c r="R186" s="178">
        <v>290</v>
      </c>
      <c r="S186" s="178">
        <v>75</v>
      </c>
      <c r="T186" s="178">
        <v>351</v>
      </c>
      <c r="U186" s="178">
        <v>416</v>
      </c>
      <c r="V186" s="178">
        <v>36</v>
      </c>
      <c r="W186" s="178">
        <v>76</v>
      </c>
      <c r="X186" s="178">
        <v>453</v>
      </c>
      <c r="Y186" s="178">
        <v>592</v>
      </c>
      <c r="Z186" s="178">
        <v>119</v>
      </c>
      <c r="AA186" s="178">
        <v>117</v>
      </c>
      <c r="AB186" s="178">
        <v>50</v>
      </c>
      <c r="AC186" s="178">
        <v>69</v>
      </c>
      <c r="AD186" s="178">
        <v>63</v>
      </c>
      <c r="AE186" s="178">
        <v>194</v>
      </c>
      <c r="AF186" s="178">
        <v>445</v>
      </c>
      <c r="AG186" s="178">
        <v>232</v>
      </c>
      <c r="AH186" s="178">
        <v>138</v>
      </c>
      <c r="AI186" s="178">
        <v>48</v>
      </c>
      <c r="AJ186" s="178">
        <v>880</v>
      </c>
      <c r="AK186" s="178">
        <v>45</v>
      </c>
      <c r="AL186" s="178">
        <v>778</v>
      </c>
      <c r="AM186" s="178">
        <v>130</v>
      </c>
      <c r="AN186" s="178">
        <v>64</v>
      </c>
      <c r="AO186" s="178">
        <v>163</v>
      </c>
      <c r="AP186" s="179">
        <v>91</v>
      </c>
      <c r="AR186" s="205">
        <v>1787</v>
      </c>
      <c r="AS186" s="45">
        <v>432</v>
      </c>
      <c r="AT186" s="45">
        <v>1065</v>
      </c>
      <c r="AU186" s="45">
        <v>2536</v>
      </c>
      <c r="AV186" s="51">
        <v>3014</v>
      </c>
    </row>
    <row r="187" spans="2:48" s="23" customFormat="1" ht="16.5" customHeight="1" x14ac:dyDescent="0.2">
      <c r="B187" s="147">
        <v>45537</v>
      </c>
      <c r="C187" s="180">
        <v>152386</v>
      </c>
      <c r="D187" s="178">
        <v>125134</v>
      </c>
      <c r="E187" s="179">
        <v>111780</v>
      </c>
      <c r="F187" s="177">
        <v>477</v>
      </c>
      <c r="G187" s="178">
        <v>311</v>
      </c>
      <c r="H187" s="178">
        <v>339</v>
      </c>
      <c r="I187" s="178">
        <v>134</v>
      </c>
      <c r="J187" s="178">
        <v>170</v>
      </c>
      <c r="K187" s="178">
        <v>23</v>
      </c>
      <c r="L187" s="178">
        <v>355</v>
      </c>
      <c r="M187" s="178">
        <v>90</v>
      </c>
      <c r="N187" s="178">
        <v>143</v>
      </c>
      <c r="O187" s="178">
        <v>93</v>
      </c>
      <c r="P187" s="178">
        <v>142</v>
      </c>
      <c r="Q187" s="178">
        <v>799</v>
      </c>
      <c r="R187" s="178">
        <v>324</v>
      </c>
      <c r="S187" s="178">
        <v>52</v>
      </c>
      <c r="T187" s="178">
        <v>370</v>
      </c>
      <c r="U187" s="178">
        <v>429</v>
      </c>
      <c r="V187" s="178">
        <v>38</v>
      </c>
      <c r="W187" s="178">
        <v>74</v>
      </c>
      <c r="X187" s="178">
        <v>507</v>
      </c>
      <c r="Y187" s="178">
        <v>682</v>
      </c>
      <c r="Z187" s="178">
        <v>115</v>
      </c>
      <c r="AA187" s="178">
        <v>120</v>
      </c>
      <c r="AB187" s="178">
        <v>41</v>
      </c>
      <c r="AC187" s="178">
        <v>66</v>
      </c>
      <c r="AD187" s="178">
        <v>82</v>
      </c>
      <c r="AE187" s="178">
        <v>194</v>
      </c>
      <c r="AF187" s="178">
        <v>403</v>
      </c>
      <c r="AG187" s="178">
        <v>242</v>
      </c>
      <c r="AH187" s="178">
        <v>148</v>
      </c>
      <c r="AI187" s="178">
        <v>48</v>
      </c>
      <c r="AJ187" s="178">
        <v>829</v>
      </c>
      <c r="AK187" s="178">
        <v>45</v>
      </c>
      <c r="AL187" s="178">
        <v>726</v>
      </c>
      <c r="AM187" s="178">
        <v>115</v>
      </c>
      <c r="AN187" s="178">
        <v>56</v>
      </c>
      <c r="AO187" s="178">
        <v>160</v>
      </c>
      <c r="AP187" s="179">
        <v>106</v>
      </c>
      <c r="AR187" s="205">
        <v>1809</v>
      </c>
      <c r="AS187" s="45">
        <v>468</v>
      </c>
      <c r="AT187" s="45">
        <v>1175</v>
      </c>
      <c r="AU187" s="45">
        <v>2718</v>
      </c>
      <c r="AV187" s="51">
        <v>2878</v>
      </c>
    </row>
    <row r="188" spans="2:48" s="23" customFormat="1" ht="16.5" customHeight="1" x14ac:dyDescent="0.2">
      <c r="B188" s="147">
        <v>45544</v>
      </c>
      <c r="C188" s="180">
        <v>133107</v>
      </c>
      <c r="D188" s="178">
        <v>123934</v>
      </c>
      <c r="E188" s="179">
        <v>112117</v>
      </c>
      <c r="F188" s="177">
        <v>436</v>
      </c>
      <c r="G188" s="178">
        <v>295</v>
      </c>
      <c r="H188" s="178">
        <v>370</v>
      </c>
      <c r="I188" s="178">
        <v>112</v>
      </c>
      <c r="J188" s="178">
        <v>131</v>
      </c>
      <c r="K188" s="178">
        <v>23</v>
      </c>
      <c r="L188" s="178">
        <v>231</v>
      </c>
      <c r="M188" s="178">
        <v>83</v>
      </c>
      <c r="N188" s="178">
        <v>105</v>
      </c>
      <c r="O188" s="178">
        <v>114</v>
      </c>
      <c r="P188" s="178">
        <v>121</v>
      </c>
      <c r="Q188" s="178">
        <v>694</v>
      </c>
      <c r="R188" s="178">
        <v>291</v>
      </c>
      <c r="S188" s="178">
        <v>68</v>
      </c>
      <c r="T188" s="178">
        <v>380</v>
      </c>
      <c r="U188" s="178">
        <v>410</v>
      </c>
      <c r="V188" s="178">
        <v>38</v>
      </c>
      <c r="W188" s="178">
        <v>68</v>
      </c>
      <c r="X188" s="178">
        <v>515</v>
      </c>
      <c r="Y188" s="178">
        <v>678</v>
      </c>
      <c r="Z188" s="178">
        <v>111</v>
      </c>
      <c r="AA188" s="178">
        <v>140</v>
      </c>
      <c r="AB188" s="178">
        <v>37</v>
      </c>
      <c r="AC188" s="178">
        <v>52</v>
      </c>
      <c r="AD188" s="178">
        <v>64</v>
      </c>
      <c r="AE188" s="178">
        <v>151</v>
      </c>
      <c r="AF188" s="178">
        <v>380</v>
      </c>
      <c r="AG188" s="178">
        <v>247</v>
      </c>
      <c r="AH188" s="178">
        <v>132</v>
      </c>
      <c r="AI188" s="178">
        <v>65</v>
      </c>
      <c r="AJ188" s="178">
        <v>835</v>
      </c>
      <c r="AK188" s="178">
        <v>49</v>
      </c>
      <c r="AL188" s="178">
        <v>720</v>
      </c>
      <c r="AM188" s="178">
        <v>119</v>
      </c>
      <c r="AN188" s="178">
        <v>69</v>
      </c>
      <c r="AO188" s="178">
        <v>147</v>
      </c>
      <c r="AP188" s="179">
        <v>98</v>
      </c>
      <c r="AR188" s="205">
        <v>1598</v>
      </c>
      <c r="AS188" s="45">
        <v>423</v>
      </c>
      <c r="AT188" s="45">
        <v>1053</v>
      </c>
      <c r="AU188" s="45">
        <v>2644</v>
      </c>
      <c r="AV188" s="51">
        <v>2861</v>
      </c>
    </row>
    <row r="189" spans="2:48" s="23" customFormat="1" ht="16.5" customHeight="1" x14ac:dyDescent="0.2">
      <c r="B189" s="147">
        <v>45551</v>
      </c>
      <c r="C189" s="180">
        <v>135296</v>
      </c>
      <c r="D189" s="178">
        <v>126148</v>
      </c>
      <c r="E189" s="179">
        <v>113665</v>
      </c>
      <c r="F189" s="177">
        <v>445</v>
      </c>
      <c r="G189" s="178">
        <v>315</v>
      </c>
      <c r="H189" s="178">
        <v>357</v>
      </c>
      <c r="I189" s="178">
        <v>134</v>
      </c>
      <c r="J189" s="178">
        <v>145</v>
      </c>
      <c r="K189" s="178">
        <v>24</v>
      </c>
      <c r="L189" s="178">
        <v>305</v>
      </c>
      <c r="M189" s="178">
        <v>92</v>
      </c>
      <c r="N189" s="178">
        <v>122</v>
      </c>
      <c r="O189" s="178">
        <v>100</v>
      </c>
      <c r="P189" s="178">
        <v>135</v>
      </c>
      <c r="Q189" s="178">
        <v>717</v>
      </c>
      <c r="R189" s="178">
        <v>307</v>
      </c>
      <c r="S189" s="178">
        <v>78</v>
      </c>
      <c r="T189" s="178">
        <v>337</v>
      </c>
      <c r="U189" s="178">
        <v>418</v>
      </c>
      <c r="V189" s="178">
        <v>25</v>
      </c>
      <c r="W189" s="178">
        <v>81</v>
      </c>
      <c r="X189" s="178">
        <v>472</v>
      </c>
      <c r="Y189" s="178">
        <v>739</v>
      </c>
      <c r="Z189" s="178">
        <v>111</v>
      </c>
      <c r="AA189" s="178">
        <v>131</v>
      </c>
      <c r="AB189" s="178">
        <v>29</v>
      </c>
      <c r="AC189" s="178">
        <v>64</v>
      </c>
      <c r="AD189" s="178">
        <v>68</v>
      </c>
      <c r="AE189" s="178">
        <v>228</v>
      </c>
      <c r="AF189" s="178">
        <v>338</v>
      </c>
      <c r="AG189" s="178">
        <v>260</v>
      </c>
      <c r="AH189" s="178">
        <v>131</v>
      </c>
      <c r="AI189" s="178">
        <v>55</v>
      </c>
      <c r="AJ189" s="178">
        <v>820</v>
      </c>
      <c r="AK189" s="178">
        <v>65</v>
      </c>
      <c r="AL189" s="178">
        <v>716</v>
      </c>
      <c r="AM189" s="178">
        <v>128</v>
      </c>
      <c r="AN189" s="178">
        <v>66</v>
      </c>
      <c r="AO189" s="178">
        <v>139</v>
      </c>
      <c r="AP189" s="179">
        <v>59</v>
      </c>
      <c r="AR189" s="205">
        <v>1725</v>
      </c>
      <c r="AS189" s="45">
        <v>449</v>
      </c>
      <c r="AT189" s="45">
        <v>1102</v>
      </c>
      <c r="AU189" s="45">
        <v>2703</v>
      </c>
      <c r="AV189" s="51">
        <v>2777</v>
      </c>
    </row>
    <row r="190" spans="2:48" s="23" customFormat="1" ht="16.5" customHeight="1" x14ac:dyDescent="0.2">
      <c r="B190" s="147">
        <v>45558</v>
      </c>
      <c r="C190" s="180">
        <v>134520</v>
      </c>
      <c r="D190" s="178">
        <v>124961</v>
      </c>
      <c r="E190" s="179">
        <v>112462</v>
      </c>
      <c r="F190" s="177">
        <v>457</v>
      </c>
      <c r="G190" s="178">
        <v>332</v>
      </c>
      <c r="H190" s="178">
        <v>322</v>
      </c>
      <c r="I190" s="178">
        <v>91</v>
      </c>
      <c r="J190" s="178">
        <v>135</v>
      </c>
      <c r="K190" s="178">
        <v>26</v>
      </c>
      <c r="L190" s="178">
        <v>313</v>
      </c>
      <c r="M190" s="178">
        <v>101</v>
      </c>
      <c r="N190" s="178">
        <v>119</v>
      </c>
      <c r="O190" s="178">
        <v>102</v>
      </c>
      <c r="P190" s="178">
        <v>124</v>
      </c>
      <c r="Q190" s="178">
        <v>717</v>
      </c>
      <c r="R190" s="178">
        <v>340</v>
      </c>
      <c r="S190" s="178">
        <v>65</v>
      </c>
      <c r="T190" s="178">
        <v>302</v>
      </c>
      <c r="U190" s="178">
        <v>384</v>
      </c>
      <c r="V190" s="178">
        <v>45</v>
      </c>
      <c r="W190" s="178">
        <v>64</v>
      </c>
      <c r="X190" s="178">
        <v>508</v>
      </c>
      <c r="Y190" s="178">
        <v>712</v>
      </c>
      <c r="Z190" s="178">
        <v>122</v>
      </c>
      <c r="AA190" s="178">
        <v>134</v>
      </c>
      <c r="AB190" s="178">
        <v>34</v>
      </c>
      <c r="AC190" s="178">
        <v>65</v>
      </c>
      <c r="AD190" s="178">
        <v>72</v>
      </c>
      <c r="AE190" s="178">
        <v>218</v>
      </c>
      <c r="AF190" s="178">
        <v>351</v>
      </c>
      <c r="AG190" s="178">
        <v>241</v>
      </c>
      <c r="AH190" s="178">
        <v>142</v>
      </c>
      <c r="AI190" s="178">
        <v>58</v>
      </c>
      <c r="AJ190" s="178">
        <v>901</v>
      </c>
      <c r="AK190" s="178">
        <v>54</v>
      </c>
      <c r="AL190" s="178">
        <v>700</v>
      </c>
      <c r="AM190" s="178">
        <v>138</v>
      </c>
      <c r="AN190" s="178">
        <v>68</v>
      </c>
      <c r="AO190" s="178">
        <v>151</v>
      </c>
      <c r="AP190" s="179">
        <v>62</v>
      </c>
      <c r="AR190" s="205">
        <v>1676</v>
      </c>
      <c r="AS190" s="45">
        <v>446</v>
      </c>
      <c r="AT190" s="45">
        <v>1122</v>
      </c>
      <c r="AU190" s="45">
        <v>2660</v>
      </c>
      <c r="AV190" s="51">
        <v>2866</v>
      </c>
    </row>
    <row r="191" spans="2:48" s="23" customFormat="1" ht="16.5" customHeight="1" x14ac:dyDescent="0.2">
      <c r="B191" s="147">
        <v>45565</v>
      </c>
      <c r="C191" s="180">
        <v>132310</v>
      </c>
      <c r="D191" s="178">
        <v>123236</v>
      </c>
      <c r="E191" s="179">
        <v>110853</v>
      </c>
      <c r="F191" s="177">
        <v>444</v>
      </c>
      <c r="G191" s="178">
        <v>360</v>
      </c>
      <c r="H191" s="178">
        <v>317</v>
      </c>
      <c r="I191" s="178">
        <v>115</v>
      </c>
      <c r="J191" s="178">
        <v>138</v>
      </c>
      <c r="K191" s="178">
        <v>31</v>
      </c>
      <c r="L191" s="178">
        <v>280</v>
      </c>
      <c r="M191" s="178">
        <v>93</v>
      </c>
      <c r="N191" s="178">
        <v>122</v>
      </c>
      <c r="O191" s="178">
        <v>113</v>
      </c>
      <c r="P191" s="178">
        <v>143</v>
      </c>
      <c r="Q191" s="178">
        <v>686</v>
      </c>
      <c r="R191" s="178">
        <v>330</v>
      </c>
      <c r="S191" s="178">
        <v>83</v>
      </c>
      <c r="T191" s="178">
        <v>326</v>
      </c>
      <c r="U191" s="178">
        <v>409</v>
      </c>
      <c r="V191" s="178">
        <v>39</v>
      </c>
      <c r="W191" s="178">
        <v>73</v>
      </c>
      <c r="X191" s="178">
        <v>511</v>
      </c>
      <c r="Y191" s="178">
        <v>707</v>
      </c>
      <c r="Z191" s="178">
        <v>113</v>
      </c>
      <c r="AA191" s="178">
        <v>121</v>
      </c>
      <c r="AB191" s="178">
        <v>23</v>
      </c>
      <c r="AC191" s="178">
        <v>66</v>
      </c>
      <c r="AD191" s="178">
        <v>69</v>
      </c>
      <c r="AE191" s="178">
        <v>202</v>
      </c>
      <c r="AF191" s="178">
        <v>385</v>
      </c>
      <c r="AG191" s="178">
        <v>234</v>
      </c>
      <c r="AH191" s="178">
        <v>119</v>
      </c>
      <c r="AI191" s="178">
        <v>62</v>
      </c>
      <c r="AJ191" s="178">
        <v>921</v>
      </c>
      <c r="AK191" s="178">
        <v>48</v>
      </c>
      <c r="AL191" s="178">
        <v>683</v>
      </c>
      <c r="AM191" s="178">
        <v>132</v>
      </c>
      <c r="AN191" s="178">
        <v>77</v>
      </c>
      <c r="AO191" s="178">
        <v>157</v>
      </c>
      <c r="AP191" s="179">
        <v>58</v>
      </c>
      <c r="AR191" s="205">
        <v>1685</v>
      </c>
      <c r="AS191" s="45">
        <v>471</v>
      </c>
      <c r="AT191" s="45">
        <v>1099</v>
      </c>
      <c r="AU191" s="45">
        <v>2659</v>
      </c>
      <c r="AV191" s="51">
        <v>2876</v>
      </c>
    </row>
    <row r="192" spans="2:48" s="23" customFormat="1" ht="16.5" customHeight="1" x14ac:dyDescent="0.2">
      <c r="B192" s="147">
        <v>45572</v>
      </c>
      <c r="C192" s="180">
        <v>127794</v>
      </c>
      <c r="D192" s="178">
        <v>118519</v>
      </c>
      <c r="E192" s="179">
        <v>107042</v>
      </c>
      <c r="F192" s="177">
        <v>449</v>
      </c>
      <c r="G192" s="178">
        <v>305</v>
      </c>
      <c r="H192" s="178">
        <v>311</v>
      </c>
      <c r="I192" s="178">
        <v>108</v>
      </c>
      <c r="J192" s="178">
        <v>154</v>
      </c>
      <c r="K192" s="178">
        <v>31</v>
      </c>
      <c r="L192" s="178">
        <v>324</v>
      </c>
      <c r="M192" s="178">
        <v>83</v>
      </c>
      <c r="N192" s="178">
        <v>105</v>
      </c>
      <c r="O192" s="178">
        <v>77</v>
      </c>
      <c r="P192" s="178">
        <v>118</v>
      </c>
      <c r="Q192" s="178">
        <v>679</v>
      </c>
      <c r="R192" s="178">
        <v>290</v>
      </c>
      <c r="S192" s="178">
        <v>77</v>
      </c>
      <c r="T192" s="178">
        <v>311</v>
      </c>
      <c r="U192" s="178">
        <v>380</v>
      </c>
      <c r="V192" s="178">
        <v>31</v>
      </c>
      <c r="W192" s="178">
        <v>73</v>
      </c>
      <c r="X192" s="178">
        <v>504</v>
      </c>
      <c r="Y192" s="178">
        <v>657</v>
      </c>
      <c r="Z192" s="178">
        <v>123</v>
      </c>
      <c r="AA192" s="178">
        <v>116</v>
      </c>
      <c r="AB192" s="178">
        <v>45</v>
      </c>
      <c r="AC192" s="178">
        <v>67</v>
      </c>
      <c r="AD192" s="178">
        <v>57</v>
      </c>
      <c r="AE192" s="178">
        <v>203</v>
      </c>
      <c r="AF192" s="178">
        <v>377</v>
      </c>
      <c r="AG192" s="178">
        <v>241</v>
      </c>
      <c r="AH192" s="178">
        <v>120</v>
      </c>
      <c r="AI192" s="178">
        <v>56</v>
      </c>
      <c r="AJ192" s="178">
        <v>894</v>
      </c>
      <c r="AK192" s="178">
        <v>43</v>
      </c>
      <c r="AL192" s="178">
        <v>675</v>
      </c>
      <c r="AM192" s="178">
        <v>127</v>
      </c>
      <c r="AN192" s="178">
        <v>61</v>
      </c>
      <c r="AO192" s="178">
        <v>158</v>
      </c>
      <c r="AP192" s="179">
        <v>61</v>
      </c>
      <c r="AR192" s="205">
        <v>1682</v>
      </c>
      <c r="AS192" s="45">
        <v>383</v>
      </c>
      <c r="AT192" s="45">
        <v>1046</v>
      </c>
      <c r="AU192" s="45">
        <v>2567</v>
      </c>
      <c r="AV192" s="51">
        <v>2813</v>
      </c>
    </row>
    <row r="193" spans="2:48" s="23" customFormat="1" ht="16.5" customHeight="1" x14ac:dyDescent="0.2">
      <c r="B193" s="147">
        <v>45579</v>
      </c>
      <c r="C193" s="180">
        <v>128888</v>
      </c>
      <c r="D193" s="178">
        <v>118537</v>
      </c>
      <c r="E193" s="179">
        <v>105946</v>
      </c>
      <c r="F193" s="177">
        <v>435</v>
      </c>
      <c r="G193" s="178">
        <v>288</v>
      </c>
      <c r="H193" s="178">
        <v>279</v>
      </c>
      <c r="I193" s="178">
        <v>119</v>
      </c>
      <c r="J193" s="178">
        <v>147</v>
      </c>
      <c r="K193" s="178">
        <v>25</v>
      </c>
      <c r="L193" s="178">
        <v>323</v>
      </c>
      <c r="M193" s="178">
        <v>95</v>
      </c>
      <c r="N193" s="178">
        <v>107</v>
      </c>
      <c r="O193" s="178">
        <v>113</v>
      </c>
      <c r="P193" s="178">
        <v>146</v>
      </c>
      <c r="Q193" s="178">
        <v>764</v>
      </c>
      <c r="R193" s="178">
        <v>295</v>
      </c>
      <c r="S193" s="178">
        <v>78</v>
      </c>
      <c r="T193" s="178">
        <v>293</v>
      </c>
      <c r="U193" s="178">
        <v>368</v>
      </c>
      <c r="V193" s="178">
        <v>41</v>
      </c>
      <c r="W193" s="178">
        <v>82</v>
      </c>
      <c r="X193" s="178">
        <v>502</v>
      </c>
      <c r="Y193" s="178">
        <v>650</v>
      </c>
      <c r="Z193" s="178">
        <v>102</v>
      </c>
      <c r="AA193" s="178">
        <v>123</v>
      </c>
      <c r="AB193" s="178">
        <v>30</v>
      </c>
      <c r="AC193" s="178">
        <v>87</v>
      </c>
      <c r="AD193" s="178">
        <v>63</v>
      </c>
      <c r="AE193" s="178">
        <v>211</v>
      </c>
      <c r="AF193" s="178">
        <v>370</v>
      </c>
      <c r="AG193" s="178">
        <v>215</v>
      </c>
      <c r="AH193" s="178">
        <v>147</v>
      </c>
      <c r="AI193" s="178">
        <v>58</v>
      </c>
      <c r="AJ193" s="178">
        <v>871</v>
      </c>
      <c r="AK193" s="178">
        <v>45</v>
      </c>
      <c r="AL193" s="178">
        <v>634</v>
      </c>
      <c r="AM193" s="178">
        <v>132</v>
      </c>
      <c r="AN193" s="178">
        <v>51</v>
      </c>
      <c r="AO193" s="178">
        <v>130</v>
      </c>
      <c r="AP193" s="179">
        <v>69</v>
      </c>
      <c r="AR193" s="205">
        <v>1616</v>
      </c>
      <c r="AS193" s="45">
        <v>461</v>
      </c>
      <c r="AT193" s="45">
        <v>1137</v>
      </c>
      <c r="AU193" s="45">
        <v>2552</v>
      </c>
      <c r="AV193" s="51">
        <v>2722</v>
      </c>
    </row>
    <row r="194" spans="2:48" s="23" customFormat="1" ht="16.5" customHeight="1" x14ac:dyDescent="0.2">
      <c r="B194" s="147">
        <v>45586</v>
      </c>
      <c r="C194" s="180">
        <v>142800</v>
      </c>
      <c r="D194" s="178">
        <v>115542</v>
      </c>
      <c r="E194" s="179">
        <v>102821</v>
      </c>
      <c r="F194" s="177">
        <v>446</v>
      </c>
      <c r="G194" s="178">
        <v>297</v>
      </c>
      <c r="H194" s="178">
        <v>345</v>
      </c>
      <c r="I194" s="178">
        <v>105</v>
      </c>
      <c r="J194" s="178">
        <v>151</v>
      </c>
      <c r="K194" s="178">
        <v>35</v>
      </c>
      <c r="L194" s="178">
        <v>303</v>
      </c>
      <c r="M194" s="178">
        <v>87</v>
      </c>
      <c r="N194" s="178">
        <v>91</v>
      </c>
      <c r="O194" s="178">
        <v>100</v>
      </c>
      <c r="P194" s="178">
        <v>120</v>
      </c>
      <c r="Q194" s="178">
        <v>829</v>
      </c>
      <c r="R194" s="178">
        <v>259</v>
      </c>
      <c r="S194" s="178">
        <v>74</v>
      </c>
      <c r="T194" s="178">
        <v>301</v>
      </c>
      <c r="U194" s="178">
        <v>391</v>
      </c>
      <c r="V194" s="178">
        <v>42</v>
      </c>
      <c r="W194" s="178">
        <v>78</v>
      </c>
      <c r="X194" s="178">
        <v>480</v>
      </c>
      <c r="Y194" s="178">
        <v>622</v>
      </c>
      <c r="Z194" s="178">
        <v>93</v>
      </c>
      <c r="AA194" s="178">
        <v>127</v>
      </c>
      <c r="AB194" s="178">
        <v>30</v>
      </c>
      <c r="AC194" s="178">
        <v>87</v>
      </c>
      <c r="AD194" s="178">
        <v>71</v>
      </c>
      <c r="AE194" s="178">
        <v>184</v>
      </c>
      <c r="AF194" s="178">
        <v>386</v>
      </c>
      <c r="AG194" s="178">
        <v>224</v>
      </c>
      <c r="AH194" s="178">
        <v>157</v>
      </c>
      <c r="AI194" s="178">
        <v>68</v>
      </c>
      <c r="AJ194" s="178">
        <v>848</v>
      </c>
      <c r="AK194" s="178">
        <v>43</v>
      </c>
      <c r="AL194" s="178">
        <v>676</v>
      </c>
      <c r="AM194" s="178">
        <v>133</v>
      </c>
      <c r="AN194" s="178">
        <v>46</v>
      </c>
      <c r="AO194" s="178">
        <v>141</v>
      </c>
      <c r="AP194" s="179">
        <v>66</v>
      </c>
      <c r="AR194" s="205">
        <v>1682</v>
      </c>
      <c r="AS194" s="45">
        <v>398</v>
      </c>
      <c r="AT194" s="45">
        <v>1162</v>
      </c>
      <c r="AU194" s="45">
        <v>2506</v>
      </c>
      <c r="AV194" s="51">
        <v>2788</v>
      </c>
    </row>
    <row r="195" spans="2:48" s="23" customFormat="1" ht="16.5" customHeight="1" x14ac:dyDescent="0.2">
      <c r="B195" s="147">
        <v>45593</v>
      </c>
      <c r="C195" s="180">
        <v>134638</v>
      </c>
      <c r="D195" s="178">
        <v>124830</v>
      </c>
      <c r="E195" s="179">
        <v>111916</v>
      </c>
      <c r="F195" s="177">
        <v>475</v>
      </c>
      <c r="G195" s="178">
        <v>306</v>
      </c>
      <c r="H195" s="178">
        <v>285</v>
      </c>
      <c r="I195" s="178">
        <v>118</v>
      </c>
      <c r="J195" s="178">
        <v>143</v>
      </c>
      <c r="K195" s="178">
        <v>15</v>
      </c>
      <c r="L195" s="178">
        <v>338</v>
      </c>
      <c r="M195" s="178">
        <v>86</v>
      </c>
      <c r="N195" s="178">
        <v>103</v>
      </c>
      <c r="O195" s="178">
        <v>127</v>
      </c>
      <c r="P195" s="178">
        <v>136</v>
      </c>
      <c r="Q195" s="178">
        <v>805</v>
      </c>
      <c r="R195" s="178">
        <v>298</v>
      </c>
      <c r="S195" s="178">
        <v>84</v>
      </c>
      <c r="T195" s="178">
        <v>330</v>
      </c>
      <c r="U195" s="178">
        <v>380</v>
      </c>
      <c r="V195" s="178">
        <v>36</v>
      </c>
      <c r="W195" s="178">
        <v>67</v>
      </c>
      <c r="X195" s="178">
        <v>495</v>
      </c>
      <c r="Y195" s="178">
        <v>593</v>
      </c>
      <c r="Z195" s="178">
        <v>136</v>
      </c>
      <c r="AA195" s="178">
        <v>149</v>
      </c>
      <c r="AB195" s="178">
        <v>25</v>
      </c>
      <c r="AC195" s="178">
        <v>72</v>
      </c>
      <c r="AD195" s="178">
        <v>87</v>
      </c>
      <c r="AE195" s="178">
        <v>189</v>
      </c>
      <c r="AF195" s="178">
        <v>443</v>
      </c>
      <c r="AG195" s="178">
        <v>246</v>
      </c>
      <c r="AH195" s="178">
        <v>135</v>
      </c>
      <c r="AI195" s="178">
        <v>67</v>
      </c>
      <c r="AJ195" s="178">
        <v>907</v>
      </c>
      <c r="AK195" s="178">
        <v>33</v>
      </c>
      <c r="AL195" s="178">
        <v>680</v>
      </c>
      <c r="AM195" s="178">
        <v>149</v>
      </c>
      <c r="AN195" s="178">
        <v>48</v>
      </c>
      <c r="AO195" s="178">
        <v>125</v>
      </c>
      <c r="AP195" s="179">
        <v>62</v>
      </c>
      <c r="AR195" s="205">
        <v>1680</v>
      </c>
      <c r="AS195" s="45">
        <v>452</v>
      </c>
      <c r="AT195" s="45">
        <v>1187</v>
      </c>
      <c r="AU195" s="45">
        <v>2559</v>
      </c>
      <c r="AV195" s="51">
        <v>2895</v>
      </c>
    </row>
    <row r="196" spans="2:48" s="23" customFormat="1" ht="16.5" customHeight="1" x14ac:dyDescent="0.2">
      <c r="B196" s="147">
        <v>45600</v>
      </c>
      <c r="C196" s="180">
        <v>130918</v>
      </c>
      <c r="D196" s="178">
        <v>122062</v>
      </c>
      <c r="E196" s="179">
        <v>108488</v>
      </c>
      <c r="F196" s="177">
        <v>442</v>
      </c>
      <c r="G196" s="178">
        <v>302</v>
      </c>
      <c r="H196" s="178">
        <v>335</v>
      </c>
      <c r="I196" s="178">
        <v>110</v>
      </c>
      <c r="J196" s="178">
        <v>136</v>
      </c>
      <c r="K196" s="178">
        <v>16</v>
      </c>
      <c r="L196" s="178">
        <v>296</v>
      </c>
      <c r="M196" s="178">
        <v>80</v>
      </c>
      <c r="N196" s="178">
        <v>108</v>
      </c>
      <c r="O196" s="178">
        <v>133</v>
      </c>
      <c r="P196" s="178">
        <v>138</v>
      </c>
      <c r="Q196" s="178">
        <v>750</v>
      </c>
      <c r="R196" s="178">
        <v>324</v>
      </c>
      <c r="S196" s="178">
        <v>76</v>
      </c>
      <c r="T196" s="178">
        <v>307</v>
      </c>
      <c r="U196" s="178">
        <v>472</v>
      </c>
      <c r="V196" s="178">
        <v>40</v>
      </c>
      <c r="W196" s="178">
        <v>87</v>
      </c>
      <c r="X196" s="178">
        <v>441</v>
      </c>
      <c r="Y196" s="178">
        <v>521</v>
      </c>
      <c r="Z196" s="178">
        <v>106</v>
      </c>
      <c r="AA196" s="178">
        <v>36</v>
      </c>
      <c r="AB196" s="178">
        <v>33</v>
      </c>
      <c r="AC196" s="178">
        <v>76</v>
      </c>
      <c r="AD196" s="178">
        <v>80</v>
      </c>
      <c r="AE196" s="178">
        <v>178</v>
      </c>
      <c r="AF196" s="178">
        <v>420</v>
      </c>
      <c r="AG196" s="178">
        <v>264</v>
      </c>
      <c r="AH196" s="178">
        <v>127</v>
      </c>
      <c r="AI196" s="178">
        <v>51</v>
      </c>
      <c r="AJ196" s="178">
        <v>930</v>
      </c>
      <c r="AK196" s="178">
        <v>48</v>
      </c>
      <c r="AL196" s="178">
        <v>804</v>
      </c>
      <c r="AM196" s="178">
        <v>143</v>
      </c>
      <c r="AN196" s="178">
        <v>52</v>
      </c>
      <c r="AO196" s="178">
        <v>188</v>
      </c>
      <c r="AP196" s="179">
        <v>55</v>
      </c>
      <c r="AR196" s="205">
        <v>1637</v>
      </c>
      <c r="AS196" s="45">
        <v>459</v>
      </c>
      <c r="AT196" s="45">
        <v>1150</v>
      </c>
      <c r="AU196" s="45">
        <v>2377</v>
      </c>
      <c r="AV196" s="51">
        <v>3082</v>
      </c>
    </row>
    <row r="197" spans="2:48" s="23" customFormat="1" ht="16.5" customHeight="1" x14ac:dyDescent="0.2">
      <c r="B197" s="147">
        <v>45607</v>
      </c>
      <c r="C197" s="180">
        <v>130736</v>
      </c>
      <c r="D197" s="178">
        <v>121378</v>
      </c>
      <c r="E197" s="179">
        <v>106339</v>
      </c>
      <c r="F197" s="177">
        <v>495</v>
      </c>
      <c r="G197" s="178">
        <v>374</v>
      </c>
      <c r="H197" s="178">
        <v>323</v>
      </c>
      <c r="I197" s="178">
        <v>127</v>
      </c>
      <c r="J197" s="178">
        <v>149</v>
      </c>
      <c r="K197" s="178">
        <v>28</v>
      </c>
      <c r="L197" s="178">
        <v>284</v>
      </c>
      <c r="M197" s="178">
        <v>109</v>
      </c>
      <c r="N197" s="178">
        <v>105</v>
      </c>
      <c r="O197" s="178">
        <v>105</v>
      </c>
      <c r="P197" s="178">
        <v>118</v>
      </c>
      <c r="Q197" s="178">
        <v>717</v>
      </c>
      <c r="R197" s="178">
        <v>292</v>
      </c>
      <c r="S197" s="178">
        <v>93</v>
      </c>
      <c r="T197" s="178">
        <v>332</v>
      </c>
      <c r="U197" s="178">
        <v>452</v>
      </c>
      <c r="V197" s="178">
        <v>33</v>
      </c>
      <c r="W197" s="178">
        <v>55</v>
      </c>
      <c r="X197" s="178">
        <v>492</v>
      </c>
      <c r="Y197" s="178">
        <v>576</v>
      </c>
      <c r="Z197" s="178">
        <v>107</v>
      </c>
      <c r="AA197" s="178">
        <v>33</v>
      </c>
      <c r="AB197" s="178">
        <v>23</v>
      </c>
      <c r="AC197" s="178">
        <v>78</v>
      </c>
      <c r="AD197" s="178">
        <v>73</v>
      </c>
      <c r="AE197" s="178">
        <v>163</v>
      </c>
      <c r="AF197" s="178">
        <v>454</v>
      </c>
      <c r="AG197" s="178">
        <v>249</v>
      </c>
      <c r="AH197" s="178">
        <v>122</v>
      </c>
      <c r="AI197" s="178">
        <v>63</v>
      </c>
      <c r="AJ197" s="178">
        <v>857</v>
      </c>
      <c r="AK197" s="178">
        <v>52</v>
      </c>
      <c r="AL197" s="178">
        <v>796</v>
      </c>
      <c r="AM197" s="178">
        <v>124</v>
      </c>
      <c r="AN197" s="178">
        <v>45</v>
      </c>
      <c r="AO197" s="178">
        <v>148</v>
      </c>
      <c r="AP197" s="179">
        <v>47</v>
      </c>
      <c r="AR197" s="205">
        <v>1780</v>
      </c>
      <c r="AS197" s="45">
        <v>437</v>
      </c>
      <c r="AT197" s="45">
        <v>1102</v>
      </c>
      <c r="AU197" s="45">
        <v>2417</v>
      </c>
      <c r="AV197" s="51">
        <v>2957</v>
      </c>
    </row>
    <row r="198" spans="2:48" s="23" customFormat="1" ht="16.5" customHeight="1" x14ac:dyDescent="0.2">
      <c r="B198" s="147">
        <v>45614</v>
      </c>
      <c r="C198" s="180">
        <v>128592</v>
      </c>
      <c r="D198" s="178">
        <v>118915</v>
      </c>
      <c r="E198" s="179">
        <v>107072</v>
      </c>
      <c r="F198" s="177">
        <v>447</v>
      </c>
      <c r="G198" s="178">
        <v>318</v>
      </c>
      <c r="H198" s="178">
        <v>305</v>
      </c>
      <c r="I198" s="178">
        <v>103</v>
      </c>
      <c r="J198" s="178">
        <v>137</v>
      </c>
      <c r="K198" s="178">
        <v>21</v>
      </c>
      <c r="L198" s="178">
        <v>275</v>
      </c>
      <c r="M198" s="178">
        <v>95</v>
      </c>
      <c r="N198" s="178">
        <v>101</v>
      </c>
      <c r="O198" s="178">
        <v>141</v>
      </c>
      <c r="P198" s="178">
        <v>113</v>
      </c>
      <c r="Q198" s="178">
        <v>625</v>
      </c>
      <c r="R198" s="178">
        <v>327</v>
      </c>
      <c r="S198" s="178">
        <v>87</v>
      </c>
      <c r="T198" s="178">
        <v>345</v>
      </c>
      <c r="U198" s="178">
        <v>403</v>
      </c>
      <c r="V198" s="178">
        <v>33</v>
      </c>
      <c r="W198" s="178">
        <v>69</v>
      </c>
      <c r="X198" s="178">
        <v>461</v>
      </c>
      <c r="Y198" s="178">
        <v>632</v>
      </c>
      <c r="Z198" s="178">
        <v>113</v>
      </c>
      <c r="AA198" s="178">
        <v>29</v>
      </c>
      <c r="AB198" s="178">
        <v>23</v>
      </c>
      <c r="AC198" s="178">
        <v>79</v>
      </c>
      <c r="AD198" s="178">
        <v>78</v>
      </c>
      <c r="AE198" s="178">
        <v>194</v>
      </c>
      <c r="AF198" s="178">
        <v>432</v>
      </c>
      <c r="AG198" s="178">
        <v>228</v>
      </c>
      <c r="AH198" s="178">
        <v>126</v>
      </c>
      <c r="AI198" s="178">
        <v>55</v>
      </c>
      <c r="AJ198" s="178">
        <v>837</v>
      </c>
      <c r="AK198" s="178">
        <v>65</v>
      </c>
      <c r="AL198" s="178">
        <v>742</v>
      </c>
      <c r="AM198" s="178">
        <v>130</v>
      </c>
      <c r="AN198" s="178">
        <v>48</v>
      </c>
      <c r="AO198" s="178">
        <v>161</v>
      </c>
      <c r="AP198" s="179">
        <v>56</v>
      </c>
      <c r="AR198" s="205">
        <v>1606</v>
      </c>
      <c r="AS198" s="45">
        <v>450</v>
      </c>
      <c r="AT198" s="45">
        <v>1039</v>
      </c>
      <c r="AU198" s="45">
        <v>2459</v>
      </c>
      <c r="AV198" s="51">
        <v>2880</v>
      </c>
    </row>
    <row r="199" spans="2:48" s="23" customFormat="1" ht="16.5" customHeight="1" x14ac:dyDescent="0.2">
      <c r="B199" s="147">
        <v>45621</v>
      </c>
      <c r="C199" s="180">
        <v>125568</v>
      </c>
      <c r="D199" s="178">
        <v>115621</v>
      </c>
      <c r="E199" s="179">
        <v>103582</v>
      </c>
      <c r="F199" s="177">
        <v>467</v>
      </c>
      <c r="G199" s="178">
        <v>349</v>
      </c>
      <c r="H199" s="178">
        <v>283</v>
      </c>
      <c r="I199" s="178">
        <v>96</v>
      </c>
      <c r="J199" s="178">
        <v>177</v>
      </c>
      <c r="K199" s="178">
        <v>45</v>
      </c>
      <c r="L199" s="178">
        <v>263</v>
      </c>
      <c r="M199" s="178">
        <v>91</v>
      </c>
      <c r="N199" s="178">
        <v>108</v>
      </c>
      <c r="O199" s="178">
        <v>138</v>
      </c>
      <c r="P199" s="178">
        <v>114</v>
      </c>
      <c r="Q199" s="178">
        <v>704</v>
      </c>
      <c r="R199" s="178">
        <v>258</v>
      </c>
      <c r="S199" s="178">
        <v>83</v>
      </c>
      <c r="T199" s="178">
        <v>295</v>
      </c>
      <c r="U199" s="178">
        <v>382</v>
      </c>
      <c r="V199" s="178">
        <v>30</v>
      </c>
      <c r="W199" s="178">
        <v>79</v>
      </c>
      <c r="X199" s="178">
        <v>421</v>
      </c>
      <c r="Y199" s="178">
        <v>619</v>
      </c>
      <c r="Z199" s="178">
        <v>107</v>
      </c>
      <c r="AA199" s="178">
        <v>36</v>
      </c>
      <c r="AB199" s="178">
        <v>20</v>
      </c>
      <c r="AC199" s="178">
        <v>95</v>
      </c>
      <c r="AD199" s="178">
        <v>65</v>
      </c>
      <c r="AE199" s="178">
        <v>143</v>
      </c>
      <c r="AF199" s="178">
        <v>392</v>
      </c>
      <c r="AG199" s="178">
        <v>197</v>
      </c>
      <c r="AH199" s="178">
        <v>130</v>
      </c>
      <c r="AI199" s="178">
        <v>51</v>
      </c>
      <c r="AJ199" s="178">
        <v>830</v>
      </c>
      <c r="AK199" s="178">
        <v>48</v>
      </c>
      <c r="AL199" s="178">
        <v>738</v>
      </c>
      <c r="AM199" s="178">
        <v>127</v>
      </c>
      <c r="AN199" s="178">
        <v>72</v>
      </c>
      <c r="AO199" s="178">
        <v>135</v>
      </c>
      <c r="AP199" s="179">
        <v>58</v>
      </c>
      <c r="AR199" s="205">
        <v>1680</v>
      </c>
      <c r="AS199" s="45">
        <v>451</v>
      </c>
      <c r="AT199" s="45">
        <v>1045</v>
      </c>
      <c r="AU199" s="45">
        <v>2292</v>
      </c>
      <c r="AV199" s="51">
        <v>2778</v>
      </c>
    </row>
    <row r="200" spans="2:48" s="23" customFormat="1" ht="16.5" customHeight="1" x14ac:dyDescent="0.2">
      <c r="B200" s="147">
        <v>45628</v>
      </c>
      <c r="C200" s="180">
        <v>124151</v>
      </c>
      <c r="D200" s="178">
        <v>114164</v>
      </c>
      <c r="E200" s="179">
        <v>101685</v>
      </c>
      <c r="F200" s="177">
        <v>398</v>
      </c>
      <c r="G200" s="178">
        <v>335</v>
      </c>
      <c r="H200" s="178">
        <v>317</v>
      </c>
      <c r="I200" s="178">
        <v>121</v>
      </c>
      <c r="J200" s="178">
        <v>145</v>
      </c>
      <c r="K200" s="178">
        <v>49</v>
      </c>
      <c r="L200" s="178">
        <v>308</v>
      </c>
      <c r="M200" s="178">
        <v>115</v>
      </c>
      <c r="N200" s="178">
        <v>110</v>
      </c>
      <c r="O200" s="178">
        <v>131</v>
      </c>
      <c r="P200" s="178">
        <v>113</v>
      </c>
      <c r="Q200" s="178">
        <v>686</v>
      </c>
      <c r="R200" s="178">
        <v>293</v>
      </c>
      <c r="S200" s="178">
        <v>86</v>
      </c>
      <c r="T200" s="178">
        <v>260</v>
      </c>
      <c r="U200" s="178">
        <v>438</v>
      </c>
      <c r="V200" s="178">
        <v>36</v>
      </c>
      <c r="W200" s="178">
        <v>62</v>
      </c>
      <c r="X200" s="178">
        <v>443</v>
      </c>
      <c r="Y200" s="178">
        <v>599</v>
      </c>
      <c r="Z200" s="178">
        <v>108</v>
      </c>
      <c r="AA200" s="178">
        <v>29</v>
      </c>
      <c r="AB200" s="178">
        <v>20</v>
      </c>
      <c r="AC200" s="178">
        <v>68</v>
      </c>
      <c r="AD200" s="178">
        <v>55</v>
      </c>
      <c r="AE200" s="178">
        <v>172</v>
      </c>
      <c r="AF200" s="178">
        <v>401</v>
      </c>
      <c r="AG200" s="178">
        <v>202</v>
      </c>
      <c r="AH200" s="178">
        <v>145</v>
      </c>
      <c r="AI200" s="178">
        <v>61</v>
      </c>
      <c r="AJ200" s="178">
        <v>835</v>
      </c>
      <c r="AK200" s="178">
        <v>49</v>
      </c>
      <c r="AL200" s="178">
        <v>734</v>
      </c>
      <c r="AM200" s="178">
        <v>116</v>
      </c>
      <c r="AN200" s="178">
        <v>60</v>
      </c>
      <c r="AO200" s="178">
        <v>170</v>
      </c>
      <c r="AP200" s="179">
        <v>69</v>
      </c>
      <c r="AR200" s="205">
        <v>1673</v>
      </c>
      <c r="AS200" s="45">
        <v>469</v>
      </c>
      <c r="AT200" s="45">
        <v>1065</v>
      </c>
      <c r="AU200" s="45">
        <v>2290</v>
      </c>
      <c r="AV200" s="51">
        <v>2842</v>
      </c>
    </row>
    <row r="201" spans="2:48" s="23" customFormat="1" ht="16.5" customHeight="1" x14ac:dyDescent="0.2">
      <c r="B201" s="147">
        <v>45635</v>
      </c>
      <c r="C201" s="180">
        <v>122817</v>
      </c>
      <c r="D201" s="178">
        <v>113068</v>
      </c>
      <c r="E201" s="179">
        <v>99440</v>
      </c>
      <c r="F201" s="177">
        <v>422</v>
      </c>
      <c r="G201" s="178">
        <v>347</v>
      </c>
      <c r="H201" s="178">
        <v>366</v>
      </c>
      <c r="I201" s="178">
        <v>140</v>
      </c>
      <c r="J201" s="178">
        <v>181</v>
      </c>
      <c r="K201" s="178">
        <v>41</v>
      </c>
      <c r="L201" s="178">
        <v>324</v>
      </c>
      <c r="M201" s="178">
        <v>94</v>
      </c>
      <c r="N201" s="178">
        <v>104</v>
      </c>
      <c r="O201" s="178">
        <v>85</v>
      </c>
      <c r="P201" s="178">
        <v>130</v>
      </c>
      <c r="Q201" s="178">
        <v>721</v>
      </c>
      <c r="R201" s="178">
        <v>329</v>
      </c>
      <c r="S201" s="178">
        <v>82</v>
      </c>
      <c r="T201" s="178">
        <v>309</v>
      </c>
      <c r="U201" s="178">
        <v>425</v>
      </c>
      <c r="V201" s="178">
        <v>38</v>
      </c>
      <c r="W201" s="178">
        <v>63</v>
      </c>
      <c r="X201" s="178">
        <v>486</v>
      </c>
      <c r="Y201" s="178">
        <v>625</v>
      </c>
      <c r="Z201" s="178">
        <v>109</v>
      </c>
      <c r="AA201" s="178">
        <v>21</v>
      </c>
      <c r="AB201" s="178">
        <v>34</v>
      </c>
      <c r="AC201" s="178">
        <v>84</v>
      </c>
      <c r="AD201" s="178">
        <v>67</v>
      </c>
      <c r="AE201" s="178">
        <v>168</v>
      </c>
      <c r="AF201" s="178">
        <v>442</v>
      </c>
      <c r="AG201" s="178">
        <v>205</v>
      </c>
      <c r="AH201" s="178">
        <v>134</v>
      </c>
      <c r="AI201" s="178">
        <v>59</v>
      </c>
      <c r="AJ201" s="178">
        <v>820</v>
      </c>
      <c r="AK201" s="178">
        <v>53</v>
      </c>
      <c r="AL201" s="178">
        <v>823</v>
      </c>
      <c r="AM201" s="178">
        <v>124</v>
      </c>
      <c r="AN201" s="178">
        <v>57</v>
      </c>
      <c r="AO201" s="178">
        <v>183</v>
      </c>
      <c r="AP201" s="179">
        <v>60</v>
      </c>
      <c r="AR201" s="205">
        <v>1821</v>
      </c>
      <c r="AS201" s="45">
        <v>413</v>
      </c>
      <c r="AT201" s="45">
        <v>1132</v>
      </c>
      <c r="AU201" s="45">
        <v>2429</v>
      </c>
      <c r="AV201" s="51">
        <v>2960</v>
      </c>
    </row>
    <row r="202" spans="2:48" s="23" customFormat="1" ht="16.5" customHeight="1" x14ac:dyDescent="0.2">
      <c r="B202" s="147">
        <v>45642</v>
      </c>
      <c r="C202" s="180">
        <v>115270</v>
      </c>
      <c r="D202" s="178">
        <v>105899</v>
      </c>
      <c r="E202" s="179">
        <v>93999</v>
      </c>
      <c r="F202" s="177">
        <v>423</v>
      </c>
      <c r="G202" s="178">
        <v>301</v>
      </c>
      <c r="H202" s="178">
        <v>313</v>
      </c>
      <c r="I202" s="178">
        <v>141</v>
      </c>
      <c r="J202" s="178">
        <v>180</v>
      </c>
      <c r="K202" s="178">
        <v>52</v>
      </c>
      <c r="L202" s="178">
        <v>304</v>
      </c>
      <c r="M202" s="178">
        <v>68</v>
      </c>
      <c r="N202" s="178">
        <v>94</v>
      </c>
      <c r="O202" s="178">
        <v>117</v>
      </c>
      <c r="P202" s="178">
        <v>126</v>
      </c>
      <c r="Q202" s="178">
        <v>715</v>
      </c>
      <c r="R202" s="178">
        <v>303</v>
      </c>
      <c r="S202" s="178">
        <v>70</v>
      </c>
      <c r="T202" s="178">
        <v>304</v>
      </c>
      <c r="U202" s="178">
        <v>368</v>
      </c>
      <c r="V202" s="178">
        <v>34</v>
      </c>
      <c r="W202" s="178">
        <v>73</v>
      </c>
      <c r="X202" s="178">
        <v>426</v>
      </c>
      <c r="Y202" s="178">
        <v>607</v>
      </c>
      <c r="Z202" s="178">
        <v>120</v>
      </c>
      <c r="AA202" s="178">
        <v>28</v>
      </c>
      <c r="AB202" s="178">
        <v>26</v>
      </c>
      <c r="AC202" s="178">
        <v>71</v>
      </c>
      <c r="AD202" s="178">
        <v>77</v>
      </c>
      <c r="AE202" s="178">
        <v>194</v>
      </c>
      <c r="AF202" s="178">
        <v>405</v>
      </c>
      <c r="AG202" s="178">
        <v>240</v>
      </c>
      <c r="AH202" s="178">
        <v>122</v>
      </c>
      <c r="AI202" s="178">
        <v>57</v>
      </c>
      <c r="AJ202" s="178">
        <v>749</v>
      </c>
      <c r="AK202" s="178">
        <v>43</v>
      </c>
      <c r="AL202" s="178">
        <v>778</v>
      </c>
      <c r="AM202" s="178">
        <v>124</v>
      </c>
      <c r="AN202" s="178">
        <v>44</v>
      </c>
      <c r="AO202" s="178">
        <v>163</v>
      </c>
      <c r="AP202" s="179">
        <v>55</v>
      </c>
      <c r="AR202" s="205">
        <v>1714</v>
      </c>
      <c r="AS202" s="45">
        <v>405</v>
      </c>
      <c r="AT202" s="45">
        <v>1088</v>
      </c>
      <c r="AU202" s="45">
        <v>2328</v>
      </c>
      <c r="AV202" s="51">
        <v>2780</v>
      </c>
    </row>
    <row r="203" spans="2:48" s="23" customFormat="1" ht="16.5" customHeight="1" x14ac:dyDescent="0.2">
      <c r="B203" s="147">
        <v>45649</v>
      </c>
      <c r="C203" s="180">
        <v>116684</v>
      </c>
      <c r="D203" s="178">
        <v>106675</v>
      </c>
      <c r="E203" s="179">
        <v>94783</v>
      </c>
      <c r="F203" s="177">
        <v>417</v>
      </c>
      <c r="G203" s="178">
        <v>320</v>
      </c>
      <c r="H203" s="178">
        <v>314</v>
      </c>
      <c r="I203" s="178">
        <v>52</v>
      </c>
      <c r="J203" s="178">
        <v>102</v>
      </c>
      <c r="K203" s="178">
        <v>31</v>
      </c>
      <c r="L203" s="178">
        <v>272</v>
      </c>
      <c r="M203" s="178">
        <v>66</v>
      </c>
      <c r="N203" s="178">
        <v>83</v>
      </c>
      <c r="O203" s="178">
        <v>84</v>
      </c>
      <c r="P203" s="178">
        <v>119</v>
      </c>
      <c r="Q203" s="178">
        <v>651</v>
      </c>
      <c r="R203" s="178">
        <v>250</v>
      </c>
      <c r="S203" s="178">
        <v>79</v>
      </c>
      <c r="T203" s="178">
        <v>291</v>
      </c>
      <c r="U203" s="178">
        <v>381</v>
      </c>
      <c r="V203" s="178">
        <v>32</v>
      </c>
      <c r="W203" s="178">
        <v>72</v>
      </c>
      <c r="X203" s="178">
        <v>434</v>
      </c>
      <c r="Y203" s="178">
        <v>565</v>
      </c>
      <c r="Z203" s="178">
        <v>78</v>
      </c>
      <c r="AA203" s="178">
        <v>20</v>
      </c>
      <c r="AB203" s="178">
        <v>16</v>
      </c>
      <c r="AC203" s="178">
        <v>63</v>
      </c>
      <c r="AD203" s="178">
        <v>60</v>
      </c>
      <c r="AE203" s="178">
        <v>155</v>
      </c>
      <c r="AF203" s="178">
        <v>320</v>
      </c>
      <c r="AG203" s="178">
        <v>190</v>
      </c>
      <c r="AH203" s="178">
        <v>103</v>
      </c>
      <c r="AI203" s="178">
        <v>47</v>
      </c>
      <c r="AJ203" s="178">
        <v>735</v>
      </c>
      <c r="AK203" s="178">
        <v>37</v>
      </c>
      <c r="AL203" s="178">
        <v>644</v>
      </c>
      <c r="AM203" s="178">
        <v>111</v>
      </c>
      <c r="AN203" s="178">
        <v>33</v>
      </c>
      <c r="AO203" s="178">
        <v>122</v>
      </c>
      <c r="AP203" s="179">
        <v>55</v>
      </c>
      <c r="AR203" s="205">
        <v>1508</v>
      </c>
      <c r="AS203" s="45">
        <v>352</v>
      </c>
      <c r="AT203" s="45">
        <v>980</v>
      </c>
      <c r="AU203" s="45">
        <v>2167</v>
      </c>
      <c r="AV203" s="51">
        <v>2397</v>
      </c>
    </row>
    <row r="204" spans="2:48" s="23" customFormat="1" ht="16.5" customHeight="1" x14ac:dyDescent="0.2">
      <c r="B204" s="147">
        <v>45656</v>
      </c>
      <c r="C204" s="180">
        <v>128936</v>
      </c>
      <c r="D204" s="178">
        <v>119858</v>
      </c>
      <c r="E204" s="179">
        <v>105980</v>
      </c>
      <c r="F204" s="177">
        <v>498</v>
      </c>
      <c r="G204" s="178">
        <v>393</v>
      </c>
      <c r="H204" s="178">
        <v>365</v>
      </c>
      <c r="I204" s="178">
        <v>89</v>
      </c>
      <c r="J204" s="178">
        <v>135</v>
      </c>
      <c r="K204" s="178">
        <v>31</v>
      </c>
      <c r="L204" s="178">
        <v>336</v>
      </c>
      <c r="M204" s="178">
        <v>97</v>
      </c>
      <c r="N204" s="178">
        <v>101</v>
      </c>
      <c r="O204" s="178">
        <v>123</v>
      </c>
      <c r="P204" s="178">
        <v>138</v>
      </c>
      <c r="Q204" s="178">
        <v>784</v>
      </c>
      <c r="R204" s="178">
        <v>303</v>
      </c>
      <c r="S204" s="178">
        <v>67</v>
      </c>
      <c r="T204" s="178">
        <v>317</v>
      </c>
      <c r="U204" s="178">
        <v>475</v>
      </c>
      <c r="V204" s="178">
        <v>29</v>
      </c>
      <c r="W204" s="178">
        <v>65</v>
      </c>
      <c r="X204" s="178">
        <v>554</v>
      </c>
      <c r="Y204" s="178">
        <v>573</v>
      </c>
      <c r="Z204" s="178">
        <v>75</v>
      </c>
      <c r="AA204" s="178">
        <v>43</v>
      </c>
      <c r="AB204" s="178">
        <v>14</v>
      </c>
      <c r="AC204" s="178">
        <v>76</v>
      </c>
      <c r="AD204" s="178">
        <v>82</v>
      </c>
      <c r="AE204" s="178">
        <v>166</v>
      </c>
      <c r="AF204" s="178">
        <v>384</v>
      </c>
      <c r="AG204" s="178">
        <v>249</v>
      </c>
      <c r="AH204" s="178">
        <v>112</v>
      </c>
      <c r="AI204" s="178">
        <v>44</v>
      </c>
      <c r="AJ204" s="178">
        <v>878</v>
      </c>
      <c r="AK204" s="178">
        <v>46</v>
      </c>
      <c r="AL204" s="178">
        <v>735</v>
      </c>
      <c r="AM204" s="178">
        <v>131</v>
      </c>
      <c r="AN204" s="178">
        <v>61</v>
      </c>
      <c r="AO204" s="178">
        <v>162</v>
      </c>
      <c r="AP204" s="179">
        <v>62</v>
      </c>
      <c r="AR204" s="205">
        <v>1847</v>
      </c>
      <c r="AS204" s="45">
        <v>459</v>
      </c>
      <c r="AT204" s="45">
        <v>1154</v>
      </c>
      <c r="AU204" s="45">
        <v>2469</v>
      </c>
      <c r="AV204" s="51">
        <v>2864</v>
      </c>
    </row>
    <row r="205" spans="2:48" s="23" customFormat="1" ht="16.5" customHeight="1" x14ac:dyDescent="0.2">
      <c r="B205" s="147">
        <v>45663</v>
      </c>
      <c r="C205" s="180">
        <v>129145</v>
      </c>
      <c r="D205" s="178">
        <v>119492</v>
      </c>
      <c r="E205" s="179">
        <v>105806</v>
      </c>
      <c r="F205" s="177">
        <v>495</v>
      </c>
      <c r="G205" s="178">
        <v>364</v>
      </c>
      <c r="H205" s="178">
        <v>423</v>
      </c>
      <c r="I205" s="178">
        <v>118</v>
      </c>
      <c r="J205" s="178">
        <v>183</v>
      </c>
      <c r="K205" s="178">
        <v>30</v>
      </c>
      <c r="L205" s="178">
        <v>298</v>
      </c>
      <c r="M205" s="178">
        <v>95</v>
      </c>
      <c r="N205" s="178">
        <v>107</v>
      </c>
      <c r="O205" s="178">
        <v>120</v>
      </c>
      <c r="P205" s="178">
        <v>154</v>
      </c>
      <c r="Q205" s="178">
        <v>844</v>
      </c>
      <c r="R205" s="178">
        <v>334</v>
      </c>
      <c r="S205" s="178">
        <v>74</v>
      </c>
      <c r="T205" s="178">
        <v>333</v>
      </c>
      <c r="U205" s="178">
        <v>506</v>
      </c>
      <c r="V205" s="178">
        <v>39</v>
      </c>
      <c r="W205" s="178">
        <v>70</v>
      </c>
      <c r="X205" s="178">
        <v>640</v>
      </c>
      <c r="Y205" s="178">
        <v>577</v>
      </c>
      <c r="Z205" s="178">
        <v>121</v>
      </c>
      <c r="AA205" s="178">
        <v>40</v>
      </c>
      <c r="AB205" s="178">
        <v>15</v>
      </c>
      <c r="AC205" s="178">
        <v>91</v>
      </c>
      <c r="AD205" s="178">
        <v>74</v>
      </c>
      <c r="AE205" s="178">
        <v>167</v>
      </c>
      <c r="AF205" s="178">
        <v>477</v>
      </c>
      <c r="AG205" s="178">
        <v>227</v>
      </c>
      <c r="AH205" s="178">
        <v>104</v>
      </c>
      <c r="AI205" s="178">
        <v>49</v>
      </c>
      <c r="AJ205" s="178">
        <v>957</v>
      </c>
      <c r="AK205" s="178">
        <v>48</v>
      </c>
      <c r="AL205" s="178">
        <v>728</v>
      </c>
      <c r="AM205" s="178">
        <v>111</v>
      </c>
      <c r="AN205" s="178">
        <v>48</v>
      </c>
      <c r="AO205" s="178">
        <v>168</v>
      </c>
      <c r="AP205" s="179">
        <v>71</v>
      </c>
      <c r="AR205" s="205">
        <v>1911</v>
      </c>
      <c r="AS205" s="45">
        <v>476</v>
      </c>
      <c r="AT205" s="45">
        <v>1252</v>
      </c>
      <c r="AU205" s="45">
        <v>2673</v>
      </c>
      <c r="AV205" s="51">
        <v>2988</v>
      </c>
    </row>
    <row r="206" spans="2:48" s="23" customFormat="1" ht="16.5" customHeight="1" x14ac:dyDescent="0.2">
      <c r="B206" s="147">
        <v>45670</v>
      </c>
      <c r="C206" s="180">
        <v>127627</v>
      </c>
      <c r="D206" s="178">
        <v>117551</v>
      </c>
      <c r="E206" s="179">
        <v>104186</v>
      </c>
      <c r="F206" s="177">
        <v>479</v>
      </c>
      <c r="G206" s="178">
        <v>389</v>
      </c>
      <c r="H206" s="178">
        <v>364</v>
      </c>
      <c r="I206" s="178">
        <v>108</v>
      </c>
      <c r="J206" s="178">
        <v>147</v>
      </c>
      <c r="K206" s="178">
        <v>36</v>
      </c>
      <c r="L206" s="178">
        <v>301</v>
      </c>
      <c r="M206" s="178">
        <v>82</v>
      </c>
      <c r="N206" s="178">
        <v>107</v>
      </c>
      <c r="O206" s="178">
        <v>144</v>
      </c>
      <c r="P206" s="178">
        <v>142</v>
      </c>
      <c r="Q206" s="178">
        <v>867</v>
      </c>
      <c r="R206" s="178">
        <v>318</v>
      </c>
      <c r="S206" s="178">
        <v>90</v>
      </c>
      <c r="T206" s="178">
        <v>316</v>
      </c>
      <c r="U206" s="178">
        <v>450</v>
      </c>
      <c r="V206" s="178">
        <v>30</v>
      </c>
      <c r="W206" s="178">
        <v>61</v>
      </c>
      <c r="X206" s="178">
        <v>627</v>
      </c>
      <c r="Y206" s="178">
        <v>597</v>
      </c>
      <c r="Z206" s="178">
        <v>115</v>
      </c>
      <c r="AA206" s="178">
        <v>39</v>
      </c>
      <c r="AB206" s="178">
        <v>15</v>
      </c>
      <c r="AC206" s="178">
        <v>86</v>
      </c>
      <c r="AD206" s="178">
        <v>87</v>
      </c>
      <c r="AE206" s="178">
        <v>203</v>
      </c>
      <c r="AF206" s="178">
        <v>518</v>
      </c>
      <c r="AG206" s="178">
        <v>238</v>
      </c>
      <c r="AH206" s="178">
        <v>116</v>
      </c>
      <c r="AI206" s="178">
        <v>48</v>
      </c>
      <c r="AJ206" s="178">
        <v>1014</v>
      </c>
      <c r="AK206" s="178">
        <v>37</v>
      </c>
      <c r="AL206" s="178">
        <v>763</v>
      </c>
      <c r="AM206" s="178">
        <v>136</v>
      </c>
      <c r="AN206" s="178">
        <v>57</v>
      </c>
      <c r="AO206" s="178">
        <v>185</v>
      </c>
      <c r="AP206" s="179">
        <v>59</v>
      </c>
      <c r="AR206" s="205">
        <v>1824</v>
      </c>
      <c r="AS206" s="45">
        <v>475</v>
      </c>
      <c r="AT206" s="45">
        <v>1275</v>
      </c>
      <c r="AU206" s="45">
        <v>2626</v>
      </c>
      <c r="AV206" s="51">
        <v>3171</v>
      </c>
    </row>
    <row r="207" spans="2:48" s="23" customFormat="1" ht="16.5" customHeight="1" x14ac:dyDescent="0.2">
      <c r="B207" s="147">
        <v>45677</v>
      </c>
      <c r="C207" s="180">
        <v>126691</v>
      </c>
      <c r="D207" s="178">
        <v>116404</v>
      </c>
      <c r="E207" s="179">
        <v>101903</v>
      </c>
      <c r="F207" s="177">
        <v>530</v>
      </c>
      <c r="G207" s="178">
        <v>347</v>
      </c>
      <c r="H207" s="178">
        <v>381</v>
      </c>
      <c r="I207" s="178">
        <v>119</v>
      </c>
      <c r="J207" s="178">
        <v>176</v>
      </c>
      <c r="K207" s="178">
        <v>33</v>
      </c>
      <c r="L207" s="178">
        <v>318</v>
      </c>
      <c r="M207" s="178">
        <v>93</v>
      </c>
      <c r="N207" s="178">
        <v>119</v>
      </c>
      <c r="O207" s="178">
        <v>140</v>
      </c>
      <c r="P207" s="178">
        <v>138</v>
      </c>
      <c r="Q207" s="178">
        <v>870</v>
      </c>
      <c r="R207" s="178">
        <v>331</v>
      </c>
      <c r="S207" s="178">
        <v>76</v>
      </c>
      <c r="T207" s="178">
        <v>324</v>
      </c>
      <c r="U207" s="178">
        <v>491</v>
      </c>
      <c r="V207" s="178">
        <v>35</v>
      </c>
      <c r="W207" s="178">
        <v>64</v>
      </c>
      <c r="X207" s="178">
        <v>621</v>
      </c>
      <c r="Y207" s="178">
        <v>598</v>
      </c>
      <c r="Z207" s="178">
        <v>101</v>
      </c>
      <c r="AA207" s="178">
        <v>35</v>
      </c>
      <c r="AB207" s="178">
        <v>13</v>
      </c>
      <c r="AC207" s="178">
        <v>85</v>
      </c>
      <c r="AD207" s="178">
        <v>75</v>
      </c>
      <c r="AE207" s="178">
        <v>186</v>
      </c>
      <c r="AF207" s="178">
        <v>449</v>
      </c>
      <c r="AG207" s="178">
        <v>220</v>
      </c>
      <c r="AH207" s="178">
        <v>143</v>
      </c>
      <c r="AI207" s="178">
        <v>53</v>
      </c>
      <c r="AJ207" s="178">
        <v>1000</v>
      </c>
      <c r="AK207" s="178">
        <v>44</v>
      </c>
      <c r="AL207" s="178">
        <v>723</v>
      </c>
      <c r="AM207" s="178">
        <v>123</v>
      </c>
      <c r="AN207" s="178">
        <v>63</v>
      </c>
      <c r="AO207" s="178">
        <v>186</v>
      </c>
      <c r="AP207" s="179">
        <v>63</v>
      </c>
      <c r="AR207" s="205">
        <v>1904</v>
      </c>
      <c r="AS207" s="45">
        <v>490</v>
      </c>
      <c r="AT207" s="45">
        <v>1277</v>
      </c>
      <c r="AU207" s="45">
        <v>2628</v>
      </c>
      <c r="AV207" s="51">
        <v>3067</v>
      </c>
    </row>
    <row r="208" spans="2:48" s="23" customFormat="1" ht="16.5" customHeight="1" x14ac:dyDescent="0.2">
      <c r="B208" s="147">
        <v>45684</v>
      </c>
      <c r="C208" s="180">
        <v>125530</v>
      </c>
      <c r="D208" s="178">
        <v>115251</v>
      </c>
      <c r="E208" s="179">
        <v>100987</v>
      </c>
      <c r="F208" s="177">
        <v>533</v>
      </c>
      <c r="G208" s="178">
        <v>371</v>
      </c>
      <c r="H208" s="178">
        <v>350</v>
      </c>
      <c r="I208" s="178">
        <v>108</v>
      </c>
      <c r="J208" s="178">
        <v>177</v>
      </c>
      <c r="K208" s="178">
        <v>46</v>
      </c>
      <c r="L208" s="178">
        <v>346</v>
      </c>
      <c r="M208" s="178">
        <v>93</v>
      </c>
      <c r="N208" s="178">
        <v>103</v>
      </c>
      <c r="O208" s="178">
        <v>143</v>
      </c>
      <c r="P208" s="178">
        <v>133</v>
      </c>
      <c r="Q208" s="178">
        <v>864</v>
      </c>
      <c r="R208" s="178">
        <v>306</v>
      </c>
      <c r="S208" s="178">
        <v>89</v>
      </c>
      <c r="T208" s="178">
        <v>352</v>
      </c>
      <c r="U208" s="178">
        <v>469</v>
      </c>
      <c r="V208" s="178">
        <v>26</v>
      </c>
      <c r="W208" s="178">
        <v>59</v>
      </c>
      <c r="X208" s="178">
        <v>667</v>
      </c>
      <c r="Y208" s="178">
        <v>573</v>
      </c>
      <c r="Z208" s="178">
        <v>117</v>
      </c>
      <c r="AA208" s="178">
        <v>37</v>
      </c>
      <c r="AB208" s="178">
        <v>25</v>
      </c>
      <c r="AC208" s="178">
        <v>66</v>
      </c>
      <c r="AD208" s="178">
        <v>66</v>
      </c>
      <c r="AE208" s="178">
        <v>190</v>
      </c>
      <c r="AF208" s="178">
        <v>405</v>
      </c>
      <c r="AG208" s="178">
        <v>256</v>
      </c>
      <c r="AH208" s="178">
        <v>138</v>
      </c>
      <c r="AI208" s="178">
        <v>56</v>
      </c>
      <c r="AJ208" s="178">
        <v>963</v>
      </c>
      <c r="AK208" s="178">
        <v>59</v>
      </c>
      <c r="AL208" s="178">
        <v>725</v>
      </c>
      <c r="AM208" s="178">
        <v>152</v>
      </c>
      <c r="AN208" s="178">
        <v>57</v>
      </c>
      <c r="AO208" s="178">
        <v>202</v>
      </c>
      <c r="AP208" s="179">
        <v>71</v>
      </c>
      <c r="AR208" s="205">
        <v>1931</v>
      </c>
      <c r="AS208" s="45">
        <v>472</v>
      </c>
      <c r="AT208" s="45">
        <v>1259</v>
      </c>
      <c r="AU208" s="45">
        <v>2647</v>
      </c>
      <c r="AV208" s="51">
        <v>3084</v>
      </c>
    </row>
    <row r="209" spans="2:48" s="23" customFormat="1" ht="16.5" customHeight="1" x14ac:dyDescent="0.2">
      <c r="B209" s="147">
        <v>45691</v>
      </c>
      <c r="C209" s="180">
        <v>123695</v>
      </c>
      <c r="D209" s="178">
        <v>113556</v>
      </c>
      <c r="E209" s="179">
        <v>99387</v>
      </c>
      <c r="F209" s="177">
        <v>493</v>
      </c>
      <c r="G209" s="178">
        <v>350</v>
      </c>
      <c r="H209" s="178">
        <v>418</v>
      </c>
      <c r="I209" s="178">
        <v>125</v>
      </c>
      <c r="J209" s="178">
        <v>171</v>
      </c>
      <c r="K209" s="178">
        <v>51</v>
      </c>
      <c r="L209" s="178">
        <v>367</v>
      </c>
      <c r="M209" s="178">
        <v>97</v>
      </c>
      <c r="N209" s="178">
        <v>128</v>
      </c>
      <c r="O209" s="178">
        <v>144</v>
      </c>
      <c r="P209" s="178">
        <v>166</v>
      </c>
      <c r="Q209" s="178">
        <v>861</v>
      </c>
      <c r="R209" s="178">
        <v>304</v>
      </c>
      <c r="S209" s="178">
        <v>80</v>
      </c>
      <c r="T209" s="178">
        <v>392</v>
      </c>
      <c r="U209" s="178">
        <v>501</v>
      </c>
      <c r="V209" s="178">
        <v>33</v>
      </c>
      <c r="W209" s="178">
        <v>69</v>
      </c>
      <c r="X209" s="178">
        <v>687</v>
      </c>
      <c r="Y209" s="178">
        <v>634</v>
      </c>
      <c r="Z209" s="178">
        <v>154</v>
      </c>
      <c r="AA209" s="178">
        <v>31</v>
      </c>
      <c r="AB209" s="178">
        <v>18</v>
      </c>
      <c r="AC209" s="178">
        <v>92</v>
      </c>
      <c r="AD209" s="178">
        <v>79</v>
      </c>
      <c r="AE209" s="178">
        <v>184</v>
      </c>
      <c r="AF209" s="178">
        <v>479</v>
      </c>
      <c r="AG209" s="178">
        <v>234</v>
      </c>
      <c r="AH209" s="178">
        <v>138</v>
      </c>
      <c r="AI209" s="178">
        <v>53</v>
      </c>
      <c r="AJ209" s="178">
        <v>946</v>
      </c>
      <c r="AK209" s="178">
        <v>59</v>
      </c>
      <c r="AL209" s="178">
        <v>695</v>
      </c>
      <c r="AM209" s="178">
        <v>152</v>
      </c>
      <c r="AN209" s="178">
        <v>65</v>
      </c>
      <c r="AO209" s="178">
        <v>195</v>
      </c>
      <c r="AP209" s="179">
        <v>56</v>
      </c>
      <c r="AR209" s="205">
        <v>1975</v>
      </c>
      <c r="AS209" s="45">
        <v>535</v>
      </c>
      <c r="AT209" s="45">
        <v>1245</v>
      </c>
      <c r="AU209" s="45">
        <v>2874</v>
      </c>
      <c r="AV209" s="51">
        <v>3072</v>
      </c>
    </row>
    <row r="210" spans="2:48" s="23" customFormat="1" ht="16.5" customHeight="1" x14ac:dyDescent="0.2">
      <c r="B210" s="147">
        <v>45698</v>
      </c>
      <c r="C210" s="180">
        <v>123375</v>
      </c>
      <c r="D210" s="178">
        <v>112857</v>
      </c>
      <c r="E210" s="179">
        <v>98885</v>
      </c>
      <c r="F210" s="177">
        <v>520</v>
      </c>
      <c r="G210" s="178">
        <v>342</v>
      </c>
      <c r="H210" s="178">
        <v>375</v>
      </c>
      <c r="I210" s="178">
        <v>92</v>
      </c>
      <c r="J210" s="178">
        <v>155</v>
      </c>
      <c r="K210" s="178">
        <v>63</v>
      </c>
      <c r="L210" s="178">
        <v>389</v>
      </c>
      <c r="M210" s="178">
        <v>100</v>
      </c>
      <c r="N210" s="178">
        <v>104</v>
      </c>
      <c r="O210" s="178">
        <v>150</v>
      </c>
      <c r="P210" s="178">
        <v>149</v>
      </c>
      <c r="Q210" s="178">
        <v>880</v>
      </c>
      <c r="R210" s="178">
        <v>280</v>
      </c>
      <c r="S210" s="178">
        <v>77</v>
      </c>
      <c r="T210" s="178">
        <v>429</v>
      </c>
      <c r="U210" s="178">
        <v>496</v>
      </c>
      <c r="V210" s="178">
        <v>39</v>
      </c>
      <c r="W210" s="178">
        <v>64</v>
      </c>
      <c r="X210" s="178">
        <v>689</v>
      </c>
      <c r="Y210" s="178">
        <v>627</v>
      </c>
      <c r="Z210" s="178">
        <v>130</v>
      </c>
      <c r="AA210" s="178">
        <v>20</v>
      </c>
      <c r="AB210" s="178">
        <v>11</v>
      </c>
      <c r="AC210" s="178">
        <v>83</v>
      </c>
      <c r="AD210" s="178">
        <v>66</v>
      </c>
      <c r="AE210" s="178">
        <v>176</v>
      </c>
      <c r="AF210" s="178">
        <v>516</v>
      </c>
      <c r="AG210" s="178">
        <v>232</v>
      </c>
      <c r="AH210" s="178">
        <v>159</v>
      </c>
      <c r="AI210" s="178">
        <v>46</v>
      </c>
      <c r="AJ210" s="178">
        <v>914</v>
      </c>
      <c r="AK210" s="178">
        <v>43</v>
      </c>
      <c r="AL210" s="178">
        <v>711</v>
      </c>
      <c r="AM210" s="178">
        <v>134</v>
      </c>
      <c r="AN210" s="178">
        <v>42</v>
      </c>
      <c r="AO210" s="178">
        <v>185</v>
      </c>
      <c r="AP210" s="179">
        <v>65</v>
      </c>
      <c r="AR210" s="205">
        <v>1936</v>
      </c>
      <c r="AS210" s="45">
        <v>503</v>
      </c>
      <c r="AT210" s="45">
        <v>1237</v>
      </c>
      <c r="AU210" s="45">
        <v>2830</v>
      </c>
      <c r="AV210" s="51">
        <v>3047</v>
      </c>
    </row>
    <row r="211" spans="2:48" s="23" customFormat="1" ht="16.5" customHeight="1" x14ac:dyDescent="0.2">
      <c r="B211" s="147">
        <v>45705</v>
      </c>
      <c r="C211" s="180">
        <v>125822</v>
      </c>
      <c r="D211" s="178">
        <v>116284</v>
      </c>
      <c r="E211" s="179">
        <v>98246</v>
      </c>
      <c r="F211" s="177">
        <v>488</v>
      </c>
      <c r="G211" s="178">
        <v>302</v>
      </c>
      <c r="H211" s="178">
        <v>360</v>
      </c>
      <c r="I211" s="178">
        <v>126</v>
      </c>
      <c r="J211" s="178">
        <v>188</v>
      </c>
      <c r="K211" s="178">
        <v>52</v>
      </c>
      <c r="L211" s="178">
        <v>337</v>
      </c>
      <c r="M211" s="178">
        <v>104</v>
      </c>
      <c r="N211" s="178">
        <v>108</v>
      </c>
      <c r="O211" s="178">
        <v>154</v>
      </c>
      <c r="P211" s="178">
        <v>142</v>
      </c>
      <c r="Q211" s="178">
        <v>777</v>
      </c>
      <c r="R211" s="178">
        <v>303</v>
      </c>
      <c r="S211" s="178">
        <v>72</v>
      </c>
      <c r="T211" s="178">
        <v>365</v>
      </c>
      <c r="U211" s="178">
        <v>477</v>
      </c>
      <c r="V211" s="178">
        <v>41</v>
      </c>
      <c r="W211" s="178">
        <v>81</v>
      </c>
      <c r="X211" s="178">
        <v>616</v>
      </c>
      <c r="Y211" s="178">
        <v>603</v>
      </c>
      <c r="Z211" s="178">
        <v>129</v>
      </c>
      <c r="AA211" s="178">
        <v>39</v>
      </c>
      <c r="AB211" s="178">
        <v>18</v>
      </c>
      <c r="AC211" s="178">
        <v>82</v>
      </c>
      <c r="AD211" s="178">
        <v>67</v>
      </c>
      <c r="AE211" s="178">
        <v>190</v>
      </c>
      <c r="AF211" s="178">
        <v>538</v>
      </c>
      <c r="AG211" s="178">
        <v>245</v>
      </c>
      <c r="AH211" s="178">
        <v>165</v>
      </c>
      <c r="AI211" s="178">
        <v>62</v>
      </c>
      <c r="AJ211" s="178">
        <v>891</v>
      </c>
      <c r="AK211" s="178">
        <v>45</v>
      </c>
      <c r="AL211" s="178">
        <v>739</v>
      </c>
      <c r="AM211" s="178">
        <v>139</v>
      </c>
      <c r="AN211" s="178">
        <v>57</v>
      </c>
      <c r="AO211" s="178">
        <v>167</v>
      </c>
      <c r="AP211" s="179">
        <v>54</v>
      </c>
      <c r="AR211" s="205">
        <v>1853</v>
      </c>
      <c r="AS211" s="45">
        <v>508</v>
      </c>
      <c r="AT211" s="45">
        <v>1152</v>
      </c>
      <c r="AU211" s="45">
        <v>2708</v>
      </c>
      <c r="AV211" s="51">
        <v>3102</v>
      </c>
    </row>
    <row r="212" spans="2:48" s="23" customFormat="1" ht="16.5" customHeight="1" x14ac:dyDescent="0.2">
      <c r="B212" s="147">
        <v>45712</v>
      </c>
      <c r="C212" s="180">
        <v>126304</v>
      </c>
      <c r="D212" s="178">
        <v>116477</v>
      </c>
      <c r="E212" s="179">
        <v>103305</v>
      </c>
      <c r="F212" s="177">
        <v>514</v>
      </c>
      <c r="G212" s="178">
        <v>345</v>
      </c>
      <c r="H212" s="178">
        <v>410</v>
      </c>
      <c r="I212" s="178">
        <v>114</v>
      </c>
      <c r="J212" s="178">
        <v>153</v>
      </c>
      <c r="K212" s="178">
        <v>50</v>
      </c>
      <c r="L212" s="178">
        <v>304</v>
      </c>
      <c r="M212" s="178">
        <v>109</v>
      </c>
      <c r="N212" s="178">
        <v>128</v>
      </c>
      <c r="O212" s="178">
        <v>135</v>
      </c>
      <c r="P212" s="178">
        <v>133</v>
      </c>
      <c r="Q212" s="178">
        <v>789</v>
      </c>
      <c r="R212" s="178">
        <v>332</v>
      </c>
      <c r="S212" s="178">
        <v>57</v>
      </c>
      <c r="T212" s="178">
        <v>348</v>
      </c>
      <c r="U212" s="178">
        <v>526</v>
      </c>
      <c r="V212" s="178">
        <v>38</v>
      </c>
      <c r="W212" s="178">
        <v>76</v>
      </c>
      <c r="X212" s="178">
        <v>602</v>
      </c>
      <c r="Y212" s="178">
        <v>578</v>
      </c>
      <c r="Z212" s="178">
        <v>88</v>
      </c>
      <c r="AA212" s="178">
        <v>37</v>
      </c>
      <c r="AB212" s="178">
        <v>26</v>
      </c>
      <c r="AC212" s="178">
        <v>105</v>
      </c>
      <c r="AD212" s="178">
        <v>81</v>
      </c>
      <c r="AE212" s="178">
        <v>191</v>
      </c>
      <c r="AF212" s="178">
        <v>508</v>
      </c>
      <c r="AG212" s="178">
        <v>286</v>
      </c>
      <c r="AH212" s="178">
        <v>174</v>
      </c>
      <c r="AI212" s="178">
        <v>53</v>
      </c>
      <c r="AJ212" s="178">
        <v>948</v>
      </c>
      <c r="AK212" s="178">
        <v>46</v>
      </c>
      <c r="AL212" s="178">
        <v>697</v>
      </c>
      <c r="AM212" s="178">
        <v>131</v>
      </c>
      <c r="AN212" s="178">
        <v>50</v>
      </c>
      <c r="AO212" s="178">
        <v>172</v>
      </c>
      <c r="AP212" s="179">
        <v>77</v>
      </c>
      <c r="AR212" s="205">
        <v>1890</v>
      </c>
      <c r="AS212" s="45">
        <v>505</v>
      </c>
      <c r="AT212" s="45">
        <v>1178</v>
      </c>
      <c r="AU212" s="45">
        <v>2696</v>
      </c>
      <c r="AV212" s="51">
        <v>3142</v>
      </c>
    </row>
    <row r="213" spans="2:48" s="23" customFormat="1" ht="16.5" customHeight="1" x14ac:dyDescent="0.2">
      <c r="B213" s="147">
        <v>45719</v>
      </c>
      <c r="C213" s="180">
        <v>127645</v>
      </c>
      <c r="D213" s="178">
        <v>116954</v>
      </c>
      <c r="E213" s="179">
        <v>102660</v>
      </c>
      <c r="F213" s="177">
        <v>523</v>
      </c>
      <c r="G213" s="178">
        <v>316</v>
      </c>
      <c r="H213" s="178">
        <v>412</v>
      </c>
      <c r="I213" s="178">
        <v>99</v>
      </c>
      <c r="J213" s="178">
        <v>195</v>
      </c>
      <c r="K213" s="178">
        <v>46</v>
      </c>
      <c r="L213" s="178">
        <v>239</v>
      </c>
      <c r="M213" s="178">
        <v>105</v>
      </c>
      <c r="N213" s="178">
        <v>114</v>
      </c>
      <c r="O213" s="178">
        <v>143</v>
      </c>
      <c r="P213" s="178">
        <v>154</v>
      </c>
      <c r="Q213" s="178">
        <v>762</v>
      </c>
      <c r="R213" s="178">
        <v>347</v>
      </c>
      <c r="S213" s="178">
        <v>72</v>
      </c>
      <c r="T213" s="178">
        <v>401</v>
      </c>
      <c r="U213" s="178">
        <v>546</v>
      </c>
      <c r="V213" s="178">
        <v>30</v>
      </c>
      <c r="W213" s="178">
        <v>74</v>
      </c>
      <c r="X213" s="178">
        <v>624</v>
      </c>
      <c r="Y213" s="178">
        <v>598</v>
      </c>
      <c r="Z213" s="178">
        <v>120</v>
      </c>
      <c r="AA213" s="178">
        <v>36</v>
      </c>
      <c r="AB213" s="178">
        <v>25</v>
      </c>
      <c r="AC213" s="178">
        <v>96</v>
      </c>
      <c r="AD213" s="178">
        <v>70</v>
      </c>
      <c r="AE213" s="178">
        <v>196</v>
      </c>
      <c r="AF213" s="178">
        <v>469</v>
      </c>
      <c r="AG213" s="178">
        <v>266</v>
      </c>
      <c r="AH213" s="178">
        <v>179</v>
      </c>
      <c r="AI213" s="178">
        <v>53</v>
      </c>
      <c r="AJ213" s="178">
        <v>1023</v>
      </c>
      <c r="AK213" s="178">
        <v>57</v>
      </c>
      <c r="AL213" s="178">
        <v>756</v>
      </c>
      <c r="AM213" s="178">
        <v>126</v>
      </c>
      <c r="AN213" s="178">
        <v>52</v>
      </c>
      <c r="AO213" s="178">
        <v>181</v>
      </c>
      <c r="AP213" s="179">
        <v>67</v>
      </c>
      <c r="AR213" s="205">
        <v>1830</v>
      </c>
      <c r="AS213" s="45">
        <v>516</v>
      </c>
      <c r="AT213" s="45">
        <v>1181</v>
      </c>
      <c r="AU213" s="45">
        <v>2816</v>
      </c>
      <c r="AV213" s="51">
        <v>3229</v>
      </c>
    </row>
    <row r="214" spans="2:48" s="23" customFormat="1" ht="16.5" customHeight="1" x14ac:dyDescent="0.2">
      <c r="B214" s="147">
        <v>45726</v>
      </c>
      <c r="C214" s="180">
        <v>131742</v>
      </c>
      <c r="D214" s="178">
        <v>121983</v>
      </c>
      <c r="E214" s="179">
        <v>107765</v>
      </c>
      <c r="F214" s="177">
        <v>544</v>
      </c>
      <c r="G214" s="178">
        <v>278</v>
      </c>
      <c r="H214" s="178">
        <v>409</v>
      </c>
      <c r="I214" s="178">
        <v>128</v>
      </c>
      <c r="J214" s="178">
        <v>199</v>
      </c>
      <c r="K214" s="178">
        <v>47</v>
      </c>
      <c r="L214" s="178">
        <v>301</v>
      </c>
      <c r="M214" s="178">
        <v>98</v>
      </c>
      <c r="N214" s="178">
        <v>119</v>
      </c>
      <c r="O214" s="178">
        <v>174</v>
      </c>
      <c r="P214" s="178">
        <v>150</v>
      </c>
      <c r="Q214" s="178">
        <v>783</v>
      </c>
      <c r="R214" s="178">
        <v>329</v>
      </c>
      <c r="S214" s="178">
        <v>63</v>
      </c>
      <c r="T214" s="178">
        <v>361</v>
      </c>
      <c r="U214" s="178">
        <v>543</v>
      </c>
      <c r="V214" s="178">
        <v>35</v>
      </c>
      <c r="W214" s="178">
        <v>69</v>
      </c>
      <c r="X214" s="178">
        <v>557</v>
      </c>
      <c r="Y214" s="178">
        <v>602</v>
      </c>
      <c r="Z214" s="178">
        <v>115</v>
      </c>
      <c r="AA214" s="178">
        <v>26</v>
      </c>
      <c r="AB214" s="178">
        <v>28</v>
      </c>
      <c r="AC214" s="178">
        <v>94</v>
      </c>
      <c r="AD214" s="178">
        <v>69</v>
      </c>
      <c r="AE214" s="178">
        <v>196</v>
      </c>
      <c r="AF214" s="178">
        <v>465</v>
      </c>
      <c r="AG214" s="178">
        <v>243</v>
      </c>
      <c r="AH214" s="178">
        <v>157</v>
      </c>
      <c r="AI214" s="178">
        <v>44</v>
      </c>
      <c r="AJ214" s="178">
        <v>960</v>
      </c>
      <c r="AK214" s="178">
        <v>55</v>
      </c>
      <c r="AL214" s="178">
        <v>762</v>
      </c>
      <c r="AM214" s="178">
        <v>124</v>
      </c>
      <c r="AN214" s="178">
        <v>67</v>
      </c>
      <c r="AO214" s="178">
        <v>186</v>
      </c>
      <c r="AP214" s="179">
        <v>62</v>
      </c>
      <c r="AR214" s="205">
        <v>1906</v>
      </c>
      <c r="AS214" s="45">
        <v>541</v>
      </c>
      <c r="AT214" s="45">
        <v>1175</v>
      </c>
      <c r="AU214" s="45">
        <v>2695</v>
      </c>
      <c r="AV214" s="51">
        <v>3125</v>
      </c>
    </row>
    <row r="215" spans="2:48" s="23" customFormat="1" ht="16.5" customHeight="1" x14ac:dyDescent="0.2">
      <c r="B215" s="147">
        <v>45733</v>
      </c>
      <c r="C215" s="180">
        <v>133366</v>
      </c>
      <c r="D215" s="178">
        <v>123680</v>
      </c>
      <c r="E215" s="179">
        <v>109672</v>
      </c>
      <c r="F215" s="177">
        <v>452</v>
      </c>
      <c r="G215" s="178">
        <v>278</v>
      </c>
      <c r="H215" s="178">
        <v>377</v>
      </c>
      <c r="I215" s="178">
        <v>120</v>
      </c>
      <c r="J215" s="178">
        <v>186</v>
      </c>
      <c r="K215" s="178">
        <v>27</v>
      </c>
      <c r="L215" s="178">
        <v>222</v>
      </c>
      <c r="M215" s="178">
        <v>105</v>
      </c>
      <c r="N215" s="178">
        <v>112</v>
      </c>
      <c r="O215" s="178">
        <v>139</v>
      </c>
      <c r="P215" s="178">
        <v>164</v>
      </c>
      <c r="Q215" s="178">
        <v>846</v>
      </c>
      <c r="R215" s="178">
        <v>344</v>
      </c>
      <c r="S215" s="178">
        <v>69</v>
      </c>
      <c r="T215" s="178">
        <v>356</v>
      </c>
      <c r="U215" s="178">
        <v>491</v>
      </c>
      <c r="V215" s="178">
        <v>46</v>
      </c>
      <c r="W215" s="178">
        <v>71</v>
      </c>
      <c r="X215" s="178">
        <v>557</v>
      </c>
      <c r="Y215" s="178">
        <v>586</v>
      </c>
      <c r="Z215" s="178">
        <v>115</v>
      </c>
      <c r="AA215" s="178">
        <v>28</v>
      </c>
      <c r="AB215" s="178">
        <v>28</v>
      </c>
      <c r="AC215" s="178">
        <v>93</v>
      </c>
      <c r="AD215" s="178">
        <v>78</v>
      </c>
      <c r="AE215" s="178">
        <v>178</v>
      </c>
      <c r="AF215" s="178">
        <v>543</v>
      </c>
      <c r="AG215" s="178">
        <v>276</v>
      </c>
      <c r="AH215" s="178">
        <v>175</v>
      </c>
      <c r="AI215" s="178">
        <v>50</v>
      </c>
      <c r="AJ215" s="178">
        <v>973</v>
      </c>
      <c r="AK215" s="178">
        <v>64</v>
      </c>
      <c r="AL215" s="178">
        <v>770</v>
      </c>
      <c r="AM215" s="178">
        <v>126</v>
      </c>
      <c r="AN215" s="178">
        <v>55</v>
      </c>
      <c r="AO215" s="178">
        <v>227</v>
      </c>
      <c r="AP215" s="179">
        <v>71</v>
      </c>
      <c r="AR215" s="205">
        <v>1662</v>
      </c>
      <c r="AS215" s="45">
        <v>520</v>
      </c>
      <c r="AT215" s="45">
        <v>1259</v>
      </c>
      <c r="AU215" s="45">
        <v>2627</v>
      </c>
      <c r="AV215" s="51">
        <v>3330</v>
      </c>
    </row>
    <row r="216" spans="2:48" s="23" customFormat="1" ht="16.5" customHeight="1" x14ac:dyDescent="0.2">
      <c r="B216" s="147">
        <v>45740</v>
      </c>
      <c r="C216" s="180">
        <v>130844</v>
      </c>
      <c r="D216" s="178">
        <v>121289</v>
      </c>
      <c r="E216" s="179">
        <v>108871</v>
      </c>
      <c r="F216" s="177">
        <v>505</v>
      </c>
      <c r="G216" s="178">
        <v>294</v>
      </c>
      <c r="H216" s="178">
        <v>310</v>
      </c>
      <c r="I216" s="178">
        <v>112</v>
      </c>
      <c r="J216" s="178">
        <v>158</v>
      </c>
      <c r="K216" s="178">
        <v>32</v>
      </c>
      <c r="L216" s="178">
        <v>207</v>
      </c>
      <c r="M216" s="178">
        <v>88</v>
      </c>
      <c r="N216" s="178">
        <v>105</v>
      </c>
      <c r="O216" s="178">
        <v>129</v>
      </c>
      <c r="P216" s="178">
        <v>155</v>
      </c>
      <c r="Q216" s="178">
        <v>787</v>
      </c>
      <c r="R216" s="178">
        <v>328</v>
      </c>
      <c r="S216" s="178">
        <v>68</v>
      </c>
      <c r="T216" s="178">
        <v>314</v>
      </c>
      <c r="U216" s="178">
        <v>455</v>
      </c>
      <c r="V216" s="178">
        <v>22</v>
      </c>
      <c r="W216" s="178">
        <v>62</v>
      </c>
      <c r="X216" s="178">
        <v>539</v>
      </c>
      <c r="Y216" s="178">
        <v>549</v>
      </c>
      <c r="Z216" s="178">
        <v>109</v>
      </c>
      <c r="AA216" s="178">
        <v>28</v>
      </c>
      <c r="AB216" s="178">
        <v>28</v>
      </c>
      <c r="AC216" s="178">
        <v>77</v>
      </c>
      <c r="AD216" s="178">
        <v>61</v>
      </c>
      <c r="AE216" s="178">
        <v>172</v>
      </c>
      <c r="AF216" s="178">
        <v>529</v>
      </c>
      <c r="AG216" s="178">
        <v>241</v>
      </c>
      <c r="AH216" s="178">
        <v>148</v>
      </c>
      <c r="AI216" s="178">
        <v>54</v>
      </c>
      <c r="AJ216" s="178">
        <v>909</v>
      </c>
      <c r="AK216" s="178">
        <v>55</v>
      </c>
      <c r="AL216" s="178">
        <v>760</v>
      </c>
      <c r="AM216" s="178">
        <v>128</v>
      </c>
      <c r="AN216" s="178">
        <v>52</v>
      </c>
      <c r="AO216" s="178">
        <v>202</v>
      </c>
      <c r="AP216" s="179">
        <v>51</v>
      </c>
      <c r="AR216" s="205">
        <v>1618</v>
      </c>
      <c r="AS216" s="45">
        <v>477</v>
      </c>
      <c r="AT216" s="45">
        <v>1183</v>
      </c>
      <c r="AU216" s="45">
        <v>2416</v>
      </c>
      <c r="AV216" s="51">
        <v>3129</v>
      </c>
    </row>
    <row r="217" spans="2:48" s="23" customFormat="1" ht="16.5" customHeight="1" x14ac:dyDescent="0.2">
      <c r="B217" s="147">
        <v>45747</v>
      </c>
      <c r="C217" s="180">
        <v>126525</v>
      </c>
      <c r="D217" s="178">
        <v>117158</v>
      </c>
      <c r="E217" s="179">
        <v>104339</v>
      </c>
      <c r="F217" s="177">
        <v>483</v>
      </c>
      <c r="G217" s="178">
        <v>271</v>
      </c>
      <c r="H217" s="178">
        <v>340</v>
      </c>
      <c r="I217" s="178">
        <v>97</v>
      </c>
      <c r="J217" s="178">
        <v>181</v>
      </c>
      <c r="K217" s="178">
        <v>25</v>
      </c>
      <c r="L217" s="178">
        <v>209</v>
      </c>
      <c r="M217" s="178">
        <v>93</v>
      </c>
      <c r="N217" s="178">
        <v>122</v>
      </c>
      <c r="O217" s="178">
        <v>144</v>
      </c>
      <c r="P217" s="178">
        <v>140</v>
      </c>
      <c r="Q217" s="178">
        <v>718</v>
      </c>
      <c r="R217" s="178">
        <v>345</v>
      </c>
      <c r="S217" s="178">
        <v>65</v>
      </c>
      <c r="T217" s="178">
        <v>328</v>
      </c>
      <c r="U217" s="178">
        <v>483</v>
      </c>
      <c r="V217" s="178">
        <v>32</v>
      </c>
      <c r="W217" s="178">
        <v>70</v>
      </c>
      <c r="X217" s="178">
        <v>527</v>
      </c>
      <c r="Y217" s="178">
        <v>602</v>
      </c>
      <c r="Z217" s="178">
        <v>117</v>
      </c>
      <c r="AA217" s="178">
        <v>47</v>
      </c>
      <c r="AB217" s="178">
        <v>21</v>
      </c>
      <c r="AC217" s="178">
        <v>76</v>
      </c>
      <c r="AD217" s="178">
        <v>72</v>
      </c>
      <c r="AE217" s="178">
        <v>168</v>
      </c>
      <c r="AF217" s="178">
        <v>491</v>
      </c>
      <c r="AG217" s="178">
        <v>269</v>
      </c>
      <c r="AH217" s="178">
        <v>155</v>
      </c>
      <c r="AI217" s="178">
        <v>67</v>
      </c>
      <c r="AJ217" s="178">
        <v>820</v>
      </c>
      <c r="AK217" s="178">
        <v>53</v>
      </c>
      <c r="AL217" s="178">
        <v>763</v>
      </c>
      <c r="AM217" s="178">
        <v>114</v>
      </c>
      <c r="AN217" s="178">
        <v>56</v>
      </c>
      <c r="AO217" s="178">
        <v>208</v>
      </c>
      <c r="AP217" s="179">
        <v>60</v>
      </c>
      <c r="AR217" s="205">
        <v>1606</v>
      </c>
      <c r="AS217" s="45">
        <v>499</v>
      </c>
      <c r="AT217" s="45">
        <v>1128</v>
      </c>
      <c r="AU217" s="45">
        <v>2543</v>
      </c>
      <c r="AV217" s="51">
        <v>3056</v>
      </c>
    </row>
    <row r="218" spans="2:48" s="23" customFormat="1" ht="16.5" customHeight="1" x14ac:dyDescent="0.2">
      <c r="B218" s="147">
        <v>45754</v>
      </c>
      <c r="C218" s="180">
        <v>122650</v>
      </c>
      <c r="D218" s="178">
        <v>113157</v>
      </c>
      <c r="E218" s="179">
        <v>98957</v>
      </c>
      <c r="F218" s="177">
        <v>456</v>
      </c>
      <c r="G218" s="178">
        <v>252</v>
      </c>
      <c r="H218" s="178">
        <v>309</v>
      </c>
      <c r="I218" s="178">
        <v>122</v>
      </c>
      <c r="J218" s="178">
        <v>175</v>
      </c>
      <c r="K218" s="178">
        <v>33</v>
      </c>
      <c r="L218" s="178">
        <v>196</v>
      </c>
      <c r="M218" s="178">
        <v>70</v>
      </c>
      <c r="N218" s="178">
        <v>101</v>
      </c>
      <c r="O218" s="178">
        <v>92</v>
      </c>
      <c r="P218" s="178">
        <v>167</v>
      </c>
      <c r="Q218" s="178">
        <v>726</v>
      </c>
      <c r="R218" s="178">
        <v>306</v>
      </c>
      <c r="S218" s="178">
        <v>54</v>
      </c>
      <c r="T218" s="178">
        <v>291</v>
      </c>
      <c r="U218" s="178">
        <v>430</v>
      </c>
      <c r="V218" s="178">
        <v>35</v>
      </c>
      <c r="W218" s="178">
        <v>61</v>
      </c>
      <c r="X218" s="178">
        <v>521</v>
      </c>
      <c r="Y218" s="178">
        <v>564</v>
      </c>
      <c r="Z218" s="178">
        <v>100</v>
      </c>
      <c r="AA218" s="178">
        <v>38</v>
      </c>
      <c r="AB218" s="178">
        <v>23</v>
      </c>
      <c r="AC218" s="178">
        <v>93</v>
      </c>
      <c r="AD218" s="178">
        <v>75</v>
      </c>
      <c r="AE218" s="178">
        <v>160</v>
      </c>
      <c r="AF218" s="178">
        <v>461</v>
      </c>
      <c r="AG218" s="178">
        <v>290</v>
      </c>
      <c r="AH218" s="178">
        <v>152</v>
      </c>
      <c r="AI218" s="178">
        <v>68</v>
      </c>
      <c r="AJ218" s="178">
        <v>855</v>
      </c>
      <c r="AK218" s="178">
        <v>44</v>
      </c>
      <c r="AL218" s="178">
        <v>762</v>
      </c>
      <c r="AM218" s="178">
        <v>110</v>
      </c>
      <c r="AN218" s="178">
        <v>54</v>
      </c>
      <c r="AO218" s="178">
        <v>202</v>
      </c>
      <c r="AP218" s="179">
        <v>63</v>
      </c>
      <c r="AR218" s="205">
        <v>1543</v>
      </c>
      <c r="AS218" s="45">
        <v>430</v>
      </c>
      <c r="AT218" s="45">
        <v>1086</v>
      </c>
      <c r="AU218" s="45">
        <v>2391</v>
      </c>
      <c r="AV218" s="51">
        <v>3061</v>
      </c>
    </row>
    <row r="219" spans="2:48" s="23" customFormat="1" ht="16.5" customHeight="1" x14ac:dyDescent="0.2">
      <c r="B219" s="147">
        <v>45761</v>
      </c>
      <c r="C219" s="180">
        <v>119444</v>
      </c>
      <c r="D219" s="178">
        <v>109870</v>
      </c>
      <c r="E219" s="179">
        <v>97137</v>
      </c>
      <c r="F219" s="177">
        <v>505</v>
      </c>
      <c r="G219" s="178">
        <v>235</v>
      </c>
      <c r="H219" s="178">
        <v>298</v>
      </c>
      <c r="I219" s="178">
        <v>84</v>
      </c>
      <c r="J219" s="178">
        <v>137</v>
      </c>
      <c r="K219" s="178">
        <v>37</v>
      </c>
      <c r="L219" s="178">
        <v>204</v>
      </c>
      <c r="M219" s="178">
        <v>88</v>
      </c>
      <c r="N219" s="178">
        <v>106</v>
      </c>
      <c r="O219" s="178">
        <v>138</v>
      </c>
      <c r="P219" s="178">
        <v>148</v>
      </c>
      <c r="Q219" s="178">
        <v>654</v>
      </c>
      <c r="R219" s="178">
        <v>306</v>
      </c>
      <c r="S219" s="178">
        <v>54</v>
      </c>
      <c r="T219" s="178">
        <v>297</v>
      </c>
      <c r="U219" s="178">
        <v>389</v>
      </c>
      <c r="V219" s="178">
        <v>37</v>
      </c>
      <c r="W219" s="178">
        <v>72</v>
      </c>
      <c r="X219" s="178">
        <v>489</v>
      </c>
      <c r="Y219" s="178">
        <v>559</v>
      </c>
      <c r="Z219" s="178">
        <v>98</v>
      </c>
      <c r="AA219" s="178">
        <v>33</v>
      </c>
      <c r="AB219" s="178">
        <v>24</v>
      </c>
      <c r="AC219" s="178">
        <v>68</v>
      </c>
      <c r="AD219" s="178">
        <v>69</v>
      </c>
      <c r="AE219" s="178">
        <v>149</v>
      </c>
      <c r="AF219" s="178">
        <v>429</v>
      </c>
      <c r="AG219" s="178">
        <v>237</v>
      </c>
      <c r="AH219" s="178">
        <v>170</v>
      </c>
      <c r="AI219" s="178">
        <v>58</v>
      </c>
      <c r="AJ219" s="178">
        <v>790</v>
      </c>
      <c r="AK219" s="178">
        <v>51</v>
      </c>
      <c r="AL219" s="178">
        <v>684</v>
      </c>
      <c r="AM219" s="178">
        <v>125</v>
      </c>
      <c r="AN219" s="178">
        <v>43</v>
      </c>
      <c r="AO219" s="178">
        <v>144</v>
      </c>
      <c r="AP219" s="179">
        <v>65</v>
      </c>
      <c r="AR219" s="205">
        <v>1500</v>
      </c>
      <c r="AS219" s="45">
        <v>480</v>
      </c>
      <c r="AT219" s="45">
        <v>1014</v>
      </c>
      <c r="AU219" s="45">
        <v>2284</v>
      </c>
      <c r="AV219" s="51">
        <v>2796</v>
      </c>
    </row>
    <row r="220" spans="2:48" s="23" customFormat="1" ht="16.5" customHeight="1" x14ac:dyDescent="0.2">
      <c r="B220" s="147">
        <v>45768</v>
      </c>
      <c r="C220" s="180">
        <v>130965</v>
      </c>
      <c r="D220" s="178">
        <v>122151</v>
      </c>
      <c r="E220" s="179">
        <v>108645</v>
      </c>
      <c r="F220" s="177">
        <v>558</v>
      </c>
      <c r="G220" s="178">
        <v>308</v>
      </c>
      <c r="H220" s="178">
        <v>335</v>
      </c>
      <c r="I220" s="178">
        <v>132</v>
      </c>
      <c r="J220" s="178">
        <v>232</v>
      </c>
      <c r="K220" s="178">
        <v>37</v>
      </c>
      <c r="L220" s="178">
        <v>221</v>
      </c>
      <c r="M220" s="178">
        <v>87</v>
      </c>
      <c r="N220" s="178">
        <v>118</v>
      </c>
      <c r="O220" s="178">
        <v>124</v>
      </c>
      <c r="P220" s="178">
        <v>148</v>
      </c>
      <c r="Q220" s="178">
        <v>773</v>
      </c>
      <c r="R220" s="178">
        <v>338</v>
      </c>
      <c r="S220" s="178">
        <v>62</v>
      </c>
      <c r="T220" s="178">
        <v>358</v>
      </c>
      <c r="U220" s="178">
        <v>422</v>
      </c>
      <c r="V220" s="178">
        <v>34</v>
      </c>
      <c r="W220" s="178">
        <v>77</v>
      </c>
      <c r="X220" s="178">
        <v>583</v>
      </c>
      <c r="Y220" s="178">
        <v>590</v>
      </c>
      <c r="Z220" s="178">
        <v>103</v>
      </c>
      <c r="AA220" s="178">
        <v>38</v>
      </c>
      <c r="AB220" s="178">
        <v>38</v>
      </c>
      <c r="AC220" s="178">
        <v>78</v>
      </c>
      <c r="AD220" s="178">
        <v>81</v>
      </c>
      <c r="AE220" s="178">
        <v>155</v>
      </c>
      <c r="AF220" s="178">
        <v>461</v>
      </c>
      <c r="AG220" s="178">
        <v>227</v>
      </c>
      <c r="AH220" s="178">
        <v>188</v>
      </c>
      <c r="AI220" s="178">
        <v>58</v>
      </c>
      <c r="AJ220" s="178">
        <v>797</v>
      </c>
      <c r="AK220" s="178">
        <v>58</v>
      </c>
      <c r="AL220" s="178">
        <v>715</v>
      </c>
      <c r="AM220" s="178">
        <v>125</v>
      </c>
      <c r="AN220" s="178">
        <v>53</v>
      </c>
      <c r="AO220" s="178">
        <v>177</v>
      </c>
      <c r="AP220" s="179">
        <v>60</v>
      </c>
      <c r="AR220" s="205">
        <v>1823</v>
      </c>
      <c r="AS220" s="45">
        <v>477</v>
      </c>
      <c r="AT220" s="45">
        <v>1173</v>
      </c>
      <c r="AU220" s="45">
        <v>2557</v>
      </c>
      <c r="AV220" s="51">
        <v>2919</v>
      </c>
    </row>
    <row r="221" spans="2:48" s="23" customFormat="1" ht="16.5" customHeight="1" x14ac:dyDescent="0.2">
      <c r="B221" s="147">
        <v>45775</v>
      </c>
      <c r="C221" s="180">
        <v>127732</v>
      </c>
      <c r="D221" s="178">
        <v>118404</v>
      </c>
      <c r="E221" s="179">
        <v>104536</v>
      </c>
      <c r="F221" s="177">
        <v>532</v>
      </c>
      <c r="G221" s="178">
        <v>294</v>
      </c>
      <c r="H221" s="178">
        <v>339</v>
      </c>
      <c r="I221" s="178">
        <v>134</v>
      </c>
      <c r="J221" s="178">
        <v>184</v>
      </c>
      <c r="K221" s="178">
        <v>32</v>
      </c>
      <c r="L221" s="178">
        <v>222</v>
      </c>
      <c r="M221" s="178">
        <v>85</v>
      </c>
      <c r="N221" s="178">
        <v>117</v>
      </c>
      <c r="O221" s="178">
        <v>129</v>
      </c>
      <c r="P221" s="178">
        <v>138</v>
      </c>
      <c r="Q221" s="178">
        <v>807</v>
      </c>
      <c r="R221" s="178">
        <v>358</v>
      </c>
      <c r="S221" s="178">
        <v>70</v>
      </c>
      <c r="T221" s="178">
        <v>306</v>
      </c>
      <c r="U221" s="178">
        <v>453</v>
      </c>
      <c r="V221" s="178">
        <v>36</v>
      </c>
      <c r="W221" s="178">
        <v>82</v>
      </c>
      <c r="X221" s="178">
        <v>561</v>
      </c>
      <c r="Y221" s="178">
        <v>586</v>
      </c>
      <c r="Z221" s="178">
        <v>111</v>
      </c>
      <c r="AA221" s="178">
        <v>20</v>
      </c>
      <c r="AB221" s="178">
        <v>27</v>
      </c>
      <c r="AC221" s="178">
        <v>69</v>
      </c>
      <c r="AD221" s="178">
        <v>70</v>
      </c>
      <c r="AE221" s="178">
        <v>178</v>
      </c>
      <c r="AF221" s="178">
        <v>480</v>
      </c>
      <c r="AG221" s="178">
        <v>228</v>
      </c>
      <c r="AH221" s="178">
        <v>181</v>
      </c>
      <c r="AI221" s="178">
        <v>58</v>
      </c>
      <c r="AJ221" s="178">
        <v>847</v>
      </c>
      <c r="AK221" s="178">
        <v>55</v>
      </c>
      <c r="AL221" s="178">
        <v>692</v>
      </c>
      <c r="AM221" s="178">
        <v>124</v>
      </c>
      <c r="AN221" s="178">
        <v>46</v>
      </c>
      <c r="AO221" s="178">
        <v>170</v>
      </c>
      <c r="AP221" s="179">
        <v>61</v>
      </c>
      <c r="AR221" s="205">
        <v>1737</v>
      </c>
      <c r="AS221" s="45">
        <v>469</v>
      </c>
      <c r="AT221" s="45">
        <v>1235</v>
      </c>
      <c r="AU221" s="45">
        <v>2499</v>
      </c>
      <c r="AV221" s="51">
        <v>2942</v>
      </c>
    </row>
  </sheetData>
  <mergeCells count="7">
    <mergeCell ref="B3:E5"/>
    <mergeCell ref="F5:AP5"/>
    <mergeCell ref="F6:L6"/>
    <mergeCell ref="M6:P6"/>
    <mergeCell ref="Q6:S6"/>
    <mergeCell ref="T6:AE6"/>
    <mergeCell ref="AF6:AP6"/>
  </mergeCells>
  <hyperlinks>
    <hyperlink ref="B2" location="Contents!A1" display="Contents" xr:uid="{B8FC112F-3286-4F7D-9898-D1F36DD2F0E0}"/>
  </hyperlinks>
  <pageMargins left="0.7" right="0.7" top="0.75" bottom="0.75" header="0.3" footer="0.3"/>
  <pageSetup paperSize="9"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26C38-5249-4B4E-971F-204AEABC3CDB}">
  <sheetPr codeName="Sheet25">
    <tabColor rgb="FFFF0000"/>
  </sheetPr>
  <dimension ref="A1:AK132"/>
  <sheetViews>
    <sheetView topLeftCell="A63" zoomScale="85" zoomScaleNormal="85" workbookViewId="0">
      <selection activeCell="H67" sqref="H67"/>
    </sheetView>
  </sheetViews>
  <sheetFormatPr defaultColWidth="8.796875" defaultRowHeight="15" x14ac:dyDescent="0.2"/>
  <cols>
    <col min="1" max="8" width="8.796875" style="256"/>
    <col min="9" max="9" width="14.69921875" style="256" customWidth="1"/>
    <col min="10" max="13" width="11.19921875" style="256" customWidth="1"/>
    <col min="14" max="14" width="9.796875" style="256" bestFit="1" customWidth="1"/>
    <col min="15" max="15" width="8.796875" style="256"/>
    <col min="16" max="16" width="10.296875" style="256" bestFit="1" customWidth="1"/>
    <col min="17" max="18" width="8.796875" style="256"/>
    <col min="19" max="19" width="8.796875" style="166"/>
    <col min="20" max="26" width="8.796875" style="256"/>
    <col min="27" max="27" width="13.8984375" style="256" bestFit="1" customWidth="1"/>
    <col min="28" max="28" width="11.8984375" style="256" bestFit="1" customWidth="1"/>
    <col min="29" max="29" width="23" style="256" customWidth="1"/>
    <col min="30" max="30" width="12.59765625" style="256" bestFit="1" customWidth="1"/>
    <col min="31" max="31" width="14.796875" style="256" bestFit="1" customWidth="1"/>
    <col min="32" max="32" width="8.796875" style="256"/>
    <col min="33" max="33" width="123.296875" style="256" bestFit="1" customWidth="1"/>
    <col min="34" max="16384" width="8.796875" style="256"/>
  </cols>
  <sheetData>
    <row r="1" spans="1:19" s="250" customFormat="1" x14ac:dyDescent="0.2">
      <c r="A1" s="398" t="s">
        <v>471</v>
      </c>
      <c r="B1" s="398"/>
      <c r="C1" s="275" t="e">
        <f>#REF!</f>
        <v>#REF!</v>
      </c>
      <c r="S1" s="251"/>
    </row>
    <row r="2" spans="1:19" s="250" customFormat="1" x14ac:dyDescent="0.2">
      <c r="A2" s="398" t="s">
        <v>472</v>
      </c>
      <c r="B2" s="398"/>
      <c r="C2" s="276" t="e">
        <f>MONTH(C1)</f>
        <v>#REF!</v>
      </c>
      <c r="S2" s="251"/>
    </row>
    <row r="3" spans="1:19" s="250" customFormat="1" x14ac:dyDescent="0.2">
      <c r="A3" s="398" t="s">
        <v>473</v>
      </c>
      <c r="B3" s="398"/>
      <c r="C3" s="276" t="e">
        <f>IF(C2=1,"January",
IF(C2=2,"February",
IF(C2=3,"March",
IF(C2=4,"April",
IF(C2=5,"May",
IF(C2=6,"June",
IF(C2=7,"July",
IF(C2=8,"August",
IF(C2=9,"September",
IF(C2=10,"October",
IF(C2=11,"November",
IF(C2=12,"December",))))))))))))</f>
        <v>#REF!</v>
      </c>
      <c r="S3" s="251"/>
    </row>
    <row r="4" spans="1:19" s="250" customFormat="1" x14ac:dyDescent="0.2">
      <c r="A4" s="398" t="s">
        <v>474</v>
      </c>
      <c r="B4" s="398"/>
      <c r="C4" s="276" t="e">
        <f>MONTH(C1-1)</f>
        <v>#REF!</v>
      </c>
      <c r="S4" s="251"/>
    </row>
    <row r="5" spans="1:19" s="250" customFormat="1" x14ac:dyDescent="0.2">
      <c r="A5" s="398" t="s">
        <v>475</v>
      </c>
      <c r="B5" s="398"/>
      <c r="C5" s="276" t="e">
        <f>IF(C4=1,"January",
IF(C4=2,"February",
IF(C4=3,"March",
IF(C4=4,"April",
IF(C4=5,"May",
IF(C4=6,"June",
IF(C4=7,"July",
IF(C4=8,"August",
IF(C4=9,"September",
IF(C4=10,"October",
IF(C4=11,"November",
IF(C4=12,"December",))))))))))))</f>
        <v>#REF!</v>
      </c>
      <c r="S5" s="251"/>
    </row>
    <row r="6" spans="1:19" s="250" customFormat="1" x14ac:dyDescent="0.2">
      <c r="A6" s="398" t="s">
        <v>476</v>
      </c>
      <c r="B6" s="398"/>
      <c r="C6" s="276" t="e">
        <f>YEAR(C1)</f>
        <v>#REF!</v>
      </c>
      <c r="S6" s="251"/>
    </row>
    <row r="7" spans="1:19" s="250" customFormat="1" x14ac:dyDescent="0.2">
      <c r="A7" s="398" t="s">
        <v>511</v>
      </c>
      <c r="B7" s="398"/>
      <c r="C7" s="276" t="e">
        <f>YEAR(#REF!)</f>
        <v>#REF!</v>
      </c>
      <c r="S7" s="251"/>
    </row>
    <row r="8" spans="1:19" s="250" customFormat="1" x14ac:dyDescent="0.2">
      <c r="A8" s="261"/>
      <c r="S8" s="251"/>
    </row>
    <row r="9" spans="1:19" s="262" customFormat="1" ht="30" x14ac:dyDescent="0.2">
      <c r="A9" s="399" t="s">
        <v>477</v>
      </c>
      <c r="B9" s="399"/>
      <c r="C9" s="399"/>
      <c r="D9" s="399"/>
      <c r="E9" s="399"/>
      <c r="F9" s="399"/>
      <c r="G9" s="399"/>
      <c r="H9" s="399"/>
      <c r="I9" s="399"/>
      <c r="J9" s="399"/>
      <c r="K9" s="399"/>
      <c r="L9" s="272" t="s">
        <v>478</v>
      </c>
      <c r="M9" s="250"/>
      <c r="N9" s="250" t="s">
        <v>479</v>
      </c>
      <c r="O9" s="251" t="s">
        <v>431</v>
      </c>
      <c r="P9" s="251" t="s">
        <v>480</v>
      </c>
      <c r="Q9" s="250" t="s">
        <v>432</v>
      </c>
      <c r="R9" s="250" t="s">
        <v>481</v>
      </c>
    </row>
    <row r="10" spans="1:19" s="262" customFormat="1" x14ac:dyDescent="0.2">
      <c r="A10" s="398" t="s">
        <v>220</v>
      </c>
      <c r="B10" s="398"/>
      <c r="C10" s="398"/>
      <c r="D10" s="398"/>
      <c r="E10" s="398"/>
      <c r="F10" s="398"/>
      <c r="G10" s="398"/>
      <c r="H10" s="398"/>
      <c r="I10" s="398"/>
      <c r="J10" s="398"/>
      <c r="K10" s="398"/>
      <c r="L10" s="274" t="e">
        <f>#REF!</f>
        <v>#REF!</v>
      </c>
      <c r="M10" s="250"/>
      <c r="N10" s="250" t="s">
        <v>482</v>
      </c>
      <c r="O10" s="252" t="e">
        <f>SUM(L10:L11)</f>
        <v>#REF!</v>
      </c>
      <c r="P10" s="253" t="e">
        <f>O10/$O$14</f>
        <v>#REF!</v>
      </c>
      <c r="Q10" s="252">
        <f>'Table 4 - Previous month'!N6</f>
        <v>258549</v>
      </c>
      <c r="R10" s="253">
        <f>Q10/$Q$14</f>
        <v>0.85353928837887982</v>
      </c>
    </row>
    <row r="11" spans="1:19" s="250" customFormat="1" x14ac:dyDescent="0.2">
      <c r="A11" s="398" t="s">
        <v>222</v>
      </c>
      <c r="B11" s="398"/>
      <c r="C11" s="398"/>
      <c r="D11" s="398"/>
      <c r="E11" s="398"/>
      <c r="F11" s="398"/>
      <c r="G11" s="398"/>
      <c r="H11" s="398"/>
      <c r="I11" s="398"/>
      <c r="J11" s="398"/>
      <c r="K11" s="398"/>
      <c r="L11" s="274" t="e">
        <f>#REF!</f>
        <v>#REF!</v>
      </c>
      <c r="N11" s="250" t="s">
        <v>483</v>
      </c>
      <c r="O11" s="252" t="e">
        <f>SUM(L12:L14)</f>
        <v>#REF!</v>
      </c>
      <c r="P11" s="253" t="e">
        <f>O11/$O$14</f>
        <v>#REF!</v>
      </c>
      <c r="Q11" s="252">
        <f>'Table 4 - Previous month'!O6</f>
        <v>29745</v>
      </c>
      <c r="R11" s="253">
        <f>Q11/$Q$14</f>
        <v>9.819618769683805E-2</v>
      </c>
      <c r="S11" s="251"/>
    </row>
    <row r="12" spans="1:19" s="250" customFormat="1" x14ac:dyDescent="0.2">
      <c r="A12" s="398" t="s">
        <v>224</v>
      </c>
      <c r="B12" s="398"/>
      <c r="C12" s="398"/>
      <c r="D12" s="398"/>
      <c r="E12" s="398"/>
      <c r="F12" s="398"/>
      <c r="G12" s="398"/>
      <c r="H12" s="398"/>
      <c r="I12" s="398"/>
      <c r="J12" s="398"/>
      <c r="K12" s="398"/>
      <c r="L12" s="274" t="e">
        <f>#REF!</f>
        <v>#REF!</v>
      </c>
      <c r="N12" s="250" t="s">
        <v>484</v>
      </c>
      <c r="O12" s="252" t="e">
        <f>SUM(L15)</f>
        <v>#REF!</v>
      </c>
      <c r="P12" s="253" t="e">
        <f>O12/$O$14</f>
        <v>#REF!</v>
      </c>
      <c r="Q12" s="252">
        <f>'Table 4 - Previous month'!P6</f>
        <v>9739</v>
      </c>
      <c r="R12" s="253">
        <f>Q12/$Q$14</f>
        <v>3.2151039568986579E-2</v>
      </c>
    </row>
    <row r="13" spans="1:19" s="250" customFormat="1" x14ac:dyDescent="0.2">
      <c r="A13" s="398" t="s">
        <v>226</v>
      </c>
      <c r="B13" s="398"/>
      <c r="C13" s="398"/>
      <c r="D13" s="398"/>
      <c r="E13" s="398"/>
      <c r="F13" s="398"/>
      <c r="G13" s="398"/>
      <c r="H13" s="398"/>
      <c r="I13" s="398"/>
      <c r="J13" s="398"/>
      <c r="K13" s="398"/>
      <c r="L13" s="274" t="e">
        <f>#REF!</f>
        <v>#REF!</v>
      </c>
      <c r="N13" s="250" t="s">
        <v>485</v>
      </c>
      <c r="O13" s="252" t="e">
        <f>SUM(L16:L17)</f>
        <v>#REF!</v>
      </c>
      <c r="P13" s="253" t="e">
        <f>O13/$O$14</f>
        <v>#REF!</v>
      </c>
      <c r="Q13" s="252">
        <f>'Table 4 - Previous month'!Q6</f>
        <v>4881</v>
      </c>
      <c r="R13" s="253">
        <f>Q13/$Q$14</f>
        <v>1.6113484355295561E-2</v>
      </c>
    </row>
    <row r="14" spans="1:19" s="250" customFormat="1" x14ac:dyDescent="0.2">
      <c r="A14" s="398" t="s">
        <v>227</v>
      </c>
      <c r="B14" s="398"/>
      <c r="C14" s="398"/>
      <c r="D14" s="398"/>
      <c r="E14" s="398"/>
      <c r="F14" s="398"/>
      <c r="G14" s="398"/>
      <c r="H14" s="398"/>
      <c r="I14" s="398"/>
      <c r="J14" s="398"/>
      <c r="K14" s="398"/>
      <c r="L14" s="274" t="e">
        <f>#REF!</f>
        <v>#REF!</v>
      </c>
      <c r="N14" s="250" t="s">
        <v>205</v>
      </c>
      <c r="O14" s="252" t="e">
        <f>SUM(L10:L17)</f>
        <v>#REF!</v>
      </c>
      <c r="P14" s="251"/>
      <c r="Q14" s="252">
        <f>SUM(Q10:Q13)</f>
        <v>302914</v>
      </c>
      <c r="R14" s="252"/>
    </row>
    <row r="15" spans="1:19" s="250" customFormat="1" x14ac:dyDescent="0.2">
      <c r="A15" s="398" t="s">
        <v>228</v>
      </c>
      <c r="B15" s="398"/>
      <c r="C15" s="398"/>
      <c r="D15" s="398"/>
      <c r="E15" s="398"/>
      <c r="F15" s="398"/>
      <c r="G15" s="398"/>
      <c r="H15" s="398"/>
      <c r="I15" s="398"/>
      <c r="J15" s="398"/>
      <c r="K15" s="398"/>
      <c r="L15" s="274" t="e">
        <f>#REF!</f>
        <v>#REF!</v>
      </c>
      <c r="P15" s="251"/>
      <c r="R15" s="252"/>
    </row>
    <row r="16" spans="1:19" s="250" customFormat="1" x14ac:dyDescent="0.2">
      <c r="A16" s="398" t="s">
        <v>230</v>
      </c>
      <c r="B16" s="398"/>
      <c r="C16" s="398"/>
      <c r="D16" s="398"/>
      <c r="E16" s="398"/>
      <c r="F16" s="398"/>
      <c r="G16" s="398"/>
      <c r="H16" s="398"/>
      <c r="I16" s="398"/>
      <c r="J16" s="398"/>
      <c r="K16" s="398"/>
      <c r="L16" s="274" t="e">
        <f>#REF!</f>
        <v>#REF!</v>
      </c>
      <c r="P16" s="251"/>
      <c r="R16" s="252"/>
    </row>
    <row r="17" spans="1:32" s="250" customFormat="1" x14ac:dyDescent="0.2">
      <c r="A17" s="398" t="s">
        <v>231</v>
      </c>
      <c r="B17" s="398"/>
      <c r="C17" s="398"/>
      <c r="D17" s="398"/>
      <c r="E17" s="398"/>
      <c r="F17" s="398"/>
      <c r="G17" s="398"/>
      <c r="H17" s="398"/>
      <c r="I17" s="398"/>
      <c r="J17" s="398"/>
      <c r="K17" s="398"/>
      <c r="L17" s="274" t="e">
        <f>#REF!</f>
        <v>#REF!</v>
      </c>
      <c r="P17" s="251"/>
      <c r="R17" s="252"/>
    </row>
    <row r="18" spans="1:32" s="250" customFormat="1" x14ac:dyDescent="0.2"/>
    <row r="19" spans="1:32" s="250" customFormat="1" x14ac:dyDescent="0.2"/>
    <row r="20" spans="1:32" s="250" customFormat="1" x14ac:dyDescent="0.2"/>
    <row r="21" spans="1:32" s="250" customFormat="1" x14ac:dyDescent="0.2">
      <c r="A21" s="396" t="s">
        <v>486</v>
      </c>
      <c r="B21" s="397"/>
      <c r="C21" s="397"/>
      <c r="D21" s="397"/>
      <c r="E21" s="397"/>
      <c r="F21" s="397"/>
      <c r="G21" s="397"/>
      <c r="H21" s="397"/>
      <c r="I21" s="397"/>
      <c r="J21" s="397"/>
      <c r="K21" s="397"/>
      <c r="L21" s="397"/>
      <c r="M21" s="273" t="s">
        <v>431</v>
      </c>
      <c r="N21" s="273" t="s">
        <v>432</v>
      </c>
      <c r="P21" s="251" t="s">
        <v>431</v>
      </c>
      <c r="Q21" s="251" t="s">
        <v>480</v>
      </c>
      <c r="R21" s="251" t="s">
        <v>487</v>
      </c>
      <c r="S21" s="251" t="s">
        <v>488</v>
      </c>
      <c r="T21" s="251" t="s">
        <v>432</v>
      </c>
      <c r="U21" s="251" t="s">
        <v>481</v>
      </c>
      <c r="V21" s="251" t="s">
        <v>489</v>
      </c>
      <c r="W21" s="251" t="s">
        <v>490</v>
      </c>
      <c r="AA21" s="262"/>
      <c r="AB21" s="262"/>
      <c r="AE21" s="250" t="s">
        <v>491</v>
      </c>
    </row>
    <row r="22" spans="1:32" s="250" customFormat="1" x14ac:dyDescent="0.2">
      <c r="A22" s="396" t="s">
        <v>233</v>
      </c>
      <c r="B22" s="397"/>
      <c r="C22" s="397"/>
      <c r="D22" s="397"/>
      <c r="E22" s="397"/>
      <c r="F22" s="397"/>
      <c r="G22" s="397"/>
      <c r="H22" s="397"/>
      <c r="I22" s="397"/>
      <c r="J22" s="397"/>
      <c r="K22" s="397"/>
      <c r="L22" s="397"/>
      <c r="M22" s="280" t="e">
        <f>#REF!</f>
        <v>#REF!</v>
      </c>
      <c r="N22" s="280">
        <f>'Table 5 - Previous month'!E7</f>
        <v>506</v>
      </c>
      <c r="P22" s="252" t="e">
        <f>SUM(M22:M58)</f>
        <v>#REF!</v>
      </c>
      <c r="Q22" s="254" t="e">
        <f t="shared" ref="Q22:Q58" si="0">M22/$P$22</f>
        <v>#REF!</v>
      </c>
      <c r="R22" s="255" t="e">
        <f>MAX(M22:M58)</f>
        <v>#REF!</v>
      </c>
      <c r="S22" s="251" t="e">
        <f ca="1">OFFSET($A$21,MATCH(R22,$M$22:$M$58,0),)</f>
        <v>#REF!</v>
      </c>
      <c r="T22" s="252">
        <f>SUM(N22:N58)</f>
        <v>9308.75</v>
      </c>
      <c r="U22" s="254">
        <f t="shared" ref="U22:U58" si="1">N22/$T$22</f>
        <v>5.4357459379615954E-2</v>
      </c>
      <c r="V22" s="252">
        <f>MAX(N22:N58)</f>
        <v>966.25</v>
      </c>
      <c r="W22" s="250" t="str">
        <f ca="1">OFFSET($A$21,MATCH(V22,$N$22:$N$58,0),)</f>
        <v>Capacity – Bed-based rehabilitation, reablement or recovery services not yet available (Pathway 2)</v>
      </c>
      <c r="X22" s="255" t="e">
        <f>R22-V22</f>
        <v>#REF!</v>
      </c>
      <c r="Y22" s="251" t="e">
        <f>ABS(1-ABS(R22/V22))</f>
        <v>#REF!</v>
      </c>
      <c r="Z22" s="251" t="e">
        <f>TEXT(ABS(R22-V22),"0,0")</f>
        <v>#REF!</v>
      </c>
      <c r="AA22" s="251" t="e">
        <f>IF(X22=0,"the same as last month.",
IF(X22&lt;0,"a decrease of "&amp;TEXT(Y22,"0.0%")&amp;" points ("&amp;Z22&amp;") since the previous month. ",
"an increase of "&amp;TEXT(Y22,"0.0%")&amp;" points ("&amp;Z22&amp;") since the previous month. "))</f>
        <v>#REF!</v>
      </c>
      <c r="AB22" s="262"/>
      <c r="AC22" s="283" t="s">
        <v>423</v>
      </c>
      <c r="AD22" s="311" t="e">
        <f>SUM(M22:M28)</f>
        <v>#REF!</v>
      </c>
      <c r="AE22" s="252" t="e">
        <f>MAX(M22:M28)</f>
        <v>#REF!</v>
      </c>
      <c r="AF22" s="250" t="e">
        <f ca="1">OFFSET($A$21,MATCH($AE$22,$M$22:$M$28,0),)</f>
        <v>#REF!</v>
      </c>
    </row>
    <row r="23" spans="1:32" s="259" customFormat="1" x14ac:dyDescent="0.2">
      <c r="A23" s="396" t="s">
        <v>234</v>
      </c>
      <c r="B23" s="397"/>
      <c r="C23" s="397"/>
      <c r="D23" s="397"/>
      <c r="E23" s="397"/>
      <c r="F23" s="397"/>
      <c r="G23" s="397"/>
      <c r="H23" s="397"/>
      <c r="I23" s="397"/>
      <c r="J23" s="397"/>
      <c r="K23" s="397"/>
      <c r="L23" s="397"/>
      <c r="M23" s="281" t="e">
        <f>#REF!</f>
        <v>#REF!</v>
      </c>
      <c r="N23" s="281">
        <f>'Table 5 - Previous month'!F7</f>
        <v>291.5</v>
      </c>
      <c r="Q23" s="277" t="e">
        <f t="shared" si="0"/>
        <v>#REF!</v>
      </c>
      <c r="U23" s="277">
        <f t="shared" si="1"/>
        <v>3.1314623338257019E-2</v>
      </c>
      <c r="AC23" s="283" t="s">
        <v>466</v>
      </c>
      <c r="AD23" s="311" t="e">
        <f>SUM(M29:M32)</f>
        <v>#REF!</v>
      </c>
      <c r="AE23" s="252" t="e">
        <f>MAX(M29:M32)</f>
        <v>#REF!</v>
      </c>
      <c r="AF23" s="250" t="e">
        <f ca="1">OFFSET($A$28,MATCH($AE$23,$M$29:$M$32,0),)</f>
        <v>#REF!</v>
      </c>
    </row>
    <row r="24" spans="1:32" s="259" customFormat="1" x14ac:dyDescent="0.2">
      <c r="A24" s="396" t="s">
        <v>235</v>
      </c>
      <c r="B24" s="397"/>
      <c r="C24" s="397"/>
      <c r="D24" s="397"/>
      <c r="E24" s="397"/>
      <c r="F24" s="397"/>
      <c r="G24" s="397"/>
      <c r="H24" s="397"/>
      <c r="I24" s="397"/>
      <c r="J24" s="397"/>
      <c r="K24" s="397"/>
      <c r="L24" s="397"/>
      <c r="M24" s="281" t="e">
        <f>#REF!</f>
        <v>#REF!</v>
      </c>
      <c r="N24" s="281">
        <f>'Table 5 - Previous month'!G7</f>
        <v>377</v>
      </c>
      <c r="Q24" s="277" t="e">
        <f t="shared" si="0"/>
        <v>#REF!</v>
      </c>
      <c r="U24" s="277">
        <f t="shared" si="1"/>
        <v>4.0499530012085401E-2</v>
      </c>
      <c r="AC24" s="283" t="s">
        <v>425</v>
      </c>
      <c r="AD24" s="311" t="e">
        <f>SUM(M33:M35)</f>
        <v>#REF!</v>
      </c>
      <c r="AE24" s="252" t="e">
        <f>MAX(M33:M35)</f>
        <v>#REF!</v>
      </c>
      <c r="AF24" s="250" t="e">
        <f ca="1">OFFSET($A$32,MATCH($AE$24,$M$33:$M$35,0),)</f>
        <v>#REF!</v>
      </c>
    </row>
    <row r="25" spans="1:32" s="259" customFormat="1" x14ac:dyDescent="0.2">
      <c r="A25" s="396" t="s">
        <v>236</v>
      </c>
      <c r="B25" s="397"/>
      <c r="C25" s="397"/>
      <c r="D25" s="397"/>
      <c r="E25" s="397"/>
      <c r="F25" s="397"/>
      <c r="G25" s="397"/>
      <c r="H25" s="397"/>
      <c r="I25" s="397"/>
      <c r="J25" s="397"/>
      <c r="K25" s="397"/>
      <c r="L25" s="397"/>
      <c r="M25" s="281" t="e">
        <f>#REF!</f>
        <v>#REF!</v>
      </c>
      <c r="N25" s="281">
        <f>'Table 5 - Previous month'!H7</f>
        <v>114.75</v>
      </c>
      <c r="Q25" s="277" t="e">
        <f t="shared" si="0"/>
        <v>#REF!</v>
      </c>
      <c r="U25" s="277">
        <f t="shared" si="1"/>
        <v>1.2327111588559151E-2</v>
      </c>
      <c r="X25" s="277"/>
      <c r="AC25" s="283" t="s">
        <v>492</v>
      </c>
      <c r="AD25" s="311" t="e">
        <f>SUM(M36:M47)</f>
        <v>#REF!</v>
      </c>
      <c r="AE25" s="252" t="e">
        <f>MAX(M36:M47)</f>
        <v>#REF!</v>
      </c>
      <c r="AF25" s="250" t="e">
        <f ca="1">OFFSET($A$35,MATCH($AE$25,$M$36:$M$47,0),)</f>
        <v>#REF!</v>
      </c>
    </row>
    <row r="26" spans="1:32" s="259" customFormat="1" x14ac:dyDescent="0.2">
      <c r="A26" s="396" t="s">
        <v>237</v>
      </c>
      <c r="B26" s="397"/>
      <c r="C26" s="397"/>
      <c r="D26" s="397"/>
      <c r="E26" s="397"/>
      <c r="F26" s="397"/>
      <c r="G26" s="397"/>
      <c r="H26" s="397"/>
      <c r="I26" s="397"/>
      <c r="J26" s="397"/>
      <c r="K26" s="397"/>
      <c r="L26" s="397"/>
      <c r="M26" s="281" t="e">
        <f>#REF!</f>
        <v>#REF!</v>
      </c>
      <c r="N26" s="281">
        <f>'Table 5 - Previous month'!I7</f>
        <v>184.5</v>
      </c>
      <c r="Q26" s="277" t="e">
        <f t="shared" si="0"/>
        <v>#REF!</v>
      </c>
      <c r="U26" s="277">
        <f t="shared" si="1"/>
        <v>1.9820061769840205E-2</v>
      </c>
      <c r="X26" s="277"/>
      <c r="AC26" s="283" t="s">
        <v>427</v>
      </c>
      <c r="AD26" s="311" t="e">
        <f>SUM(M48:M58)</f>
        <v>#REF!</v>
      </c>
      <c r="AE26" s="252" t="e">
        <f>MAX(M48:M58)</f>
        <v>#REF!</v>
      </c>
      <c r="AF26" s="250" t="e">
        <f ca="1">OFFSET($A$47,MATCH($AE$26,$M$48:$M$58,0),)</f>
        <v>#REF!</v>
      </c>
    </row>
    <row r="27" spans="1:32" s="259" customFormat="1" x14ac:dyDescent="0.2">
      <c r="A27" s="396" t="s">
        <v>238</v>
      </c>
      <c r="B27" s="397"/>
      <c r="C27" s="397"/>
      <c r="D27" s="397"/>
      <c r="E27" s="397"/>
      <c r="F27" s="397"/>
      <c r="G27" s="397"/>
      <c r="H27" s="397"/>
      <c r="I27" s="397"/>
      <c r="J27" s="397"/>
      <c r="K27" s="397"/>
      <c r="L27" s="397"/>
      <c r="M27" s="281" t="e">
        <f>#REF!</f>
        <v>#REF!</v>
      </c>
      <c r="N27" s="281">
        <f>'Table 5 - Previous month'!J7</f>
        <v>38</v>
      </c>
      <c r="Q27" s="277" t="e">
        <f t="shared" si="0"/>
        <v>#REF!</v>
      </c>
      <c r="U27" s="277">
        <f t="shared" si="1"/>
        <v>4.0821807439237277E-3</v>
      </c>
      <c r="X27" s="277"/>
    </row>
    <row r="28" spans="1:32" s="259" customFormat="1" x14ac:dyDescent="0.2">
      <c r="A28" s="396" t="s">
        <v>239</v>
      </c>
      <c r="B28" s="397"/>
      <c r="C28" s="397"/>
      <c r="D28" s="397"/>
      <c r="E28" s="397"/>
      <c r="F28" s="397"/>
      <c r="G28" s="397"/>
      <c r="H28" s="397"/>
      <c r="I28" s="397"/>
      <c r="J28" s="397"/>
      <c r="K28" s="397"/>
      <c r="L28" s="397"/>
      <c r="M28" s="281" t="e">
        <f>#REF!</f>
        <v>#REF!</v>
      </c>
      <c r="N28" s="281">
        <f>'Table 5 - Previous month'!K7</f>
        <v>242.25</v>
      </c>
      <c r="Q28" s="277" t="e">
        <f t="shared" si="0"/>
        <v>#REF!</v>
      </c>
      <c r="U28" s="277">
        <f t="shared" si="1"/>
        <v>2.6023902242513764E-2</v>
      </c>
      <c r="X28" s="277"/>
    </row>
    <row r="29" spans="1:32" s="259" customFormat="1" x14ac:dyDescent="0.2">
      <c r="A29" s="396" t="s">
        <v>240</v>
      </c>
      <c r="B29" s="397"/>
      <c r="C29" s="397"/>
      <c r="D29" s="397"/>
      <c r="E29" s="397"/>
      <c r="F29" s="397"/>
      <c r="G29" s="397"/>
      <c r="H29" s="397"/>
      <c r="I29" s="397"/>
      <c r="J29" s="397"/>
      <c r="K29" s="397"/>
      <c r="L29" s="397"/>
      <c r="M29" s="281" t="e">
        <f>#REF!</f>
        <v>#REF!</v>
      </c>
      <c r="N29" s="281">
        <f>'Table 5 - Previous month'!L7</f>
        <v>99</v>
      </c>
      <c r="Q29" s="277" t="e">
        <f t="shared" si="0"/>
        <v>#REF!</v>
      </c>
      <c r="T29" s="278"/>
      <c r="U29" s="277">
        <f t="shared" si="1"/>
        <v>1.0635155096011817E-2</v>
      </c>
      <c r="X29" s="277"/>
    </row>
    <row r="30" spans="1:32" s="259" customFormat="1" x14ac:dyDescent="0.2">
      <c r="A30" s="396" t="s">
        <v>241</v>
      </c>
      <c r="B30" s="397"/>
      <c r="C30" s="397"/>
      <c r="D30" s="397"/>
      <c r="E30" s="397"/>
      <c r="F30" s="397"/>
      <c r="G30" s="397"/>
      <c r="H30" s="397"/>
      <c r="I30" s="397"/>
      <c r="J30" s="397"/>
      <c r="K30" s="397"/>
      <c r="L30" s="397"/>
      <c r="M30" s="281" t="e">
        <f>#REF!</f>
        <v>#REF!</v>
      </c>
      <c r="N30" s="281">
        <f>'Table 5 - Previous month'!M7</f>
        <v>112.5</v>
      </c>
      <c r="Q30" s="277" t="e">
        <f t="shared" si="0"/>
        <v>#REF!</v>
      </c>
      <c r="T30" s="278"/>
      <c r="U30" s="277">
        <f t="shared" si="1"/>
        <v>1.2085403518195247E-2</v>
      </c>
      <c r="X30" s="277"/>
    </row>
    <row r="31" spans="1:32" s="259" customFormat="1" x14ac:dyDescent="0.2">
      <c r="A31" s="396" t="s">
        <v>242</v>
      </c>
      <c r="B31" s="397"/>
      <c r="C31" s="397"/>
      <c r="D31" s="397"/>
      <c r="E31" s="397"/>
      <c r="F31" s="397"/>
      <c r="G31" s="397"/>
      <c r="H31" s="397"/>
      <c r="I31" s="397"/>
      <c r="J31" s="397"/>
      <c r="K31" s="397"/>
      <c r="L31" s="397"/>
      <c r="M31" s="281" t="e">
        <f>#REF!</f>
        <v>#REF!</v>
      </c>
      <c r="N31" s="281">
        <f>'Table 5 - Previous month'!N7</f>
        <v>146.25</v>
      </c>
      <c r="Q31" s="277" t="e">
        <f t="shared" si="0"/>
        <v>#REF!</v>
      </c>
      <c r="T31" s="278"/>
      <c r="U31" s="277">
        <f t="shared" si="1"/>
        <v>1.5711024573653819E-2</v>
      </c>
      <c r="X31" s="277"/>
      <c r="AA31" s="279"/>
    </row>
    <row r="32" spans="1:32" s="259" customFormat="1" x14ac:dyDescent="0.2">
      <c r="A32" s="396" t="s">
        <v>243</v>
      </c>
      <c r="B32" s="397"/>
      <c r="C32" s="397"/>
      <c r="D32" s="397"/>
      <c r="E32" s="397"/>
      <c r="F32" s="397"/>
      <c r="G32" s="397"/>
      <c r="H32" s="397"/>
      <c r="I32" s="397"/>
      <c r="J32" s="397"/>
      <c r="K32" s="397"/>
      <c r="L32" s="397"/>
      <c r="M32" s="281" t="e">
        <f>#REF!</f>
        <v>#REF!</v>
      </c>
      <c r="N32" s="281">
        <f>'Table 5 - Previous month'!O7</f>
        <v>155.75</v>
      </c>
      <c r="Q32" s="277" t="e">
        <f t="shared" si="0"/>
        <v>#REF!</v>
      </c>
      <c r="T32" s="278"/>
      <c r="U32" s="277">
        <f t="shared" si="1"/>
        <v>1.6731569759634753E-2</v>
      </c>
      <c r="X32" s="277"/>
    </row>
    <row r="33" spans="1:24" s="259" customFormat="1" x14ac:dyDescent="0.2">
      <c r="A33" s="396" t="s">
        <v>244</v>
      </c>
      <c r="B33" s="397"/>
      <c r="C33" s="397"/>
      <c r="D33" s="397"/>
      <c r="E33" s="397"/>
      <c r="F33" s="397"/>
      <c r="G33" s="397"/>
      <c r="H33" s="397"/>
      <c r="I33" s="397"/>
      <c r="J33" s="397"/>
      <c r="K33" s="397"/>
      <c r="L33" s="397"/>
      <c r="M33" s="281" t="e">
        <f>#REF!</f>
        <v>#REF!</v>
      </c>
      <c r="N33" s="281">
        <f>'Table 5 - Previous month'!P7</f>
        <v>794.5</v>
      </c>
      <c r="Q33" s="277" t="e">
        <f t="shared" si="0"/>
        <v>#REF!</v>
      </c>
      <c r="T33" s="278"/>
      <c r="U33" s="277">
        <f t="shared" si="1"/>
        <v>8.5349805290721101E-2</v>
      </c>
      <c r="X33" s="277"/>
    </row>
    <row r="34" spans="1:24" s="259" customFormat="1" x14ac:dyDescent="0.2">
      <c r="A34" s="396" t="s">
        <v>245</v>
      </c>
      <c r="B34" s="397"/>
      <c r="C34" s="397"/>
      <c r="D34" s="397"/>
      <c r="E34" s="397"/>
      <c r="F34" s="397"/>
      <c r="G34" s="397"/>
      <c r="H34" s="397"/>
      <c r="I34" s="397"/>
      <c r="J34" s="397"/>
      <c r="K34" s="397"/>
      <c r="L34" s="397"/>
      <c r="M34" s="281" t="e">
        <f>#REF!</f>
        <v>#REF!</v>
      </c>
      <c r="N34" s="281">
        <f>'Table 5 - Previous month'!Q7</f>
        <v>337</v>
      </c>
      <c r="Q34" s="277" t="e">
        <f t="shared" si="0"/>
        <v>#REF!</v>
      </c>
      <c r="T34" s="278"/>
      <c r="U34" s="277">
        <f t="shared" si="1"/>
        <v>3.6202497650060429E-2</v>
      </c>
      <c r="X34" s="277"/>
    </row>
    <row r="35" spans="1:24" s="259" customFormat="1" x14ac:dyDescent="0.2">
      <c r="A35" s="396" t="s">
        <v>246</v>
      </c>
      <c r="B35" s="397"/>
      <c r="C35" s="397"/>
      <c r="D35" s="397"/>
      <c r="E35" s="397"/>
      <c r="F35" s="397"/>
      <c r="G35" s="397"/>
      <c r="H35" s="397"/>
      <c r="I35" s="397"/>
      <c r="J35" s="397"/>
      <c r="K35" s="397"/>
      <c r="L35" s="397"/>
      <c r="M35" s="281" t="e">
        <f>#REF!</f>
        <v>#REF!</v>
      </c>
      <c r="N35" s="281">
        <f>'Table 5 - Previous month'!R7</f>
        <v>68</v>
      </c>
      <c r="Q35" s="277" t="e">
        <f t="shared" si="0"/>
        <v>#REF!</v>
      </c>
      <c r="T35" s="278"/>
      <c r="U35" s="277">
        <f t="shared" si="1"/>
        <v>7.3049550154424599E-3</v>
      </c>
      <c r="X35" s="277"/>
    </row>
    <row r="36" spans="1:24" s="259" customFormat="1" x14ac:dyDescent="0.2">
      <c r="A36" s="396" t="s">
        <v>247</v>
      </c>
      <c r="B36" s="397"/>
      <c r="C36" s="397"/>
      <c r="D36" s="397"/>
      <c r="E36" s="397"/>
      <c r="F36" s="397"/>
      <c r="G36" s="397"/>
      <c r="H36" s="397"/>
      <c r="I36" s="397"/>
      <c r="J36" s="397"/>
      <c r="K36" s="397"/>
      <c r="L36" s="397"/>
      <c r="M36" s="281" t="e">
        <f>#REF!</f>
        <v>#REF!</v>
      </c>
      <c r="N36" s="281">
        <f>'Table 5 - Previous month'!S7</f>
        <v>358</v>
      </c>
      <c r="Q36" s="277" t="e">
        <f t="shared" si="0"/>
        <v>#REF!</v>
      </c>
      <c r="T36" s="278"/>
      <c r="U36" s="277">
        <f t="shared" si="1"/>
        <v>3.8458439640123541E-2</v>
      </c>
      <c r="X36" s="277"/>
    </row>
    <row r="37" spans="1:24" s="259" customFormat="1" x14ac:dyDescent="0.2">
      <c r="A37" s="396" t="s">
        <v>248</v>
      </c>
      <c r="B37" s="397"/>
      <c r="C37" s="397"/>
      <c r="D37" s="397"/>
      <c r="E37" s="397"/>
      <c r="F37" s="397"/>
      <c r="G37" s="397"/>
      <c r="H37" s="397"/>
      <c r="I37" s="397"/>
      <c r="J37" s="397"/>
      <c r="K37" s="397"/>
      <c r="L37" s="397"/>
      <c r="M37" s="281" t="e">
        <f>#REF!</f>
        <v>#REF!</v>
      </c>
      <c r="N37" s="281">
        <f>'Table 5 - Previous month'!T7</f>
        <v>508.75</v>
      </c>
      <c r="Q37" s="277" t="e">
        <f t="shared" si="0"/>
        <v>#REF!</v>
      </c>
      <c r="T37" s="278"/>
      <c r="U37" s="277">
        <f t="shared" si="1"/>
        <v>5.4652880354505169E-2</v>
      </c>
      <c r="X37" s="277"/>
    </row>
    <row r="38" spans="1:24" s="259" customFormat="1" x14ac:dyDescent="0.2">
      <c r="A38" s="396" t="s">
        <v>249</v>
      </c>
      <c r="B38" s="397"/>
      <c r="C38" s="397"/>
      <c r="D38" s="397"/>
      <c r="E38" s="397"/>
      <c r="F38" s="397"/>
      <c r="G38" s="397"/>
      <c r="H38" s="397"/>
      <c r="I38" s="397"/>
      <c r="J38" s="397"/>
      <c r="K38" s="397"/>
      <c r="L38" s="397"/>
      <c r="M38" s="281" t="e">
        <f>#REF!</f>
        <v>#REF!</v>
      </c>
      <c r="N38" s="281">
        <f>'Table 5 - Previous month'!U7</f>
        <v>33.25</v>
      </c>
      <c r="Q38" s="277" t="e">
        <f t="shared" si="0"/>
        <v>#REF!</v>
      </c>
      <c r="T38" s="278"/>
      <c r="U38" s="277">
        <f t="shared" si="1"/>
        <v>3.5719081509332619E-3</v>
      </c>
      <c r="X38" s="277"/>
    </row>
    <row r="39" spans="1:24" s="259" customFormat="1" x14ac:dyDescent="0.2">
      <c r="A39" s="396" t="s">
        <v>250</v>
      </c>
      <c r="B39" s="397"/>
      <c r="C39" s="397"/>
      <c r="D39" s="397"/>
      <c r="E39" s="397"/>
      <c r="F39" s="397"/>
      <c r="G39" s="397"/>
      <c r="H39" s="397"/>
      <c r="I39" s="397"/>
      <c r="J39" s="397"/>
      <c r="K39" s="397"/>
      <c r="L39" s="397"/>
      <c r="M39" s="281" t="e">
        <f>#REF!</f>
        <v>#REF!</v>
      </c>
      <c r="N39" s="281">
        <f>'Table 5 - Previous month'!V$7</f>
        <v>69</v>
      </c>
      <c r="Q39" s="277" t="e">
        <f t="shared" si="0"/>
        <v>#REF!</v>
      </c>
      <c r="T39" s="278"/>
      <c r="U39" s="277">
        <f t="shared" si="1"/>
        <v>7.4123808244930846E-3</v>
      </c>
      <c r="X39" s="277"/>
    </row>
    <row r="40" spans="1:24" s="259" customFormat="1" x14ac:dyDescent="0.2">
      <c r="A40" s="396" t="s">
        <v>251</v>
      </c>
      <c r="B40" s="397"/>
      <c r="C40" s="397"/>
      <c r="D40" s="397"/>
      <c r="E40" s="397"/>
      <c r="F40" s="397"/>
      <c r="G40" s="397"/>
      <c r="H40" s="397"/>
      <c r="I40" s="397"/>
      <c r="J40" s="397"/>
      <c r="K40" s="397"/>
      <c r="L40" s="397"/>
      <c r="M40" s="281" t="e">
        <f>#REF!</f>
        <v>#REF!</v>
      </c>
      <c r="N40" s="281">
        <f>'Table 5 - Previous month'!W$7</f>
        <v>569.25</v>
      </c>
      <c r="Q40" s="277" t="e">
        <f t="shared" si="0"/>
        <v>#REF!</v>
      </c>
      <c r="T40" s="278"/>
      <c r="U40" s="277">
        <f t="shared" si="1"/>
        <v>6.1152141802067947E-2</v>
      </c>
    </row>
    <row r="41" spans="1:24" s="259" customFormat="1" x14ac:dyDescent="0.2">
      <c r="A41" s="396" t="s">
        <v>252</v>
      </c>
      <c r="B41" s="397"/>
      <c r="C41" s="397"/>
      <c r="D41" s="397"/>
      <c r="E41" s="397"/>
      <c r="F41" s="397"/>
      <c r="G41" s="397"/>
      <c r="H41" s="397"/>
      <c r="I41" s="397"/>
      <c r="J41" s="397"/>
      <c r="K41" s="397"/>
      <c r="L41" s="397"/>
      <c r="M41" s="281" t="e">
        <f>#REF!</f>
        <v>#REF!</v>
      </c>
      <c r="N41" s="281">
        <f>'Table 5 - Previous month'!X$7</f>
        <v>583.75</v>
      </c>
      <c r="Q41" s="277" t="e">
        <f t="shared" si="0"/>
        <v>#REF!</v>
      </c>
      <c r="T41" s="278"/>
      <c r="U41" s="277">
        <f t="shared" si="1"/>
        <v>6.2709816033302002E-2</v>
      </c>
    </row>
    <row r="42" spans="1:24" s="259" customFormat="1" x14ac:dyDescent="0.2">
      <c r="A42" s="396" t="s">
        <v>253</v>
      </c>
      <c r="B42" s="397"/>
      <c r="C42" s="397"/>
      <c r="D42" s="397"/>
      <c r="E42" s="397"/>
      <c r="F42" s="397"/>
      <c r="G42" s="397"/>
      <c r="H42" s="397"/>
      <c r="I42" s="397"/>
      <c r="J42" s="397"/>
      <c r="K42" s="397"/>
      <c r="L42" s="397"/>
      <c r="M42" s="281" t="e">
        <f>#REF!</f>
        <v>#REF!</v>
      </c>
      <c r="N42" s="281">
        <f>'Table 5 - Previous month'!Y$7</f>
        <v>114.75</v>
      </c>
      <c r="Q42" s="277" t="e">
        <f t="shared" si="0"/>
        <v>#REF!</v>
      </c>
      <c r="T42" s="278"/>
      <c r="U42" s="277">
        <f t="shared" si="1"/>
        <v>1.2327111588559151E-2</v>
      </c>
    </row>
    <row r="43" spans="1:24" s="259" customFormat="1" x14ac:dyDescent="0.2">
      <c r="A43" s="396" t="s">
        <v>254</v>
      </c>
      <c r="B43" s="397"/>
      <c r="C43" s="397"/>
      <c r="D43" s="397"/>
      <c r="E43" s="397"/>
      <c r="F43" s="397"/>
      <c r="G43" s="397"/>
      <c r="H43" s="397"/>
      <c r="I43" s="397"/>
      <c r="J43" s="397"/>
      <c r="K43" s="397"/>
      <c r="L43" s="397"/>
      <c r="M43" s="281" t="e">
        <f>#REF!</f>
        <v>#REF!</v>
      </c>
      <c r="N43" s="281">
        <f>'Table 5 - Previous month'!Z$7</f>
        <v>29.5</v>
      </c>
      <c r="Q43" s="277" t="e">
        <f t="shared" si="0"/>
        <v>#REF!</v>
      </c>
      <c r="T43" s="278"/>
      <c r="U43" s="277">
        <f t="shared" si="1"/>
        <v>3.16906136699342E-3</v>
      </c>
    </row>
    <row r="44" spans="1:24" s="259" customFormat="1" x14ac:dyDescent="0.2">
      <c r="A44" s="396" t="s">
        <v>255</v>
      </c>
      <c r="B44" s="397"/>
      <c r="C44" s="397"/>
      <c r="D44" s="397"/>
      <c r="E44" s="397"/>
      <c r="F44" s="397"/>
      <c r="G44" s="397"/>
      <c r="H44" s="397"/>
      <c r="I44" s="397"/>
      <c r="J44" s="397"/>
      <c r="K44" s="397"/>
      <c r="L44" s="397"/>
      <c r="M44" s="281" t="e">
        <f>#REF!</f>
        <v>#REF!</v>
      </c>
      <c r="N44" s="281">
        <f>'Table 5 - Previous month'!AA$7</f>
        <v>27.25</v>
      </c>
      <c r="Q44" s="277" t="e">
        <f t="shared" si="0"/>
        <v>#REF!</v>
      </c>
      <c r="T44" s="278"/>
      <c r="U44" s="277">
        <f t="shared" si="1"/>
        <v>2.9273532966295154E-3</v>
      </c>
    </row>
    <row r="45" spans="1:24" s="259" customFormat="1" x14ac:dyDescent="0.2">
      <c r="A45" s="396" t="s">
        <v>256</v>
      </c>
      <c r="B45" s="397"/>
      <c r="C45" s="397"/>
      <c r="D45" s="397"/>
      <c r="E45" s="397"/>
      <c r="F45" s="397"/>
      <c r="G45" s="397"/>
      <c r="H45" s="397"/>
      <c r="I45" s="397"/>
      <c r="J45" s="397"/>
      <c r="K45" s="397"/>
      <c r="L45" s="397"/>
      <c r="M45" s="281" t="e">
        <f>#REF!</f>
        <v>#REF!</v>
      </c>
      <c r="N45" s="281">
        <f>'Table 5 - Previous month'!AB$7</f>
        <v>90</v>
      </c>
      <c r="Q45" s="277" t="e">
        <f t="shared" si="0"/>
        <v>#REF!</v>
      </c>
      <c r="T45" s="278"/>
      <c r="U45" s="277">
        <f t="shared" si="1"/>
        <v>9.6683228145561968E-3</v>
      </c>
    </row>
    <row r="46" spans="1:24" s="259" customFormat="1" x14ac:dyDescent="0.2">
      <c r="A46" s="396" t="s">
        <v>257</v>
      </c>
      <c r="B46" s="397"/>
      <c r="C46" s="397"/>
      <c r="D46" s="397"/>
      <c r="E46" s="397"/>
      <c r="F46" s="397"/>
      <c r="G46" s="397"/>
      <c r="H46" s="397"/>
      <c r="I46" s="397"/>
      <c r="J46" s="397"/>
      <c r="K46" s="397"/>
      <c r="L46" s="397"/>
      <c r="M46" s="281" t="e">
        <f>#REF!</f>
        <v>#REF!</v>
      </c>
      <c r="N46" s="281">
        <f>'Table 5 - Previous month'!AC$7</f>
        <v>69.5</v>
      </c>
      <c r="Q46" s="277" t="e">
        <f t="shared" si="0"/>
        <v>#REF!</v>
      </c>
      <c r="T46" s="278"/>
      <c r="U46" s="277">
        <f t="shared" si="1"/>
        <v>7.4660937290183969E-3</v>
      </c>
    </row>
    <row r="47" spans="1:24" s="259" customFormat="1" x14ac:dyDescent="0.2">
      <c r="A47" s="396" t="s">
        <v>258</v>
      </c>
      <c r="B47" s="397"/>
      <c r="C47" s="397"/>
      <c r="D47" s="397"/>
      <c r="E47" s="397"/>
      <c r="F47" s="397"/>
      <c r="G47" s="397"/>
      <c r="H47" s="397"/>
      <c r="I47" s="397"/>
      <c r="J47" s="397"/>
      <c r="K47" s="397"/>
      <c r="L47" s="397"/>
      <c r="M47" s="281" t="e">
        <f>#REF!</f>
        <v>#REF!</v>
      </c>
      <c r="N47" s="281">
        <f>'Table 5 - Previous month'!AD$7</f>
        <v>185.5</v>
      </c>
      <c r="Q47" s="277" t="e">
        <f t="shared" si="0"/>
        <v>#REF!</v>
      </c>
      <c r="T47" s="278"/>
      <c r="U47" s="277">
        <f t="shared" si="1"/>
        <v>1.9927487578890828E-2</v>
      </c>
    </row>
    <row r="48" spans="1:24" s="259" customFormat="1" x14ac:dyDescent="0.2">
      <c r="A48" s="396" t="s">
        <v>259</v>
      </c>
      <c r="B48" s="397"/>
      <c r="C48" s="397"/>
      <c r="D48" s="397"/>
      <c r="E48" s="397"/>
      <c r="F48" s="397"/>
      <c r="G48" s="397"/>
      <c r="H48" s="397"/>
      <c r="I48" s="397"/>
      <c r="J48" s="397"/>
      <c r="K48" s="397"/>
      <c r="L48" s="397"/>
      <c r="M48" s="281" t="e">
        <f>#REF!</f>
        <v>#REF!</v>
      </c>
      <c r="N48" s="281">
        <f>'Table 5 - Previous month'!AE$7</f>
        <v>501.5</v>
      </c>
      <c r="Q48" s="277" t="e">
        <f t="shared" si="0"/>
        <v>#REF!</v>
      </c>
      <c r="T48" s="278"/>
      <c r="U48" s="277">
        <f t="shared" si="1"/>
        <v>5.3874043238888142E-2</v>
      </c>
    </row>
    <row r="49" spans="1:21" s="259" customFormat="1" x14ac:dyDescent="0.2">
      <c r="A49" s="396" t="s">
        <v>260</v>
      </c>
      <c r="B49" s="397"/>
      <c r="C49" s="397"/>
      <c r="D49" s="397"/>
      <c r="E49" s="397"/>
      <c r="F49" s="397"/>
      <c r="G49" s="397"/>
      <c r="H49" s="397"/>
      <c r="I49" s="397"/>
      <c r="J49" s="397"/>
      <c r="K49" s="397"/>
      <c r="L49" s="397"/>
      <c r="M49" s="281" t="e">
        <f>#REF!</f>
        <v>#REF!</v>
      </c>
      <c r="N49" s="281">
        <f>'Table 5 - Previous month'!AF$7</f>
        <v>256.5</v>
      </c>
      <c r="Q49" s="277" t="e">
        <f t="shared" si="0"/>
        <v>#REF!</v>
      </c>
      <c r="T49" s="278"/>
      <c r="U49" s="277">
        <f t="shared" si="1"/>
        <v>2.7554720021485162E-2</v>
      </c>
    </row>
    <row r="50" spans="1:21" s="259" customFormat="1" x14ac:dyDescent="0.2">
      <c r="A50" s="396" t="s">
        <v>261</v>
      </c>
      <c r="B50" s="397"/>
      <c r="C50" s="397"/>
      <c r="D50" s="397"/>
      <c r="E50" s="397"/>
      <c r="F50" s="397"/>
      <c r="G50" s="397"/>
      <c r="H50" s="397"/>
      <c r="I50" s="397"/>
      <c r="J50" s="397"/>
      <c r="K50" s="397"/>
      <c r="L50" s="397"/>
      <c r="M50" s="281" t="e">
        <f>#REF!</f>
        <v>#REF!</v>
      </c>
      <c r="N50" s="281">
        <f>'Table 5 - Previous month'!AG$7</f>
        <v>164.75</v>
      </c>
      <c r="Q50" s="277" t="e">
        <f t="shared" si="0"/>
        <v>#REF!</v>
      </c>
      <c r="T50" s="278"/>
      <c r="U50" s="277">
        <f t="shared" si="1"/>
        <v>1.7698402041090373E-2</v>
      </c>
    </row>
    <row r="51" spans="1:21" s="259" customFormat="1" x14ac:dyDescent="0.2">
      <c r="A51" s="396" t="s">
        <v>262</v>
      </c>
      <c r="B51" s="397"/>
      <c r="C51" s="397"/>
      <c r="D51" s="397"/>
      <c r="E51" s="397"/>
      <c r="F51" s="397"/>
      <c r="G51" s="397"/>
      <c r="H51" s="397"/>
      <c r="I51" s="397"/>
      <c r="J51" s="397"/>
      <c r="K51" s="397"/>
      <c r="L51" s="397"/>
      <c r="M51" s="281" t="e">
        <f>#REF!</f>
        <v>#REF!</v>
      </c>
      <c r="N51" s="281">
        <f>'Table 5 - Previous month'!AH$7</f>
        <v>50.25</v>
      </c>
      <c r="Q51" s="277" t="e">
        <f t="shared" si="0"/>
        <v>#REF!</v>
      </c>
      <c r="T51" s="278"/>
      <c r="U51" s="277">
        <f t="shared" si="1"/>
        <v>5.3981469047938765E-3</v>
      </c>
    </row>
    <row r="52" spans="1:21" s="259" customFormat="1" x14ac:dyDescent="0.2">
      <c r="A52" s="396" t="s">
        <v>263</v>
      </c>
      <c r="B52" s="397"/>
      <c r="C52" s="397"/>
      <c r="D52" s="397"/>
      <c r="E52" s="397"/>
      <c r="F52" s="397"/>
      <c r="G52" s="397"/>
      <c r="H52" s="397"/>
      <c r="I52" s="397"/>
      <c r="J52" s="397"/>
      <c r="K52" s="397"/>
      <c r="L52" s="397"/>
      <c r="M52" s="281" t="e">
        <f>#REF!</f>
        <v>#REF!</v>
      </c>
      <c r="N52" s="281">
        <f>'Table 5 - Previous month'!AI$7</f>
        <v>966.25</v>
      </c>
      <c r="Q52" s="277" t="e">
        <f t="shared" si="0"/>
        <v>#REF!</v>
      </c>
      <c r="T52" s="278"/>
      <c r="U52" s="277">
        <f t="shared" si="1"/>
        <v>0.10380018799516584</v>
      </c>
    </row>
    <row r="53" spans="1:21" s="259" customFormat="1" x14ac:dyDescent="0.2">
      <c r="A53" s="396" t="s">
        <v>264</v>
      </c>
      <c r="B53" s="397"/>
      <c r="C53" s="397"/>
      <c r="D53" s="397"/>
      <c r="E53" s="397"/>
      <c r="F53" s="397"/>
      <c r="G53" s="397"/>
      <c r="H53" s="397"/>
      <c r="I53" s="397"/>
      <c r="J53" s="397"/>
      <c r="K53" s="397"/>
      <c r="L53" s="397"/>
      <c r="M53" s="281" t="e">
        <f>#REF!</f>
        <v>#REF!</v>
      </c>
      <c r="N53" s="281">
        <f>'Table 5 - Previous month'!AJ$7</f>
        <v>57.75</v>
      </c>
      <c r="Q53" s="277" t="e">
        <f t="shared" si="0"/>
        <v>#REF!</v>
      </c>
      <c r="T53" s="278"/>
      <c r="U53" s="277">
        <f t="shared" si="1"/>
        <v>6.2038404726735595E-3</v>
      </c>
    </row>
    <row r="54" spans="1:21" s="259" customFormat="1" x14ac:dyDescent="0.2">
      <c r="A54" s="396" t="s">
        <v>265</v>
      </c>
      <c r="B54" s="397"/>
      <c r="C54" s="397"/>
      <c r="D54" s="397"/>
      <c r="E54" s="397"/>
      <c r="F54" s="397"/>
      <c r="G54" s="397"/>
      <c r="H54" s="397"/>
      <c r="I54" s="397"/>
      <c r="J54" s="397"/>
      <c r="K54" s="397"/>
      <c r="L54" s="397"/>
      <c r="M54" s="281" t="e">
        <f>#REF!</f>
        <v>#REF!</v>
      </c>
      <c r="N54" s="281">
        <f>'Table 5 - Previous month'!AK$7</f>
        <v>762</v>
      </c>
      <c r="Q54" s="277" t="e">
        <f t="shared" si="0"/>
        <v>#REF!</v>
      </c>
      <c r="T54" s="278"/>
      <c r="U54" s="277">
        <f t="shared" si="1"/>
        <v>8.1858466496575799E-2</v>
      </c>
    </row>
    <row r="55" spans="1:21" s="259" customFormat="1" x14ac:dyDescent="0.2">
      <c r="A55" s="396" t="s">
        <v>266</v>
      </c>
      <c r="B55" s="397"/>
      <c r="C55" s="397"/>
      <c r="D55" s="397"/>
      <c r="E55" s="397"/>
      <c r="F55" s="397"/>
      <c r="G55" s="397"/>
      <c r="H55" s="397"/>
      <c r="I55" s="397"/>
      <c r="J55" s="397"/>
      <c r="K55" s="397"/>
      <c r="L55" s="397"/>
      <c r="M55" s="281" t="e">
        <f>#REF!</f>
        <v>#REF!</v>
      </c>
      <c r="N55" s="281">
        <f>'Table 5 - Previous month'!AL$7</f>
        <v>126</v>
      </c>
      <c r="Q55" s="277" t="e">
        <f t="shared" si="0"/>
        <v>#REF!</v>
      </c>
      <c r="T55" s="278"/>
      <c r="U55" s="277">
        <f t="shared" si="1"/>
        <v>1.3535651940378675E-2</v>
      </c>
    </row>
    <row r="56" spans="1:21" s="259" customFormat="1" x14ac:dyDescent="0.2">
      <c r="A56" s="396" t="s">
        <v>267</v>
      </c>
      <c r="B56" s="397"/>
      <c r="C56" s="397"/>
      <c r="D56" s="397"/>
      <c r="E56" s="397"/>
      <c r="F56" s="397"/>
      <c r="G56" s="397"/>
      <c r="H56" s="397"/>
      <c r="I56" s="397"/>
      <c r="J56" s="397"/>
      <c r="K56" s="397"/>
      <c r="L56" s="397"/>
      <c r="M56" s="281" t="e">
        <f>#REF!</f>
        <v>#REF!</v>
      </c>
      <c r="N56" s="281">
        <f>'Table 5 - Previous month'!AM$7</f>
        <v>56.5</v>
      </c>
      <c r="Q56" s="277" t="e">
        <f t="shared" si="0"/>
        <v>#REF!</v>
      </c>
      <c r="T56" s="278"/>
      <c r="U56" s="277">
        <f t="shared" si="1"/>
        <v>6.0695582113602792E-3</v>
      </c>
    </row>
    <row r="57" spans="1:21" s="259" customFormat="1" x14ac:dyDescent="0.2">
      <c r="A57" s="396" t="s">
        <v>268</v>
      </c>
      <c r="B57" s="397"/>
      <c r="C57" s="397"/>
      <c r="D57" s="397"/>
      <c r="E57" s="397"/>
      <c r="F57" s="397"/>
      <c r="G57" s="397"/>
      <c r="H57" s="397"/>
      <c r="I57" s="397"/>
      <c r="J57" s="397"/>
      <c r="K57" s="397"/>
      <c r="L57" s="397"/>
      <c r="M57" s="281" t="e">
        <f>#REF!</f>
        <v>#REF!</v>
      </c>
      <c r="N57" s="281">
        <f>'Table 5 - Previous month'!AN$7</f>
        <v>199</v>
      </c>
      <c r="Q57" s="277" t="e">
        <f t="shared" si="0"/>
        <v>#REF!</v>
      </c>
      <c r="T57" s="278"/>
      <c r="U57" s="277">
        <f t="shared" si="1"/>
        <v>2.1377736001074257E-2</v>
      </c>
    </row>
    <row r="58" spans="1:21" s="259" customFormat="1" x14ac:dyDescent="0.2">
      <c r="A58" s="396" t="s">
        <v>269</v>
      </c>
      <c r="B58" s="397"/>
      <c r="C58" s="397"/>
      <c r="D58" s="397"/>
      <c r="E58" s="397"/>
      <c r="F58" s="397"/>
      <c r="G58" s="397"/>
      <c r="H58" s="397"/>
      <c r="I58" s="397"/>
      <c r="J58" s="397"/>
      <c r="K58" s="397"/>
      <c r="L58" s="397"/>
      <c r="M58" s="281" t="e">
        <f>#REF!</f>
        <v>#REF!</v>
      </c>
      <c r="N58" s="281">
        <f>'Table 5 - Previous month'!AO$7</f>
        <v>62.75</v>
      </c>
      <c r="Q58" s="277" t="e">
        <f t="shared" si="0"/>
        <v>#REF!</v>
      </c>
      <c r="T58" s="278"/>
      <c r="U58" s="277">
        <f t="shared" si="1"/>
        <v>6.7409695179266819E-3</v>
      </c>
    </row>
    <row r="59" spans="1:21" s="259" customFormat="1" x14ac:dyDescent="0.2">
      <c r="S59" s="278"/>
    </row>
    <row r="60" spans="1:21" ht="15.75" thickBot="1" x14ac:dyDescent="0.25"/>
    <row r="61" spans="1:21" x14ac:dyDescent="0.2">
      <c r="A61" s="258" t="s">
        <v>493</v>
      </c>
      <c r="G61" s="337" t="s">
        <v>515</v>
      </c>
      <c r="H61" s="340" t="s">
        <v>518</v>
      </c>
    </row>
    <row r="62" spans="1:21" ht="15.75" thickBot="1" x14ac:dyDescent="0.25">
      <c r="G62" s="338" t="s">
        <v>516</v>
      </c>
      <c r="H62" s="341" t="s">
        <v>519</v>
      </c>
    </row>
    <row r="63" spans="1:21" s="333" customFormat="1" ht="45.75" thickBot="1" x14ac:dyDescent="0.25">
      <c r="B63" s="335" t="s">
        <v>506</v>
      </c>
      <c r="C63" s="336" t="s">
        <v>507</v>
      </c>
      <c r="D63" s="335" t="s">
        <v>508</v>
      </c>
      <c r="E63" s="336" t="s">
        <v>509</v>
      </c>
      <c r="F63" s="335" t="s">
        <v>510</v>
      </c>
      <c r="G63" s="339" t="s">
        <v>517</v>
      </c>
      <c r="H63" s="342" t="s">
        <v>520</v>
      </c>
      <c r="S63" s="334"/>
    </row>
    <row r="64" spans="1:21" ht="45.75" thickBot="1" x14ac:dyDescent="0.25">
      <c r="A64" s="331" t="s">
        <v>494</v>
      </c>
      <c r="B64" s="330" t="e">
        <f>D71</f>
        <v>#REF!</v>
      </c>
      <c r="C64" s="332" t="e">
        <f>IF(B64&gt;'Comparison - Table 2'!P6,"Worse than ","Better than ")&amp;TEXT('Comparison - Table 2'!P6,"0,0")&amp;" ("&amp;LEFT(C5,3)&amp;" "&amp;C6&amp;")"</f>
        <v>#REF!</v>
      </c>
      <c r="D64" s="332" t="e">
        <f>IF(B64&gt;AVERAGEIF('Daily Series'!#REF!,#REF!,'Daily Series'!$E:$E),"Worse than ","Better than ")&amp;TEXT(AVERAGEIF('Daily Series'!#REF!,#REF!,'Daily Series'!$E:$E),"0,0")&amp;" ("&amp;LEFT(C3,3)&amp;" "&amp;C7&amp;")"</f>
        <v>#REF!</v>
      </c>
      <c r="E64" s="330" t="e">
        <f>AVERAGEIF('Daily Series'!#REF!,"Include",'Daily Series'!$E:$E)</f>
        <v>#REF!</v>
      </c>
      <c r="F64" s="330" t="e">
        <f>AVERAGEIF('Daily Series'!#REF!,"Include",'Daily Series'!$E:$E)</f>
        <v>#REF!</v>
      </c>
      <c r="G64" s="343">
        <f>AVERAGE('Daily Series'!E1193:E1466)</f>
        <v>12734.299270072992</v>
      </c>
      <c r="H64" s="343">
        <f>AVERAGE('Daily Series'!E827:E1101)</f>
        <v>12720.185454545455</v>
      </c>
      <c r="J64" s="344" t="s">
        <v>521</v>
      </c>
      <c r="N64" s="260"/>
      <c r="R64" s="166"/>
      <c r="S64" s="256"/>
    </row>
    <row r="65" spans="1:37" x14ac:dyDescent="0.2">
      <c r="R65" s="166"/>
      <c r="S65" s="256"/>
    </row>
    <row r="66" spans="1:37" x14ac:dyDescent="0.2">
      <c r="R66" s="166"/>
      <c r="S66" s="256"/>
    </row>
    <row r="67" spans="1:37" x14ac:dyDescent="0.2">
      <c r="A67" s="263" t="s">
        <v>495</v>
      </c>
      <c r="K67" s="166"/>
    </row>
    <row r="68" spans="1:37" ht="15.75" thickBot="1" x14ac:dyDescent="0.25">
      <c r="A68" s="264" t="s">
        <v>496</v>
      </c>
      <c r="K68" s="166"/>
    </row>
    <row r="69" spans="1:37" ht="15.75" thickBot="1" x14ac:dyDescent="0.25">
      <c r="A69" s="167"/>
      <c r="B69" s="407" t="e">
        <f>"Daily average for the month of "&amp;C3&amp;" "&amp;C6</f>
        <v>#REF!</v>
      </c>
      <c r="C69" s="408"/>
      <c r="D69" s="409"/>
      <c r="K69" s="166"/>
    </row>
    <row r="70" spans="1:37" ht="120.75" thickBot="1" x14ac:dyDescent="0.25">
      <c r="A70" s="265" t="s">
        <v>478</v>
      </c>
      <c r="B70" s="266" t="s">
        <v>232</v>
      </c>
      <c r="C70" s="266" t="s">
        <v>405</v>
      </c>
      <c r="D70" s="266" t="s">
        <v>406</v>
      </c>
      <c r="K70" s="166"/>
    </row>
    <row r="71" spans="1:37" ht="15.75" thickBot="1" x14ac:dyDescent="0.25">
      <c r="A71" s="267" t="s">
        <v>497</v>
      </c>
      <c r="B71" s="282" t="e">
        <f>'Comparison - Table 2'!F6</f>
        <v>#REF!</v>
      </c>
      <c r="C71" s="282" t="e">
        <f>'Comparison - Table 2'!G6</f>
        <v>#REF!</v>
      </c>
      <c r="D71" s="282" t="e">
        <f>'Comparison - Table 2'!H6</f>
        <v>#REF!</v>
      </c>
      <c r="K71" s="166"/>
    </row>
    <row r="72" spans="1:37" x14ac:dyDescent="0.2">
      <c r="K72" s="166"/>
    </row>
    <row r="73" spans="1:37" x14ac:dyDescent="0.2">
      <c r="A73" s="264" t="e">
        <f>"·         On average, the number of patients remaining in hospital who no longer meet the criteria to reside has "&amp;'Comparison - Table 2'!T8&amp;" by "&amp;TEXT('Comparison - Table 2'!X6,"0.0%")&amp;" ("&amp;TEXT('Comparison - Table 2'!T6,"#,##0")&amp;" patients) since the previous month’s publication."</f>
        <v>#REF!</v>
      </c>
      <c r="K73" s="166"/>
    </row>
    <row r="74" spans="1:37" x14ac:dyDescent="0.2">
      <c r="A74" s="166"/>
      <c r="K74" s="166"/>
    </row>
    <row r="75" spans="1:37" ht="15.75" thickBot="1" x14ac:dyDescent="0.25">
      <c r="A75" s="166"/>
      <c r="K75" s="166"/>
      <c r="AF75" s="257"/>
      <c r="AG75" s="257"/>
      <c r="AH75" s="257"/>
      <c r="AJ75" s="257"/>
      <c r="AK75" s="257"/>
    </row>
    <row r="76" spans="1:37" ht="15.75" thickBot="1" x14ac:dyDescent="0.25">
      <c r="A76" s="403" t="e">
        <f>"Monthly total – "&amp;C3&amp;" "&amp;C6</f>
        <v>#REF!</v>
      </c>
      <c r="B76" s="404"/>
      <c r="C76" s="404"/>
      <c r="D76" s="406"/>
    </row>
    <row r="77" spans="1:37" ht="120.75" thickBot="1" x14ac:dyDescent="0.25">
      <c r="A77" s="312" t="s">
        <v>498</v>
      </c>
      <c r="B77" s="313" t="s">
        <v>499</v>
      </c>
      <c r="C77" s="313" t="s">
        <v>500</v>
      </c>
      <c r="D77" s="313" t="s">
        <v>501</v>
      </c>
    </row>
    <row r="78" spans="1:37" ht="15.75" thickBot="1" x14ac:dyDescent="0.25">
      <c r="A78" s="268" t="e">
        <f>O10</f>
        <v>#REF!</v>
      </c>
      <c r="B78" s="269" t="e">
        <f>O11</f>
        <v>#REF!</v>
      </c>
      <c r="C78" s="269" t="e">
        <f>O12</f>
        <v>#REF!</v>
      </c>
      <c r="D78" s="269" t="e">
        <f>O13</f>
        <v>#REF!</v>
      </c>
    </row>
    <row r="80" spans="1:37" x14ac:dyDescent="0.2">
      <c r="A80" s="264" t="e">
        <f>"•	"&amp;TEXT(P10,"0.0%")&amp;" of discharges were on Pathway 0 compared to "&amp;TEXT(R10,"0.0%")&amp;" of discharges in the previous month."</f>
        <v>#REF!</v>
      </c>
      <c r="K80" s="166"/>
    </row>
    <row r="82" spans="1:27" ht="15.75" thickBot="1" x14ac:dyDescent="0.25"/>
    <row r="83" spans="1:27" ht="15.75" thickBot="1" x14ac:dyDescent="0.25">
      <c r="A83" s="403" t="e">
        <f>"Daily average for the month of – "&amp;C3&amp;" "&amp;C6</f>
        <v>#REF!</v>
      </c>
      <c r="B83" s="404"/>
      <c r="C83" s="404"/>
      <c r="D83" s="404"/>
      <c r="E83" s="405"/>
      <c r="R83" s="166"/>
      <c r="S83" s="256"/>
    </row>
    <row r="84" spans="1:27" ht="30.75" thickBot="1" x14ac:dyDescent="0.25">
      <c r="A84" s="314" t="s">
        <v>423</v>
      </c>
      <c r="B84" s="315" t="s">
        <v>466</v>
      </c>
      <c r="C84" s="315" t="s">
        <v>425</v>
      </c>
      <c r="D84" s="315" t="s">
        <v>492</v>
      </c>
      <c r="E84" s="315" t="s">
        <v>427</v>
      </c>
      <c r="R84" s="166"/>
      <c r="S84" s="256"/>
    </row>
    <row r="85" spans="1:27" ht="15.75" thickBot="1" x14ac:dyDescent="0.25">
      <c r="A85" s="268" t="e">
        <f>$AD22</f>
        <v>#REF!</v>
      </c>
      <c r="B85" s="268" t="e">
        <f>$AD23</f>
        <v>#REF!</v>
      </c>
      <c r="C85" s="268" t="e">
        <f>$AD24</f>
        <v>#REF!</v>
      </c>
      <c r="D85" s="268" t="e">
        <f>$AD25</f>
        <v>#REF!</v>
      </c>
      <c r="E85" s="268" t="e">
        <f>$AD26</f>
        <v>#REF!</v>
      </c>
      <c r="R85" s="166"/>
      <c r="S85" s="256"/>
    </row>
    <row r="86" spans="1:27" x14ac:dyDescent="0.2">
      <c r="R86" s="166"/>
      <c r="S86" s="256"/>
    </row>
    <row r="87" spans="1:27" x14ac:dyDescent="0.2">
      <c r="A87" s="284" t="e">
        <f ca="1">"·         For hospital process delays, the most common delay reason was "&amp;AF22</f>
        <v>#REF!</v>
      </c>
      <c r="R87" s="166"/>
      <c r="S87" s="256"/>
    </row>
    <row r="88" spans="1:27" x14ac:dyDescent="0.2">
      <c r="A88" s="284" t="e">
        <f ca="1">"·         For care transfer hub process delays, the most common delay reason was "&amp;AF24</f>
        <v>#REF!</v>
      </c>
      <c r="R88" s="166"/>
      <c r="S88" s="256"/>
    </row>
    <row r="89" spans="1:27" x14ac:dyDescent="0.2">
      <c r="A89" s="284" t="e">
        <f ca="1">"·         For interface delays, the most common delay reason was "&amp;AF25</f>
        <v>#REF!</v>
      </c>
      <c r="R89" s="166"/>
      <c r="S89" s="256"/>
    </row>
    <row r="90" spans="1:27" x14ac:dyDescent="0.2">
      <c r="A90" s="284" t="e">
        <f ca="1">"·         For capacity delays, the most common delay reason was "&amp;S22&amp;" ("&amp;TEXT(R22,"#,0")&amp;" patients), "&amp;AA22</f>
        <v>#REF!</v>
      </c>
      <c r="R90" s="166"/>
      <c r="S90" s="256"/>
    </row>
    <row r="91" spans="1:27" x14ac:dyDescent="0.2">
      <c r="R91" s="166"/>
      <c r="S91" s="256"/>
    </row>
    <row r="92" spans="1:27" s="317" customFormat="1" x14ac:dyDescent="0.2">
      <c r="A92" s="316" t="e">
        <f ca="1">"·         On each day last month, fewer than "&amp;TEXT('Comparison - Table 2'!Z9,"0.0%")&amp;" of patients ready for discharge were discharged. On average for the month, "&amp;TEXT('Comparison - Table 2'!Z6,"0.0%")&amp;" ready for discharge were discharged, leading to "&amp;TEXT('Comparison - Table 2'!H6,"#,##0")&amp;" patients spending more time in hospital than needed."</f>
        <v>#REF!</v>
      </c>
      <c r="K92" s="316"/>
      <c r="S92" s="316"/>
    </row>
    <row r="93" spans="1:27" s="318" customFormat="1" ht="15.75" thickBot="1" x14ac:dyDescent="0.25">
      <c r="S93" s="319"/>
    </row>
    <row r="94" spans="1:27" s="317" customFormat="1" ht="15.75" thickBot="1" x14ac:dyDescent="0.25">
      <c r="A94" s="320"/>
      <c r="B94" s="400" t="e">
        <f>"Monthly average – "&amp;C3&amp;" "&amp;C6</f>
        <v>#REF!</v>
      </c>
      <c r="C94" s="401"/>
      <c r="D94" s="402"/>
      <c r="K94" s="316"/>
      <c r="S94" s="316"/>
      <c r="AA94" s="321"/>
    </row>
    <row r="95" spans="1:27" s="317" customFormat="1" ht="105.75" thickBot="1" x14ac:dyDescent="0.25">
      <c r="A95" s="322" t="s">
        <v>478</v>
      </c>
      <c r="B95" s="323" t="s">
        <v>439</v>
      </c>
      <c r="C95" s="323" t="s">
        <v>440</v>
      </c>
      <c r="D95" s="323" t="s">
        <v>441</v>
      </c>
      <c r="K95" s="316"/>
      <c r="S95" s="316"/>
    </row>
    <row r="96" spans="1:27" s="317" customFormat="1" ht="15.75" thickBot="1" x14ac:dyDescent="0.25">
      <c r="A96" s="324" t="s">
        <v>497</v>
      </c>
      <c r="B96" s="325" t="e">
        <f>'Comparison - Table 3'!F6</f>
        <v>#REF!</v>
      </c>
      <c r="C96" s="325" t="e">
        <f>'Comparison - Table 3'!G6</f>
        <v>#REF!</v>
      </c>
      <c r="D96" s="325" t="e">
        <f>'Comparison - Table 3'!H6</f>
        <v>#REF!</v>
      </c>
      <c r="K96" s="316"/>
      <c r="S96" s="316"/>
    </row>
    <row r="97" spans="1:19" s="317" customFormat="1" x14ac:dyDescent="0.2">
      <c r="K97" s="316"/>
      <c r="S97" s="316"/>
    </row>
    <row r="98" spans="1:19" s="317" customFormat="1" x14ac:dyDescent="0.2">
      <c r="A98" s="316" t="e">
        <f>"·         The number of average additional bed days for patients with a length of stay 21+ days "&amp;'Comparison - Table 3'!T8&amp;" by "&amp;TEXT('Comparison - Table 3'!X6,"0.0%")&amp;" points ("&amp;TEXT('Comparison - Table 3'!T6,"#,##0")&amp;") since the previous month’s publication."</f>
        <v>#REF!</v>
      </c>
    </row>
    <row r="99" spans="1:19" s="317" customFormat="1" x14ac:dyDescent="0.2">
      <c r="S99" s="316"/>
    </row>
    <row r="100" spans="1:19" s="317" customFormat="1" x14ac:dyDescent="0.2">
      <c r="A100" s="316" t="e">
        <f ca="1">"·         On average the largest delay reason was "&amp;S22&amp;" ("&amp;TEXT(R22,"#,0")&amp;" patients)"</f>
        <v>#REF!</v>
      </c>
      <c r="R100" s="316"/>
    </row>
    <row r="101" spans="1:19" s="317" customFormat="1" x14ac:dyDescent="0.2">
      <c r="R101" s="316"/>
    </row>
    <row r="102" spans="1:19" s="317" customFormat="1" x14ac:dyDescent="0.2">
      <c r="A102" s="317" t="e">
        <f ca="1">"·         On average the largest delay reason was "&amp;S22&amp;" ("&amp;TEXT(R22,"#,0")&amp;" patients), "&amp;AA22</f>
        <v>#REF!</v>
      </c>
      <c r="S102" s="316"/>
    </row>
    <row r="104" spans="1:19" x14ac:dyDescent="0.2">
      <c r="A104" s="327" t="str">
        <f>"·         On each day last month, fewer than "&amp;TEXT('Comparison - Table 2'!Z39,"0.0%")&amp;" of patients ready for discharge were discharged. On average for the month, "&amp;TEXT('Comparison - Table 2'!Z36,"0.0%")&amp;" ready for discharge were discharged, leading to "&amp;TEXT('Comparison - Table 2'!H36,"#,##0")&amp;" patients spending more time in hospital than needed."</f>
        <v>·         On each day last month, fewer than 0.0% of patients ready for discharge were discharged. On average for the month, 0.0% ready for discharge were discharged, leading to 0 patients spending more time in hospital than needed.</v>
      </c>
    </row>
    <row r="113" spans="9:9" x14ac:dyDescent="0.2">
      <c r="I113" s="166"/>
    </row>
    <row r="114" spans="9:9" ht="15.75" thickBot="1" x14ac:dyDescent="0.25">
      <c r="I114" s="270" t="s">
        <v>502</v>
      </c>
    </row>
    <row r="115" spans="9:9" ht="15.75" thickBot="1" x14ac:dyDescent="0.25">
      <c r="I115" s="271" t="s">
        <v>206</v>
      </c>
    </row>
    <row r="116" spans="9:9" ht="15.75" thickBot="1" x14ac:dyDescent="0.25">
      <c r="I116" s="271" t="s">
        <v>215</v>
      </c>
    </row>
    <row r="117" spans="9:9" ht="15.75" thickBot="1" x14ac:dyDescent="0.25">
      <c r="I117" s="271" t="s">
        <v>211</v>
      </c>
    </row>
    <row r="118" spans="9:9" ht="15.75" thickBot="1" x14ac:dyDescent="0.25">
      <c r="I118" s="271" t="s">
        <v>223</v>
      </c>
    </row>
    <row r="119" spans="9:9" ht="15.75" thickBot="1" x14ac:dyDescent="0.25">
      <c r="I119" s="271" t="s">
        <v>209</v>
      </c>
    </row>
    <row r="120" spans="9:9" ht="15.75" thickBot="1" x14ac:dyDescent="0.25">
      <c r="I120" s="271" t="s">
        <v>208</v>
      </c>
    </row>
    <row r="121" spans="9:9" ht="15.75" thickBot="1" x14ac:dyDescent="0.25">
      <c r="I121" s="271" t="s">
        <v>207</v>
      </c>
    </row>
    <row r="122" spans="9:9" ht="15.75" thickBot="1" x14ac:dyDescent="0.25">
      <c r="I122" s="271" t="s">
        <v>210</v>
      </c>
    </row>
    <row r="123" spans="9:9" ht="15.75" thickBot="1" x14ac:dyDescent="0.25">
      <c r="I123" s="271" t="s">
        <v>229</v>
      </c>
    </row>
    <row r="124" spans="9:9" ht="15.75" thickBot="1" x14ac:dyDescent="0.25">
      <c r="I124" s="271" t="s">
        <v>217</v>
      </c>
    </row>
    <row r="125" spans="9:9" ht="15.75" thickBot="1" x14ac:dyDescent="0.25">
      <c r="I125" s="271" t="s">
        <v>216</v>
      </c>
    </row>
    <row r="126" spans="9:9" ht="15.75" thickBot="1" x14ac:dyDescent="0.25">
      <c r="I126" s="271" t="s">
        <v>221</v>
      </c>
    </row>
    <row r="127" spans="9:9" ht="15.75" thickBot="1" x14ac:dyDescent="0.25">
      <c r="I127" s="271" t="s">
        <v>212</v>
      </c>
    </row>
    <row r="128" spans="9:9" ht="15.75" thickBot="1" x14ac:dyDescent="0.25">
      <c r="I128" s="271" t="s">
        <v>213</v>
      </c>
    </row>
    <row r="129" spans="9:9" ht="15.75" thickBot="1" x14ac:dyDescent="0.25">
      <c r="I129" s="271" t="s">
        <v>214</v>
      </c>
    </row>
    <row r="130" spans="9:9" ht="15.75" thickBot="1" x14ac:dyDescent="0.25">
      <c r="I130" s="271" t="s">
        <v>225</v>
      </c>
    </row>
    <row r="131" spans="9:9" ht="15.75" thickBot="1" x14ac:dyDescent="0.25">
      <c r="I131" s="271" t="s">
        <v>219</v>
      </c>
    </row>
    <row r="132" spans="9:9" ht="15.75" thickBot="1" x14ac:dyDescent="0.25">
      <c r="I132" s="271" t="s">
        <v>218</v>
      </c>
    </row>
  </sheetData>
  <mergeCells count="58">
    <mergeCell ref="A7:B7"/>
    <mergeCell ref="A51:L51"/>
    <mergeCell ref="A52:L52"/>
    <mergeCell ref="A53:L53"/>
    <mergeCell ref="A54:L54"/>
    <mergeCell ref="A14:K14"/>
    <mergeCell ref="A13:K13"/>
    <mergeCell ref="A12:K12"/>
    <mergeCell ref="A25:L25"/>
    <mergeCell ref="A26:L26"/>
    <mergeCell ref="A27:L27"/>
    <mergeCell ref="A28:L28"/>
    <mergeCell ref="A29:L29"/>
    <mergeCell ref="A50:L50"/>
    <mergeCell ref="A30:L30"/>
    <mergeCell ref="A31:L31"/>
    <mergeCell ref="B94:D94"/>
    <mergeCell ref="A55:L55"/>
    <mergeCell ref="A56:L56"/>
    <mergeCell ref="A57:L57"/>
    <mergeCell ref="A58:L58"/>
    <mergeCell ref="A83:E83"/>
    <mergeCell ref="A76:D76"/>
    <mergeCell ref="B69:D69"/>
    <mergeCell ref="A1:B1"/>
    <mergeCell ref="A21:L21"/>
    <mergeCell ref="A22:L22"/>
    <mergeCell ref="A23:L23"/>
    <mergeCell ref="A24:L24"/>
    <mergeCell ref="A6:B6"/>
    <mergeCell ref="A5:B5"/>
    <mergeCell ref="A4:B4"/>
    <mergeCell ref="A3:B3"/>
    <mergeCell ref="A2:B2"/>
    <mergeCell ref="A9:K9"/>
    <mergeCell ref="A11:K11"/>
    <mergeCell ref="A10:K10"/>
    <mergeCell ref="A17:K17"/>
    <mergeCell ref="A16:K16"/>
    <mergeCell ref="A15:K15"/>
    <mergeCell ref="A32:L32"/>
    <mergeCell ref="A33:L33"/>
    <mergeCell ref="A34:L34"/>
    <mergeCell ref="A35:L35"/>
    <mergeCell ref="A36:L36"/>
    <mergeCell ref="A37:L37"/>
    <mergeCell ref="A38:L38"/>
    <mergeCell ref="A39:L39"/>
    <mergeCell ref="A40:L40"/>
    <mergeCell ref="A46:L46"/>
    <mergeCell ref="A47:L47"/>
    <mergeCell ref="A48:L48"/>
    <mergeCell ref="A49:L49"/>
    <mergeCell ref="A41:L41"/>
    <mergeCell ref="A42:L42"/>
    <mergeCell ref="A43:L43"/>
    <mergeCell ref="A44:L44"/>
    <mergeCell ref="A45:L45"/>
  </mergeCells>
  <conditionalFormatting sqref="C64:D64">
    <cfRule type="containsText" dxfId="1" priority="1" operator="containsText" text="Worse">
      <formula>NOT(ISERROR(SEARCH("Worse",C64)))</formula>
    </cfRule>
    <cfRule type="containsText" dxfId="0" priority="2" operator="containsText" text="Better">
      <formula>NOT(ISERROR(SEARCH("Better",C64)))</formula>
    </cfRule>
  </conditionalFormatting>
  <pageMargins left="0.7" right="0.7" top="0.75" bottom="0.75" header="0.3" footer="0.3"/>
  <pageSetup paperSize="9"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426B3-2A02-4DCD-90E3-838C0C2B91BB}">
  <sheetPr codeName="Sheet26">
    <tabColor rgb="FF002060"/>
  </sheetPr>
  <dimension ref="A1:Q1600"/>
  <sheetViews>
    <sheetView topLeftCell="H1" zoomScale="85" zoomScaleNormal="85" workbookViewId="0"/>
  </sheetViews>
  <sheetFormatPr defaultColWidth="8.796875" defaultRowHeight="14.25" x14ac:dyDescent="0.2"/>
  <cols>
    <col min="1" max="1" width="10.296875" style="189" bestFit="1" customWidth="1"/>
    <col min="2" max="2" width="17.796875" style="190" customWidth="1"/>
    <col min="3" max="3" width="17.796875" style="193" customWidth="1"/>
    <col min="4" max="4" width="1.69921875" style="192" customWidth="1"/>
    <col min="5" max="5" width="10.296875" style="189" bestFit="1" customWidth="1"/>
    <col min="6" max="8" width="17.796875" style="193" customWidth="1"/>
    <col min="9" max="9" width="1.69921875" style="192" customWidth="1"/>
    <col min="10" max="15" width="17.796875" style="190" customWidth="1"/>
    <col min="16" max="17" width="8.796875" style="190" customWidth="1"/>
    <col min="18" max="16384" width="8.796875" style="18"/>
  </cols>
  <sheetData>
    <row r="1" spans="1:17" s="188" customFormat="1" ht="57" x14ac:dyDescent="0.2">
      <c r="A1" s="195" t="s">
        <v>270</v>
      </c>
      <c r="B1" s="196" t="s">
        <v>406</v>
      </c>
      <c r="C1" s="194" t="s">
        <v>406</v>
      </c>
      <c r="D1" s="191"/>
      <c r="E1" s="195" t="str">
        <f>'Weekly Series'!B7</f>
        <v>Week commencing</v>
      </c>
      <c r="F1" s="196" t="str">
        <f>'Weekly Series'!C7</f>
        <v>Number of additional bed days, patients with a length of stay of 7 days or over</v>
      </c>
      <c r="G1" s="194" t="str">
        <f>'Weekly Series'!D7</f>
        <v>Number of additional bed days, patients with a length of stay of 14 days or over</v>
      </c>
      <c r="H1" s="194" t="str">
        <f>'Weekly Series'!E7</f>
        <v>Number of additional bed days, patients with a length of stay of 21 days or over</v>
      </c>
      <c r="I1" s="191"/>
      <c r="J1" s="196" t="s">
        <v>503</v>
      </c>
      <c r="K1" s="196" t="s">
        <v>504</v>
      </c>
      <c r="L1" s="196" t="s">
        <v>505</v>
      </c>
      <c r="M1" s="194" t="s">
        <v>503</v>
      </c>
      <c r="N1" s="194" t="s">
        <v>504</v>
      </c>
      <c r="O1" s="194" t="s">
        <v>505</v>
      </c>
      <c r="P1" s="190"/>
      <c r="Q1" s="190"/>
    </row>
    <row r="2" spans="1:17" x14ac:dyDescent="0.2">
      <c r="A2" s="189">
        <f>IF('Daily Series'!B6=0,NA(),'Daily Series'!B6)</f>
        <v>44287</v>
      </c>
      <c r="B2" s="190">
        <f>IF(ISERROR(A2),NA(),'Daily Series'!E6)</f>
        <v>8384</v>
      </c>
      <c r="C2" s="193" t="e">
        <f>NA()</f>
        <v>#N/A</v>
      </c>
      <c r="E2" s="189">
        <f>IF('Weekly Series'!B8=0,NA(),'Weekly Series'!B8)</f>
        <v>44281</v>
      </c>
      <c r="F2" s="193">
        <f>IF(ISERROR($E2),NA(),'Weekly Series'!C8)</f>
        <v>0</v>
      </c>
      <c r="G2" s="193">
        <f>IF(ISERROR($E2),NA(),'Weekly Series'!D8)</f>
        <v>21880</v>
      </c>
      <c r="H2" s="193">
        <f>IF(ISERROR($E2),NA(),'Weekly Series'!E8)</f>
        <v>16873</v>
      </c>
      <c r="J2" s="190">
        <f>IF(ISERROR(A2),NA(),'Daily Series'!P6)</f>
        <v>0</v>
      </c>
      <c r="K2" s="190">
        <f>IF(ISERROR(A2),NA(),'Daily Series'!Q6)</f>
        <v>0</v>
      </c>
      <c r="L2" s="190">
        <f>IF(ISERROR(A2),NA(),'Daily Series'!R6)</f>
        <v>0</v>
      </c>
      <c r="M2" s="193" t="e">
        <f>NA()</f>
        <v>#N/A</v>
      </c>
      <c r="N2" s="193" t="e">
        <f>NA()</f>
        <v>#N/A</v>
      </c>
      <c r="O2" s="193" t="e">
        <f>NA()</f>
        <v>#N/A</v>
      </c>
    </row>
    <row r="3" spans="1:17" x14ac:dyDescent="0.2">
      <c r="A3" s="189">
        <f>IF('Daily Series'!B7=0,NA(),'Daily Series'!B7)</f>
        <v>44288</v>
      </c>
      <c r="B3" s="190">
        <f>IF(ISERROR(A3),NA(),'Daily Series'!E7)</f>
        <v>7128</v>
      </c>
      <c r="C3" s="193" t="e">
        <f>NA()</f>
        <v>#N/A</v>
      </c>
      <c r="E3" s="189">
        <f>IF('Weekly Series'!B9=0,NA(),'Weekly Series'!B9)</f>
        <v>44288</v>
      </c>
      <c r="F3" s="193">
        <f>IF(ISERROR($E3),NA(),'Weekly Series'!C9)</f>
        <v>0</v>
      </c>
      <c r="G3" s="193">
        <f>IF(ISERROR($E3),NA(),'Weekly Series'!D9)</f>
        <v>24903</v>
      </c>
      <c r="H3" s="193">
        <f>IF(ISERROR($E3),NA(),'Weekly Series'!E9)</f>
        <v>19424</v>
      </c>
      <c r="J3" s="190">
        <f>IF(ISERROR(A3),NA(),'Daily Series'!P7)</f>
        <v>0</v>
      </c>
      <c r="K3" s="190">
        <f>IF(ISERROR(A3),NA(),'Daily Series'!Q7)</f>
        <v>0</v>
      </c>
      <c r="L3" s="190">
        <f>IF(ISERROR(A3),NA(),'Daily Series'!R7)</f>
        <v>0</v>
      </c>
      <c r="M3" s="193" t="e">
        <f>NA()</f>
        <v>#N/A</v>
      </c>
      <c r="N3" s="193" t="e">
        <f>NA()</f>
        <v>#N/A</v>
      </c>
      <c r="O3" s="193" t="e">
        <f>NA()</f>
        <v>#N/A</v>
      </c>
    </row>
    <row r="4" spans="1:17" x14ac:dyDescent="0.2">
      <c r="A4" s="189">
        <f>IF('Daily Series'!B8=0,NA(),'Daily Series'!B8)</f>
        <v>44289</v>
      </c>
      <c r="B4" s="190">
        <f>IF(ISERROR(A4),NA(),'Daily Series'!E8)</f>
        <v>7005</v>
      </c>
      <c r="C4" s="193" t="e">
        <f>NA()</f>
        <v>#N/A</v>
      </c>
      <c r="E4" s="189">
        <f>IF('Weekly Series'!B10=0,NA(),'Weekly Series'!B10)</f>
        <v>44295</v>
      </c>
      <c r="F4" s="193">
        <f>IF(ISERROR($E4),NA(),'Weekly Series'!C10)</f>
        <v>0</v>
      </c>
      <c r="G4" s="193">
        <f>IF(ISERROR($E4),NA(),'Weekly Series'!D10)</f>
        <v>25671</v>
      </c>
      <c r="H4" s="193">
        <f>IF(ISERROR($E4),NA(),'Weekly Series'!E10)</f>
        <v>20584</v>
      </c>
      <c r="J4" s="190">
        <f>IF(ISERROR(A4),NA(),'Daily Series'!P8)</f>
        <v>0</v>
      </c>
      <c r="K4" s="190">
        <f>IF(ISERROR(A4),NA(),'Daily Series'!Q8)</f>
        <v>0</v>
      </c>
      <c r="L4" s="190">
        <f>IF(ISERROR(A4),NA(),'Daily Series'!R8)</f>
        <v>0</v>
      </c>
      <c r="M4" s="193" t="e">
        <f>NA()</f>
        <v>#N/A</v>
      </c>
      <c r="N4" s="193" t="e">
        <f>NA()</f>
        <v>#N/A</v>
      </c>
      <c r="O4" s="193" t="e">
        <f>NA()</f>
        <v>#N/A</v>
      </c>
    </row>
    <row r="5" spans="1:17" x14ac:dyDescent="0.2">
      <c r="A5" s="189">
        <f>IF('Daily Series'!B9=0,NA(),'Daily Series'!B9)</f>
        <v>44290</v>
      </c>
      <c r="B5" s="190">
        <f>IF(ISERROR(A5),NA(),'Daily Series'!E9)</f>
        <v>6649</v>
      </c>
      <c r="C5" s="193" t="e">
        <f>NA()</f>
        <v>#N/A</v>
      </c>
      <c r="E5" s="189">
        <f>IF('Weekly Series'!B11=0,NA(),'Weekly Series'!B11)</f>
        <v>44302</v>
      </c>
      <c r="F5" s="193">
        <f>IF(ISERROR($E5),NA(),'Weekly Series'!C11)</f>
        <v>0</v>
      </c>
      <c r="G5" s="193">
        <f>IF(ISERROR($E5),NA(),'Weekly Series'!D11)</f>
        <v>27931</v>
      </c>
      <c r="H5" s="193">
        <f>IF(ISERROR($E5),NA(),'Weekly Series'!E11)</f>
        <v>22846</v>
      </c>
      <c r="J5" s="190">
        <f>IF(ISERROR(A5),NA(),'Daily Series'!P9)</f>
        <v>0</v>
      </c>
      <c r="K5" s="190">
        <f>IF(ISERROR(A5),NA(),'Daily Series'!Q9)</f>
        <v>0</v>
      </c>
      <c r="L5" s="190">
        <f>IF(ISERROR(A5),NA(),'Daily Series'!R9)</f>
        <v>0</v>
      </c>
      <c r="M5" s="193" t="e">
        <f>NA()</f>
        <v>#N/A</v>
      </c>
      <c r="N5" s="193" t="e">
        <f>NA()</f>
        <v>#N/A</v>
      </c>
      <c r="O5" s="193" t="e">
        <f>NA()</f>
        <v>#N/A</v>
      </c>
    </row>
    <row r="6" spans="1:17" x14ac:dyDescent="0.2">
      <c r="A6" s="189">
        <f>IF('Daily Series'!B10=0,NA(),'Daily Series'!B10)</f>
        <v>44291</v>
      </c>
      <c r="B6" s="190">
        <f>IF(ISERROR(A6),NA(),'Daily Series'!E10)</f>
        <v>6676</v>
      </c>
      <c r="C6" s="193" t="e">
        <f>NA()</f>
        <v>#N/A</v>
      </c>
      <c r="E6" s="189">
        <f>IF('Weekly Series'!B12=0,NA(),'Weekly Series'!B12)</f>
        <v>44309</v>
      </c>
      <c r="F6" s="193">
        <f>IF(ISERROR($E6),NA(),'Weekly Series'!C12)</f>
        <v>0</v>
      </c>
      <c r="G6" s="193">
        <f>IF(ISERROR($E6),NA(),'Weekly Series'!D12)</f>
        <v>27943</v>
      </c>
      <c r="H6" s="193">
        <f>IF(ISERROR($E6),NA(),'Weekly Series'!E12)</f>
        <v>22274</v>
      </c>
      <c r="J6" s="190">
        <f>IF(ISERROR(A6),NA(),'Daily Series'!P10)</f>
        <v>0</v>
      </c>
      <c r="K6" s="190">
        <f>IF(ISERROR(A6),NA(),'Daily Series'!Q10)</f>
        <v>0</v>
      </c>
      <c r="L6" s="190">
        <f>IF(ISERROR(A6),NA(),'Daily Series'!R10)</f>
        <v>0</v>
      </c>
      <c r="M6" s="193" t="e">
        <f>NA()</f>
        <v>#N/A</v>
      </c>
      <c r="N6" s="193" t="e">
        <f>NA()</f>
        <v>#N/A</v>
      </c>
      <c r="O6" s="193" t="e">
        <f>NA()</f>
        <v>#N/A</v>
      </c>
    </row>
    <row r="7" spans="1:17" x14ac:dyDescent="0.2">
      <c r="A7" s="189">
        <f>IF('Daily Series'!B11=0,NA(),'Daily Series'!B11)</f>
        <v>44292</v>
      </c>
      <c r="B7" s="190">
        <f>IF(ISERROR(A7),NA(),'Daily Series'!E11)</f>
        <v>7877</v>
      </c>
      <c r="C7" s="193" t="e">
        <f>NA()</f>
        <v>#N/A</v>
      </c>
      <c r="E7" s="189">
        <f>IF('Weekly Series'!B13=0,NA(),'Weekly Series'!B13)</f>
        <v>44316</v>
      </c>
      <c r="F7" s="193">
        <f>IF(ISERROR($E7),NA(),'Weekly Series'!C13)</f>
        <v>0</v>
      </c>
      <c r="G7" s="193">
        <f>IF(ISERROR($E7),NA(),'Weekly Series'!D13)</f>
        <v>28490</v>
      </c>
      <c r="H7" s="193">
        <f>IF(ISERROR($E7),NA(),'Weekly Series'!E13)</f>
        <v>22385</v>
      </c>
      <c r="J7" s="190">
        <f>IF(ISERROR(A7),NA(),'Daily Series'!P11)</f>
        <v>0</v>
      </c>
      <c r="K7" s="190">
        <f>IF(ISERROR(A7),NA(),'Daily Series'!Q11)</f>
        <v>0</v>
      </c>
      <c r="L7" s="190">
        <f>IF(ISERROR(A7),NA(),'Daily Series'!R11)</f>
        <v>0</v>
      </c>
      <c r="M7" s="193" t="e">
        <f>NA()</f>
        <v>#N/A</v>
      </c>
      <c r="N7" s="193" t="e">
        <f>NA()</f>
        <v>#N/A</v>
      </c>
      <c r="O7" s="193" t="e">
        <f>NA()</f>
        <v>#N/A</v>
      </c>
    </row>
    <row r="8" spans="1:17" x14ac:dyDescent="0.2">
      <c r="A8" s="189">
        <f>IF('Daily Series'!B12=0,NA(),'Daily Series'!B12)</f>
        <v>44293</v>
      </c>
      <c r="B8" s="190">
        <f>IF(ISERROR(A8),NA(),'Daily Series'!E12)</f>
        <v>8395</v>
      </c>
      <c r="C8" s="193">
        <f>AVERAGE(B2:B8)</f>
        <v>7444.8571428571431</v>
      </c>
      <c r="E8" s="189">
        <f>IF('Weekly Series'!B14=0,NA(),'Weekly Series'!B14)</f>
        <v>44323</v>
      </c>
      <c r="F8" s="193">
        <f>IF(ISERROR($E8),NA(),'Weekly Series'!C14)</f>
        <v>0</v>
      </c>
      <c r="G8" s="193">
        <f>IF(ISERROR($E8),NA(),'Weekly Series'!D14)</f>
        <v>30774</v>
      </c>
      <c r="H8" s="193">
        <f>IF(ISERROR($E8),NA(),'Weekly Series'!E14)</f>
        <v>24116</v>
      </c>
      <c r="J8" s="190">
        <f>IF(ISERROR(A8),NA(),'Daily Series'!P12)</f>
        <v>0</v>
      </c>
      <c r="K8" s="190">
        <f>IF(ISERROR(A8),NA(),'Daily Series'!Q12)</f>
        <v>0</v>
      </c>
      <c r="L8" s="190">
        <f>IF(ISERROR(A8),NA(),'Daily Series'!R12)</f>
        <v>0</v>
      </c>
      <c r="M8" s="193" t="e">
        <f>NA()</f>
        <v>#N/A</v>
      </c>
      <c r="N8" s="193" t="e">
        <f>NA()</f>
        <v>#N/A</v>
      </c>
      <c r="O8" s="193" t="e">
        <f>NA()</f>
        <v>#N/A</v>
      </c>
    </row>
    <row r="9" spans="1:17" x14ac:dyDescent="0.2">
      <c r="A9" s="189">
        <f>IF('Daily Series'!B13=0,NA(),'Daily Series'!B13)</f>
        <v>44294</v>
      </c>
      <c r="B9" s="190">
        <f>IF(ISERROR(A9),NA(),'Daily Series'!E13)</f>
        <v>8474</v>
      </c>
      <c r="C9" s="193">
        <f t="shared" ref="C9:C31" si="0">AVERAGE(B3:B9)</f>
        <v>7457.7142857142853</v>
      </c>
      <c r="E9" s="189">
        <f>IF('Weekly Series'!B15=0,NA(),'Weekly Series'!B15)</f>
        <v>44330</v>
      </c>
      <c r="F9" s="193">
        <f>IF(ISERROR($E9),NA(),'Weekly Series'!C15)</f>
        <v>0</v>
      </c>
      <c r="G9" s="193">
        <f>IF(ISERROR($E9),NA(),'Weekly Series'!D15)</f>
        <v>30731</v>
      </c>
      <c r="H9" s="193">
        <f>IF(ISERROR($E9),NA(),'Weekly Series'!E15)</f>
        <v>23995</v>
      </c>
      <c r="J9" s="190">
        <f>IF(ISERROR(A9),NA(),'Daily Series'!P13)</f>
        <v>0</v>
      </c>
      <c r="K9" s="190">
        <f>IF(ISERROR(A9),NA(),'Daily Series'!Q13)</f>
        <v>0</v>
      </c>
      <c r="L9" s="190">
        <f>IF(ISERROR(A9),NA(),'Daily Series'!R13)</f>
        <v>0</v>
      </c>
      <c r="M9" s="193" t="e">
        <f>NA()</f>
        <v>#N/A</v>
      </c>
      <c r="N9" s="193" t="e">
        <f>NA()</f>
        <v>#N/A</v>
      </c>
      <c r="O9" s="193" t="e">
        <f>NA()</f>
        <v>#N/A</v>
      </c>
    </row>
    <row r="10" spans="1:17" x14ac:dyDescent="0.2">
      <c r="A10" s="189">
        <f>IF('Daily Series'!B14=0,NA(),'Daily Series'!B14)</f>
        <v>44295</v>
      </c>
      <c r="B10" s="190">
        <f>IF(ISERROR(A10),NA(),'Daily Series'!E14)</f>
        <v>8071</v>
      </c>
      <c r="C10" s="193">
        <f t="shared" si="0"/>
        <v>7592.4285714285716</v>
      </c>
      <c r="E10" s="189">
        <f>IF('Weekly Series'!B16=0,NA(),'Weekly Series'!B16)</f>
        <v>44337</v>
      </c>
      <c r="F10" s="193">
        <f>IF(ISERROR($E10),NA(),'Weekly Series'!C16)</f>
        <v>0</v>
      </c>
      <c r="G10" s="193">
        <f>IF(ISERROR($E10),NA(),'Weekly Series'!D16)</f>
        <v>30224</v>
      </c>
      <c r="H10" s="193">
        <f>IF(ISERROR($E10),NA(),'Weekly Series'!E16)</f>
        <v>23148</v>
      </c>
      <c r="J10" s="190">
        <f>IF(ISERROR(A10),NA(),'Daily Series'!P14)</f>
        <v>0</v>
      </c>
      <c r="K10" s="190">
        <f>IF(ISERROR(A10),NA(),'Daily Series'!Q14)</f>
        <v>0</v>
      </c>
      <c r="L10" s="190">
        <f>IF(ISERROR(A10),NA(),'Daily Series'!R14)</f>
        <v>0</v>
      </c>
      <c r="M10" s="193" t="e">
        <f>NA()</f>
        <v>#N/A</v>
      </c>
      <c r="N10" s="193" t="e">
        <f>NA()</f>
        <v>#N/A</v>
      </c>
      <c r="O10" s="193" t="e">
        <f>NA()</f>
        <v>#N/A</v>
      </c>
    </row>
    <row r="11" spans="1:17" x14ac:dyDescent="0.2">
      <c r="A11" s="189">
        <f>IF('Daily Series'!B15=0,NA(),'Daily Series'!B15)</f>
        <v>44296</v>
      </c>
      <c r="B11" s="190">
        <f>IF(ISERROR(A11),NA(),'Daily Series'!E15)</f>
        <v>7311</v>
      </c>
      <c r="C11" s="193">
        <f t="shared" si="0"/>
        <v>7636.1428571428569</v>
      </c>
      <c r="E11" s="189">
        <f>IF('Weekly Series'!B17=0,NA(),'Weekly Series'!B17)</f>
        <v>44344</v>
      </c>
      <c r="F11" s="193">
        <f>IF(ISERROR($E11),NA(),'Weekly Series'!C17)</f>
        <v>0</v>
      </c>
      <c r="G11" s="193">
        <f>IF(ISERROR($E11),NA(),'Weekly Series'!D17)</f>
        <v>32544</v>
      </c>
      <c r="H11" s="193">
        <f>IF(ISERROR($E11),NA(),'Weekly Series'!E17)</f>
        <v>24753</v>
      </c>
      <c r="J11" s="190">
        <f>IF(ISERROR(A11),NA(),'Daily Series'!P15)</f>
        <v>0</v>
      </c>
      <c r="K11" s="190">
        <f>IF(ISERROR(A11),NA(),'Daily Series'!Q15)</f>
        <v>0</v>
      </c>
      <c r="L11" s="190">
        <f>IF(ISERROR(A11),NA(),'Daily Series'!R15)</f>
        <v>0</v>
      </c>
      <c r="M11" s="193" t="e">
        <f>NA()</f>
        <v>#N/A</v>
      </c>
      <c r="N11" s="193" t="e">
        <f>NA()</f>
        <v>#N/A</v>
      </c>
      <c r="O11" s="193" t="e">
        <f>NA()</f>
        <v>#N/A</v>
      </c>
    </row>
    <row r="12" spans="1:17" x14ac:dyDescent="0.2">
      <c r="A12" s="189">
        <f>IF('Daily Series'!B16=0,NA(),'Daily Series'!B16)</f>
        <v>44297</v>
      </c>
      <c r="B12" s="190">
        <f>IF(ISERROR(A12),NA(),'Daily Series'!E16)</f>
        <v>7056</v>
      </c>
      <c r="C12" s="193">
        <f t="shared" si="0"/>
        <v>7694.2857142857147</v>
      </c>
      <c r="E12" s="189">
        <f>IF('Weekly Series'!B18=0,NA(),'Weekly Series'!B18)</f>
        <v>44351</v>
      </c>
      <c r="F12" s="193">
        <f>IF(ISERROR($E12),NA(),'Weekly Series'!C18)</f>
        <v>0</v>
      </c>
      <c r="G12" s="193">
        <f>IF(ISERROR($E12),NA(),'Weekly Series'!D18)</f>
        <v>32548</v>
      </c>
      <c r="H12" s="193">
        <f>IF(ISERROR($E12),NA(),'Weekly Series'!E18)</f>
        <v>25375</v>
      </c>
      <c r="J12" s="190">
        <f>IF(ISERROR(A12),NA(),'Daily Series'!P16)</f>
        <v>0</v>
      </c>
      <c r="K12" s="190">
        <f>IF(ISERROR(A12),NA(),'Daily Series'!Q16)</f>
        <v>0</v>
      </c>
      <c r="L12" s="190">
        <f>IF(ISERROR(A12),NA(),'Daily Series'!R16)</f>
        <v>0</v>
      </c>
      <c r="M12" s="193" t="e">
        <f>NA()</f>
        <v>#N/A</v>
      </c>
      <c r="N12" s="193" t="e">
        <f>NA()</f>
        <v>#N/A</v>
      </c>
      <c r="O12" s="193" t="e">
        <f>NA()</f>
        <v>#N/A</v>
      </c>
    </row>
    <row r="13" spans="1:17" x14ac:dyDescent="0.2">
      <c r="A13" s="189">
        <f>IF('Daily Series'!B17=0,NA(),'Daily Series'!B17)</f>
        <v>44298</v>
      </c>
      <c r="B13" s="190">
        <f>IF(ISERROR(A13),NA(),'Daily Series'!E17)</f>
        <v>8446</v>
      </c>
      <c r="C13" s="193">
        <f t="shared" si="0"/>
        <v>7947.1428571428569</v>
      </c>
      <c r="E13" s="189">
        <f>IF('Weekly Series'!B19=0,NA(),'Weekly Series'!B19)</f>
        <v>44358</v>
      </c>
      <c r="F13" s="193">
        <f>IF(ISERROR($E13),NA(),'Weekly Series'!C19)</f>
        <v>0</v>
      </c>
      <c r="G13" s="193">
        <f>IF(ISERROR($E13),NA(),'Weekly Series'!D19)</f>
        <v>31341</v>
      </c>
      <c r="H13" s="193">
        <f>IF(ISERROR($E13),NA(),'Weekly Series'!E19)</f>
        <v>24342</v>
      </c>
      <c r="J13" s="190">
        <f>IF(ISERROR(A13),NA(),'Daily Series'!P17)</f>
        <v>0</v>
      </c>
      <c r="K13" s="190">
        <f>IF(ISERROR(A13),NA(),'Daily Series'!Q17)</f>
        <v>0</v>
      </c>
      <c r="L13" s="190">
        <f>IF(ISERROR(A13),NA(),'Daily Series'!R17)</f>
        <v>0</v>
      </c>
      <c r="M13" s="193" t="e">
        <f>NA()</f>
        <v>#N/A</v>
      </c>
      <c r="N13" s="193" t="e">
        <f>NA()</f>
        <v>#N/A</v>
      </c>
      <c r="O13" s="193" t="e">
        <f>NA()</f>
        <v>#N/A</v>
      </c>
    </row>
    <row r="14" spans="1:17" x14ac:dyDescent="0.2">
      <c r="A14" s="189">
        <f>IF('Daily Series'!B18=0,NA(),'Daily Series'!B18)</f>
        <v>44299</v>
      </c>
      <c r="B14" s="190">
        <f>IF(ISERROR(A14),NA(),'Daily Series'!E18)</f>
        <v>8772</v>
      </c>
      <c r="C14" s="193">
        <f t="shared" si="0"/>
        <v>8075</v>
      </c>
      <c r="E14" s="189">
        <f>IF('Weekly Series'!B20=0,NA(),'Weekly Series'!B20)</f>
        <v>44365</v>
      </c>
      <c r="F14" s="193">
        <f>IF(ISERROR($E14),NA(),'Weekly Series'!C20)</f>
        <v>0</v>
      </c>
      <c r="G14" s="193">
        <f>IF(ISERROR($E14),NA(),'Weekly Series'!D20)</f>
        <v>34878</v>
      </c>
      <c r="H14" s="193">
        <f>IF(ISERROR($E14),NA(),'Weekly Series'!E20)</f>
        <v>27436</v>
      </c>
      <c r="J14" s="190">
        <f>IF(ISERROR(A14),NA(),'Daily Series'!P18)</f>
        <v>0</v>
      </c>
      <c r="K14" s="190">
        <f>IF(ISERROR(A14),NA(),'Daily Series'!Q18)</f>
        <v>0</v>
      </c>
      <c r="L14" s="190">
        <f>IF(ISERROR(A14),NA(),'Daily Series'!R18)</f>
        <v>0</v>
      </c>
      <c r="M14" s="193" t="e">
        <f>NA()</f>
        <v>#N/A</v>
      </c>
      <c r="N14" s="193" t="e">
        <f>NA()</f>
        <v>#N/A</v>
      </c>
      <c r="O14" s="193" t="e">
        <f>NA()</f>
        <v>#N/A</v>
      </c>
    </row>
    <row r="15" spans="1:17" x14ac:dyDescent="0.2">
      <c r="A15" s="189">
        <f>IF('Daily Series'!B19=0,NA(),'Daily Series'!B19)</f>
        <v>44300</v>
      </c>
      <c r="B15" s="190">
        <f>IF(ISERROR(A15),NA(),'Daily Series'!E19)</f>
        <v>8456</v>
      </c>
      <c r="C15" s="193">
        <f t="shared" si="0"/>
        <v>8083.7142857142853</v>
      </c>
      <c r="E15" s="189">
        <f>IF('Weekly Series'!B21=0,NA(),'Weekly Series'!B21)</f>
        <v>44372</v>
      </c>
      <c r="F15" s="193">
        <f>IF(ISERROR($E15),NA(),'Weekly Series'!C21)</f>
        <v>0</v>
      </c>
      <c r="G15" s="193">
        <f>IF(ISERROR($E15),NA(),'Weekly Series'!D21)</f>
        <v>37495</v>
      </c>
      <c r="H15" s="193">
        <f>IF(ISERROR($E15),NA(),'Weekly Series'!E21)</f>
        <v>29723</v>
      </c>
      <c r="J15" s="190">
        <f>IF(ISERROR(A15),NA(),'Daily Series'!P19)</f>
        <v>0</v>
      </c>
      <c r="K15" s="190">
        <f>IF(ISERROR(A15),NA(),'Daily Series'!Q19)</f>
        <v>0</v>
      </c>
      <c r="L15" s="190">
        <f>IF(ISERROR(A15),NA(),'Daily Series'!R19)</f>
        <v>0</v>
      </c>
      <c r="M15" s="193" t="e">
        <f>NA()</f>
        <v>#N/A</v>
      </c>
      <c r="N15" s="193" t="e">
        <f>NA()</f>
        <v>#N/A</v>
      </c>
      <c r="O15" s="193" t="e">
        <f>NA()</f>
        <v>#N/A</v>
      </c>
    </row>
    <row r="16" spans="1:17" x14ac:dyDescent="0.2">
      <c r="A16" s="189">
        <f>IF('Daily Series'!B20=0,NA(),'Daily Series'!B20)</f>
        <v>44301</v>
      </c>
      <c r="B16" s="190">
        <f>IF(ISERROR(A16),NA(),'Daily Series'!E20)</f>
        <v>9616</v>
      </c>
      <c r="C16" s="193">
        <f t="shared" si="0"/>
        <v>8246.8571428571431</v>
      </c>
      <c r="E16" s="189">
        <f>IF('Weekly Series'!B22=0,NA(),'Weekly Series'!B22)</f>
        <v>44379</v>
      </c>
      <c r="F16" s="193">
        <f>IF(ISERROR($E16),NA(),'Weekly Series'!C22)</f>
        <v>0</v>
      </c>
      <c r="G16" s="193">
        <f>IF(ISERROR($E16),NA(),'Weekly Series'!D22)</f>
        <v>38230</v>
      </c>
      <c r="H16" s="193">
        <f>IF(ISERROR($E16),NA(),'Weekly Series'!E22)</f>
        <v>30191</v>
      </c>
      <c r="J16" s="190">
        <f>IF(ISERROR(A16),NA(),'Daily Series'!P20)</f>
        <v>0</v>
      </c>
      <c r="K16" s="190">
        <f>IF(ISERROR(A16),NA(),'Daily Series'!Q20)</f>
        <v>0</v>
      </c>
      <c r="L16" s="190">
        <f>IF(ISERROR(A16),NA(),'Daily Series'!R20)</f>
        <v>0</v>
      </c>
      <c r="M16" s="193" t="e">
        <f>NA()</f>
        <v>#N/A</v>
      </c>
      <c r="N16" s="193" t="e">
        <f>NA()</f>
        <v>#N/A</v>
      </c>
      <c r="O16" s="193" t="e">
        <f>NA()</f>
        <v>#N/A</v>
      </c>
    </row>
    <row r="17" spans="1:15" x14ac:dyDescent="0.2">
      <c r="A17" s="189">
        <f>IF('Daily Series'!B21=0,NA(),'Daily Series'!B21)</f>
        <v>44302</v>
      </c>
      <c r="B17" s="190">
        <f>IF(ISERROR(A17),NA(),'Daily Series'!E21)</f>
        <v>8321</v>
      </c>
      <c r="C17" s="193">
        <f t="shared" si="0"/>
        <v>8282.5714285714294</v>
      </c>
      <c r="E17" s="189">
        <f>IF('Weekly Series'!B23=0,NA(),'Weekly Series'!B23)</f>
        <v>44386</v>
      </c>
      <c r="F17" s="193">
        <f>IF(ISERROR($E17),NA(),'Weekly Series'!C23)</f>
        <v>0</v>
      </c>
      <c r="G17" s="193">
        <f>IF(ISERROR($E17),NA(),'Weekly Series'!D23)</f>
        <v>39692</v>
      </c>
      <c r="H17" s="193">
        <f>IF(ISERROR($E17),NA(),'Weekly Series'!E23)</f>
        <v>31469</v>
      </c>
      <c r="J17" s="190">
        <f>IF(ISERROR(A17),NA(),'Daily Series'!P21)</f>
        <v>0</v>
      </c>
      <c r="K17" s="190">
        <f>IF(ISERROR(A17),NA(),'Daily Series'!Q21)</f>
        <v>0</v>
      </c>
      <c r="L17" s="190">
        <f>IF(ISERROR(A17),NA(),'Daily Series'!R21)</f>
        <v>0</v>
      </c>
      <c r="M17" s="193" t="e">
        <f>NA()</f>
        <v>#N/A</v>
      </c>
      <c r="N17" s="193" t="e">
        <f>NA()</f>
        <v>#N/A</v>
      </c>
      <c r="O17" s="193" t="e">
        <f>NA()</f>
        <v>#N/A</v>
      </c>
    </row>
    <row r="18" spans="1:15" x14ac:dyDescent="0.2">
      <c r="A18" s="189">
        <f>IF('Daily Series'!B22=0,NA(),'Daily Series'!B22)</f>
        <v>44303</v>
      </c>
      <c r="B18" s="190">
        <f>IF(ISERROR(A18),NA(),'Daily Series'!E22)</f>
        <v>7519</v>
      </c>
      <c r="C18" s="193">
        <f t="shared" si="0"/>
        <v>8312.2857142857138</v>
      </c>
      <c r="E18" s="189">
        <f>IF('Weekly Series'!B24=0,NA(),'Weekly Series'!B24)</f>
        <v>44393</v>
      </c>
      <c r="F18" s="193">
        <f>IF(ISERROR($E18),NA(),'Weekly Series'!C24)</f>
        <v>0</v>
      </c>
      <c r="G18" s="193">
        <f>IF(ISERROR($E18),NA(),'Weekly Series'!D24)</f>
        <v>40955</v>
      </c>
      <c r="H18" s="193">
        <f>IF(ISERROR($E18),NA(),'Weekly Series'!E24)</f>
        <v>32871</v>
      </c>
      <c r="J18" s="190">
        <f>IF(ISERROR(A18),NA(),'Daily Series'!P22)</f>
        <v>0</v>
      </c>
      <c r="K18" s="190">
        <f>IF(ISERROR(A18),NA(),'Daily Series'!Q22)</f>
        <v>0</v>
      </c>
      <c r="L18" s="190">
        <f>IF(ISERROR(A18),NA(),'Daily Series'!R22)</f>
        <v>0</v>
      </c>
      <c r="M18" s="193" t="e">
        <f>NA()</f>
        <v>#N/A</v>
      </c>
      <c r="N18" s="193" t="e">
        <f>NA()</f>
        <v>#N/A</v>
      </c>
      <c r="O18" s="193" t="e">
        <f>NA()</f>
        <v>#N/A</v>
      </c>
    </row>
    <row r="19" spans="1:15" x14ac:dyDescent="0.2">
      <c r="A19" s="189">
        <f>IF('Daily Series'!B23=0,NA(),'Daily Series'!B23)</f>
        <v>44304</v>
      </c>
      <c r="B19" s="190">
        <f>IF(ISERROR(A19),NA(),'Daily Series'!E23)</f>
        <v>7135</v>
      </c>
      <c r="C19" s="193">
        <f t="shared" si="0"/>
        <v>8323.5714285714294</v>
      </c>
      <c r="E19" s="189">
        <f>IF('Weekly Series'!B25=0,NA(),'Weekly Series'!B25)</f>
        <v>44400</v>
      </c>
      <c r="F19" s="193">
        <f>IF(ISERROR($E19),NA(),'Weekly Series'!C25)</f>
        <v>0</v>
      </c>
      <c r="G19" s="193">
        <f>IF(ISERROR($E19),NA(),'Weekly Series'!D25)</f>
        <v>41774</v>
      </c>
      <c r="H19" s="193">
        <f>IF(ISERROR($E19),NA(),'Weekly Series'!E25)</f>
        <v>33095</v>
      </c>
      <c r="J19" s="190">
        <f>IF(ISERROR(A19),NA(),'Daily Series'!P23)</f>
        <v>0</v>
      </c>
      <c r="K19" s="190">
        <f>IF(ISERROR(A19),NA(),'Daily Series'!Q23)</f>
        <v>0</v>
      </c>
      <c r="L19" s="190">
        <f>IF(ISERROR(A19),NA(),'Daily Series'!R23)</f>
        <v>0</v>
      </c>
      <c r="M19" s="193" t="e">
        <f>NA()</f>
        <v>#N/A</v>
      </c>
      <c r="N19" s="193" t="e">
        <f>NA()</f>
        <v>#N/A</v>
      </c>
      <c r="O19" s="193" t="e">
        <f>NA()</f>
        <v>#N/A</v>
      </c>
    </row>
    <row r="20" spans="1:15" x14ac:dyDescent="0.2">
      <c r="A20" s="189">
        <f>IF('Daily Series'!B24=0,NA(),'Daily Series'!B24)</f>
        <v>44305</v>
      </c>
      <c r="B20" s="190">
        <f>IF(ISERROR(A20),NA(),'Daily Series'!E24)</f>
        <v>8441</v>
      </c>
      <c r="C20" s="193">
        <f t="shared" si="0"/>
        <v>8322.8571428571431</v>
      </c>
      <c r="E20" s="189">
        <f>IF('Weekly Series'!B26=0,NA(),'Weekly Series'!B26)</f>
        <v>44407</v>
      </c>
      <c r="F20" s="193">
        <f>IF(ISERROR($E20),NA(),'Weekly Series'!C26)</f>
        <v>0</v>
      </c>
      <c r="G20" s="193">
        <f>IF(ISERROR($E20),NA(),'Weekly Series'!D26)</f>
        <v>42896</v>
      </c>
      <c r="H20" s="193">
        <f>IF(ISERROR($E20),NA(),'Weekly Series'!E26)</f>
        <v>34403</v>
      </c>
      <c r="J20" s="190">
        <f>IF(ISERROR(A20),NA(),'Daily Series'!P24)</f>
        <v>0</v>
      </c>
      <c r="K20" s="190">
        <f>IF(ISERROR(A20),NA(),'Daily Series'!Q24)</f>
        <v>0</v>
      </c>
      <c r="L20" s="190">
        <f>IF(ISERROR(A20),NA(),'Daily Series'!R24)</f>
        <v>0</v>
      </c>
      <c r="M20" s="193" t="e">
        <f>NA()</f>
        <v>#N/A</v>
      </c>
      <c r="N20" s="193" t="e">
        <f>NA()</f>
        <v>#N/A</v>
      </c>
      <c r="O20" s="193" t="e">
        <f>NA()</f>
        <v>#N/A</v>
      </c>
    </row>
    <row r="21" spans="1:15" x14ac:dyDescent="0.2">
      <c r="A21" s="189">
        <f>IF('Daily Series'!B25=0,NA(),'Daily Series'!B25)</f>
        <v>44306</v>
      </c>
      <c r="B21" s="190">
        <f>IF(ISERROR(A21),NA(),'Daily Series'!E25)</f>
        <v>8433</v>
      </c>
      <c r="C21" s="193">
        <f t="shared" si="0"/>
        <v>8274.4285714285706</v>
      </c>
      <c r="E21" s="189">
        <f>IF('Weekly Series'!B27=0,NA(),'Weekly Series'!B27)</f>
        <v>44414</v>
      </c>
      <c r="F21" s="193">
        <f>IF(ISERROR($E21),NA(),'Weekly Series'!C27)</f>
        <v>0</v>
      </c>
      <c r="G21" s="193">
        <f>IF(ISERROR($E21),NA(),'Weekly Series'!D27)</f>
        <v>46188</v>
      </c>
      <c r="H21" s="193">
        <f>IF(ISERROR($E21),NA(),'Weekly Series'!E27)</f>
        <v>37557</v>
      </c>
      <c r="J21" s="190">
        <f>IF(ISERROR(A21),NA(),'Daily Series'!P25)</f>
        <v>0</v>
      </c>
      <c r="K21" s="190">
        <f>IF(ISERROR(A21),NA(),'Daily Series'!Q25)</f>
        <v>0</v>
      </c>
      <c r="L21" s="190">
        <f>IF(ISERROR(A21),NA(),'Daily Series'!R25)</f>
        <v>0</v>
      </c>
      <c r="M21" s="193" t="e">
        <f>NA()</f>
        <v>#N/A</v>
      </c>
      <c r="N21" s="193" t="e">
        <f>NA()</f>
        <v>#N/A</v>
      </c>
      <c r="O21" s="193" t="e">
        <f>NA()</f>
        <v>#N/A</v>
      </c>
    </row>
    <row r="22" spans="1:15" x14ac:dyDescent="0.2">
      <c r="A22" s="189">
        <f>IF('Daily Series'!B26=0,NA(),'Daily Series'!B26)</f>
        <v>44307</v>
      </c>
      <c r="B22" s="190">
        <f>IF(ISERROR(A22),NA(),'Daily Series'!E26)</f>
        <v>8627</v>
      </c>
      <c r="C22" s="193">
        <f t="shared" si="0"/>
        <v>8298.8571428571431</v>
      </c>
      <c r="E22" s="189">
        <f>IF('Weekly Series'!B28=0,NA(),'Weekly Series'!B28)</f>
        <v>44421</v>
      </c>
      <c r="F22" s="193">
        <f>IF(ISERROR($E22),NA(),'Weekly Series'!C28)</f>
        <v>0</v>
      </c>
      <c r="G22" s="193">
        <f>IF(ISERROR($E22),NA(),'Weekly Series'!D28)</f>
        <v>49745</v>
      </c>
      <c r="H22" s="193">
        <f>IF(ISERROR($E22),NA(),'Weekly Series'!E28)</f>
        <v>40922</v>
      </c>
      <c r="J22" s="190">
        <f>IF(ISERROR(A22),NA(),'Daily Series'!P26)</f>
        <v>0</v>
      </c>
      <c r="K22" s="190">
        <f>IF(ISERROR(A22),NA(),'Daily Series'!Q26)</f>
        <v>0</v>
      </c>
      <c r="L22" s="190">
        <f>IF(ISERROR(A22),NA(),'Daily Series'!R26)</f>
        <v>0</v>
      </c>
      <c r="M22" s="193" t="e">
        <f>NA()</f>
        <v>#N/A</v>
      </c>
      <c r="N22" s="193" t="e">
        <f>NA()</f>
        <v>#N/A</v>
      </c>
      <c r="O22" s="193" t="e">
        <f>NA()</f>
        <v>#N/A</v>
      </c>
    </row>
    <row r="23" spans="1:15" x14ac:dyDescent="0.2">
      <c r="A23" s="189">
        <f>IF('Daily Series'!B27=0,NA(),'Daily Series'!B27)</f>
        <v>44308</v>
      </c>
      <c r="B23" s="190">
        <f>IF(ISERROR(A23),NA(),'Daily Series'!E27)</f>
        <v>8495</v>
      </c>
      <c r="C23" s="193">
        <f t="shared" si="0"/>
        <v>8138.7142857142853</v>
      </c>
      <c r="E23" s="189">
        <f>IF('Weekly Series'!B29=0,NA(),'Weekly Series'!B29)</f>
        <v>44428</v>
      </c>
      <c r="F23" s="193">
        <f>IF(ISERROR($E23),NA(),'Weekly Series'!C29)</f>
        <v>0</v>
      </c>
      <c r="G23" s="193">
        <f>IF(ISERROR($E23),NA(),'Weekly Series'!D29)</f>
        <v>49356</v>
      </c>
      <c r="H23" s="193">
        <f>IF(ISERROR($E23),NA(),'Weekly Series'!E29)</f>
        <v>40586</v>
      </c>
      <c r="J23" s="190">
        <f>IF(ISERROR(A23),NA(),'Daily Series'!P27)</f>
        <v>0</v>
      </c>
      <c r="K23" s="190">
        <f>IF(ISERROR(A23),NA(),'Daily Series'!Q27)</f>
        <v>0</v>
      </c>
      <c r="L23" s="190">
        <f>IF(ISERROR(A23),NA(),'Daily Series'!R27)</f>
        <v>0</v>
      </c>
      <c r="M23" s="193" t="e">
        <f>NA()</f>
        <v>#N/A</v>
      </c>
      <c r="N23" s="193" t="e">
        <f>NA()</f>
        <v>#N/A</v>
      </c>
      <c r="O23" s="193" t="e">
        <f>NA()</f>
        <v>#N/A</v>
      </c>
    </row>
    <row r="24" spans="1:15" x14ac:dyDescent="0.2">
      <c r="A24" s="189">
        <f>IF('Daily Series'!B28=0,NA(),'Daily Series'!B28)</f>
        <v>44309</v>
      </c>
      <c r="B24" s="190">
        <f>IF(ISERROR(A24),NA(),'Daily Series'!E28)</f>
        <v>8513</v>
      </c>
      <c r="C24" s="193">
        <f t="shared" si="0"/>
        <v>8166.1428571428569</v>
      </c>
      <c r="E24" s="189">
        <f>IF('Weekly Series'!B30=0,NA(),'Weekly Series'!B30)</f>
        <v>44435</v>
      </c>
      <c r="F24" s="193">
        <f>IF(ISERROR($E24),NA(),'Weekly Series'!C30)</f>
        <v>0</v>
      </c>
      <c r="G24" s="193">
        <f>IF(ISERROR($E24),NA(),'Weekly Series'!D30)</f>
        <v>56388</v>
      </c>
      <c r="H24" s="193">
        <f>IF(ISERROR($E24),NA(),'Weekly Series'!E30)</f>
        <v>46417</v>
      </c>
      <c r="J24" s="190">
        <f>IF(ISERROR(A24),NA(),'Daily Series'!P28)</f>
        <v>0</v>
      </c>
      <c r="K24" s="190">
        <f>IF(ISERROR(A24),NA(),'Daily Series'!Q28)</f>
        <v>0</v>
      </c>
      <c r="L24" s="190">
        <f>IF(ISERROR(A24),NA(),'Daily Series'!R28)</f>
        <v>0</v>
      </c>
      <c r="M24" s="193" t="e">
        <f>NA()</f>
        <v>#N/A</v>
      </c>
      <c r="N24" s="193" t="e">
        <f>NA()</f>
        <v>#N/A</v>
      </c>
      <c r="O24" s="193" t="e">
        <f>NA()</f>
        <v>#N/A</v>
      </c>
    </row>
    <row r="25" spans="1:15" x14ac:dyDescent="0.2">
      <c r="A25" s="189">
        <f>IF('Daily Series'!B29=0,NA(),'Daily Series'!B29)</f>
        <v>44310</v>
      </c>
      <c r="B25" s="190">
        <f>IF(ISERROR(A25),NA(),'Daily Series'!E29)</f>
        <v>7432</v>
      </c>
      <c r="C25" s="193">
        <f t="shared" si="0"/>
        <v>8153.7142857142853</v>
      </c>
      <c r="E25" s="189">
        <f>IF('Weekly Series'!B31=0,NA(),'Weekly Series'!B31)</f>
        <v>44442</v>
      </c>
      <c r="F25" s="193">
        <f>IF(ISERROR($E25),NA(),'Weekly Series'!C31)</f>
        <v>0</v>
      </c>
      <c r="G25" s="193">
        <f>IF(ISERROR($E25),NA(),'Weekly Series'!D31)</f>
        <v>58343</v>
      </c>
      <c r="H25" s="193">
        <f>IF(ISERROR($E25),NA(),'Weekly Series'!E31)</f>
        <v>48688</v>
      </c>
      <c r="J25" s="190">
        <f>IF(ISERROR(A25),NA(),'Daily Series'!P29)</f>
        <v>0</v>
      </c>
      <c r="K25" s="190">
        <f>IF(ISERROR(A25),NA(),'Daily Series'!Q29)</f>
        <v>0</v>
      </c>
      <c r="L25" s="190">
        <f>IF(ISERROR(A25),NA(),'Daily Series'!R29)</f>
        <v>0</v>
      </c>
      <c r="M25" s="193" t="e">
        <f>NA()</f>
        <v>#N/A</v>
      </c>
      <c r="N25" s="193" t="e">
        <f>NA()</f>
        <v>#N/A</v>
      </c>
      <c r="O25" s="193" t="e">
        <f>NA()</f>
        <v>#N/A</v>
      </c>
    </row>
    <row r="26" spans="1:15" x14ac:dyDescent="0.2">
      <c r="A26" s="189">
        <f>IF('Daily Series'!B30=0,NA(),'Daily Series'!B30)</f>
        <v>44311</v>
      </c>
      <c r="B26" s="190">
        <f>IF(ISERROR(A26),NA(),'Daily Series'!E30)</f>
        <v>7492</v>
      </c>
      <c r="C26" s="193">
        <f t="shared" si="0"/>
        <v>8204.7142857142862</v>
      </c>
      <c r="E26" s="189">
        <f>IF('Weekly Series'!B32=0,NA(),'Weekly Series'!B32)</f>
        <v>44449</v>
      </c>
      <c r="F26" s="193">
        <f>IF(ISERROR($E26),NA(),'Weekly Series'!C32)</f>
        <v>0</v>
      </c>
      <c r="G26" s="193">
        <f>IF(ISERROR($E26),NA(),'Weekly Series'!D32)</f>
        <v>59098</v>
      </c>
      <c r="H26" s="193">
        <f>IF(ISERROR($E26),NA(),'Weekly Series'!E32)</f>
        <v>49997</v>
      </c>
      <c r="J26" s="190">
        <f>IF(ISERROR(A26),NA(),'Daily Series'!P30)</f>
        <v>0</v>
      </c>
      <c r="K26" s="190">
        <f>IF(ISERROR(A26),NA(),'Daily Series'!Q30)</f>
        <v>0</v>
      </c>
      <c r="L26" s="190">
        <f>IF(ISERROR(A26),NA(),'Daily Series'!R30)</f>
        <v>0</v>
      </c>
      <c r="M26" s="193" t="e">
        <f>NA()</f>
        <v>#N/A</v>
      </c>
      <c r="N26" s="193" t="e">
        <f>NA()</f>
        <v>#N/A</v>
      </c>
      <c r="O26" s="193" t="e">
        <f>NA()</f>
        <v>#N/A</v>
      </c>
    </row>
    <row r="27" spans="1:15" x14ac:dyDescent="0.2">
      <c r="A27" s="189">
        <f>IF('Daily Series'!B31=0,NA(),'Daily Series'!B31)</f>
        <v>44312</v>
      </c>
      <c r="B27" s="190">
        <f>IF(ISERROR(A27),NA(),'Daily Series'!E31)</f>
        <v>8458</v>
      </c>
      <c r="C27" s="193">
        <f t="shared" si="0"/>
        <v>8207.1428571428569</v>
      </c>
      <c r="E27" s="189">
        <f>IF('Weekly Series'!B33=0,NA(),'Weekly Series'!B33)</f>
        <v>44456</v>
      </c>
      <c r="F27" s="193">
        <f>IF(ISERROR($E27),NA(),'Weekly Series'!C33)</f>
        <v>0</v>
      </c>
      <c r="G27" s="193">
        <f>IF(ISERROR($E27),NA(),'Weekly Series'!D33)</f>
        <v>59515</v>
      </c>
      <c r="H27" s="193">
        <f>IF(ISERROR($E27),NA(),'Weekly Series'!E33)</f>
        <v>49362</v>
      </c>
      <c r="J27" s="190">
        <f>IF(ISERROR(A27),NA(),'Daily Series'!P31)</f>
        <v>0</v>
      </c>
      <c r="K27" s="190">
        <f>IF(ISERROR(A27),NA(),'Daily Series'!Q31)</f>
        <v>0</v>
      </c>
      <c r="L27" s="190">
        <f>IF(ISERROR(A27),NA(),'Daily Series'!R31)</f>
        <v>0</v>
      </c>
      <c r="M27" s="193" t="e">
        <f>NA()</f>
        <v>#N/A</v>
      </c>
      <c r="N27" s="193" t="e">
        <f>NA()</f>
        <v>#N/A</v>
      </c>
      <c r="O27" s="193" t="e">
        <f>NA()</f>
        <v>#N/A</v>
      </c>
    </row>
    <row r="28" spans="1:15" x14ac:dyDescent="0.2">
      <c r="A28" s="189">
        <f>IF('Daily Series'!B32=0,NA(),'Daily Series'!B32)</f>
        <v>44313</v>
      </c>
      <c r="B28" s="190">
        <f>IF(ISERROR(A28),NA(),'Daily Series'!E32)</f>
        <v>8473</v>
      </c>
      <c r="C28" s="193">
        <f t="shared" si="0"/>
        <v>8212.8571428571431</v>
      </c>
      <c r="E28" s="189">
        <f>IF('Weekly Series'!B34=0,NA(),'Weekly Series'!B34)</f>
        <v>44463</v>
      </c>
      <c r="F28" s="193">
        <f>IF(ISERROR($E28),NA(),'Weekly Series'!C34)</f>
        <v>0</v>
      </c>
      <c r="G28" s="193">
        <f>IF(ISERROR($E28),NA(),'Weekly Series'!D34)</f>
        <v>60136</v>
      </c>
      <c r="H28" s="193">
        <f>IF(ISERROR($E28),NA(),'Weekly Series'!E34)</f>
        <v>50110</v>
      </c>
      <c r="J28" s="190">
        <f>IF(ISERROR(A28),NA(),'Daily Series'!P32)</f>
        <v>0</v>
      </c>
      <c r="K28" s="190">
        <f>IF(ISERROR(A28),NA(),'Daily Series'!Q32)</f>
        <v>0</v>
      </c>
      <c r="L28" s="190">
        <f>IF(ISERROR(A28),NA(),'Daily Series'!R32)</f>
        <v>0</v>
      </c>
      <c r="M28" s="193" t="e">
        <f>NA()</f>
        <v>#N/A</v>
      </c>
      <c r="N28" s="193" t="e">
        <f>NA()</f>
        <v>#N/A</v>
      </c>
      <c r="O28" s="193" t="e">
        <f>NA()</f>
        <v>#N/A</v>
      </c>
    </row>
    <row r="29" spans="1:15" x14ac:dyDescent="0.2">
      <c r="A29" s="189">
        <f>IF('Daily Series'!B33=0,NA(),'Daily Series'!B33)</f>
        <v>44314</v>
      </c>
      <c r="B29" s="190">
        <f>IF(ISERROR(A29),NA(),'Daily Series'!E33)</f>
        <v>8717</v>
      </c>
      <c r="C29" s="193">
        <f t="shared" si="0"/>
        <v>8225.7142857142862</v>
      </c>
      <c r="E29" s="189">
        <f>IF('Weekly Series'!B35=0,NA(),'Weekly Series'!B35)</f>
        <v>44470</v>
      </c>
      <c r="F29" s="193">
        <f>IF(ISERROR($E29),NA(),'Weekly Series'!C35)</f>
        <v>0</v>
      </c>
      <c r="G29" s="193">
        <f>IF(ISERROR($E29),NA(),'Weekly Series'!D35)</f>
        <v>56717</v>
      </c>
      <c r="H29" s="193">
        <f>IF(ISERROR($E29),NA(),'Weekly Series'!E35)</f>
        <v>48507</v>
      </c>
      <c r="J29" s="190">
        <f>IF(ISERROR(A29),NA(),'Daily Series'!P33)</f>
        <v>0</v>
      </c>
      <c r="K29" s="190">
        <f>IF(ISERROR(A29),NA(),'Daily Series'!Q33)</f>
        <v>0</v>
      </c>
      <c r="L29" s="190">
        <f>IF(ISERROR(A29),NA(),'Daily Series'!R33)</f>
        <v>0</v>
      </c>
      <c r="M29" s="193" t="e">
        <f>NA()</f>
        <v>#N/A</v>
      </c>
      <c r="N29" s="193" t="e">
        <f>NA()</f>
        <v>#N/A</v>
      </c>
      <c r="O29" s="193" t="e">
        <f>NA()</f>
        <v>#N/A</v>
      </c>
    </row>
    <row r="30" spans="1:15" x14ac:dyDescent="0.2">
      <c r="A30" s="189">
        <f>IF('Daily Series'!B34=0,NA(),'Daily Series'!B34)</f>
        <v>44315</v>
      </c>
      <c r="B30" s="190">
        <f>IF(ISERROR(A30),NA(),'Daily Series'!E34)</f>
        <v>8340</v>
      </c>
      <c r="C30" s="193">
        <f t="shared" si="0"/>
        <v>8203.5714285714294</v>
      </c>
      <c r="E30" s="189">
        <f>IF('Weekly Series'!B36=0,NA(),'Weekly Series'!B36)</f>
        <v>44477</v>
      </c>
      <c r="F30" s="193">
        <f>IF(ISERROR($E30),NA(),'Weekly Series'!C36)</f>
        <v>0</v>
      </c>
      <c r="G30" s="193">
        <f>IF(ISERROR($E30),NA(),'Weekly Series'!D36)</f>
        <v>59313</v>
      </c>
      <c r="H30" s="193">
        <f>IF(ISERROR($E30),NA(),'Weekly Series'!E36)</f>
        <v>50513</v>
      </c>
      <c r="J30" s="190">
        <f>IF(ISERROR(A30),NA(),'Daily Series'!P34)</f>
        <v>0</v>
      </c>
      <c r="K30" s="190">
        <f>IF(ISERROR(A30),NA(),'Daily Series'!Q34)</f>
        <v>0</v>
      </c>
      <c r="L30" s="190">
        <f>IF(ISERROR(A30),NA(),'Daily Series'!R34)</f>
        <v>0</v>
      </c>
      <c r="M30" s="193" t="e">
        <f>NA()</f>
        <v>#N/A</v>
      </c>
      <c r="N30" s="193" t="e">
        <f>NA()</f>
        <v>#N/A</v>
      </c>
      <c r="O30" s="193" t="e">
        <f>NA()</f>
        <v>#N/A</v>
      </c>
    </row>
    <row r="31" spans="1:15" x14ac:dyDescent="0.2">
      <c r="A31" s="189">
        <f>IF('Daily Series'!B35=0,NA(),'Daily Series'!B35)</f>
        <v>44316</v>
      </c>
      <c r="B31" s="190">
        <f>IF(ISERROR(A31),NA(),'Daily Series'!E35)</f>
        <v>8461</v>
      </c>
      <c r="C31" s="193">
        <f t="shared" si="0"/>
        <v>8196.1428571428569</v>
      </c>
      <c r="E31" s="189">
        <f>IF('Weekly Series'!B37=0,NA(),'Weekly Series'!B37)</f>
        <v>44484</v>
      </c>
      <c r="F31" s="193">
        <f>IF(ISERROR($E31),NA(),'Weekly Series'!C37)</f>
        <v>0</v>
      </c>
      <c r="G31" s="193">
        <f>IF(ISERROR($E31),NA(),'Weekly Series'!D37)</f>
        <v>61701</v>
      </c>
      <c r="H31" s="193">
        <f>IF(ISERROR($E31),NA(),'Weekly Series'!E37)</f>
        <v>51825</v>
      </c>
      <c r="J31" s="190">
        <f>IF(ISERROR(A31),NA(),'Daily Series'!P35)</f>
        <v>0</v>
      </c>
      <c r="K31" s="190">
        <f>IF(ISERROR(A31),NA(),'Daily Series'!Q35)</f>
        <v>0</v>
      </c>
      <c r="L31" s="190">
        <f>IF(ISERROR(A31),NA(),'Daily Series'!R35)</f>
        <v>0</v>
      </c>
      <c r="M31" s="193" t="e">
        <f>NA()</f>
        <v>#N/A</v>
      </c>
      <c r="N31" s="193" t="e">
        <f>NA()</f>
        <v>#N/A</v>
      </c>
      <c r="O31" s="193" t="e">
        <f>NA()</f>
        <v>#N/A</v>
      </c>
    </row>
    <row r="32" spans="1:15" x14ac:dyDescent="0.2">
      <c r="A32" s="189">
        <f>IF('Daily Series'!B36=0,NA(),'Daily Series'!B36)</f>
        <v>44317</v>
      </c>
      <c r="B32" s="190">
        <f>IF(ISERROR(A32),NA(),'Daily Series'!E36)</f>
        <v>7564</v>
      </c>
      <c r="C32" s="193">
        <f t="shared" ref="C32:C56" si="1">AVERAGE(B26:B32)</f>
        <v>8215</v>
      </c>
      <c r="E32" s="189">
        <f>IF('Weekly Series'!B38=0,NA(),'Weekly Series'!B38)</f>
        <v>44491</v>
      </c>
      <c r="F32" s="193">
        <f>IF(ISERROR($E32),NA(),'Weekly Series'!C38)</f>
        <v>0</v>
      </c>
      <c r="G32" s="193">
        <f>IF(ISERROR($E32),NA(),'Weekly Series'!D38)</f>
        <v>61100</v>
      </c>
      <c r="H32" s="193">
        <f>IF(ISERROR($E32),NA(),'Weekly Series'!E38)</f>
        <v>51860</v>
      </c>
      <c r="J32" s="190">
        <f>IF(ISERROR(A32),NA(),'Daily Series'!P36)</f>
        <v>0</v>
      </c>
      <c r="K32" s="190">
        <f>IF(ISERROR(A32),NA(),'Daily Series'!Q36)</f>
        <v>0</v>
      </c>
      <c r="L32" s="190">
        <f>IF(ISERROR(A32),NA(),'Daily Series'!R36)</f>
        <v>0</v>
      </c>
      <c r="M32" s="193" t="e">
        <f>NA()</f>
        <v>#N/A</v>
      </c>
      <c r="N32" s="193" t="e">
        <f>NA()</f>
        <v>#N/A</v>
      </c>
      <c r="O32" s="193" t="e">
        <f>NA()</f>
        <v>#N/A</v>
      </c>
    </row>
    <row r="33" spans="1:15" x14ac:dyDescent="0.2">
      <c r="A33" s="189">
        <f>IF('Daily Series'!B37=0,NA(),'Daily Series'!B37)</f>
        <v>44318</v>
      </c>
      <c r="B33" s="190">
        <f>IF(ISERROR(A33),NA(),'Daily Series'!E37)</f>
        <v>7376</v>
      </c>
      <c r="C33" s="193">
        <f t="shared" si="1"/>
        <v>8198.4285714285706</v>
      </c>
      <c r="E33" s="189">
        <f>IF('Weekly Series'!B39=0,NA(),'Weekly Series'!B39)</f>
        <v>44498</v>
      </c>
      <c r="F33" s="193">
        <f>IF(ISERROR($E33),NA(),'Weekly Series'!C39)</f>
        <v>0</v>
      </c>
      <c r="G33" s="193">
        <f>IF(ISERROR($E33),NA(),'Weekly Series'!D39)</f>
        <v>64635</v>
      </c>
      <c r="H33" s="193">
        <f>IF(ISERROR($E33),NA(),'Weekly Series'!E39)</f>
        <v>55042</v>
      </c>
      <c r="J33" s="190">
        <f>IF(ISERROR(A33),NA(),'Daily Series'!P37)</f>
        <v>0</v>
      </c>
      <c r="K33" s="190">
        <f>IF(ISERROR(A33),NA(),'Daily Series'!Q37)</f>
        <v>0</v>
      </c>
      <c r="L33" s="190">
        <f>IF(ISERROR(A33),NA(),'Daily Series'!R37)</f>
        <v>0</v>
      </c>
      <c r="M33" s="193" t="e">
        <f>NA()</f>
        <v>#N/A</v>
      </c>
      <c r="N33" s="193" t="e">
        <f>NA()</f>
        <v>#N/A</v>
      </c>
      <c r="O33" s="193" t="e">
        <f>NA()</f>
        <v>#N/A</v>
      </c>
    </row>
    <row r="34" spans="1:15" x14ac:dyDescent="0.2">
      <c r="A34" s="189">
        <f>IF('Daily Series'!B38=0,NA(),'Daily Series'!B38)</f>
        <v>44319</v>
      </c>
      <c r="B34" s="190">
        <f>IF(ISERROR(A34),NA(),'Daily Series'!E38)</f>
        <v>7142</v>
      </c>
      <c r="C34" s="193">
        <f t="shared" si="1"/>
        <v>8010.4285714285716</v>
      </c>
      <c r="E34" s="189">
        <f>IF('Weekly Series'!B40=0,NA(),'Weekly Series'!B40)</f>
        <v>44505</v>
      </c>
      <c r="F34" s="193">
        <f>IF(ISERROR($E34),NA(),'Weekly Series'!C40)</f>
        <v>0</v>
      </c>
      <c r="G34" s="193">
        <f>IF(ISERROR($E34),NA(),'Weekly Series'!D40)</f>
        <v>63054</v>
      </c>
      <c r="H34" s="193">
        <f>IF(ISERROR($E34),NA(),'Weekly Series'!E40)</f>
        <v>53896</v>
      </c>
      <c r="J34" s="190">
        <f>IF(ISERROR(A34),NA(),'Daily Series'!P38)</f>
        <v>0</v>
      </c>
      <c r="K34" s="190">
        <f>IF(ISERROR(A34),NA(),'Daily Series'!Q38)</f>
        <v>0</v>
      </c>
      <c r="L34" s="190">
        <f>IF(ISERROR(A34),NA(),'Daily Series'!R38)</f>
        <v>0</v>
      </c>
      <c r="M34" s="193" t="e">
        <f>NA()</f>
        <v>#N/A</v>
      </c>
      <c r="N34" s="193" t="e">
        <f>NA()</f>
        <v>#N/A</v>
      </c>
      <c r="O34" s="193" t="e">
        <f>NA()</f>
        <v>#N/A</v>
      </c>
    </row>
    <row r="35" spans="1:15" x14ac:dyDescent="0.2">
      <c r="A35" s="189">
        <f>IF('Daily Series'!B39=0,NA(),'Daily Series'!B39)</f>
        <v>44320</v>
      </c>
      <c r="B35" s="190">
        <f>IF(ISERROR(A35),NA(),'Daily Series'!E39)</f>
        <v>8357</v>
      </c>
      <c r="C35" s="193">
        <f t="shared" si="1"/>
        <v>7993.8571428571431</v>
      </c>
      <c r="E35" s="189">
        <f>IF('Weekly Series'!B41=0,NA(),'Weekly Series'!B41)</f>
        <v>44512</v>
      </c>
      <c r="F35" s="193">
        <f>IF(ISERROR($E35),NA(),'Weekly Series'!C41)</f>
        <v>0</v>
      </c>
      <c r="G35" s="193">
        <f>IF(ISERROR($E35),NA(),'Weekly Series'!D41)</f>
        <v>66538</v>
      </c>
      <c r="H35" s="193">
        <f>IF(ISERROR($E35),NA(),'Weekly Series'!E41)</f>
        <v>56734</v>
      </c>
      <c r="J35" s="190">
        <f>IF(ISERROR(A35),NA(),'Daily Series'!P39)</f>
        <v>0</v>
      </c>
      <c r="K35" s="190">
        <f>IF(ISERROR(A35),NA(),'Daily Series'!Q39)</f>
        <v>0</v>
      </c>
      <c r="L35" s="190">
        <f>IF(ISERROR(A35),NA(),'Daily Series'!R39)</f>
        <v>0</v>
      </c>
      <c r="M35" s="193" t="e">
        <f>NA()</f>
        <v>#N/A</v>
      </c>
      <c r="N35" s="193" t="e">
        <f>NA()</f>
        <v>#N/A</v>
      </c>
      <c r="O35" s="193" t="e">
        <f>NA()</f>
        <v>#N/A</v>
      </c>
    </row>
    <row r="36" spans="1:15" x14ac:dyDescent="0.2">
      <c r="A36" s="189">
        <f>IF('Daily Series'!B40=0,NA(),'Daily Series'!B40)</f>
        <v>44321</v>
      </c>
      <c r="B36" s="190">
        <f>IF(ISERROR(A36),NA(),'Daily Series'!E40)</f>
        <v>8465</v>
      </c>
      <c r="C36" s="193">
        <f t="shared" si="1"/>
        <v>7957.8571428571431</v>
      </c>
      <c r="E36" s="189">
        <f>IF('Weekly Series'!B42=0,NA(),'Weekly Series'!B42)</f>
        <v>44519</v>
      </c>
      <c r="F36" s="193">
        <f>IF(ISERROR($E36),NA(),'Weekly Series'!C42)</f>
        <v>0</v>
      </c>
      <c r="G36" s="193">
        <f>IF(ISERROR($E36),NA(),'Weekly Series'!D42)</f>
        <v>67886</v>
      </c>
      <c r="H36" s="193">
        <f>IF(ISERROR($E36),NA(),'Weekly Series'!E42)</f>
        <v>57883</v>
      </c>
      <c r="J36" s="190">
        <f>IF(ISERROR(A36),NA(),'Daily Series'!P40)</f>
        <v>0</v>
      </c>
      <c r="K36" s="190">
        <f>IF(ISERROR(A36),NA(),'Daily Series'!Q40)</f>
        <v>0</v>
      </c>
      <c r="L36" s="190">
        <f>IF(ISERROR(A36),NA(),'Daily Series'!R40)</f>
        <v>0</v>
      </c>
      <c r="M36" s="193" t="e">
        <f>NA()</f>
        <v>#N/A</v>
      </c>
      <c r="N36" s="193" t="e">
        <f>NA()</f>
        <v>#N/A</v>
      </c>
      <c r="O36" s="193" t="e">
        <f>NA()</f>
        <v>#N/A</v>
      </c>
    </row>
    <row r="37" spans="1:15" x14ac:dyDescent="0.2">
      <c r="A37" s="189">
        <f>IF('Daily Series'!B41=0,NA(),'Daily Series'!B41)</f>
        <v>44322</v>
      </c>
      <c r="B37" s="190">
        <f>IF(ISERROR(A37),NA(),'Daily Series'!E41)</f>
        <v>8349</v>
      </c>
      <c r="C37" s="193">
        <f t="shared" si="1"/>
        <v>7959.1428571428569</v>
      </c>
      <c r="E37" s="189">
        <f>IF('Weekly Series'!B43=0,NA(),'Weekly Series'!B43)</f>
        <v>44526</v>
      </c>
      <c r="F37" s="193">
        <f>IF(ISERROR($E37),NA(),'Weekly Series'!C43)</f>
        <v>0</v>
      </c>
      <c r="G37" s="193">
        <f>IF(ISERROR($E37),NA(),'Weekly Series'!D43)</f>
        <v>67155</v>
      </c>
      <c r="H37" s="193">
        <f>IF(ISERROR($E37),NA(),'Weekly Series'!E43)</f>
        <v>57277</v>
      </c>
      <c r="J37" s="190">
        <f>IF(ISERROR(A37),NA(),'Daily Series'!P41)</f>
        <v>0</v>
      </c>
      <c r="K37" s="190">
        <f>IF(ISERROR(A37),NA(),'Daily Series'!Q41)</f>
        <v>0</v>
      </c>
      <c r="L37" s="190">
        <f>IF(ISERROR(A37),NA(),'Daily Series'!R41)</f>
        <v>0</v>
      </c>
      <c r="M37" s="193" t="e">
        <f>NA()</f>
        <v>#N/A</v>
      </c>
      <c r="N37" s="193" t="e">
        <f>NA()</f>
        <v>#N/A</v>
      </c>
      <c r="O37" s="193" t="e">
        <f>NA()</f>
        <v>#N/A</v>
      </c>
    </row>
    <row r="38" spans="1:15" x14ac:dyDescent="0.2">
      <c r="A38" s="189">
        <f>IF('Daily Series'!B42=0,NA(),'Daily Series'!B42)</f>
        <v>44323</v>
      </c>
      <c r="B38" s="190">
        <f>IF(ISERROR(A38),NA(),'Daily Series'!E42)</f>
        <v>8795</v>
      </c>
      <c r="C38" s="193">
        <f t="shared" si="1"/>
        <v>8006.8571428571431</v>
      </c>
      <c r="E38" s="189">
        <f>IF('Weekly Series'!B44=0,NA(),'Weekly Series'!B44)</f>
        <v>44533</v>
      </c>
      <c r="F38" s="193">
        <f>IF(ISERROR($E38),NA(),'Weekly Series'!C44)</f>
        <v>0</v>
      </c>
      <c r="G38" s="193">
        <f>IF(ISERROR($E38),NA(),'Weekly Series'!D44)</f>
        <v>66547</v>
      </c>
      <c r="H38" s="193">
        <f>IF(ISERROR($E38),NA(),'Weekly Series'!E44)</f>
        <v>54925</v>
      </c>
      <c r="J38" s="190">
        <f>IF(ISERROR(A38),NA(),'Daily Series'!P42)</f>
        <v>0</v>
      </c>
      <c r="K38" s="190">
        <f>IF(ISERROR(A38),NA(),'Daily Series'!Q42)</f>
        <v>0</v>
      </c>
      <c r="L38" s="190">
        <f>IF(ISERROR(A38),NA(),'Daily Series'!R42)</f>
        <v>0</v>
      </c>
      <c r="M38" s="193" t="e">
        <f>NA()</f>
        <v>#N/A</v>
      </c>
      <c r="N38" s="193" t="e">
        <f>NA()</f>
        <v>#N/A</v>
      </c>
      <c r="O38" s="193" t="e">
        <f>NA()</f>
        <v>#N/A</v>
      </c>
    </row>
    <row r="39" spans="1:15" x14ac:dyDescent="0.2">
      <c r="A39" s="189">
        <f>IF('Daily Series'!B43=0,NA(),'Daily Series'!B43)</f>
        <v>44324</v>
      </c>
      <c r="B39" s="190">
        <f>IF(ISERROR(A39),NA(),'Daily Series'!E43)</f>
        <v>7472</v>
      </c>
      <c r="C39" s="193">
        <f t="shared" si="1"/>
        <v>7993.7142857142853</v>
      </c>
      <c r="E39" s="189">
        <f>IF('Weekly Series'!B45=0,NA(),'Weekly Series'!B45)</f>
        <v>44540</v>
      </c>
      <c r="F39" s="193">
        <f>IF(ISERROR($E39),NA(),'Weekly Series'!C45)</f>
        <v>0</v>
      </c>
      <c r="G39" s="193">
        <f>IF(ISERROR($E39),NA(),'Weekly Series'!D45)</f>
        <v>69785</v>
      </c>
      <c r="H39" s="193">
        <f>IF(ISERROR($E39),NA(),'Weekly Series'!E45)</f>
        <v>58901</v>
      </c>
      <c r="J39" s="190">
        <f>IF(ISERROR(A39),NA(),'Daily Series'!P43)</f>
        <v>0</v>
      </c>
      <c r="K39" s="190">
        <f>IF(ISERROR(A39),NA(),'Daily Series'!Q43)</f>
        <v>0</v>
      </c>
      <c r="L39" s="190">
        <f>IF(ISERROR(A39),NA(),'Daily Series'!R43)</f>
        <v>0</v>
      </c>
      <c r="M39" s="193" t="e">
        <f>NA()</f>
        <v>#N/A</v>
      </c>
      <c r="N39" s="193" t="e">
        <f>NA()</f>
        <v>#N/A</v>
      </c>
      <c r="O39" s="193" t="e">
        <f>NA()</f>
        <v>#N/A</v>
      </c>
    </row>
    <row r="40" spans="1:15" x14ac:dyDescent="0.2">
      <c r="A40" s="189">
        <f>IF('Daily Series'!B44=0,NA(),'Daily Series'!B44)</f>
        <v>44325</v>
      </c>
      <c r="B40" s="190">
        <f>IF(ISERROR(A40),NA(),'Daily Series'!E44)</f>
        <v>7199</v>
      </c>
      <c r="C40" s="193">
        <f t="shared" si="1"/>
        <v>7968.4285714285716</v>
      </c>
      <c r="E40" s="189">
        <f>IF('Weekly Series'!B46=0,NA(),'Weekly Series'!B46)</f>
        <v>44547</v>
      </c>
      <c r="F40" s="193">
        <f>IF(ISERROR($E40),NA(),'Weekly Series'!C46)</f>
        <v>0</v>
      </c>
      <c r="G40" s="193">
        <f>IF(ISERROR($E40),NA(),'Weekly Series'!D46)</f>
        <v>62174</v>
      </c>
      <c r="H40" s="193">
        <f>IF(ISERROR($E40),NA(),'Weekly Series'!E46)</f>
        <v>52383</v>
      </c>
      <c r="J40" s="190">
        <f>IF(ISERROR(A40),NA(),'Daily Series'!P44)</f>
        <v>0</v>
      </c>
      <c r="K40" s="190">
        <f>IF(ISERROR(A40),NA(),'Daily Series'!Q44)</f>
        <v>0</v>
      </c>
      <c r="L40" s="190">
        <f>IF(ISERROR(A40),NA(),'Daily Series'!R44)</f>
        <v>0</v>
      </c>
      <c r="M40" s="193" t="e">
        <f>NA()</f>
        <v>#N/A</v>
      </c>
      <c r="N40" s="193" t="e">
        <f>NA()</f>
        <v>#N/A</v>
      </c>
      <c r="O40" s="193" t="e">
        <f>NA()</f>
        <v>#N/A</v>
      </c>
    </row>
    <row r="41" spans="1:15" x14ac:dyDescent="0.2">
      <c r="A41" s="189">
        <f>IF('Daily Series'!B45=0,NA(),'Daily Series'!B45)</f>
        <v>44326</v>
      </c>
      <c r="B41" s="190">
        <f>IF(ISERROR(A41),NA(),'Daily Series'!E45)</f>
        <v>8186</v>
      </c>
      <c r="C41" s="193">
        <f t="shared" si="1"/>
        <v>8117.5714285714284</v>
      </c>
      <c r="E41" s="189">
        <f>IF('Weekly Series'!B47=0,NA(),'Weekly Series'!B47)</f>
        <v>44554</v>
      </c>
      <c r="F41" s="193">
        <f>IF(ISERROR($E41),NA(),'Weekly Series'!C47)</f>
        <v>0</v>
      </c>
      <c r="G41" s="193">
        <f>IF(ISERROR($E41),NA(),'Weekly Series'!D47)</f>
        <v>70672</v>
      </c>
      <c r="H41" s="193">
        <f>IF(ISERROR($E41),NA(),'Weekly Series'!E47)</f>
        <v>59415</v>
      </c>
      <c r="J41" s="190">
        <f>IF(ISERROR(A41),NA(),'Daily Series'!P45)</f>
        <v>0</v>
      </c>
      <c r="K41" s="190">
        <f>IF(ISERROR(A41),NA(),'Daily Series'!Q45)</f>
        <v>0</v>
      </c>
      <c r="L41" s="190">
        <f>IF(ISERROR(A41),NA(),'Daily Series'!R45)</f>
        <v>0</v>
      </c>
      <c r="M41" s="193" t="e">
        <f>NA()</f>
        <v>#N/A</v>
      </c>
      <c r="N41" s="193" t="e">
        <f>NA()</f>
        <v>#N/A</v>
      </c>
      <c r="O41" s="193" t="e">
        <f>NA()</f>
        <v>#N/A</v>
      </c>
    </row>
    <row r="42" spans="1:15" x14ac:dyDescent="0.2">
      <c r="A42" s="189">
        <f>IF('Daily Series'!B46=0,NA(),'Daily Series'!B46)</f>
        <v>44327</v>
      </c>
      <c r="B42" s="190">
        <f>IF(ISERROR(A42),NA(),'Daily Series'!E46)</f>
        <v>7985</v>
      </c>
      <c r="C42" s="193">
        <f t="shared" si="1"/>
        <v>8064.4285714285716</v>
      </c>
      <c r="E42" s="189">
        <f>IF('Weekly Series'!B48=0,NA(),'Weekly Series'!B48)</f>
        <v>44561</v>
      </c>
      <c r="F42" s="193">
        <f>IF(ISERROR($E42),NA(),'Weekly Series'!C48)</f>
        <v>0</v>
      </c>
      <c r="G42" s="193">
        <f>IF(ISERROR($E42),NA(),'Weekly Series'!D48)</f>
        <v>85353</v>
      </c>
      <c r="H42" s="193">
        <f>IF(ISERROR($E42),NA(),'Weekly Series'!E48)</f>
        <v>73521</v>
      </c>
      <c r="J42" s="190">
        <f>IF(ISERROR(A42),NA(),'Daily Series'!P46)</f>
        <v>807</v>
      </c>
      <c r="K42" s="190">
        <f>IF(ISERROR(A42),NA(),'Daily Series'!Q46)</f>
        <v>376</v>
      </c>
      <c r="L42" s="190">
        <f>IF(ISERROR(A42),NA(),'Daily Series'!R46)</f>
        <v>259</v>
      </c>
      <c r="M42" s="193" t="e">
        <f>NA()</f>
        <v>#N/A</v>
      </c>
      <c r="N42" s="193" t="e">
        <f>NA()</f>
        <v>#N/A</v>
      </c>
      <c r="O42" s="193" t="e">
        <f>NA()</f>
        <v>#N/A</v>
      </c>
    </row>
    <row r="43" spans="1:15" x14ac:dyDescent="0.2">
      <c r="A43" s="189">
        <f>IF('Daily Series'!B47=0,NA(),'Daily Series'!B47)</f>
        <v>44328</v>
      </c>
      <c r="B43" s="190">
        <f>IF(ISERROR(A43),NA(),'Daily Series'!E47)</f>
        <v>8565</v>
      </c>
      <c r="C43" s="193">
        <f t="shared" si="1"/>
        <v>8078.7142857142853</v>
      </c>
      <c r="E43" s="189">
        <f>IF('Weekly Series'!B49=0,NA(),'Weekly Series'!B49)</f>
        <v>44568</v>
      </c>
      <c r="F43" s="193">
        <f>IF(ISERROR($E43),NA(),'Weekly Series'!C49)</f>
        <v>0</v>
      </c>
      <c r="G43" s="193">
        <f>IF(ISERROR($E43),NA(),'Weekly Series'!D49)</f>
        <v>89410</v>
      </c>
      <c r="H43" s="193">
        <f>IF(ISERROR($E43),NA(),'Weekly Series'!E49)</f>
        <v>76529</v>
      </c>
      <c r="J43" s="190">
        <f>IF(ISERROR(A43),NA(),'Daily Series'!P47)</f>
        <v>915</v>
      </c>
      <c r="K43" s="190">
        <f>IF(ISERROR(A43),NA(),'Daily Series'!Q47)</f>
        <v>360</v>
      </c>
      <c r="L43" s="190">
        <f>IF(ISERROR(A43),NA(),'Daily Series'!R47)</f>
        <v>327</v>
      </c>
      <c r="M43" s="193" t="e">
        <f>NA()</f>
        <v>#N/A</v>
      </c>
      <c r="N43" s="193" t="e">
        <f>NA()</f>
        <v>#N/A</v>
      </c>
      <c r="O43" s="193" t="e">
        <f>NA()</f>
        <v>#N/A</v>
      </c>
    </row>
    <row r="44" spans="1:15" x14ac:dyDescent="0.2">
      <c r="A44" s="189">
        <f>IF('Daily Series'!B48=0,NA(),'Daily Series'!B48)</f>
        <v>44329</v>
      </c>
      <c r="B44" s="190">
        <f>IF(ISERROR(A44),NA(),'Daily Series'!E48)</f>
        <v>8827</v>
      </c>
      <c r="C44" s="193">
        <f t="shared" si="1"/>
        <v>8147</v>
      </c>
      <c r="E44" s="189">
        <f>IF('Weekly Series'!B50=0,NA(),'Weekly Series'!B50)</f>
        <v>44575</v>
      </c>
      <c r="F44" s="193">
        <f>IF(ISERROR($E44),NA(),'Weekly Series'!C50)</f>
        <v>0</v>
      </c>
      <c r="G44" s="193">
        <f>IF(ISERROR($E44),NA(),'Weekly Series'!D50)</f>
        <v>94016</v>
      </c>
      <c r="H44" s="193">
        <f>IF(ISERROR($E44),NA(),'Weekly Series'!E50)</f>
        <v>81709</v>
      </c>
      <c r="J44" s="190">
        <f>IF(ISERROR(A44),NA(),'Daily Series'!P48)</f>
        <v>866</v>
      </c>
      <c r="K44" s="190">
        <f>IF(ISERROR(A44),NA(),'Daily Series'!Q48)</f>
        <v>403</v>
      </c>
      <c r="L44" s="190">
        <f>IF(ISERROR(A44),NA(),'Daily Series'!R48)</f>
        <v>352</v>
      </c>
      <c r="M44" s="193" t="e">
        <f>NA()</f>
        <v>#N/A</v>
      </c>
      <c r="N44" s="193" t="e">
        <f>NA()</f>
        <v>#N/A</v>
      </c>
      <c r="O44" s="193" t="e">
        <f>NA()</f>
        <v>#N/A</v>
      </c>
    </row>
    <row r="45" spans="1:15" x14ac:dyDescent="0.2">
      <c r="A45" s="189">
        <f>IF('Daily Series'!B49=0,NA(),'Daily Series'!B49)</f>
        <v>44330</v>
      </c>
      <c r="B45" s="190">
        <f>IF(ISERROR(A45),NA(),'Daily Series'!E49)</f>
        <v>8312</v>
      </c>
      <c r="C45" s="193">
        <f t="shared" si="1"/>
        <v>8078</v>
      </c>
      <c r="E45" s="189">
        <f>IF('Weekly Series'!B51=0,NA(),'Weekly Series'!B51)</f>
        <v>44582</v>
      </c>
      <c r="F45" s="193">
        <f>IF(ISERROR($E45),NA(),'Weekly Series'!C51)</f>
        <v>0</v>
      </c>
      <c r="G45" s="193">
        <f>IF(ISERROR($E45),NA(),'Weekly Series'!D51)</f>
        <v>94970</v>
      </c>
      <c r="H45" s="193">
        <f>IF(ISERROR($E45),NA(),'Weekly Series'!E51)</f>
        <v>83547</v>
      </c>
      <c r="J45" s="190">
        <f>IF(ISERROR(A45),NA(),'Daily Series'!P49)</f>
        <v>830</v>
      </c>
      <c r="K45" s="190">
        <f>IF(ISERROR(A45),NA(),'Daily Series'!Q49)</f>
        <v>373</v>
      </c>
      <c r="L45" s="190">
        <f>IF(ISERROR(A45),NA(),'Daily Series'!R49)</f>
        <v>293</v>
      </c>
      <c r="M45" s="193" t="e">
        <f>NA()</f>
        <v>#N/A</v>
      </c>
      <c r="N45" s="193" t="e">
        <f>NA()</f>
        <v>#N/A</v>
      </c>
      <c r="O45" s="193" t="e">
        <f>NA()</f>
        <v>#N/A</v>
      </c>
    </row>
    <row r="46" spans="1:15" x14ac:dyDescent="0.2">
      <c r="A46" s="189">
        <f>IF('Daily Series'!B50=0,NA(),'Daily Series'!B50)</f>
        <v>44331</v>
      </c>
      <c r="B46" s="190">
        <f>IF(ISERROR(A46),NA(),'Daily Series'!E50)</f>
        <v>7658</v>
      </c>
      <c r="C46" s="193">
        <f t="shared" si="1"/>
        <v>8104.5714285714284</v>
      </c>
      <c r="E46" s="189">
        <f>IF('Weekly Series'!B52=0,NA(),'Weekly Series'!B52)</f>
        <v>44589</v>
      </c>
      <c r="F46" s="193">
        <f>IF(ISERROR($E46),NA(),'Weekly Series'!C52)</f>
        <v>0</v>
      </c>
      <c r="G46" s="193">
        <f>IF(ISERROR($E46),NA(),'Weekly Series'!D52)</f>
        <v>95078</v>
      </c>
      <c r="H46" s="193">
        <f>IF(ISERROR($E46),NA(),'Weekly Series'!E52)</f>
        <v>80702</v>
      </c>
      <c r="J46" s="190">
        <f>IF(ISERROR(A46),NA(),'Daily Series'!P50)</f>
        <v>453</v>
      </c>
      <c r="K46" s="190">
        <f>IF(ISERROR(A46),NA(),'Daily Series'!Q50)</f>
        <v>219</v>
      </c>
      <c r="L46" s="190">
        <f>IF(ISERROR(A46),NA(),'Daily Series'!R50)</f>
        <v>134</v>
      </c>
      <c r="M46" s="193" t="e">
        <f>NA()</f>
        <v>#N/A</v>
      </c>
      <c r="N46" s="193" t="e">
        <f>NA()</f>
        <v>#N/A</v>
      </c>
      <c r="O46" s="193" t="e">
        <f>NA()</f>
        <v>#N/A</v>
      </c>
    </row>
    <row r="47" spans="1:15" x14ac:dyDescent="0.2">
      <c r="A47" s="189">
        <f>IF('Daily Series'!B51=0,NA(),'Daily Series'!B51)</f>
        <v>44332</v>
      </c>
      <c r="B47" s="190">
        <f>IF(ISERROR(A47),NA(),'Daily Series'!E51)</f>
        <v>7289</v>
      </c>
      <c r="C47" s="193">
        <f t="shared" si="1"/>
        <v>8117.4285714285716</v>
      </c>
      <c r="E47" s="189">
        <f>IF('Weekly Series'!B53=0,NA(),'Weekly Series'!B53)</f>
        <v>44596</v>
      </c>
      <c r="F47" s="193">
        <f>IF(ISERROR($E47),NA(),'Weekly Series'!C53)</f>
        <v>0</v>
      </c>
      <c r="G47" s="193">
        <f>IF(ISERROR($E47),NA(),'Weekly Series'!D53)</f>
        <v>89858</v>
      </c>
      <c r="H47" s="193">
        <f>IF(ISERROR($E47),NA(),'Weekly Series'!E53)</f>
        <v>78104</v>
      </c>
      <c r="J47" s="190">
        <f>IF(ISERROR(A47),NA(),'Daily Series'!P51)</f>
        <v>291</v>
      </c>
      <c r="K47" s="190">
        <f>IF(ISERROR(A47),NA(),'Daily Series'!Q51)</f>
        <v>128</v>
      </c>
      <c r="L47" s="190">
        <f>IF(ISERROR(A47),NA(),'Daily Series'!R51)</f>
        <v>102</v>
      </c>
      <c r="M47" s="193" t="e">
        <f>NA()</f>
        <v>#N/A</v>
      </c>
      <c r="N47" s="193" t="e">
        <f>NA()</f>
        <v>#N/A</v>
      </c>
      <c r="O47" s="193" t="e">
        <f>NA()</f>
        <v>#N/A</v>
      </c>
    </row>
    <row r="48" spans="1:15" x14ac:dyDescent="0.2">
      <c r="A48" s="189">
        <f>IF('Daily Series'!B52=0,NA(),'Daily Series'!B52)</f>
        <v>44333</v>
      </c>
      <c r="B48" s="190">
        <f>IF(ISERROR(A48),NA(),'Daily Series'!E52)</f>
        <v>7483</v>
      </c>
      <c r="C48" s="193">
        <f t="shared" si="1"/>
        <v>8017</v>
      </c>
      <c r="E48" s="189">
        <f>IF('Weekly Series'!B54=0,NA(),'Weekly Series'!B54)</f>
        <v>44603</v>
      </c>
      <c r="F48" s="193">
        <f>IF(ISERROR($E48),NA(),'Weekly Series'!C54)</f>
        <v>98089</v>
      </c>
      <c r="G48" s="193">
        <f>IF(ISERROR($E48),NA(),'Weekly Series'!D54)</f>
        <v>89781</v>
      </c>
      <c r="H48" s="193">
        <f>IF(ISERROR($E48),NA(),'Weekly Series'!E54)</f>
        <v>78164</v>
      </c>
      <c r="J48" s="190">
        <f>IF(ISERROR(A48),NA(),'Daily Series'!P52)</f>
        <v>713</v>
      </c>
      <c r="K48" s="190">
        <f>IF(ISERROR(A48),NA(),'Daily Series'!Q52)</f>
        <v>246</v>
      </c>
      <c r="L48" s="190">
        <f>IF(ISERROR(A48),NA(),'Daily Series'!R52)</f>
        <v>255</v>
      </c>
      <c r="M48" s="193">
        <f>AVERAGE(J42:J48)</f>
        <v>696.42857142857144</v>
      </c>
      <c r="N48" s="193">
        <f t="shared" ref="N48:N88" si="2">AVERAGE(K42:K48)</f>
        <v>300.71428571428572</v>
      </c>
      <c r="O48" s="193">
        <f t="shared" ref="O48:O73" si="3">AVERAGE(L42:L48)</f>
        <v>246</v>
      </c>
    </row>
    <row r="49" spans="1:15" x14ac:dyDescent="0.2">
      <c r="A49" s="189">
        <f>IF('Daily Series'!B53=0,NA(),'Daily Series'!B53)</f>
        <v>44334</v>
      </c>
      <c r="B49" s="190">
        <f>IF(ISERROR(A49),NA(),'Daily Series'!E53)</f>
        <v>8454</v>
      </c>
      <c r="C49" s="193">
        <f t="shared" si="1"/>
        <v>8084</v>
      </c>
      <c r="E49" s="189">
        <f>IF('Weekly Series'!B55=0,NA(),'Weekly Series'!B55)</f>
        <v>44610</v>
      </c>
      <c r="F49" s="193">
        <f>IF(ISERROR($E49),NA(),'Weekly Series'!C55)</f>
        <v>98048</v>
      </c>
      <c r="G49" s="193">
        <f>IF(ISERROR($E49),NA(),'Weekly Series'!D55)</f>
        <v>89927</v>
      </c>
      <c r="H49" s="193">
        <f>IF(ISERROR($E49),NA(),'Weekly Series'!E55)</f>
        <v>78244</v>
      </c>
      <c r="J49" s="190">
        <f>IF(ISERROR(A49),NA(),'Daily Series'!P53)</f>
        <v>865</v>
      </c>
      <c r="K49" s="190">
        <f>IF(ISERROR(A49),NA(),'Daily Series'!Q53)</f>
        <v>303</v>
      </c>
      <c r="L49" s="190">
        <f>IF(ISERROR(A49),NA(),'Daily Series'!R53)</f>
        <v>315</v>
      </c>
      <c r="M49" s="193">
        <f t="shared" ref="M49:M72" si="4">AVERAGE(J43:J49)</f>
        <v>704.71428571428567</v>
      </c>
      <c r="N49" s="193">
        <f t="shared" si="2"/>
        <v>290.28571428571428</v>
      </c>
      <c r="O49" s="193">
        <f t="shared" si="3"/>
        <v>254</v>
      </c>
    </row>
    <row r="50" spans="1:15" x14ac:dyDescent="0.2">
      <c r="A50" s="189">
        <f>IF('Daily Series'!B54=0,NA(),'Daily Series'!B54)</f>
        <v>44335</v>
      </c>
      <c r="B50" s="190">
        <f>IF(ISERROR(A50),NA(),'Daily Series'!E54)</f>
        <v>8384</v>
      </c>
      <c r="C50" s="193">
        <f t="shared" si="1"/>
        <v>8058.1428571428569</v>
      </c>
      <c r="E50" s="189">
        <f>IF('Weekly Series'!B56=0,NA(),'Weekly Series'!B56)</f>
        <v>44617</v>
      </c>
      <c r="F50" s="193">
        <f>IF(ISERROR($E50),NA(),'Weekly Series'!C56)</f>
        <v>91138</v>
      </c>
      <c r="G50" s="193">
        <f>IF(ISERROR($E50),NA(),'Weekly Series'!D56)</f>
        <v>83359</v>
      </c>
      <c r="H50" s="193">
        <f>IF(ISERROR($E50),NA(),'Weekly Series'!E56)</f>
        <v>72837</v>
      </c>
      <c r="J50" s="190">
        <f>IF(ISERROR(A50),NA(),'Daily Series'!P54)</f>
        <v>883</v>
      </c>
      <c r="K50" s="190">
        <f>IF(ISERROR(A50),NA(),'Daily Series'!Q54)</f>
        <v>403</v>
      </c>
      <c r="L50" s="190">
        <f>IF(ISERROR(A50),NA(),'Daily Series'!R54)</f>
        <v>297</v>
      </c>
      <c r="M50" s="193">
        <f t="shared" si="4"/>
        <v>700.14285714285711</v>
      </c>
      <c r="N50" s="193">
        <f t="shared" si="2"/>
        <v>296.42857142857144</v>
      </c>
      <c r="O50" s="193">
        <f t="shared" si="3"/>
        <v>249.71428571428572</v>
      </c>
    </row>
    <row r="51" spans="1:15" x14ac:dyDescent="0.2">
      <c r="A51" s="189">
        <f>IF('Daily Series'!B55=0,NA(),'Daily Series'!B55)</f>
        <v>44336</v>
      </c>
      <c r="B51" s="190">
        <f>IF(ISERROR(A51),NA(),'Daily Series'!E55)</f>
        <v>8592</v>
      </c>
      <c r="C51" s="193">
        <f t="shared" si="1"/>
        <v>8024.5714285714284</v>
      </c>
      <c r="E51" s="189">
        <f>IF('Weekly Series'!B57=0,NA(),'Weekly Series'!B57)</f>
        <v>44624</v>
      </c>
      <c r="F51" s="193">
        <f>IF(ISERROR($E51),NA(),'Weekly Series'!C57)</f>
        <v>94852</v>
      </c>
      <c r="G51" s="193">
        <f>IF(ISERROR($E51),NA(),'Weekly Series'!D57)</f>
        <v>86936</v>
      </c>
      <c r="H51" s="193">
        <f>IF(ISERROR($E51),NA(),'Weekly Series'!E57)</f>
        <v>75705</v>
      </c>
      <c r="J51" s="190">
        <f>IF(ISERROR(A51),NA(),'Daily Series'!P55)</f>
        <v>866</v>
      </c>
      <c r="K51" s="190">
        <f>IF(ISERROR(A51),NA(),'Daily Series'!Q55)</f>
        <v>386</v>
      </c>
      <c r="L51" s="190">
        <f>IF(ISERROR(A51),NA(),'Daily Series'!R55)</f>
        <v>295</v>
      </c>
      <c r="M51" s="193">
        <f t="shared" si="4"/>
        <v>700.14285714285711</v>
      </c>
      <c r="N51" s="193">
        <f t="shared" si="2"/>
        <v>294</v>
      </c>
      <c r="O51" s="193">
        <f t="shared" si="3"/>
        <v>241.57142857142858</v>
      </c>
    </row>
    <row r="52" spans="1:15" x14ac:dyDescent="0.2">
      <c r="A52" s="189">
        <f>IF('Daily Series'!B56=0,NA(),'Daily Series'!B56)</f>
        <v>44337</v>
      </c>
      <c r="B52" s="190">
        <f>IF(ISERROR(A52),NA(),'Daily Series'!E56)</f>
        <v>8282</v>
      </c>
      <c r="C52" s="193">
        <f t="shared" si="1"/>
        <v>8020.2857142857147</v>
      </c>
      <c r="E52" s="189">
        <f>IF('Weekly Series'!B58=0,NA(),'Weekly Series'!B58)</f>
        <v>44631</v>
      </c>
      <c r="F52" s="193">
        <f>IF(ISERROR($E52),NA(),'Weekly Series'!C58)</f>
        <v>92446</v>
      </c>
      <c r="G52" s="193">
        <f>IF(ISERROR($E52),NA(),'Weekly Series'!D58)</f>
        <v>83909</v>
      </c>
      <c r="H52" s="193">
        <f>IF(ISERROR($E52),NA(),'Weekly Series'!E58)</f>
        <v>73031</v>
      </c>
      <c r="J52" s="190">
        <f>IF(ISERROR(A52),NA(),'Daily Series'!P56)</f>
        <v>897</v>
      </c>
      <c r="K52" s="190">
        <f>IF(ISERROR(A52),NA(),'Daily Series'!Q56)</f>
        <v>395</v>
      </c>
      <c r="L52" s="190">
        <f>IF(ISERROR(A52),NA(),'Daily Series'!R56)</f>
        <v>301</v>
      </c>
      <c r="M52" s="193">
        <f t="shared" si="4"/>
        <v>709.71428571428567</v>
      </c>
      <c r="N52" s="193">
        <f t="shared" si="2"/>
        <v>297.14285714285717</v>
      </c>
      <c r="O52" s="193">
        <f t="shared" si="3"/>
        <v>242.71428571428572</v>
      </c>
    </row>
    <row r="53" spans="1:15" x14ac:dyDescent="0.2">
      <c r="A53" s="189">
        <f>IF('Daily Series'!B57=0,NA(),'Daily Series'!B57)</f>
        <v>44338</v>
      </c>
      <c r="B53" s="190">
        <f>IF(ISERROR(A53),NA(),'Daily Series'!E57)</f>
        <v>8087</v>
      </c>
      <c r="C53" s="193">
        <f t="shared" si="1"/>
        <v>8081.5714285714284</v>
      </c>
      <c r="E53" s="189">
        <f>IF('Weekly Series'!B59=0,NA(),'Weekly Series'!B59)</f>
        <v>44638</v>
      </c>
      <c r="F53" s="193">
        <f>IF(ISERROR($E53),NA(),'Weekly Series'!C59)</f>
        <v>101940</v>
      </c>
      <c r="G53" s="193">
        <f>IF(ISERROR($E53),NA(),'Weekly Series'!D59)</f>
        <v>93416</v>
      </c>
      <c r="H53" s="193">
        <f>IF(ISERROR($E53),NA(),'Weekly Series'!E59)</f>
        <v>80935</v>
      </c>
      <c r="J53" s="190">
        <f>IF(ISERROR(A53),NA(),'Daily Series'!P57)</f>
        <v>407</v>
      </c>
      <c r="K53" s="190">
        <f>IF(ISERROR(A53),NA(),'Daily Series'!Q57)</f>
        <v>227</v>
      </c>
      <c r="L53" s="190">
        <f>IF(ISERROR(A53),NA(),'Daily Series'!R57)</f>
        <v>173</v>
      </c>
      <c r="M53" s="193">
        <f t="shared" si="4"/>
        <v>703.14285714285711</v>
      </c>
      <c r="N53" s="193">
        <f t="shared" si="2"/>
        <v>298.28571428571428</v>
      </c>
      <c r="O53" s="193">
        <f t="shared" si="3"/>
        <v>248.28571428571428</v>
      </c>
    </row>
    <row r="54" spans="1:15" x14ac:dyDescent="0.2">
      <c r="A54" s="189">
        <f>IF('Daily Series'!B58=0,NA(),'Daily Series'!B58)</f>
        <v>44339</v>
      </c>
      <c r="B54" s="190">
        <f>IF(ISERROR(A54),NA(),'Daily Series'!E58)</f>
        <v>7597</v>
      </c>
      <c r="C54" s="193">
        <f t="shared" si="1"/>
        <v>8125.5714285714284</v>
      </c>
      <c r="E54" s="189">
        <f>IF('Weekly Series'!B60=0,NA(),'Weekly Series'!B60)</f>
        <v>44645</v>
      </c>
      <c r="F54" s="193">
        <f>IF(ISERROR($E54),NA(),'Weekly Series'!C60)</f>
        <v>113047</v>
      </c>
      <c r="G54" s="193">
        <f>IF(ISERROR($E54),NA(),'Weekly Series'!D60)</f>
        <v>102934</v>
      </c>
      <c r="H54" s="193">
        <f>IF(ISERROR($E54),NA(),'Weekly Series'!E60)</f>
        <v>89163</v>
      </c>
      <c r="J54" s="190">
        <f>IF(ISERROR(A54),NA(),'Daily Series'!P58)</f>
        <v>273</v>
      </c>
      <c r="K54" s="190">
        <f>IF(ISERROR(A54),NA(),'Daily Series'!Q58)</f>
        <v>129</v>
      </c>
      <c r="L54" s="190">
        <f>IF(ISERROR(A54),NA(),'Daily Series'!R58)</f>
        <v>101</v>
      </c>
      <c r="M54" s="193">
        <f t="shared" si="4"/>
        <v>700.57142857142856</v>
      </c>
      <c r="N54" s="193">
        <f t="shared" si="2"/>
        <v>298.42857142857144</v>
      </c>
      <c r="O54" s="193">
        <f t="shared" si="3"/>
        <v>248.14285714285714</v>
      </c>
    </row>
    <row r="55" spans="1:15" x14ac:dyDescent="0.2">
      <c r="A55" s="189">
        <f>IF('Daily Series'!B59=0,NA(),'Daily Series'!B59)</f>
        <v>44340</v>
      </c>
      <c r="B55" s="190">
        <f>IF(ISERROR(A55),NA(),'Daily Series'!E59)</f>
        <v>7574</v>
      </c>
      <c r="C55" s="193">
        <f t="shared" si="1"/>
        <v>8138.5714285714284</v>
      </c>
      <c r="E55" s="189">
        <f>IF('Weekly Series'!B61=0,NA(),'Weekly Series'!B61)</f>
        <v>44652</v>
      </c>
      <c r="F55" s="193">
        <f>IF(ISERROR($E55),NA(),'Weekly Series'!C61)</f>
        <v>105892</v>
      </c>
      <c r="G55" s="193">
        <f>IF(ISERROR($E55),NA(),'Weekly Series'!D61)</f>
        <v>96860</v>
      </c>
      <c r="H55" s="193">
        <f>IF(ISERROR($E55),NA(),'Weekly Series'!E61)</f>
        <v>84870</v>
      </c>
      <c r="J55" s="190">
        <f>IF(ISERROR(A55),NA(),'Daily Series'!P59)</f>
        <v>672</v>
      </c>
      <c r="K55" s="190">
        <f>IF(ISERROR(A55),NA(),'Daily Series'!Q59)</f>
        <v>311</v>
      </c>
      <c r="L55" s="190">
        <f>IF(ISERROR(A55),NA(),'Daily Series'!R59)</f>
        <v>242</v>
      </c>
      <c r="M55" s="193">
        <f t="shared" si="4"/>
        <v>694.71428571428567</v>
      </c>
      <c r="N55" s="193">
        <f t="shared" si="2"/>
        <v>307.71428571428572</v>
      </c>
      <c r="O55" s="193">
        <f t="shared" si="3"/>
        <v>246.28571428571428</v>
      </c>
    </row>
    <row r="56" spans="1:15" x14ac:dyDescent="0.2">
      <c r="A56" s="189">
        <f>IF('Daily Series'!B60=0,NA(),'Daily Series'!B60)</f>
        <v>44341</v>
      </c>
      <c r="B56" s="190">
        <f>IF(ISERROR(A56),NA(),'Daily Series'!E60)</f>
        <v>8224</v>
      </c>
      <c r="C56" s="193">
        <f t="shared" si="1"/>
        <v>8105.7142857142853</v>
      </c>
      <c r="E56" s="189">
        <f>IF('Weekly Series'!B62=0,NA(),'Weekly Series'!B62)</f>
        <v>44659</v>
      </c>
      <c r="F56" s="193">
        <f>IF(ISERROR($E56),NA(),'Weekly Series'!C62)</f>
        <v>99980</v>
      </c>
      <c r="G56" s="193">
        <f>IF(ISERROR($E56),NA(),'Weekly Series'!D62)</f>
        <v>91035</v>
      </c>
      <c r="H56" s="193">
        <f>IF(ISERROR($E56),NA(),'Weekly Series'!E62)</f>
        <v>79665</v>
      </c>
      <c r="J56" s="190">
        <f>IF(ISERROR(A56),NA(),'Daily Series'!P60)</f>
        <v>829</v>
      </c>
      <c r="K56" s="190">
        <f>IF(ISERROR(A56),NA(),'Daily Series'!Q60)</f>
        <v>357</v>
      </c>
      <c r="L56" s="190">
        <f>IF(ISERROR(A56),NA(),'Daily Series'!R60)</f>
        <v>326</v>
      </c>
      <c r="M56" s="193">
        <f t="shared" si="4"/>
        <v>689.57142857142856</v>
      </c>
      <c r="N56" s="193">
        <f t="shared" si="2"/>
        <v>315.42857142857144</v>
      </c>
      <c r="O56" s="193">
        <f t="shared" si="3"/>
        <v>247.85714285714286</v>
      </c>
    </row>
    <row r="57" spans="1:15" x14ac:dyDescent="0.2">
      <c r="A57" s="189">
        <f>IF('Daily Series'!B61=0,NA(),'Daily Series'!B61)</f>
        <v>44342</v>
      </c>
      <c r="B57" s="190">
        <f>IF(ISERROR(A57),NA(),'Daily Series'!E61)</f>
        <v>8336</v>
      </c>
      <c r="C57" s="193">
        <f t="shared" ref="C57:C69" si="5">AVERAGE(B51:B57)</f>
        <v>8098.8571428571431</v>
      </c>
      <c r="E57" s="189">
        <f>IF('Weekly Series'!B63=0,NA(),'Weekly Series'!B63)</f>
        <v>44666</v>
      </c>
      <c r="F57" s="193">
        <f>IF(ISERROR($E57),NA(),'Weekly Series'!C63)</f>
        <v>114144</v>
      </c>
      <c r="G57" s="193">
        <f>IF(ISERROR($E57),NA(),'Weekly Series'!D63)</f>
        <v>105453</v>
      </c>
      <c r="H57" s="193">
        <f>IF(ISERROR($E57),NA(),'Weekly Series'!E63)</f>
        <v>92029</v>
      </c>
      <c r="J57" s="190">
        <f>IF(ISERROR(A57),NA(),'Daily Series'!P61)</f>
        <v>846</v>
      </c>
      <c r="K57" s="190">
        <f>IF(ISERROR(A57),NA(),'Daily Series'!Q61)</f>
        <v>385</v>
      </c>
      <c r="L57" s="190">
        <f>IF(ISERROR(A57),NA(),'Daily Series'!R61)</f>
        <v>308</v>
      </c>
      <c r="M57" s="193">
        <f t="shared" si="4"/>
        <v>684.28571428571433</v>
      </c>
      <c r="N57" s="193">
        <f t="shared" si="2"/>
        <v>312.85714285714283</v>
      </c>
      <c r="O57" s="193">
        <f t="shared" si="3"/>
        <v>249.42857142857142</v>
      </c>
    </row>
    <row r="58" spans="1:15" x14ac:dyDescent="0.2">
      <c r="A58" s="189">
        <f>IF('Daily Series'!B62=0,NA(),'Daily Series'!B62)</f>
        <v>44343</v>
      </c>
      <c r="B58" s="190">
        <f>IF(ISERROR(A58),NA(),'Daily Series'!E62)</f>
        <v>8449</v>
      </c>
      <c r="C58" s="193">
        <f t="shared" si="5"/>
        <v>8078.4285714285716</v>
      </c>
      <c r="E58" s="189">
        <f>IF('Weekly Series'!B64=0,NA(),'Weekly Series'!B64)</f>
        <v>44673</v>
      </c>
      <c r="F58" s="193">
        <f>IF(ISERROR($E58),NA(),'Weekly Series'!C64)</f>
        <v>105834</v>
      </c>
      <c r="G58" s="193">
        <f>IF(ISERROR($E58),NA(),'Weekly Series'!D64)</f>
        <v>97477</v>
      </c>
      <c r="H58" s="193">
        <f>IF(ISERROR($E58),NA(),'Weekly Series'!E64)</f>
        <v>85257</v>
      </c>
      <c r="J58" s="190">
        <f>IF(ISERROR(A58),NA(),'Daily Series'!P62)</f>
        <v>851</v>
      </c>
      <c r="K58" s="190">
        <f>IF(ISERROR(A58),NA(),'Daily Series'!Q62)</f>
        <v>392</v>
      </c>
      <c r="L58" s="190">
        <f>IF(ISERROR(A58),NA(),'Daily Series'!R62)</f>
        <v>315</v>
      </c>
      <c r="M58" s="193">
        <f t="shared" si="4"/>
        <v>682.14285714285711</v>
      </c>
      <c r="N58" s="193">
        <f t="shared" si="2"/>
        <v>313.71428571428572</v>
      </c>
      <c r="O58" s="193">
        <f t="shared" si="3"/>
        <v>252.28571428571428</v>
      </c>
    </row>
    <row r="59" spans="1:15" x14ac:dyDescent="0.2">
      <c r="A59" s="189">
        <f>IF('Daily Series'!B63=0,NA(),'Daily Series'!B63)</f>
        <v>44344</v>
      </c>
      <c r="B59" s="190">
        <f>IF(ISERROR(A59),NA(),'Daily Series'!E63)</f>
        <v>8272</v>
      </c>
      <c r="C59" s="193">
        <f t="shared" si="5"/>
        <v>8077</v>
      </c>
      <c r="E59" s="189">
        <f>IF('Weekly Series'!B65=0,NA(),'Weekly Series'!B65)</f>
        <v>44680</v>
      </c>
      <c r="F59" s="193">
        <f>IF(ISERROR($E59),NA(),'Weekly Series'!C65)</f>
        <v>103303</v>
      </c>
      <c r="G59" s="193">
        <f>IF(ISERROR($E59),NA(),'Weekly Series'!D65)</f>
        <v>95684</v>
      </c>
      <c r="H59" s="193">
        <f>IF(ISERROR($E59),NA(),'Weekly Series'!E65)</f>
        <v>84605</v>
      </c>
      <c r="J59" s="190">
        <f>IF(ISERROR(A59),NA(),'Daily Series'!P63)</f>
        <v>868</v>
      </c>
      <c r="K59" s="190">
        <f>IF(ISERROR(A59),NA(),'Daily Series'!Q63)</f>
        <v>375</v>
      </c>
      <c r="L59" s="190">
        <f>IF(ISERROR(A59),NA(),'Daily Series'!R63)</f>
        <v>340</v>
      </c>
      <c r="M59" s="193">
        <f t="shared" si="4"/>
        <v>678</v>
      </c>
      <c r="N59" s="193">
        <f t="shared" si="2"/>
        <v>310.85714285714283</v>
      </c>
      <c r="O59" s="193">
        <f t="shared" si="3"/>
        <v>257.85714285714283</v>
      </c>
    </row>
    <row r="60" spans="1:15" x14ac:dyDescent="0.2">
      <c r="A60" s="189">
        <f>IF('Daily Series'!B64=0,NA(),'Daily Series'!B64)</f>
        <v>44345</v>
      </c>
      <c r="B60" s="190">
        <f>IF(ISERROR(A60),NA(),'Daily Series'!E64)</f>
        <v>7859</v>
      </c>
      <c r="C60" s="193">
        <f t="shared" si="5"/>
        <v>8044.4285714285716</v>
      </c>
      <c r="E60" s="189">
        <f>IF('Weekly Series'!B66=0,NA(),'Weekly Series'!B66)</f>
        <v>44687</v>
      </c>
      <c r="F60" s="193">
        <f>IF(ISERROR($E60),NA(),'Weekly Series'!C66)</f>
        <v>104531</v>
      </c>
      <c r="G60" s="193">
        <f>IF(ISERROR($E60),NA(),'Weekly Series'!D66)</f>
        <v>95724</v>
      </c>
      <c r="H60" s="193">
        <f>IF(ISERROR($E60),NA(),'Weekly Series'!E66)</f>
        <v>84087</v>
      </c>
      <c r="J60" s="190">
        <f>IF(ISERROR(A60),NA(),'Daily Series'!P64)</f>
        <v>485</v>
      </c>
      <c r="K60" s="190">
        <f>IF(ISERROR(A60),NA(),'Daily Series'!Q64)</f>
        <v>238</v>
      </c>
      <c r="L60" s="190">
        <f>IF(ISERROR(A60),NA(),'Daily Series'!R64)</f>
        <v>153</v>
      </c>
      <c r="M60" s="193">
        <f t="shared" si="4"/>
        <v>689.14285714285711</v>
      </c>
      <c r="N60" s="193">
        <f t="shared" si="2"/>
        <v>312.42857142857144</v>
      </c>
      <c r="O60" s="193">
        <f t="shared" si="3"/>
        <v>255</v>
      </c>
    </row>
    <row r="61" spans="1:15" x14ac:dyDescent="0.2">
      <c r="A61" s="189">
        <f>IF('Daily Series'!B65=0,NA(),'Daily Series'!B65)</f>
        <v>44346</v>
      </c>
      <c r="B61" s="190">
        <f>IF(ISERROR(A61),NA(),'Daily Series'!E65)</f>
        <v>7597</v>
      </c>
      <c r="C61" s="193">
        <f t="shared" si="5"/>
        <v>8044.4285714285716</v>
      </c>
      <c r="E61" s="189">
        <f>IF('Weekly Series'!B67=0,NA(),'Weekly Series'!B67)</f>
        <v>44694</v>
      </c>
      <c r="F61" s="193">
        <f>IF(ISERROR($E61),NA(),'Weekly Series'!C67)</f>
        <v>99417</v>
      </c>
      <c r="G61" s="193">
        <f>IF(ISERROR($E61),NA(),'Weekly Series'!D67)</f>
        <v>90271</v>
      </c>
      <c r="H61" s="193">
        <f>IF(ISERROR($E61),NA(),'Weekly Series'!E67)</f>
        <v>78572</v>
      </c>
      <c r="J61" s="190">
        <f>IF(ISERROR(A61),NA(),'Daily Series'!P65)</f>
        <v>271</v>
      </c>
      <c r="K61" s="190">
        <f>IF(ISERROR(A61),NA(),'Daily Series'!Q65)</f>
        <v>158</v>
      </c>
      <c r="L61" s="190">
        <f>IF(ISERROR(A61),NA(),'Daily Series'!R65)</f>
        <v>89</v>
      </c>
      <c r="M61" s="193">
        <f t="shared" si="4"/>
        <v>688.85714285714289</v>
      </c>
      <c r="N61" s="193">
        <f t="shared" si="2"/>
        <v>316.57142857142856</v>
      </c>
      <c r="O61" s="193">
        <f t="shared" si="3"/>
        <v>253.28571428571428</v>
      </c>
    </row>
    <row r="62" spans="1:15" x14ac:dyDescent="0.2">
      <c r="A62" s="189">
        <f>IF('Daily Series'!B66=0,NA(),'Daily Series'!B66)</f>
        <v>44347</v>
      </c>
      <c r="B62" s="190">
        <f>IF(ISERROR(A62),NA(),'Daily Series'!E66)</f>
        <v>7494</v>
      </c>
      <c r="C62" s="193">
        <f t="shared" si="5"/>
        <v>8033</v>
      </c>
      <c r="E62" s="189">
        <f>IF('Weekly Series'!B68=0,NA(),'Weekly Series'!B68)</f>
        <v>44701</v>
      </c>
      <c r="F62" s="193">
        <f>IF(ISERROR($E62),NA(),'Weekly Series'!C68)</f>
        <v>97581</v>
      </c>
      <c r="G62" s="193">
        <f>IF(ISERROR($E62),NA(),'Weekly Series'!D68)</f>
        <v>89044</v>
      </c>
      <c r="H62" s="193">
        <f>IF(ISERROR($E62),NA(),'Weekly Series'!E68)</f>
        <v>76577</v>
      </c>
      <c r="J62" s="190">
        <f>IF(ISERROR(A62),NA(),'Daily Series'!P66)</f>
        <v>327</v>
      </c>
      <c r="K62" s="190">
        <f>IF(ISERROR(A62),NA(),'Daily Series'!Q66)</f>
        <v>154</v>
      </c>
      <c r="L62" s="190">
        <f>IF(ISERROR(A62),NA(),'Daily Series'!R66)</f>
        <v>116</v>
      </c>
      <c r="M62" s="193">
        <f t="shared" si="4"/>
        <v>639.57142857142856</v>
      </c>
      <c r="N62" s="193">
        <f t="shared" si="2"/>
        <v>294.14285714285717</v>
      </c>
      <c r="O62" s="193">
        <f t="shared" si="3"/>
        <v>235.28571428571428</v>
      </c>
    </row>
    <row r="63" spans="1:15" x14ac:dyDescent="0.2">
      <c r="A63" s="189">
        <f>IF('Daily Series'!B67=0,NA(),'Daily Series'!B67)</f>
        <v>44348</v>
      </c>
      <c r="B63" s="190">
        <f>IF(ISERROR(A63),NA(),'Daily Series'!E67)</f>
        <v>7828</v>
      </c>
      <c r="C63" s="193">
        <f t="shared" si="5"/>
        <v>7976.4285714285716</v>
      </c>
      <c r="E63" s="189">
        <f>IF('Weekly Series'!B69=0,NA(),'Weekly Series'!B69)</f>
        <v>44708</v>
      </c>
      <c r="F63" s="193">
        <f>IF(ISERROR($E63),NA(),'Weekly Series'!C69)</f>
        <v>99183</v>
      </c>
      <c r="G63" s="193">
        <f>IF(ISERROR($E63),NA(),'Weekly Series'!D69)</f>
        <v>91146</v>
      </c>
      <c r="H63" s="193">
        <f>IF(ISERROR($E63),NA(),'Weekly Series'!E69)</f>
        <v>79610</v>
      </c>
      <c r="J63" s="190">
        <f>IF(ISERROR(A63),NA(),'Daily Series'!P67)</f>
        <v>572</v>
      </c>
      <c r="K63" s="190">
        <f>IF(ISERROR(A63),NA(),'Daily Series'!Q67)</f>
        <v>246</v>
      </c>
      <c r="L63" s="190">
        <f>IF(ISERROR(A63),NA(),'Daily Series'!R67)</f>
        <v>233</v>
      </c>
      <c r="M63" s="193">
        <f t="shared" si="4"/>
        <v>602.85714285714289</v>
      </c>
      <c r="N63" s="193">
        <f t="shared" si="2"/>
        <v>278.28571428571428</v>
      </c>
      <c r="O63" s="193">
        <f t="shared" si="3"/>
        <v>222</v>
      </c>
    </row>
    <row r="64" spans="1:15" x14ac:dyDescent="0.2">
      <c r="A64" s="189">
        <f>IF('Daily Series'!B68=0,NA(),'Daily Series'!B68)</f>
        <v>44349</v>
      </c>
      <c r="B64" s="190">
        <f>IF(ISERROR(A64),NA(),'Daily Series'!E68)</f>
        <v>8533</v>
      </c>
      <c r="C64" s="193">
        <f t="shared" si="5"/>
        <v>8004.5714285714284</v>
      </c>
      <c r="E64" s="189">
        <f>IF('Weekly Series'!B70=0,NA(),'Weekly Series'!B70)</f>
        <v>44715</v>
      </c>
      <c r="F64" s="193">
        <f>IF(ISERROR($E64),NA(),'Weekly Series'!C70)</f>
        <v>104268</v>
      </c>
      <c r="G64" s="193">
        <f>IF(ISERROR($E64),NA(),'Weekly Series'!D70)</f>
        <v>97071</v>
      </c>
      <c r="H64" s="193">
        <f>IF(ISERROR($E64),NA(),'Weekly Series'!E70)</f>
        <v>84903</v>
      </c>
      <c r="J64" s="190">
        <f>IF(ISERROR(A64),NA(),'Daily Series'!P68)</f>
        <v>771</v>
      </c>
      <c r="K64" s="190">
        <f>IF(ISERROR(A64),NA(),'Daily Series'!Q68)</f>
        <v>303</v>
      </c>
      <c r="L64" s="190">
        <f>IF(ISERROR(A64),NA(),'Daily Series'!R68)</f>
        <v>294</v>
      </c>
      <c r="M64" s="193">
        <f t="shared" si="4"/>
        <v>592.14285714285711</v>
      </c>
      <c r="N64" s="193">
        <f t="shared" si="2"/>
        <v>266.57142857142856</v>
      </c>
      <c r="O64" s="193">
        <f t="shared" si="3"/>
        <v>220</v>
      </c>
    </row>
    <row r="65" spans="1:15" x14ac:dyDescent="0.2">
      <c r="A65" s="189">
        <f>IF('Daily Series'!B69=0,NA(),'Daily Series'!B69)</f>
        <v>44350</v>
      </c>
      <c r="B65" s="190">
        <f>IF(ISERROR(A65),NA(),'Daily Series'!E69)</f>
        <v>8462</v>
      </c>
      <c r="C65" s="193">
        <f t="shared" si="5"/>
        <v>8006.4285714285716</v>
      </c>
      <c r="E65" s="189">
        <f>IF('Weekly Series'!B71=0,NA(),'Weekly Series'!B71)</f>
        <v>44722</v>
      </c>
      <c r="F65" s="193">
        <f>IF(ISERROR($E65),NA(),'Weekly Series'!C71)</f>
        <v>105741</v>
      </c>
      <c r="G65" s="193">
        <f>IF(ISERROR($E65),NA(),'Weekly Series'!D71)</f>
        <v>97320</v>
      </c>
      <c r="H65" s="193">
        <f>IF(ISERROR($E65),NA(),'Weekly Series'!E71)</f>
        <v>85528</v>
      </c>
      <c r="J65" s="190">
        <f>IF(ISERROR(A65),NA(),'Daily Series'!P69)</f>
        <v>878</v>
      </c>
      <c r="K65" s="190">
        <f>IF(ISERROR(A65),NA(),'Daily Series'!Q69)</f>
        <v>320</v>
      </c>
      <c r="L65" s="190">
        <f>IF(ISERROR(A65),NA(),'Daily Series'!R69)</f>
        <v>337</v>
      </c>
      <c r="M65" s="193">
        <f t="shared" si="4"/>
        <v>596</v>
      </c>
      <c r="N65" s="193">
        <f t="shared" si="2"/>
        <v>256.28571428571428</v>
      </c>
      <c r="O65" s="193">
        <f t="shared" si="3"/>
        <v>223.14285714285714</v>
      </c>
    </row>
    <row r="66" spans="1:15" x14ac:dyDescent="0.2">
      <c r="A66" s="189">
        <f>IF('Daily Series'!B70=0,NA(),'Daily Series'!B70)</f>
        <v>44351</v>
      </c>
      <c r="B66" s="190">
        <f>IF(ISERROR(A66),NA(),'Daily Series'!E70)</f>
        <v>8657</v>
      </c>
      <c r="C66" s="193">
        <f t="shared" si="5"/>
        <v>8061.4285714285716</v>
      </c>
      <c r="E66" s="189">
        <f>IF('Weekly Series'!B72=0,NA(),'Weekly Series'!B72)</f>
        <v>44732</v>
      </c>
      <c r="F66" s="193">
        <f>IF(ISERROR($E66),NA(),'Weekly Series'!C72)</f>
        <v>118463</v>
      </c>
      <c r="G66" s="193">
        <f>IF(ISERROR($E66),NA(),'Weekly Series'!D72)</f>
        <v>107287</v>
      </c>
      <c r="H66" s="193">
        <f>IF(ISERROR($E66),NA(),'Weekly Series'!E72)</f>
        <v>93703</v>
      </c>
      <c r="J66" s="190">
        <f>IF(ISERROR(A66),NA(),'Daily Series'!P70)</f>
        <v>873</v>
      </c>
      <c r="K66" s="190">
        <f>IF(ISERROR(A66),NA(),'Daily Series'!Q70)</f>
        <v>350</v>
      </c>
      <c r="L66" s="190">
        <f>IF(ISERROR(A66),NA(),'Daily Series'!R70)</f>
        <v>303</v>
      </c>
      <c r="M66" s="193">
        <f t="shared" si="4"/>
        <v>596.71428571428567</v>
      </c>
      <c r="N66" s="193">
        <f t="shared" si="2"/>
        <v>252.71428571428572</v>
      </c>
      <c r="O66" s="193">
        <f t="shared" si="3"/>
        <v>217.85714285714286</v>
      </c>
    </row>
    <row r="67" spans="1:15" x14ac:dyDescent="0.2">
      <c r="A67" s="189">
        <f>IF('Daily Series'!B71=0,NA(),'Daily Series'!B71)</f>
        <v>44352</v>
      </c>
      <c r="B67" s="190">
        <f>IF(ISERROR(A67),NA(),'Daily Series'!E71)</f>
        <v>8259</v>
      </c>
      <c r="C67" s="193">
        <f t="shared" si="5"/>
        <v>8118.5714285714284</v>
      </c>
      <c r="E67" s="189">
        <f>IF('Weekly Series'!B73=0,NA(),'Weekly Series'!B73)</f>
        <v>44739</v>
      </c>
      <c r="F67" s="193">
        <f>IF(ISERROR($E67),NA(),'Weekly Series'!C73)</f>
        <v>120230</v>
      </c>
      <c r="G67" s="193">
        <f>IF(ISERROR($E67),NA(),'Weekly Series'!D73)</f>
        <v>109705</v>
      </c>
      <c r="H67" s="193">
        <f>IF(ISERROR($E67),NA(),'Weekly Series'!E73)</f>
        <v>95463</v>
      </c>
      <c r="J67" s="190">
        <f>IF(ISERROR(A67),NA(),'Daily Series'!P71)</f>
        <v>362</v>
      </c>
      <c r="K67" s="190">
        <f>IF(ISERROR(A67),NA(),'Daily Series'!Q71)</f>
        <v>210</v>
      </c>
      <c r="L67" s="190">
        <f>IF(ISERROR(A67),NA(),'Daily Series'!R71)</f>
        <v>212</v>
      </c>
      <c r="M67" s="193">
        <f t="shared" si="4"/>
        <v>579.14285714285711</v>
      </c>
      <c r="N67" s="193">
        <f t="shared" si="2"/>
        <v>248.71428571428572</v>
      </c>
      <c r="O67" s="193">
        <f t="shared" si="3"/>
        <v>226.28571428571428</v>
      </c>
    </row>
    <row r="68" spans="1:15" x14ac:dyDescent="0.2">
      <c r="A68" s="189">
        <f>IF('Daily Series'!B72=0,NA(),'Daily Series'!B72)</f>
        <v>44353</v>
      </c>
      <c r="B68" s="190">
        <f>IF(ISERROR(A68),NA(),'Daily Series'!E72)</f>
        <v>7951</v>
      </c>
      <c r="C68" s="193">
        <f t="shared" si="5"/>
        <v>8169.1428571428569</v>
      </c>
      <c r="E68" s="189">
        <f>IF('Weekly Series'!B74=0,NA(),'Weekly Series'!B74)</f>
        <v>44746</v>
      </c>
      <c r="F68" s="193">
        <f>IF(ISERROR($E68),NA(),'Weekly Series'!C74)</f>
        <v>124154</v>
      </c>
      <c r="G68" s="193">
        <f>IF(ISERROR($E68),NA(),'Weekly Series'!D74)</f>
        <v>113187</v>
      </c>
      <c r="H68" s="193">
        <f>IF(ISERROR($E68),NA(),'Weekly Series'!E74)</f>
        <v>97674</v>
      </c>
      <c r="J68" s="190">
        <f>IF(ISERROR(A68),NA(),'Daily Series'!P72)</f>
        <v>294</v>
      </c>
      <c r="K68" s="190">
        <f>IF(ISERROR(A68),NA(),'Daily Series'!Q72)</f>
        <v>129</v>
      </c>
      <c r="L68" s="190">
        <f>IF(ISERROR(A68),NA(),'Daily Series'!R72)</f>
        <v>91</v>
      </c>
      <c r="M68" s="193">
        <f t="shared" si="4"/>
        <v>582.42857142857144</v>
      </c>
      <c r="N68" s="193">
        <f t="shared" si="2"/>
        <v>244.57142857142858</v>
      </c>
      <c r="O68" s="193">
        <f t="shared" si="3"/>
        <v>226.57142857142858</v>
      </c>
    </row>
    <row r="69" spans="1:15" x14ac:dyDescent="0.2">
      <c r="A69" s="189">
        <f>IF('Daily Series'!B73=0,NA(),'Daily Series'!B73)</f>
        <v>44354</v>
      </c>
      <c r="B69" s="190">
        <f>IF(ISERROR(A69),NA(),'Daily Series'!E73)</f>
        <v>8358</v>
      </c>
      <c r="C69" s="193">
        <f t="shared" si="5"/>
        <v>8292.5714285714294</v>
      </c>
      <c r="E69" s="189">
        <f>IF('Weekly Series'!B75=0,NA(),'Weekly Series'!B75)</f>
        <v>44753</v>
      </c>
      <c r="F69" s="193">
        <f>IF(ISERROR($E69),NA(),'Weekly Series'!C75)</f>
        <v>122762</v>
      </c>
      <c r="G69" s="193">
        <f>IF(ISERROR($E69),NA(),'Weekly Series'!D75)</f>
        <v>112460</v>
      </c>
      <c r="H69" s="193">
        <f>IF(ISERROR($E69),NA(),'Weekly Series'!E75)</f>
        <v>98612</v>
      </c>
      <c r="J69" s="190">
        <f>IF(ISERROR(A69),NA(),'Daily Series'!P73)</f>
        <v>639</v>
      </c>
      <c r="K69" s="190">
        <f>IF(ISERROR(A69),NA(),'Daily Series'!Q73)</f>
        <v>245</v>
      </c>
      <c r="L69" s="190">
        <f>IF(ISERROR(A69),NA(),'Daily Series'!R73)</f>
        <v>267</v>
      </c>
      <c r="M69" s="193">
        <f t="shared" si="4"/>
        <v>627</v>
      </c>
      <c r="N69" s="193">
        <f t="shared" si="2"/>
        <v>257.57142857142856</v>
      </c>
      <c r="O69" s="193">
        <f t="shared" si="3"/>
        <v>248.14285714285714</v>
      </c>
    </row>
    <row r="70" spans="1:15" x14ac:dyDescent="0.2">
      <c r="A70" s="189">
        <f>IF('Daily Series'!B74=0,NA(),'Daily Series'!B74)</f>
        <v>44355</v>
      </c>
      <c r="B70" s="190">
        <f>IF(ISERROR(A70),NA(),'Daily Series'!E74)</f>
        <v>8855</v>
      </c>
      <c r="C70" s="193">
        <f t="shared" ref="C70:C133" si="6">AVERAGE(B64:B70)</f>
        <v>8439.2857142857138</v>
      </c>
      <c r="E70" s="189">
        <f>IF('Weekly Series'!B76=0,NA(),'Weekly Series'!B76)</f>
        <v>44760</v>
      </c>
      <c r="F70" s="193">
        <f>IF(ISERROR($E70),NA(),'Weekly Series'!C76)</f>
        <v>128173</v>
      </c>
      <c r="G70" s="193">
        <f>IF(ISERROR($E70),NA(),'Weekly Series'!D76)</f>
        <v>117279</v>
      </c>
      <c r="H70" s="193">
        <f>IF(ISERROR($E70),NA(),'Weekly Series'!E76)</f>
        <v>103067</v>
      </c>
      <c r="J70" s="190">
        <f>IF(ISERROR(A70),NA(),'Daily Series'!P74)</f>
        <v>834</v>
      </c>
      <c r="K70" s="190">
        <f>IF(ISERROR(A70),NA(),'Daily Series'!Q74)</f>
        <v>346</v>
      </c>
      <c r="L70" s="190">
        <f>IF(ISERROR(A70),NA(),'Daily Series'!R74)</f>
        <v>320</v>
      </c>
      <c r="M70" s="193">
        <f t="shared" si="4"/>
        <v>664.42857142857144</v>
      </c>
      <c r="N70" s="193">
        <f t="shared" si="2"/>
        <v>271.85714285714283</v>
      </c>
      <c r="O70" s="193">
        <f t="shared" si="3"/>
        <v>260.57142857142856</v>
      </c>
    </row>
    <row r="71" spans="1:15" x14ac:dyDescent="0.2">
      <c r="A71" s="189">
        <f>IF('Daily Series'!B75=0,NA(),'Daily Series'!B75)</f>
        <v>44356</v>
      </c>
      <c r="B71" s="190">
        <f>IF(ISERROR(A71),NA(),'Daily Series'!E75)</f>
        <v>8900</v>
      </c>
      <c r="C71" s="193">
        <f t="shared" si="6"/>
        <v>8491.7142857142862</v>
      </c>
      <c r="E71" s="189">
        <f>IF('Weekly Series'!B77=0,NA(),'Weekly Series'!B77)</f>
        <v>44767</v>
      </c>
      <c r="F71" s="193">
        <f>IF(ISERROR($E71),NA(),'Weekly Series'!C77)</f>
        <v>121398</v>
      </c>
      <c r="G71" s="193">
        <f>IF(ISERROR($E71),NA(),'Weekly Series'!D77)</f>
        <v>110729</v>
      </c>
      <c r="H71" s="193">
        <f>IF(ISERROR($E71),NA(),'Weekly Series'!E77)</f>
        <v>96795</v>
      </c>
      <c r="J71" s="190">
        <f>IF(ISERROR(A71),NA(),'Daily Series'!P75)</f>
        <v>877</v>
      </c>
      <c r="K71" s="190">
        <f>IF(ISERROR(A71),NA(),'Daily Series'!Q75)</f>
        <v>329</v>
      </c>
      <c r="L71" s="190">
        <f>IF(ISERROR(A71),NA(),'Daily Series'!R75)</f>
        <v>366</v>
      </c>
      <c r="M71" s="193">
        <f t="shared" si="4"/>
        <v>679.57142857142856</v>
      </c>
      <c r="N71" s="193">
        <f t="shared" si="2"/>
        <v>275.57142857142856</v>
      </c>
      <c r="O71" s="193">
        <f t="shared" si="3"/>
        <v>270.85714285714283</v>
      </c>
    </row>
    <row r="72" spans="1:15" x14ac:dyDescent="0.2">
      <c r="A72" s="189">
        <f>IF('Daily Series'!B76=0,NA(),'Daily Series'!B76)</f>
        <v>44357</v>
      </c>
      <c r="B72" s="190">
        <f>IF(ISERROR(A72),NA(),'Daily Series'!E76)</f>
        <v>8872</v>
      </c>
      <c r="C72" s="193">
        <f t="shared" si="6"/>
        <v>8550.2857142857138</v>
      </c>
      <c r="E72" s="189">
        <f>IF('Weekly Series'!B78=0,NA(),'Weekly Series'!B78)</f>
        <v>44774</v>
      </c>
      <c r="F72" s="193">
        <f>IF(ISERROR($E72),NA(),'Weekly Series'!C78)</f>
        <v>127446</v>
      </c>
      <c r="G72" s="193">
        <f>IF(ISERROR($E72),NA(),'Weekly Series'!D78)</f>
        <v>116906</v>
      </c>
      <c r="H72" s="193">
        <f>IF(ISERROR($E72),NA(),'Weekly Series'!E78)</f>
        <v>101339</v>
      </c>
      <c r="J72" s="190">
        <f>IF(ISERROR(A72),NA(),'Daily Series'!P76)</f>
        <v>846</v>
      </c>
      <c r="K72" s="190">
        <f>IF(ISERROR(A72),NA(),'Daily Series'!Q76)</f>
        <v>406</v>
      </c>
      <c r="L72" s="190">
        <f>IF(ISERROR(A72),NA(),'Daily Series'!R76)</f>
        <v>304</v>
      </c>
      <c r="M72" s="193">
        <f t="shared" si="4"/>
        <v>675</v>
      </c>
      <c r="N72" s="193">
        <f t="shared" si="2"/>
        <v>287.85714285714283</v>
      </c>
      <c r="O72" s="193">
        <f t="shared" si="3"/>
        <v>266.14285714285717</v>
      </c>
    </row>
    <row r="73" spans="1:15" x14ac:dyDescent="0.2">
      <c r="A73" s="189">
        <f>IF('Daily Series'!B77=0,NA(),'Daily Series'!B77)</f>
        <v>44358</v>
      </c>
      <c r="B73" s="190">
        <f>IF(ISERROR(A73),NA(),'Daily Series'!E77)</f>
        <v>8805</v>
      </c>
      <c r="C73" s="193">
        <f t="shared" si="6"/>
        <v>8571.4285714285706</v>
      </c>
      <c r="E73" s="189">
        <f>IF('Weekly Series'!B79=0,NA(),'Weekly Series'!B79)</f>
        <v>44781</v>
      </c>
      <c r="F73" s="193">
        <f>IF(ISERROR($E73),NA(),'Weekly Series'!C79)</f>
        <v>132487</v>
      </c>
      <c r="G73" s="193">
        <f>IF(ISERROR($E73),NA(),'Weekly Series'!D79)</f>
        <v>121811</v>
      </c>
      <c r="H73" s="193">
        <f>IF(ISERROR($E73),NA(),'Weekly Series'!E79)</f>
        <v>108174</v>
      </c>
      <c r="J73" s="190">
        <f>IF(ISERROR(A73),NA(),'Daily Series'!P77)</f>
        <v>810</v>
      </c>
      <c r="K73" s="190">
        <f>IF(ISERROR(A73),NA(),'Daily Series'!Q77)</f>
        <v>370</v>
      </c>
      <c r="L73" s="190">
        <f>IF(ISERROR(A73),NA(),'Daily Series'!R77)</f>
        <v>294</v>
      </c>
      <c r="M73" s="193">
        <f t="shared" ref="M73:M136" si="7">AVERAGE(J67:J73)</f>
        <v>666</v>
      </c>
      <c r="N73" s="193">
        <f t="shared" si="2"/>
        <v>290.71428571428572</v>
      </c>
      <c r="O73" s="193">
        <f t="shared" si="3"/>
        <v>264.85714285714283</v>
      </c>
    </row>
    <row r="74" spans="1:15" x14ac:dyDescent="0.2">
      <c r="A74" s="189">
        <f>IF('Daily Series'!B78=0,NA(),'Daily Series'!B78)</f>
        <v>44359</v>
      </c>
      <c r="B74" s="190">
        <f>IF(ISERROR(A74),NA(),'Daily Series'!E78)</f>
        <v>8412</v>
      </c>
      <c r="C74" s="193">
        <f t="shared" si="6"/>
        <v>8593.2857142857138</v>
      </c>
      <c r="E74" s="189">
        <f>IF('Weekly Series'!B80=0,NA(),'Weekly Series'!B80)</f>
        <v>44788</v>
      </c>
      <c r="F74" s="193">
        <f>IF(ISERROR($E74),NA(),'Weekly Series'!C80)</f>
        <v>140561</v>
      </c>
      <c r="G74" s="193">
        <f>IF(ISERROR($E74),NA(),'Weekly Series'!D80)</f>
        <v>129734</v>
      </c>
      <c r="H74" s="193">
        <f>IF(ISERROR($E74),NA(),'Weekly Series'!E80)</f>
        <v>115944</v>
      </c>
      <c r="J74" s="190">
        <f>IF(ISERROR(A74),NA(),'Daily Series'!P78)</f>
        <v>427</v>
      </c>
      <c r="K74" s="190">
        <f>IF(ISERROR(A74),NA(),'Daily Series'!Q78)</f>
        <v>189</v>
      </c>
      <c r="L74" s="190">
        <f>IF(ISERROR(A74),NA(),'Daily Series'!R78)</f>
        <v>161</v>
      </c>
      <c r="M74" s="193">
        <f t="shared" si="7"/>
        <v>675.28571428571433</v>
      </c>
      <c r="N74" s="193">
        <f t="shared" si="2"/>
        <v>287.71428571428572</v>
      </c>
      <c r="O74" s="193">
        <f t="shared" ref="O74:O137" si="8">AVERAGE(L68:L74)</f>
        <v>257.57142857142856</v>
      </c>
    </row>
    <row r="75" spans="1:15" x14ac:dyDescent="0.2">
      <c r="A75" s="189">
        <f>IF('Daily Series'!B79=0,NA(),'Daily Series'!B79)</f>
        <v>44360</v>
      </c>
      <c r="B75" s="190">
        <f>IF(ISERROR(A75),NA(),'Daily Series'!E79)</f>
        <v>8028</v>
      </c>
      <c r="C75" s="193">
        <f t="shared" si="6"/>
        <v>8604.2857142857138</v>
      </c>
      <c r="E75" s="189">
        <f>IF('Weekly Series'!B81=0,NA(),'Weekly Series'!B81)</f>
        <v>44795</v>
      </c>
      <c r="F75" s="193">
        <f>IF(ISERROR($E75),NA(),'Weekly Series'!C81)</f>
        <v>138452</v>
      </c>
      <c r="G75" s="193">
        <f>IF(ISERROR($E75),NA(),'Weekly Series'!D81)</f>
        <v>128438</v>
      </c>
      <c r="H75" s="193">
        <f>IF(ISERROR($E75),NA(),'Weekly Series'!E81)</f>
        <v>114211</v>
      </c>
      <c r="J75" s="190">
        <f>IF(ISERROR(A75),NA(),'Daily Series'!P79)</f>
        <v>235</v>
      </c>
      <c r="K75" s="190">
        <f>IF(ISERROR(A75),NA(),'Daily Series'!Q79)</f>
        <v>119</v>
      </c>
      <c r="L75" s="190">
        <f>IF(ISERROR(A75),NA(),'Daily Series'!R79)</f>
        <v>73</v>
      </c>
      <c r="M75" s="193">
        <f t="shared" si="7"/>
        <v>666.85714285714289</v>
      </c>
      <c r="N75" s="193">
        <f t="shared" si="2"/>
        <v>286.28571428571428</v>
      </c>
      <c r="O75" s="193">
        <f t="shared" si="8"/>
        <v>255</v>
      </c>
    </row>
    <row r="76" spans="1:15" x14ac:dyDescent="0.2">
      <c r="A76" s="189">
        <f>IF('Daily Series'!B80=0,NA(),'Daily Series'!B80)</f>
        <v>44361</v>
      </c>
      <c r="B76" s="190">
        <f>IF(ISERROR(A76),NA(),'Daily Series'!E80)</f>
        <v>8490</v>
      </c>
      <c r="C76" s="193">
        <f t="shared" si="6"/>
        <v>8623.1428571428569</v>
      </c>
      <c r="E76" s="189">
        <f>IF('Weekly Series'!B82=0,NA(),'Weekly Series'!B82)</f>
        <v>44802</v>
      </c>
      <c r="F76" s="193">
        <f>IF(ISERROR($E76),NA(),'Weekly Series'!C82)</f>
        <v>151134</v>
      </c>
      <c r="G76" s="193">
        <f>IF(ISERROR($E76),NA(),'Weekly Series'!D82)</f>
        <v>141114</v>
      </c>
      <c r="H76" s="193">
        <f>IF(ISERROR($E76),NA(),'Weekly Series'!E82)</f>
        <v>126063</v>
      </c>
      <c r="J76" s="190">
        <f>IF(ISERROR(A76),NA(),'Daily Series'!P80)</f>
        <v>678</v>
      </c>
      <c r="K76" s="190">
        <f>IF(ISERROR(A76),NA(),'Daily Series'!Q80)</f>
        <v>277</v>
      </c>
      <c r="L76" s="190">
        <f>IF(ISERROR(A76),NA(),'Daily Series'!R80)</f>
        <v>242</v>
      </c>
      <c r="M76" s="193">
        <f t="shared" si="7"/>
        <v>672.42857142857144</v>
      </c>
      <c r="N76" s="193">
        <f t="shared" si="2"/>
        <v>290.85714285714283</v>
      </c>
      <c r="O76" s="193">
        <f t="shared" si="8"/>
        <v>251.42857142857142</v>
      </c>
    </row>
    <row r="77" spans="1:15" x14ac:dyDescent="0.2">
      <c r="A77" s="189">
        <f>IF('Daily Series'!B81=0,NA(),'Daily Series'!B81)</f>
        <v>44362</v>
      </c>
      <c r="B77" s="190">
        <f>IF(ISERROR(A77),NA(),'Daily Series'!E81)</f>
        <v>8624</v>
      </c>
      <c r="C77" s="193">
        <f t="shared" si="6"/>
        <v>8590.1428571428569</v>
      </c>
      <c r="E77" s="189">
        <f>IF('Weekly Series'!B83=0,NA(),'Weekly Series'!B83)</f>
        <v>44809</v>
      </c>
      <c r="F77" s="193">
        <f>IF(ISERROR($E77),NA(),'Weekly Series'!C83)</f>
        <v>154425</v>
      </c>
      <c r="G77" s="193">
        <f>IF(ISERROR($E77),NA(),'Weekly Series'!D83)</f>
        <v>144885</v>
      </c>
      <c r="H77" s="193">
        <f>IF(ISERROR($E77),NA(),'Weekly Series'!E83)</f>
        <v>130339</v>
      </c>
      <c r="J77" s="190">
        <f>IF(ISERROR(A77),NA(),'Daily Series'!P81)</f>
        <v>851</v>
      </c>
      <c r="K77" s="190">
        <f>IF(ISERROR(A77),NA(),'Daily Series'!Q81)</f>
        <v>354</v>
      </c>
      <c r="L77" s="190">
        <f>IF(ISERROR(A77),NA(),'Daily Series'!R81)</f>
        <v>316</v>
      </c>
      <c r="M77" s="193">
        <f t="shared" si="7"/>
        <v>674.85714285714289</v>
      </c>
      <c r="N77" s="193">
        <f t="shared" si="2"/>
        <v>292</v>
      </c>
      <c r="O77" s="193">
        <f t="shared" si="8"/>
        <v>250.85714285714286</v>
      </c>
    </row>
    <row r="78" spans="1:15" x14ac:dyDescent="0.2">
      <c r="A78" s="189">
        <f>IF('Daily Series'!B82=0,NA(),'Daily Series'!B82)</f>
        <v>44363</v>
      </c>
      <c r="B78" s="190">
        <f>IF(ISERROR(A78),NA(),'Daily Series'!E82)</f>
        <v>8938</v>
      </c>
      <c r="C78" s="193">
        <f t="shared" si="6"/>
        <v>8595.5714285714294</v>
      </c>
      <c r="E78" s="189">
        <f>IF('Weekly Series'!B84=0,NA(),'Weekly Series'!B84)</f>
        <v>44816</v>
      </c>
      <c r="F78" s="193">
        <f>IF(ISERROR($E78),NA(),'Weekly Series'!C84)</f>
        <v>147105</v>
      </c>
      <c r="G78" s="193">
        <f>IF(ISERROR($E78),NA(),'Weekly Series'!D84)</f>
        <v>137373</v>
      </c>
      <c r="H78" s="193">
        <f>IF(ISERROR($E78),NA(),'Weekly Series'!E84)</f>
        <v>124399</v>
      </c>
      <c r="J78" s="190">
        <f>IF(ISERROR(A78),NA(),'Daily Series'!P82)</f>
        <v>821</v>
      </c>
      <c r="K78" s="190">
        <f>IF(ISERROR(A78),NA(),'Daily Series'!Q82)</f>
        <v>313</v>
      </c>
      <c r="L78" s="190">
        <f>IF(ISERROR(A78),NA(),'Daily Series'!R82)</f>
        <v>328</v>
      </c>
      <c r="M78" s="193">
        <f t="shared" si="7"/>
        <v>666.85714285714289</v>
      </c>
      <c r="N78" s="193">
        <f t="shared" si="2"/>
        <v>289.71428571428572</v>
      </c>
      <c r="O78" s="193">
        <f t="shared" si="8"/>
        <v>245.42857142857142</v>
      </c>
    </row>
    <row r="79" spans="1:15" x14ac:dyDescent="0.2">
      <c r="A79" s="189">
        <f>IF('Daily Series'!B83=0,NA(),'Daily Series'!B83)</f>
        <v>44364</v>
      </c>
      <c r="B79" s="190">
        <f>IF(ISERROR(A79),NA(),'Daily Series'!E83)</f>
        <v>8314</v>
      </c>
      <c r="C79" s="193">
        <f t="shared" si="6"/>
        <v>8515.8571428571431</v>
      </c>
      <c r="E79" s="189">
        <f>IF('Weekly Series'!B85=0,NA(),'Weekly Series'!B85)</f>
        <v>44823</v>
      </c>
      <c r="F79" s="193">
        <f>IF(ISERROR($E79),NA(),'Weekly Series'!C85)</f>
        <v>155052</v>
      </c>
      <c r="G79" s="193">
        <f>IF(ISERROR($E79),NA(),'Weekly Series'!D85)</f>
        <v>145145</v>
      </c>
      <c r="H79" s="193">
        <f>IF(ISERROR($E79),NA(),'Weekly Series'!E85)</f>
        <v>130322</v>
      </c>
      <c r="J79" s="190">
        <f>IF(ISERROR(A79),NA(),'Daily Series'!P83)</f>
        <v>781</v>
      </c>
      <c r="K79" s="190">
        <f>IF(ISERROR(A79),NA(),'Daily Series'!Q83)</f>
        <v>381</v>
      </c>
      <c r="L79" s="190">
        <f>IF(ISERROR(A79),NA(),'Daily Series'!R83)</f>
        <v>333</v>
      </c>
      <c r="M79" s="193">
        <f t="shared" si="7"/>
        <v>657.57142857142856</v>
      </c>
      <c r="N79" s="193">
        <f t="shared" si="2"/>
        <v>286.14285714285717</v>
      </c>
      <c r="O79" s="193">
        <f t="shared" si="8"/>
        <v>249.57142857142858</v>
      </c>
    </row>
    <row r="80" spans="1:15" x14ac:dyDescent="0.2">
      <c r="A80" s="189">
        <f>IF('Daily Series'!B84=0,NA(),'Daily Series'!B84)</f>
        <v>44365</v>
      </c>
      <c r="B80" s="190">
        <f>IF(ISERROR(A80),NA(),'Daily Series'!E84)</f>
        <v>8603</v>
      </c>
      <c r="C80" s="193">
        <f t="shared" si="6"/>
        <v>8487</v>
      </c>
      <c r="E80" s="189">
        <f>IF('Weekly Series'!B86=0,NA(),'Weekly Series'!B86)</f>
        <v>44830</v>
      </c>
      <c r="F80" s="193">
        <f>IF(ISERROR($E80),NA(),'Weekly Series'!C86)</f>
        <v>156082</v>
      </c>
      <c r="G80" s="193">
        <f>IF(ISERROR($E80),NA(),'Weekly Series'!D86)</f>
        <v>146221</v>
      </c>
      <c r="H80" s="193">
        <f>IF(ISERROR($E80),NA(),'Weekly Series'!E86)</f>
        <v>132609</v>
      </c>
      <c r="J80" s="190">
        <f>IF(ISERROR(A80),NA(),'Daily Series'!P84)</f>
        <v>929</v>
      </c>
      <c r="K80" s="190">
        <f>IF(ISERROR(A80),NA(),'Daily Series'!Q84)</f>
        <v>358</v>
      </c>
      <c r="L80" s="190">
        <f>IF(ISERROR(A80),NA(),'Daily Series'!R84)</f>
        <v>332</v>
      </c>
      <c r="M80" s="193">
        <f t="shared" si="7"/>
        <v>674.57142857142856</v>
      </c>
      <c r="N80" s="193">
        <f t="shared" si="2"/>
        <v>284.42857142857144</v>
      </c>
      <c r="O80" s="193">
        <f t="shared" si="8"/>
        <v>255</v>
      </c>
    </row>
    <row r="81" spans="1:15" x14ac:dyDescent="0.2">
      <c r="A81" s="189">
        <f>IF('Daily Series'!B85=0,NA(),'Daily Series'!B85)</f>
        <v>44366</v>
      </c>
      <c r="B81" s="190">
        <f>IF(ISERROR(A81),NA(),'Daily Series'!E85)</f>
        <v>8498</v>
      </c>
      <c r="C81" s="193">
        <f t="shared" si="6"/>
        <v>8499.2857142857138</v>
      </c>
      <c r="E81" s="189">
        <f>IF('Weekly Series'!B87=0,NA(),'Weekly Series'!B87)</f>
        <v>44837</v>
      </c>
      <c r="F81" s="193">
        <f>IF(ISERROR($E81),NA(),'Weekly Series'!C87)</f>
        <v>156240</v>
      </c>
      <c r="G81" s="193">
        <f>IF(ISERROR($E81),NA(),'Weekly Series'!D87)</f>
        <v>145404</v>
      </c>
      <c r="H81" s="193">
        <f>IF(ISERROR($E81),NA(),'Weekly Series'!E87)</f>
        <v>131278</v>
      </c>
      <c r="J81" s="190">
        <f>IF(ISERROR(A81),NA(),'Daily Series'!P85)</f>
        <v>399</v>
      </c>
      <c r="K81" s="190">
        <f>IF(ISERROR(A81),NA(),'Daily Series'!Q85)</f>
        <v>197</v>
      </c>
      <c r="L81" s="190">
        <f>IF(ISERROR(A81),NA(),'Daily Series'!R85)</f>
        <v>141</v>
      </c>
      <c r="M81" s="193">
        <f t="shared" si="7"/>
        <v>670.57142857142856</v>
      </c>
      <c r="N81" s="193">
        <f t="shared" si="2"/>
        <v>285.57142857142856</v>
      </c>
      <c r="O81" s="193">
        <f t="shared" si="8"/>
        <v>252.14285714285714</v>
      </c>
    </row>
    <row r="82" spans="1:15" x14ac:dyDescent="0.2">
      <c r="A82" s="189">
        <f>IF('Daily Series'!B86=0,NA(),'Daily Series'!B86)</f>
        <v>44367</v>
      </c>
      <c r="B82" s="190">
        <f>IF(ISERROR(A82),NA(),'Daily Series'!E86)</f>
        <v>8082</v>
      </c>
      <c r="C82" s="193">
        <f t="shared" si="6"/>
        <v>8507</v>
      </c>
      <c r="E82" s="189">
        <f>IF('Weekly Series'!B88=0,NA(),'Weekly Series'!B88)</f>
        <v>44844</v>
      </c>
      <c r="F82" s="193">
        <f>IF(ISERROR($E82),NA(),'Weekly Series'!C88)</f>
        <v>147996</v>
      </c>
      <c r="G82" s="193">
        <f>IF(ISERROR($E82),NA(),'Weekly Series'!D88)</f>
        <v>137043</v>
      </c>
      <c r="H82" s="193">
        <f>IF(ISERROR($E82),NA(),'Weekly Series'!E88)</f>
        <v>122819</v>
      </c>
      <c r="J82" s="190">
        <f>IF(ISERROR(A82),NA(),'Daily Series'!P86)</f>
        <v>237</v>
      </c>
      <c r="K82" s="190">
        <f>IF(ISERROR(A82),NA(),'Daily Series'!Q86)</f>
        <v>106</v>
      </c>
      <c r="L82" s="190">
        <f>IF(ISERROR(A82),NA(),'Daily Series'!R86)</f>
        <v>90</v>
      </c>
      <c r="M82" s="193">
        <f t="shared" si="7"/>
        <v>670.85714285714289</v>
      </c>
      <c r="N82" s="193">
        <f t="shared" si="2"/>
        <v>283.71428571428572</v>
      </c>
      <c r="O82" s="193">
        <f t="shared" si="8"/>
        <v>254.57142857142858</v>
      </c>
    </row>
    <row r="83" spans="1:15" x14ac:dyDescent="0.2">
      <c r="A83" s="189">
        <f>IF('Daily Series'!B87=0,NA(),'Daily Series'!B87)</f>
        <v>44368</v>
      </c>
      <c r="B83" s="190">
        <f>IF(ISERROR(A83),NA(),'Daily Series'!E87)</f>
        <v>8366</v>
      </c>
      <c r="C83" s="193">
        <f t="shared" si="6"/>
        <v>8489.2857142857138</v>
      </c>
      <c r="E83" s="189">
        <f>IF('Weekly Series'!B89=0,NA(),'Weekly Series'!B89)</f>
        <v>44851</v>
      </c>
      <c r="F83" s="193">
        <f>IF(ISERROR($E83),NA(),'Weekly Series'!C89)</f>
        <v>149780</v>
      </c>
      <c r="G83" s="193">
        <f>IF(ISERROR($E83),NA(),'Weekly Series'!D89)</f>
        <v>139511</v>
      </c>
      <c r="H83" s="193">
        <f>IF(ISERROR($E83),NA(),'Weekly Series'!E89)</f>
        <v>123749</v>
      </c>
      <c r="J83" s="190">
        <f>IF(ISERROR(A83),NA(),'Daily Series'!P87)</f>
        <v>642</v>
      </c>
      <c r="K83" s="190">
        <f>IF(ISERROR(A83),NA(),'Daily Series'!Q87)</f>
        <v>250</v>
      </c>
      <c r="L83" s="190">
        <f>IF(ISERROR(A83),NA(),'Daily Series'!R87)</f>
        <v>252</v>
      </c>
      <c r="M83" s="193">
        <f t="shared" si="7"/>
        <v>665.71428571428567</v>
      </c>
      <c r="N83" s="193">
        <f t="shared" si="2"/>
        <v>279.85714285714283</v>
      </c>
      <c r="O83" s="193">
        <f t="shared" si="8"/>
        <v>256</v>
      </c>
    </row>
    <row r="84" spans="1:15" x14ac:dyDescent="0.2">
      <c r="A84" s="189">
        <f>IF('Daily Series'!B88=0,NA(),'Daily Series'!B88)</f>
        <v>44369</v>
      </c>
      <c r="B84" s="190">
        <f>IF(ISERROR(A84),NA(),'Daily Series'!E88)</f>
        <v>8864</v>
      </c>
      <c r="C84" s="193">
        <f t="shared" si="6"/>
        <v>8523.5714285714294</v>
      </c>
      <c r="E84" s="189">
        <f>IF('Weekly Series'!B90=0,NA(),'Weekly Series'!B90)</f>
        <v>44858</v>
      </c>
      <c r="F84" s="193">
        <f>IF(ISERROR($E84),NA(),'Weekly Series'!C90)</f>
        <v>151347</v>
      </c>
      <c r="G84" s="193">
        <f>IF(ISERROR($E84),NA(),'Weekly Series'!D90)</f>
        <v>140689</v>
      </c>
      <c r="H84" s="193">
        <f>IF(ISERROR($E84),NA(),'Weekly Series'!E90)</f>
        <v>126872</v>
      </c>
      <c r="J84" s="190">
        <f>IF(ISERROR(A84),NA(),'Daily Series'!P88)</f>
        <v>874</v>
      </c>
      <c r="K84" s="190">
        <f>IF(ISERROR(A84),NA(),'Daily Series'!Q88)</f>
        <v>361</v>
      </c>
      <c r="L84" s="190">
        <f>IF(ISERROR(A84),NA(),'Daily Series'!R88)</f>
        <v>313</v>
      </c>
      <c r="M84" s="193">
        <f t="shared" si="7"/>
        <v>669</v>
      </c>
      <c r="N84" s="193">
        <f t="shared" si="2"/>
        <v>280.85714285714283</v>
      </c>
      <c r="O84" s="193">
        <f t="shared" si="8"/>
        <v>255.57142857142858</v>
      </c>
    </row>
    <row r="85" spans="1:15" x14ac:dyDescent="0.2">
      <c r="A85" s="189">
        <f>IF('Daily Series'!B89=0,NA(),'Daily Series'!B89)</f>
        <v>44370</v>
      </c>
      <c r="B85" s="190">
        <f>IF(ISERROR(A85),NA(),'Daily Series'!E89)</f>
        <v>8718</v>
      </c>
      <c r="C85" s="193">
        <f t="shared" si="6"/>
        <v>8492.1428571428569</v>
      </c>
      <c r="E85" s="189">
        <f>IF('Weekly Series'!B91=0,NA(),'Weekly Series'!B91)</f>
        <v>44865</v>
      </c>
      <c r="F85" s="193">
        <f>IF(ISERROR($E85),NA(),'Weekly Series'!C91)</f>
        <v>159442</v>
      </c>
      <c r="G85" s="193">
        <f>IF(ISERROR($E85),NA(),'Weekly Series'!D91)</f>
        <v>148732</v>
      </c>
      <c r="H85" s="193">
        <f>IF(ISERROR($E85),NA(),'Weekly Series'!E91)</f>
        <v>133960</v>
      </c>
      <c r="J85" s="190">
        <f>IF(ISERROR(A85),NA(),'Daily Series'!P89)</f>
        <v>846</v>
      </c>
      <c r="K85" s="190">
        <f>IF(ISERROR(A85),NA(),'Daily Series'!Q89)</f>
        <v>377</v>
      </c>
      <c r="L85" s="190">
        <f>IF(ISERROR(A85),NA(),'Daily Series'!R89)</f>
        <v>323</v>
      </c>
      <c r="M85" s="193">
        <f t="shared" si="7"/>
        <v>672.57142857142856</v>
      </c>
      <c r="N85" s="193">
        <f t="shared" si="2"/>
        <v>290</v>
      </c>
      <c r="O85" s="193">
        <f t="shared" si="8"/>
        <v>254.85714285714286</v>
      </c>
    </row>
    <row r="86" spans="1:15" x14ac:dyDescent="0.2">
      <c r="A86" s="189">
        <f>IF('Daily Series'!B90=0,NA(),'Daily Series'!B90)</f>
        <v>44371</v>
      </c>
      <c r="B86" s="190">
        <f>IF(ISERROR(A86),NA(),'Daily Series'!E90)</f>
        <v>8624</v>
      </c>
      <c r="C86" s="193">
        <f t="shared" si="6"/>
        <v>8536.4285714285706</v>
      </c>
      <c r="E86" s="189">
        <f>IF('Weekly Series'!B92=0,NA(),'Weekly Series'!B92)</f>
        <v>44872</v>
      </c>
      <c r="F86" s="193">
        <f>IF(ISERROR($E86),NA(),'Weekly Series'!C92)</f>
        <v>154843</v>
      </c>
      <c r="G86" s="193">
        <f>IF(ISERROR($E86),NA(),'Weekly Series'!D92)</f>
        <v>144708</v>
      </c>
      <c r="H86" s="193">
        <f>IF(ISERROR($E86),NA(),'Weekly Series'!E92)</f>
        <v>130449</v>
      </c>
      <c r="J86" s="190">
        <f>IF(ISERROR(A86),NA(),'Daily Series'!P90)</f>
        <v>831</v>
      </c>
      <c r="K86" s="190">
        <f>IF(ISERROR(A86),NA(),'Daily Series'!Q90)</f>
        <v>355</v>
      </c>
      <c r="L86" s="190">
        <f>IF(ISERROR(A86),NA(),'Daily Series'!R90)</f>
        <v>327</v>
      </c>
      <c r="M86" s="193">
        <f t="shared" si="7"/>
        <v>679.71428571428567</v>
      </c>
      <c r="N86" s="193">
        <f t="shared" si="2"/>
        <v>286.28571428571428</v>
      </c>
      <c r="O86" s="193">
        <f t="shared" si="8"/>
        <v>254</v>
      </c>
    </row>
    <row r="87" spans="1:15" x14ac:dyDescent="0.2">
      <c r="A87" s="189">
        <f>IF('Daily Series'!B91=0,NA(),'Daily Series'!B91)</f>
        <v>44372</v>
      </c>
      <c r="B87" s="190">
        <f>IF(ISERROR(A87),NA(),'Daily Series'!E91)</f>
        <v>9031</v>
      </c>
      <c r="C87" s="193">
        <f t="shared" si="6"/>
        <v>8597.5714285714294</v>
      </c>
      <c r="E87" s="189">
        <f>IF('Weekly Series'!B93=0,NA(),'Weekly Series'!B93)</f>
        <v>44879</v>
      </c>
      <c r="F87" s="193">
        <f>IF(ISERROR($E87),NA(),'Weekly Series'!C93)</f>
        <v>148990</v>
      </c>
      <c r="G87" s="193">
        <f>IF(ISERROR($E87),NA(),'Weekly Series'!D93)</f>
        <v>138393</v>
      </c>
      <c r="H87" s="193">
        <f>IF(ISERROR($E87),NA(),'Weekly Series'!E93)</f>
        <v>125130</v>
      </c>
      <c r="J87" s="190">
        <f>IF(ISERROR(A87),NA(),'Daily Series'!P91)</f>
        <v>853</v>
      </c>
      <c r="K87" s="190">
        <f>IF(ISERROR(A87),NA(),'Daily Series'!Q91)</f>
        <v>329</v>
      </c>
      <c r="L87" s="190">
        <f>IF(ISERROR(A87),NA(),'Daily Series'!R91)</f>
        <v>289</v>
      </c>
      <c r="M87" s="193">
        <f t="shared" si="7"/>
        <v>668.85714285714289</v>
      </c>
      <c r="N87" s="193">
        <f t="shared" si="2"/>
        <v>282.14285714285717</v>
      </c>
      <c r="O87" s="193">
        <f t="shared" si="8"/>
        <v>247.85714285714286</v>
      </c>
    </row>
    <row r="88" spans="1:15" x14ac:dyDescent="0.2">
      <c r="A88" s="189">
        <f>IF('Daily Series'!B92=0,NA(),'Daily Series'!B92)</f>
        <v>44373</v>
      </c>
      <c r="B88" s="190">
        <f>IF(ISERROR(A88),NA(),'Daily Series'!E92)</f>
        <v>8439</v>
      </c>
      <c r="C88" s="193">
        <f t="shared" si="6"/>
        <v>8589.1428571428569</v>
      </c>
      <c r="E88" s="189">
        <f>IF('Weekly Series'!B94=0,NA(),'Weekly Series'!B94)</f>
        <v>44886</v>
      </c>
      <c r="F88" s="193">
        <f>IF(ISERROR($E88),NA(),'Weekly Series'!C94)</f>
        <v>145758</v>
      </c>
      <c r="G88" s="193">
        <f>IF(ISERROR($E88),NA(),'Weekly Series'!D94)</f>
        <v>134840</v>
      </c>
      <c r="H88" s="193">
        <f>IF(ISERROR($E88),NA(),'Weekly Series'!E94)</f>
        <v>119231</v>
      </c>
      <c r="J88" s="190">
        <f>IF(ISERROR(A88),NA(),'Daily Series'!P92)</f>
        <v>381</v>
      </c>
      <c r="K88" s="190">
        <f>IF(ISERROR(A88),NA(),'Daily Series'!Q92)</f>
        <v>194</v>
      </c>
      <c r="L88" s="190">
        <f>IF(ISERROR(A88),NA(),'Daily Series'!R92)</f>
        <v>143</v>
      </c>
      <c r="M88" s="193">
        <f t="shared" si="7"/>
        <v>666.28571428571433</v>
      </c>
      <c r="N88" s="193">
        <f t="shared" si="2"/>
        <v>281.71428571428572</v>
      </c>
      <c r="O88" s="193">
        <f t="shared" si="8"/>
        <v>248.14285714285714</v>
      </c>
    </row>
    <row r="89" spans="1:15" x14ac:dyDescent="0.2">
      <c r="A89" s="189">
        <f>IF('Daily Series'!B93=0,NA(),'Daily Series'!B93)</f>
        <v>44374</v>
      </c>
      <c r="B89" s="190">
        <f>IF(ISERROR(A89),NA(),'Daily Series'!E93)</f>
        <v>8085</v>
      </c>
      <c r="C89" s="193">
        <f t="shared" si="6"/>
        <v>8589.5714285714294</v>
      </c>
      <c r="E89" s="189">
        <f>IF('Weekly Series'!B95=0,NA(),'Weekly Series'!B95)</f>
        <v>44893</v>
      </c>
      <c r="F89" s="193">
        <f>IF(ISERROR($E89),NA(),'Weekly Series'!C95)</f>
        <v>148158</v>
      </c>
      <c r="G89" s="193">
        <f>IF(ISERROR($E89),NA(),'Weekly Series'!D95)</f>
        <v>138043</v>
      </c>
      <c r="H89" s="193">
        <f>IF(ISERROR($E89),NA(),'Weekly Series'!E95)</f>
        <v>123256</v>
      </c>
      <c r="J89" s="190">
        <f>IF(ISERROR(A89),NA(),'Daily Series'!P93)</f>
        <v>262</v>
      </c>
      <c r="K89" s="190">
        <f>IF(ISERROR(A89),NA(),'Daily Series'!Q93)</f>
        <v>122</v>
      </c>
      <c r="L89" s="190">
        <f>IF(ISERROR(A89),NA(),'Daily Series'!R93)</f>
        <v>81</v>
      </c>
      <c r="M89" s="193">
        <f t="shared" si="7"/>
        <v>669.85714285714289</v>
      </c>
      <c r="N89" s="193">
        <f t="shared" ref="N89:N152" si="9">AVERAGE(K83:K89)</f>
        <v>284</v>
      </c>
      <c r="O89" s="193">
        <f t="shared" si="8"/>
        <v>246.85714285714286</v>
      </c>
    </row>
    <row r="90" spans="1:15" x14ac:dyDescent="0.2">
      <c r="A90" s="189">
        <f>IF('Daily Series'!B94=0,NA(),'Daily Series'!B94)</f>
        <v>44375</v>
      </c>
      <c r="B90" s="190">
        <f>IF(ISERROR(A90),NA(),'Daily Series'!E94)</f>
        <v>8682</v>
      </c>
      <c r="C90" s="193">
        <f t="shared" si="6"/>
        <v>8634.7142857142862</v>
      </c>
      <c r="E90" s="189">
        <f>IF('Weekly Series'!B96=0,NA(),'Weekly Series'!B96)</f>
        <v>44900</v>
      </c>
      <c r="F90" s="193">
        <f>IF(ISERROR($E90),NA(),'Weekly Series'!C96)</f>
        <v>152538</v>
      </c>
      <c r="G90" s="193">
        <f>IF(ISERROR($E90),NA(),'Weekly Series'!D96)</f>
        <v>142748</v>
      </c>
      <c r="H90" s="193">
        <f>IF(ISERROR($E90),NA(),'Weekly Series'!E96)</f>
        <v>127884</v>
      </c>
      <c r="J90" s="190">
        <f>IF(ISERROR(A90),NA(),'Daily Series'!P94)</f>
        <v>725</v>
      </c>
      <c r="K90" s="190">
        <f>IF(ISERROR(A90),NA(),'Daily Series'!Q94)</f>
        <v>251</v>
      </c>
      <c r="L90" s="190">
        <f>IF(ISERROR(A90),NA(),'Daily Series'!R94)</f>
        <v>222</v>
      </c>
      <c r="M90" s="193">
        <f t="shared" si="7"/>
        <v>681.71428571428567</v>
      </c>
      <c r="N90" s="193">
        <f t="shared" si="9"/>
        <v>284.14285714285717</v>
      </c>
      <c r="O90" s="193">
        <f t="shared" si="8"/>
        <v>242.57142857142858</v>
      </c>
    </row>
    <row r="91" spans="1:15" x14ac:dyDescent="0.2">
      <c r="A91" s="189">
        <f>IF('Daily Series'!B95=0,NA(),'Daily Series'!B95)</f>
        <v>44376</v>
      </c>
      <c r="B91" s="190">
        <f>IF(ISERROR(A91),NA(),'Daily Series'!E95)</f>
        <v>9151</v>
      </c>
      <c r="C91" s="193">
        <f t="shared" si="6"/>
        <v>8675.7142857142862</v>
      </c>
      <c r="E91" s="189">
        <f>IF('Weekly Series'!B97=0,NA(),'Weekly Series'!B97)</f>
        <v>44907</v>
      </c>
      <c r="F91" s="193">
        <f>IF(ISERROR($E91),NA(),'Weekly Series'!C97)</f>
        <v>147431</v>
      </c>
      <c r="G91" s="193">
        <f>IF(ISERROR($E91),NA(),'Weekly Series'!D97)</f>
        <v>138046</v>
      </c>
      <c r="H91" s="193">
        <f>IF(ISERROR($E91),NA(),'Weekly Series'!E97)</f>
        <v>123484</v>
      </c>
      <c r="J91" s="190">
        <f>IF(ISERROR(A91),NA(),'Daily Series'!P95)</f>
        <v>821</v>
      </c>
      <c r="K91" s="190">
        <f>IF(ISERROR(A91),NA(),'Daily Series'!Q95)</f>
        <v>339</v>
      </c>
      <c r="L91" s="190">
        <f>IF(ISERROR(A91),NA(),'Daily Series'!R95)</f>
        <v>297</v>
      </c>
      <c r="M91" s="193">
        <f t="shared" si="7"/>
        <v>674.14285714285711</v>
      </c>
      <c r="N91" s="193">
        <f t="shared" si="9"/>
        <v>281</v>
      </c>
      <c r="O91" s="193">
        <f t="shared" si="8"/>
        <v>240.28571428571428</v>
      </c>
    </row>
    <row r="92" spans="1:15" x14ac:dyDescent="0.2">
      <c r="A92" s="189">
        <f>IF('Daily Series'!B96=0,NA(),'Daily Series'!B96)</f>
        <v>44377</v>
      </c>
      <c r="B92" s="190">
        <f>IF(ISERROR(A92),NA(),'Daily Series'!E96)</f>
        <v>8913</v>
      </c>
      <c r="C92" s="193">
        <f t="shared" si="6"/>
        <v>8703.5714285714294</v>
      </c>
      <c r="E92" s="189">
        <f>IF('Weekly Series'!B98=0,NA(),'Weekly Series'!B98)</f>
        <v>44914</v>
      </c>
      <c r="F92" s="193">
        <f>IF(ISERROR($E92),NA(),'Weekly Series'!C98)</f>
        <v>130587</v>
      </c>
      <c r="G92" s="193">
        <f>IF(ISERROR($E92),NA(),'Weekly Series'!D98)</f>
        <v>120869</v>
      </c>
      <c r="H92" s="193">
        <f>IF(ISERROR($E92),NA(),'Weekly Series'!E98)</f>
        <v>107876</v>
      </c>
      <c r="J92" s="190">
        <f>IF(ISERROR(A92),NA(),'Daily Series'!P96)</f>
        <v>852</v>
      </c>
      <c r="K92" s="190">
        <f>IF(ISERROR(A92),NA(),'Daily Series'!Q96)</f>
        <v>364</v>
      </c>
      <c r="L92" s="190">
        <f>IF(ISERROR(A92),NA(),'Daily Series'!R96)</f>
        <v>330</v>
      </c>
      <c r="M92" s="193">
        <f t="shared" si="7"/>
        <v>675</v>
      </c>
      <c r="N92" s="193">
        <f t="shared" si="9"/>
        <v>279.14285714285717</v>
      </c>
      <c r="O92" s="193">
        <f t="shared" si="8"/>
        <v>241.28571428571428</v>
      </c>
    </row>
    <row r="93" spans="1:15" x14ac:dyDescent="0.2">
      <c r="A93" s="189">
        <f>IF('Daily Series'!B97=0,NA(),'Daily Series'!B97)</f>
        <v>44378</v>
      </c>
      <c r="B93" s="190">
        <f>IF(ISERROR(A93),NA(),'Daily Series'!E97)</f>
        <v>9089</v>
      </c>
      <c r="C93" s="193">
        <f t="shared" si="6"/>
        <v>8770</v>
      </c>
      <c r="E93" s="189">
        <f>IF('Weekly Series'!B99=0,NA(),'Weekly Series'!B99)</f>
        <v>44921</v>
      </c>
      <c r="F93" s="193">
        <f>IF(ISERROR($E93),NA(),'Weekly Series'!C99)</f>
        <v>137108</v>
      </c>
      <c r="G93" s="193">
        <f>IF(ISERROR($E93),NA(),'Weekly Series'!D99)</f>
        <v>126547</v>
      </c>
      <c r="H93" s="193">
        <f>IF(ISERROR($E93),NA(),'Weekly Series'!E99)</f>
        <v>111357</v>
      </c>
      <c r="J93" s="190">
        <f>IF(ISERROR(A93),NA(),'Daily Series'!P97)</f>
        <v>777</v>
      </c>
      <c r="K93" s="190">
        <f>IF(ISERROR(A93),NA(),'Daily Series'!Q97)</f>
        <v>382</v>
      </c>
      <c r="L93" s="190">
        <f>IF(ISERROR(A93),NA(),'Daily Series'!R97)</f>
        <v>315</v>
      </c>
      <c r="M93" s="193">
        <f t="shared" si="7"/>
        <v>667.28571428571433</v>
      </c>
      <c r="N93" s="193">
        <f t="shared" si="9"/>
        <v>283</v>
      </c>
      <c r="O93" s="193">
        <f t="shared" si="8"/>
        <v>239.57142857142858</v>
      </c>
    </row>
    <row r="94" spans="1:15" x14ac:dyDescent="0.2">
      <c r="A94" s="189">
        <f>IF('Daily Series'!B98=0,NA(),'Daily Series'!B98)</f>
        <v>44379</v>
      </c>
      <c r="B94" s="190">
        <f>IF(ISERROR(A94),NA(),'Daily Series'!E98)</f>
        <v>9031</v>
      </c>
      <c r="C94" s="193">
        <f t="shared" si="6"/>
        <v>8770</v>
      </c>
      <c r="E94" s="189">
        <f>IF('Weekly Series'!B100=0,NA(),'Weekly Series'!B100)</f>
        <v>44928</v>
      </c>
      <c r="F94" s="193">
        <f>IF(ISERROR($E94),NA(),'Weekly Series'!C100)</f>
        <v>137903</v>
      </c>
      <c r="G94" s="193">
        <f>IF(ISERROR($E94),NA(),'Weekly Series'!D100)</f>
        <v>127615</v>
      </c>
      <c r="H94" s="193">
        <f>IF(ISERROR($E94),NA(),'Weekly Series'!E100)</f>
        <v>111365</v>
      </c>
      <c r="J94" s="190">
        <f>IF(ISERROR(A94),NA(),'Daily Series'!P98)</f>
        <v>838</v>
      </c>
      <c r="K94" s="190">
        <f>IF(ISERROR(A94),NA(),'Daily Series'!Q98)</f>
        <v>386</v>
      </c>
      <c r="L94" s="190">
        <f>IF(ISERROR(A94),NA(),'Daily Series'!R98)</f>
        <v>294</v>
      </c>
      <c r="M94" s="193">
        <f t="shared" si="7"/>
        <v>665.14285714285711</v>
      </c>
      <c r="N94" s="193">
        <f t="shared" si="9"/>
        <v>291.14285714285717</v>
      </c>
      <c r="O94" s="193">
        <f t="shared" si="8"/>
        <v>240.28571428571428</v>
      </c>
    </row>
    <row r="95" spans="1:15" x14ac:dyDescent="0.2">
      <c r="A95" s="189">
        <f>IF('Daily Series'!B99=0,NA(),'Daily Series'!B99)</f>
        <v>44380</v>
      </c>
      <c r="B95" s="190">
        <f>IF(ISERROR(A95),NA(),'Daily Series'!E99)</f>
        <v>8466</v>
      </c>
      <c r="C95" s="193">
        <f t="shared" si="6"/>
        <v>8773.8571428571431</v>
      </c>
      <c r="E95" s="189">
        <f>IF('Weekly Series'!B101=0,NA(),'Weekly Series'!B101)</f>
        <v>44935</v>
      </c>
      <c r="F95" s="193">
        <f>IF(ISERROR($E95),NA(),'Weekly Series'!C101)</f>
        <v>131272</v>
      </c>
      <c r="G95" s="193">
        <f>IF(ISERROR($E95),NA(),'Weekly Series'!D101)</f>
        <v>120988</v>
      </c>
      <c r="H95" s="193">
        <f>IF(ISERROR($E95),NA(),'Weekly Series'!E101)</f>
        <v>106939</v>
      </c>
      <c r="J95" s="190">
        <f>IF(ISERROR(A95),NA(),'Daily Series'!P99)</f>
        <v>407</v>
      </c>
      <c r="K95" s="190">
        <f>IF(ISERROR(A95),NA(),'Daily Series'!Q99)</f>
        <v>181</v>
      </c>
      <c r="L95" s="190">
        <f>IF(ISERROR(A95),NA(),'Daily Series'!R99)</f>
        <v>151</v>
      </c>
      <c r="M95" s="193">
        <f t="shared" si="7"/>
        <v>668.85714285714289</v>
      </c>
      <c r="N95" s="193">
        <f t="shared" si="9"/>
        <v>289.28571428571428</v>
      </c>
      <c r="O95" s="193">
        <f t="shared" si="8"/>
        <v>241.42857142857142</v>
      </c>
    </row>
    <row r="96" spans="1:15" x14ac:dyDescent="0.2">
      <c r="A96" s="189">
        <f>IF('Daily Series'!B100=0,NA(),'Daily Series'!B100)</f>
        <v>44381</v>
      </c>
      <c r="B96" s="190">
        <f>IF(ISERROR(A96),NA(),'Daily Series'!E100)</f>
        <v>8182</v>
      </c>
      <c r="C96" s="193">
        <f t="shared" si="6"/>
        <v>8787.7142857142862</v>
      </c>
      <c r="E96" s="189">
        <f>IF('Weekly Series'!B102=0,NA(),'Weekly Series'!B102)</f>
        <v>44942</v>
      </c>
      <c r="F96" s="193">
        <f>IF(ISERROR($E96),NA(),'Weekly Series'!C102)</f>
        <v>130943</v>
      </c>
      <c r="G96" s="193">
        <f>IF(ISERROR($E96),NA(),'Weekly Series'!D102)</f>
        <v>120798</v>
      </c>
      <c r="H96" s="193">
        <f>IF(ISERROR($E96),NA(),'Weekly Series'!E102)</f>
        <v>106250</v>
      </c>
      <c r="J96" s="190">
        <f>IF(ISERROR(A96),NA(),'Daily Series'!P100)</f>
        <v>242</v>
      </c>
      <c r="K96" s="190">
        <f>IF(ISERROR(A96),NA(),'Daily Series'!Q100)</f>
        <v>116</v>
      </c>
      <c r="L96" s="190">
        <f>IF(ISERROR(A96),NA(),'Daily Series'!R100)</f>
        <v>90</v>
      </c>
      <c r="M96" s="193">
        <f t="shared" si="7"/>
        <v>666</v>
      </c>
      <c r="N96" s="193">
        <f t="shared" si="9"/>
        <v>288.42857142857144</v>
      </c>
      <c r="O96" s="193">
        <f t="shared" si="8"/>
        <v>242.71428571428572</v>
      </c>
    </row>
    <row r="97" spans="1:15" x14ac:dyDescent="0.2">
      <c r="A97" s="189">
        <f>IF('Daily Series'!B101=0,NA(),'Daily Series'!B101)</f>
        <v>44382</v>
      </c>
      <c r="B97" s="190">
        <f>IF(ISERROR(A97),NA(),'Daily Series'!E101)</f>
        <v>8424</v>
      </c>
      <c r="C97" s="193">
        <f t="shared" si="6"/>
        <v>8750.8571428571431</v>
      </c>
      <c r="E97" s="189">
        <f>IF('Weekly Series'!B103=0,NA(),'Weekly Series'!B103)</f>
        <v>44949</v>
      </c>
      <c r="F97" s="193">
        <f>IF(ISERROR($E97),NA(),'Weekly Series'!C103)</f>
        <v>130806</v>
      </c>
      <c r="G97" s="193">
        <f>IF(ISERROR($E97),NA(),'Weekly Series'!D103)</f>
        <v>120314</v>
      </c>
      <c r="H97" s="193">
        <f>IF(ISERROR($E97),NA(),'Weekly Series'!E103)</f>
        <v>105964</v>
      </c>
      <c r="J97" s="190">
        <f>IF(ISERROR(A97),NA(),'Daily Series'!P101)</f>
        <v>659</v>
      </c>
      <c r="K97" s="190">
        <f>IF(ISERROR(A97),NA(),'Daily Series'!Q101)</f>
        <v>256</v>
      </c>
      <c r="L97" s="190">
        <f>IF(ISERROR(A97),NA(),'Daily Series'!R101)</f>
        <v>248</v>
      </c>
      <c r="M97" s="193">
        <f t="shared" si="7"/>
        <v>656.57142857142856</v>
      </c>
      <c r="N97" s="193">
        <f t="shared" si="9"/>
        <v>289.14285714285717</v>
      </c>
      <c r="O97" s="193">
        <f t="shared" si="8"/>
        <v>246.42857142857142</v>
      </c>
    </row>
    <row r="98" spans="1:15" x14ac:dyDescent="0.2">
      <c r="A98" s="189">
        <f>IF('Daily Series'!B102=0,NA(),'Daily Series'!B102)</f>
        <v>44383</v>
      </c>
      <c r="B98" s="190">
        <f>IF(ISERROR(A98),NA(),'Daily Series'!E102)</f>
        <v>8755</v>
      </c>
      <c r="C98" s="193">
        <f t="shared" si="6"/>
        <v>8694.2857142857138</v>
      </c>
      <c r="E98" s="189">
        <f>IF('Weekly Series'!B104=0,NA(),'Weekly Series'!B104)</f>
        <v>44956</v>
      </c>
      <c r="F98" s="193">
        <f>IF(ISERROR($E98),NA(),'Weekly Series'!C104)</f>
        <v>134640</v>
      </c>
      <c r="G98" s="193">
        <f>IF(ISERROR($E98),NA(),'Weekly Series'!D104)</f>
        <v>124238</v>
      </c>
      <c r="H98" s="193">
        <f>IF(ISERROR($E98),NA(),'Weekly Series'!E104)</f>
        <v>108605</v>
      </c>
      <c r="J98" s="190">
        <f>IF(ISERROR(A98),NA(),'Daily Series'!P102)</f>
        <v>829</v>
      </c>
      <c r="K98" s="190">
        <f>IF(ISERROR(A98),NA(),'Daily Series'!Q102)</f>
        <v>307</v>
      </c>
      <c r="L98" s="190">
        <f>IF(ISERROR(A98),NA(),'Daily Series'!R102)</f>
        <v>304</v>
      </c>
      <c r="M98" s="193">
        <f t="shared" si="7"/>
        <v>657.71428571428567</v>
      </c>
      <c r="N98" s="193">
        <f t="shared" si="9"/>
        <v>284.57142857142856</v>
      </c>
      <c r="O98" s="193">
        <f t="shared" si="8"/>
        <v>247.42857142857142</v>
      </c>
    </row>
    <row r="99" spans="1:15" x14ac:dyDescent="0.2">
      <c r="A99" s="189">
        <f>IF('Daily Series'!B103=0,NA(),'Daily Series'!B103)</f>
        <v>44384</v>
      </c>
      <c r="B99" s="190">
        <f>IF(ISERROR(A99),NA(),'Daily Series'!E103)</f>
        <v>8736</v>
      </c>
      <c r="C99" s="193">
        <f t="shared" si="6"/>
        <v>8669</v>
      </c>
      <c r="E99" s="189">
        <f>IF('Weekly Series'!B105=0,NA(),'Weekly Series'!B105)</f>
        <v>44963</v>
      </c>
      <c r="F99" s="193">
        <f>IF(ISERROR($E99),NA(),'Weekly Series'!C105)</f>
        <v>133012</v>
      </c>
      <c r="G99" s="193">
        <f>IF(ISERROR($E99),NA(),'Weekly Series'!D105)</f>
        <v>122480</v>
      </c>
      <c r="H99" s="193">
        <f>IF(ISERROR($E99),NA(),'Weekly Series'!E105)</f>
        <v>106715</v>
      </c>
      <c r="J99" s="190">
        <f>IF(ISERROR(A99),NA(),'Daily Series'!P103)</f>
        <v>836</v>
      </c>
      <c r="K99" s="190">
        <f>IF(ISERROR(A99),NA(),'Daily Series'!Q103)</f>
        <v>331</v>
      </c>
      <c r="L99" s="190">
        <f>IF(ISERROR(A99),NA(),'Daily Series'!R103)</f>
        <v>351</v>
      </c>
      <c r="M99" s="193">
        <f t="shared" si="7"/>
        <v>655.42857142857144</v>
      </c>
      <c r="N99" s="193">
        <f t="shared" si="9"/>
        <v>279.85714285714283</v>
      </c>
      <c r="O99" s="193">
        <f t="shared" si="8"/>
        <v>250.42857142857142</v>
      </c>
    </row>
    <row r="100" spans="1:15" x14ac:dyDescent="0.2">
      <c r="A100" s="189">
        <f>IF('Daily Series'!B104=0,NA(),'Daily Series'!B104)</f>
        <v>44385</v>
      </c>
      <c r="B100" s="190">
        <f>IF(ISERROR(A100),NA(),'Daily Series'!E104)</f>
        <v>8602</v>
      </c>
      <c r="C100" s="193">
        <f t="shared" si="6"/>
        <v>8599.4285714285706</v>
      </c>
      <c r="E100" s="189">
        <f>IF('Weekly Series'!B106=0,NA(),'Weekly Series'!B106)</f>
        <v>44970</v>
      </c>
      <c r="F100" s="193">
        <f>IF(ISERROR($E100),NA(),'Weekly Series'!C106)</f>
        <v>136058</v>
      </c>
      <c r="G100" s="193">
        <f>IF(ISERROR($E100),NA(),'Weekly Series'!D106)</f>
        <v>125520</v>
      </c>
      <c r="H100" s="193">
        <f>IF(ISERROR($E100),NA(),'Weekly Series'!E106)</f>
        <v>110253</v>
      </c>
      <c r="J100" s="190">
        <f>IF(ISERROR(A100),NA(),'Daily Series'!P104)</f>
        <v>778</v>
      </c>
      <c r="K100" s="190">
        <f>IF(ISERROR(A100),NA(),'Daily Series'!Q104)</f>
        <v>358</v>
      </c>
      <c r="L100" s="190">
        <f>IF(ISERROR(A100),NA(),'Daily Series'!R104)</f>
        <v>347</v>
      </c>
      <c r="M100" s="193">
        <f t="shared" si="7"/>
        <v>655.57142857142856</v>
      </c>
      <c r="N100" s="193">
        <f t="shared" si="9"/>
        <v>276.42857142857144</v>
      </c>
      <c r="O100" s="193">
        <f t="shared" si="8"/>
        <v>255</v>
      </c>
    </row>
    <row r="101" spans="1:15" x14ac:dyDescent="0.2">
      <c r="A101" s="189">
        <f>IF('Daily Series'!B105=0,NA(),'Daily Series'!B105)</f>
        <v>44386</v>
      </c>
      <c r="B101" s="190">
        <f>IF(ISERROR(A101),NA(),'Daily Series'!E105)</f>
        <v>8576</v>
      </c>
      <c r="C101" s="193">
        <f t="shared" si="6"/>
        <v>8534.4285714285706</v>
      </c>
      <c r="E101" s="189">
        <f>IF('Weekly Series'!B107=0,NA(),'Weekly Series'!B107)</f>
        <v>44977</v>
      </c>
      <c r="F101" s="193">
        <f>IF(ISERROR($E101),NA(),'Weekly Series'!C107)</f>
        <v>140599</v>
      </c>
      <c r="G101" s="193">
        <f>IF(ISERROR($E101),NA(),'Weekly Series'!D107)</f>
        <v>130606</v>
      </c>
      <c r="H101" s="193">
        <f>IF(ISERROR($E101),NA(),'Weekly Series'!E107)</f>
        <v>115013</v>
      </c>
      <c r="J101" s="190">
        <f>IF(ISERROR(A101),NA(),'Daily Series'!P105)</f>
        <v>820</v>
      </c>
      <c r="K101" s="190">
        <f>IF(ISERROR(A101),NA(),'Daily Series'!Q105)</f>
        <v>366</v>
      </c>
      <c r="L101" s="190">
        <f>IF(ISERROR(A101),NA(),'Daily Series'!R105)</f>
        <v>298</v>
      </c>
      <c r="M101" s="193">
        <f t="shared" si="7"/>
        <v>653</v>
      </c>
      <c r="N101" s="193">
        <f t="shared" si="9"/>
        <v>273.57142857142856</v>
      </c>
      <c r="O101" s="193">
        <f t="shared" si="8"/>
        <v>255.57142857142858</v>
      </c>
    </row>
    <row r="102" spans="1:15" x14ac:dyDescent="0.2">
      <c r="A102" s="189">
        <f>IF('Daily Series'!B106=0,NA(),'Daily Series'!B106)</f>
        <v>44387</v>
      </c>
      <c r="B102" s="190">
        <f>IF(ISERROR(A102),NA(),'Daily Series'!E106)</f>
        <v>7972</v>
      </c>
      <c r="C102" s="193">
        <f t="shared" si="6"/>
        <v>8463.8571428571431</v>
      </c>
      <c r="E102" s="189">
        <f>IF('Weekly Series'!B108=0,NA(),'Weekly Series'!B108)</f>
        <v>44984</v>
      </c>
      <c r="F102" s="193">
        <f>IF(ISERROR($E102),NA(),'Weekly Series'!C108)</f>
        <v>139523</v>
      </c>
      <c r="G102" s="193">
        <f>IF(ISERROR($E102),NA(),'Weekly Series'!D108)</f>
        <v>129336</v>
      </c>
      <c r="H102" s="193">
        <f>IF(ISERROR($E102),NA(),'Weekly Series'!E108)</f>
        <v>114267</v>
      </c>
      <c r="J102" s="190">
        <f>IF(ISERROR(A102),NA(),'Daily Series'!P106)</f>
        <v>398</v>
      </c>
      <c r="K102" s="190">
        <f>IF(ISERROR(A102),NA(),'Daily Series'!Q106)</f>
        <v>195</v>
      </c>
      <c r="L102" s="190">
        <f>IF(ISERROR(A102),NA(),'Daily Series'!R106)</f>
        <v>139</v>
      </c>
      <c r="M102" s="193">
        <f t="shared" si="7"/>
        <v>651.71428571428567</v>
      </c>
      <c r="N102" s="193">
        <f t="shared" si="9"/>
        <v>275.57142857142856</v>
      </c>
      <c r="O102" s="193">
        <f t="shared" si="8"/>
        <v>253.85714285714286</v>
      </c>
    </row>
    <row r="103" spans="1:15" x14ac:dyDescent="0.2">
      <c r="A103" s="189">
        <f>IF('Daily Series'!B107=0,NA(),'Daily Series'!B107)</f>
        <v>44388</v>
      </c>
      <c r="B103" s="190">
        <f>IF(ISERROR(A103),NA(),'Daily Series'!E107)</f>
        <v>8039</v>
      </c>
      <c r="C103" s="193">
        <f t="shared" si="6"/>
        <v>8443.4285714285706</v>
      </c>
      <c r="E103" s="189">
        <f>IF('Weekly Series'!B109=0,NA(),'Weekly Series'!B109)</f>
        <v>44991</v>
      </c>
      <c r="F103" s="193">
        <f>IF(ISERROR($E103),NA(),'Weekly Series'!C109)</f>
        <v>138041</v>
      </c>
      <c r="G103" s="193">
        <f>IF(ISERROR($E103),NA(),'Weekly Series'!D109)</f>
        <v>127021</v>
      </c>
      <c r="H103" s="193">
        <f>IF(ISERROR($E103),NA(),'Weekly Series'!E109)</f>
        <v>112720</v>
      </c>
      <c r="J103" s="190">
        <f>IF(ISERROR(A103),NA(),'Daily Series'!P107)</f>
        <v>268</v>
      </c>
      <c r="K103" s="190">
        <f>IF(ISERROR(A103),NA(),'Daily Series'!Q107)</f>
        <v>106</v>
      </c>
      <c r="L103" s="190">
        <f>IF(ISERROR(A103),NA(),'Daily Series'!R107)</f>
        <v>86</v>
      </c>
      <c r="M103" s="193">
        <f t="shared" si="7"/>
        <v>655.42857142857144</v>
      </c>
      <c r="N103" s="193">
        <f t="shared" si="9"/>
        <v>274.14285714285717</v>
      </c>
      <c r="O103" s="193">
        <f t="shared" si="8"/>
        <v>253.28571428571428</v>
      </c>
    </row>
    <row r="104" spans="1:15" x14ac:dyDescent="0.2">
      <c r="A104" s="189">
        <f>IF('Daily Series'!B108=0,NA(),'Daily Series'!B108)</f>
        <v>44389</v>
      </c>
      <c r="B104" s="190">
        <f>IF(ISERROR(A104),NA(),'Daily Series'!E108)</f>
        <v>8289</v>
      </c>
      <c r="C104" s="193">
        <f t="shared" si="6"/>
        <v>8424.1428571428569</v>
      </c>
      <c r="E104" s="189">
        <f>IF('Weekly Series'!B110=0,NA(),'Weekly Series'!B110)</f>
        <v>44998</v>
      </c>
      <c r="F104" s="193">
        <f>IF(ISERROR($E104),NA(),'Weekly Series'!C110)</f>
        <v>138244</v>
      </c>
      <c r="G104" s="193">
        <f>IF(ISERROR($E104),NA(),'Weekly Series'!D110)</f>
        <v>127551</v>
      </c>
      <c r="H104" s="193">
        <f>IF(ISERROR($E104),NA(),'Weekly Series'!E110)</f>
        <v>112458</v>
      </c>
      <c r="J104" s="190">
        <f>IF(ISERROR(A104),NA(),'Daily Series'!P108)</f>
        <v>638</v>
      </c>
      <c r="K104" s="190">
        <f>IF(ISERROR(A104),NA(),'Daily Series'!Q108)</f>
        <v>226</v>
      </c>
      <c r="L104" s="190">
        <f>IF(ISERROR(A104),NA(),'Daily Series'!R108)</f>
        <v>223</v>
      </c>
      <c r="M104" s="193">
        <f t="shared" si="7"/>
        <v>652.42857142857144</v>
      </c>
      <c r="N104" s="193">
        <f t="shared" si="9"/>
        <v>269.85714285714283</v>
      </c>
      <c r="O104" s="193">
        <f t="shared" si="8"/>
        <v>249.71428571428572</v>
      </c>
    </row>
    <row r="105" spans="1:15" x14ac:dyDescent="0.2">
      <c r="A105" s="189">
        <f>IF('Daily Series'!B109=0,NA(),'Daily Series'!B109)</f>
        <v>44390</v>
      </c>
      <c r="B105" s="190">
        <f>IF(ISERROR(A105),NA(),'Daily Series'!E109)</f>
        <v>8656</v>
      </c>
      <c r="C105" s="193">
        <f t="shared" si="6"/>
        <v>8410</v>
      </c>
      <c r="E105" s="189">
        <f>IF('Weekly Series'!B111=0,NA(),'Weekly Series'!B111)</f>
        <v>45005</v>
      </c>
      <c r="F105" s="193">
        <f>IF(ISERROR($E105),NA(),'Weekly Series'!C111)</f>
        <v>138700</v>
      </c>
      <c r="G105" s="193">
        <f>IF(ISERROR($E105),NA(),'Weekly Series'!D111)</f>
        <v>127131</v>
      </c>
      <c r="H105" s="193">
        <f>IF(ISERROR($E105),NA(),'Weekly Series'!E111)</f>
        <v>112162</v>
      </c>
      <c r="J105" s="190">
        <f>IF(ISERROR(A105),NA(),'Daily Series'!P109)</f>
        <v>914</v>
      </c>
      <c r="K105" s="190">
        <f>IF(ISERROR(A105),NA(),'Daily Series'!Q109)</f>
        <v>345</v>
      </c>
      <c r="L105" s="190">
        <f>IF(ISERROR(A105),NA(),'Daily Series'!R109)</f>
        <v>327</v>
      </c>
      <c r="M105" s="193">
        <f t="shared" si="7"/>
        <v>664.57142857142856</v>
      </c>
      <c r="N105" s="193">
        <f t="shared" si="9"/>
        <v>275.28571428571428</v>
      </c>
      <c r="O105" s="193">
        <f t="shared" si="8"/>
        <v>253</v>
      </c>
    </row>
    <row r="106" spans="1:15" x14ac:dyDescent="0.2">
      <c r="A106" s="189">
        <f>IF('Daily Series'!B110=0,NA(),'Daily Series'!B110)</f>
        <v>44391</v>
      </c>
      <c r="B106" s="190">
        <f>IF(ISERROR(A106),NA(),'Daily Series'!E110)</f>
        <v>8463</v>
      </c>
      <c r="C106" s="193">
        <f t="shared" si="6"/>
        <v>8371</v>
      </c>
      <c r="E106" s="189">
        <f>IF('Weekly Series'!B112=0,NA(),'Weekly Series'!B112)</f>
        <v>45012</v>
      </c>
      <c r="F106" s="193">
        <f>IF(ISERROR($E106),NA(),'Weekly Series'!C112)</f>
        <v>134601</v>
      </c>
      <c r="G106" s="193">
        <f>IF(ISERROR($E106),NA(),'Weekly Series'!D112)</f>
        <v>124314</v>
      </c>
      <c r="H106" s="193">
        <f>IF(ISERROR($E106),NA(),'Weekly Series'!E112)</f>
        <v>109487</v>
      </c>
      <c r="J106" s="190">
        <f>IF(ISERROR(A106),NA(),'Daily Series'!P110)</f>
        <v>807</v>
      </c>
      <c r="K106" s="190">
        <f>IF(ISERROR(A106),NA(),'Daily Series'!Q110)</f>
        <v>365</v>
      </c>
      <c r="L106" s="190">
        <f>IF(ISERROR(A106),NA(),'Daily Series'!R110)</f>
        <v>316</v>
      </c>
      <c r="M106" s="193">
        <f t="shared" si="7"/>
        <v>660.42857142857144</v>
      </c>
      <c r="N106" s="193">
        <f t="shared" si="9"/>
        <v>280.14285714285717</v>
      </c>
      <c r="O106" s="193">
        <f t="shared" si="8"/>
        <v>248</v>
      </c>
    </row>
    <row r="107" spans="1:15" x14ac:dyDescent="0.2">
      <c r="A107" s="189">
        <f>IF('Daily Series'!B111=0,NA(),'Daily Series'!B111)</f>
        <v>44392</v>
      </c>
      <c r="B107" s="190">
        <f>IF(ISERROR(A107),NA(),'Daily Series'!E111)</f>
        <v>8768</v>
      </c>
      <c r="C107" s="193">
        <f t="shared" si="6"/>
        <v>8394.7142857142862</v>
      </c>
      <c r="E107" s="189">
        <f>IF('Weekly Series'!B113=0,NA(),'Weekly Series'!B113)</f>
        <v>45019</v>
      </c>
      <c r="F107" s="193">
        <f>IF(ISERROR($E107),NA(),'Weekly Series'!C113)</f>
        <v>136612</v>
      </c>
      <c r="G107" s="193">
        <f>IF(ISERROR($E107),NA(),'Weekly Series'!D113)</f>
        <v>127031</v>
      </c>
      <c r="H107" s="193">
        <f>IF(ISERROR($E107),NA(),'Weekly Series'!E113)</f>
        <v>112763</v>
      </c>
      <c r="J107" s="190">
        <f>IF(ISERROR(A107),NA(),'Daily Series'!P111)</f>
        <v>810</v>
      </c>
      <c r="K107" s="190">
        <f>IF(ISERROR(A107),NA(),'Daily Series'!Q111)</f>
        <v>352</v>
      </c>
      <c r="L107" s="190">
        <f>IF(ISERROR(A107),NA(),'Daily Series'!R111)</f>
        <v>304</v>
      </c>
      <c r="M107" s="193">
        <f t="shared" si="7"/>
        <v>665</v>
      </c>
      <c r="N107" s="193">
        <f t="shared" si="9"/>
        <v>279.28571428571428</v>
      </c>
      <c r="O107" s="193">
        <f t="shared" si="8"/>
        <v>241.85714285714286</v>
      </c>
    </row>
    <row r="108" spans="1:15" x14ac:dyDescent="0.2">
      <c r="A108" s="189">
        <f>IF('Daily Series'!B112=0,NA(),'Daily Series'!B112)</f>
        <v>44393</v>
      </c>
      <c r="B108" s="190">
        <f>IF(ISERROR(A108),NA(),'Daily Series'!E112)</f>
        <v>9540</v>
      </c>
      <c r="C108" s="193">
        <f t="shared" si="6"/>
        <v>8532.4285714285706</v>
      </c>
      <c r="E108" s="189">
        <f>IF('Weekly Series'!B114=0,NA(),'Weekly Series'!B114)</f>
        <v>45026</v>
      </c>
      <c r="F108" s="193">
        <f>IF(ISERROR($E108),NA(),'Weekly Series'!C114)</f>
        <v>141649</v>
      </c>
      <c r="G108" s="193">
        <f>IF(ISERROR($E108),NA(),'Weekly Series'!D114)</f>
        <v>132245</v>
      </c>
      <c r="H108" s="193">
        <f>IF(ISERROR($E108),NA(),'Weekly Series'!E114)</f>
        <v>118393</v>
      </c>
      <c r="J108" s="190">
        <f>IF(ISERROR(A108),NA(),'Daily Series'!P112)</f>
        <v>846</v>
      </c>
      <c r="K108" s="190">
        <f>IF(ISERROR(A108),NA(),'Daily Series'!Q112)</f>
        <v>336</v>
      </c>
      <c r="L108" s="190">
        <f>IF(ISERROR(A108),NA(),'Daily Series'!R112)</f>
        <v>294</v>
      </c>
      <c r="M108" s="193">
        <f t="shared" si="7"/>
        <v>668.71428571428567</v>
      </c>
      <c r="N108" s="193">
        <f t="shared" si="9"/>
        <v>275</v>
      </c>
      <c r="O108" s="193">
        <f t="shared" si="8"/>
        <v>241.28571428571428</v>
      </c>
    </row>
    <row r="109" spans="1:15" x14ac:dyDescent="0.2">
      <c r="A109" s="189">
        <f>IF('Daily Series'!B113=0,NA(),'Daily Series'!B113)</f>
        <v>44394</v>
      </c>
      <c r="B109" s="190">
        <f>IF(ISERROR(A109),NA(),'Daily Series'!E113)</f>
        <v>15768</v>
      </c>
      <c r="C109" s="193">
        <f t="shared" si="6"/>
        <v>9646.1428571428569</v>
      </c>
      <c r="E109" s="189">
        <f>IF('Weekly Series'!B115=0,NA(),'Weekly Series'!B115)</f>
        <v>45033</v>
      </c>
      <c r="F109" s="193">
        <f>IF(ISERROR($E109),NA(),'Weekly Series'!C115)</f>
        <v>137592</v>
      </c>
      <c r="G109" s="193">
        <f>IF(ISERROR($E109),NA(),'Weekly Series'!D115)</f>
        <v>128051</v>
      </c>
      <c r="H109" s="193">
        <f>IF(ISERROR($E109),NA(),'Weekly Series'!E115)</f>
        <v>115057</v>
      </c>
      <c r="J109" s="190">
        <f>IF(ISERROR(A109),NA(),'Daily Series'!P113)</f>
        <v>410</v>
      </c>
      <c r="K109" s="190">
        <f>IF(ISERROR(A109),NA(),'Daily Series'!Q113)</f>
        <v>173</v>
      </c>
      <c r="L109" s="190">
        <f>IF(ISERROR(A109),NA(),'Daily Series'!R113)</f>
        <v>110</v>
      </c>
      <c r="M109" s="193">
        <f t="shared" si="7"/>
        <v>670.42857142857144</v>
      </c>
      <c r="N109" s="193">
        <f t="shared" si="9"/>
        <v>271.85714285714283</v>
      </c>
      <c r="O109" s="193">
        <f t="shared" si="8"/>
        <v>237.14285714285714</v>
      </c>
    </row>
    <row r="110" spans="1:15" x14ac:dyDescent="0.2">
      <c r="A110" s="189">
        <f>IF('Daily Series'!B114=0,NA(),'Daily Series'!B114)</f>
        <v>44395</v>
      </c>
      <c r="B110" s="190">
        <f>IF(ISERROR(A110),NA(),'Daily Series'!E114)</f>
        <v>8305</v>
      </c>
      <c r="C110" s="193">
        <f t="shared" si="6"/>
        <v>9684.1428571428569</v>
      </c>
      <c r="E110" s="189">
        <f>IF('Weekly Series'!B116=0,NA(),'Weekly Series'!B116)</f>
        <v>45040</v>
      </c>
      <c r="F110" s="193">
        <f>IF(ISERROR($E110),NA(),'Weekly Series'!C116)</f>
        <v>134956</v>
      </c>
      <c r="G110" s="193">
        <f>IF(ISERROR($E110),NA(),'Weekly Series'!D116)</f>
        <v>124736</v>
      </c>
      <c r="H110" s="193">
        <f>IF(ISERROR($E110),NA(),'Weekly Series'!E116)</f>
        <v>111934</v>
      </c>
      <c r="J110" s="190">
        <f>IF(ISERROR(A110),NA(),'Daily Series'!P114)</f>
        <v>221</v>
      </c>
      <c r="K110" s="190">
        <f>IF(ISERROR(A110),NA(),'Daily Series'!Q114)</f>
        <v>106</v>
      </c>
      <c r="L110" s="190">
        <f>IF(ISERROR(A110),NA(),'Daily Series'!R114)</f>
        <v>70</v>
      </c>
      <c r="M110" s="193">
        <f t="shared" si="7"/>
        <v>663.71428571428567</v>
      </c>
      <c r="N110" s="193">
        <f t="shared" si="9"/>
        <v>271.85714285714283</v>
      </c>
      <c r="O110" s="193">
        <f t="shared" si="8"/>
        <v>234.85714285714286</v>
      </c>
    </row>
    <row r="111" spans="1:15" x14ac:dyDescent="0.2">
      <c r="A111" s="189">
        <f>IF('Daily Series'!B115=0,NA(),'Daily Series'!B115)</f>
        <v>44396</v>
      </c>
      <c r="B111" s="190">
        <f>IF(ISERROR(A111),NA(),'Daily Series'!E115)</f>
        <v>8325</v>
      </c>
      <c r="C111" s="193">
        <f t="shared" si="6"/>
        <v>9689.2857142857138</v>
      </c>
      <c r="E111" s="189">
        <f>IF('Weekly Series'!B117=0,NA(),'Weekly Series'!B117)</f>
        <v>45047</v>
      </c>
      <c r="F111" s="193">
        <f>IF(ISERROR($E111),NA(),'Weekly Series'!C117)</f>
        <v>137274</v>
      </c>
      <c r="G111" s="193">
        <f>IF(ISERROR($E111),NA(),'Weekly Series'!D117)</f>
        <v>127475</v>
      </c>
      <c r="H111" s="193">
        <f>IF(ISERROR($E111),NA(),'Weekly Series'!E117)</f>
        <v>113545</v>
      </c>
      <c r="J111" s="190">
        <f>IF(ISERROR(A111),NA(),'Daily Series'!P115)</f>
        <v>657</v>
      </c>
      <c r="K111" s="190">
        <f>IF(ISERROR(A111),NA(),'Daily Series'!Q115)</f>
        <v>220</v>
      </c>
      <c r="L111" s="190">
        <f>IF(ISERROR(A111),NA(),'Daily Series'!R115)</f>
        <v>213</v>
      </c>
      <c r="M111" s="193">
        <f t="shared" si="7"/>
        <v>666.42857142857144</v>
      </c>
      <c r="N111" s="193">
        <f t="shared" si="9"/>
        <v>271</v>
      </c>
      <c r="O111" s="193">
        <f t="shared" si="8"/>
        <v>233.42857142857142</v>
      </c>
    </row>
    <row r="112" spans="1:15" x14ac:dyDescent="0.2">
      <c r="A112" s="189">
        <f>IF('Daily Series'!B116=0,NA(),'Daily Series'!B116)</f>
        <v>44397</v>
      </c>
      <c r="B112" s="190">
        <f>IF(ISERROR(A112),NA(),'Daily Series'!E116)</f>
        <v>8932</v>
      </c>
      <c r="C112" s="193">
        <f t="shared" si="6"/>
        <v>9728.7142857142862</v>
      </c>
      <c r="E112" s="189">
        <f>IF('Weekly Series'!B118=0,NA(),'Weekly Series'!B118)</f>
        <v>45054</v>
      </c>
      <c r="F112" s="193">
        <f>IF(ISERROR($E112),NA(),'Weekly Series'!C118)</f>
        <v>137255</v>
      </c>
      <c r="G112" s="193">
        <f>IF(ISERROR($E112),NA(),'Weekly Series'!D118)</f>
        <v>127671</v>
      </c>
      <c r="H112" s="193">
        <f>IF(ISERROR($E112),NA(),'Weekly Series'!E118)</f>
        <v>113356</v>
      </c>
      <c r="J112" s="190">
        <f>IF(ISERROR(A112),NA(),'Daily Series'!P116)</f>
        <v>750</v>
      </c>
      <c r="K112" s="190">
        <f>IF(ISERROR(A112),NA(),'Daily Series'!Q116)</f>
        <v>377</v>
      </c>
      <c r="L112" s="190">
        <f>IF(ISERROR(A112),NA(),'Daily Series'!R116)</f>
        <v>278</v>
      </c>
      <c r="M112" s="193">
        <f t="shared" si="7"/>
        <v>643</v>
      </c>
      <c r="N112" s="193">
        <f t="shared" si="9"/>
        <v>275.57142857142856</v>
      </c>
      <c r="O112" s="193">
        <f t="shared" si="8"/>
        <v>226.42857142857142</v>
      </c>
    </row>
    <row r="113" spans="1:15" x14ac:dyDescent="0.2">
      <c r="A113" s="189">
        <f>IF('Daily Series'!B117=0,NA(),'Daily Series'!B117)</f>
        <v>44398</v>
      </c>
      <c r="B113" s="190">
        <f>IF(ISERROR(A113),NA(),'Daily Series'!E117)</f>
        <v>8861</v>
      </c>
      <c r="C113" s="193">
        <f t="shared" si="6"/>
        <v>9785.5714285714294</v>
      </c>
      <c r="E113" s="189">
        <f>IF('Weekly Series'!B119=0,NA(),'Weekly Series'!B119)</f>
        <v>45061</v>
      </c>
      <c r="F113" s="193">
        <f>IF(ISERROR($E113),NA(),'Weekly Series'!C119)</f>
        <v>135061</v>
      </c>
      <c r="G113" s="193">
        <f>IF(ISERROR($E113),NA(),'Weekly Series'!D119)</f>
        <v>124996</v>
      </c>
      <c r="H113" s="193">
        <f>IF(ISERROR($E113),NA(),'Weekly Series'!E119)</f>
        <v>111757</v>
      </c>
      <c r="J113" s="190">
        <f>IF(ISERROR(A113),NA(),'Daily Series'!P117)</f>
        <v>798</v>
      </c>
      <c r="K113" s="190">
        <f>IF(ISERROR(A113),NA(),'Daily Series'!Q117)</f>
        <v>330</v>
      </c>
      <c r="L113" s="190">
        <f>IF(ISERROR(A113),NA(),'Daily Series'!R117)</f>
        <v>271</v>
      </c>
      <c r="M113" s="193">
        <f t="shared" si="7"/>
        <v>641.71428571428567</v>
      </c>
      <c r="N113" s="193">
        <f t="shared" si="9"/>
        <v>270.57142857142856</v>
      </c>
      <c r="O113" s="193">
        <f t="shared" si="8"/>
        <v>220</v>
      </c>
    </row>
    <row r="114" spans="1:15" x14ac:dyDescent="0.2">
      <c r="A114" s="189">
        <f>IF('Daily Series'!B118=0,NA(),'Daily Series'!B118)</f>
        <v>44399</v>
      </c>
      <c r="B114" s="190">
        <f>IF(ISERROR(A114),NA(),'Daily Series'!E118)</f>
        <v>8911</v>
      </c>
      <c r="C114" s="193">
        <f t="shared" si="6"/>
        <v>9806</v>
      </c>
      <c r="E114" s="189">
        <f>IF('Weekly Series'!B120=0,NA(),'Weekly Series'!B120)</f>
        <v>45068</v>
      </c>
      <c r="F114" s="193">
        <f>IF(ISERROR($E114),NA(),'Weekly Series'!C120)</f>
        <v>128254</v>
      </c>
      <c r="G114" s="193">
        <f>IF(ISERROR($E114),NA(),'Weekly Series'!D120)</f>
        <v>118607</v>
      </c>
      <c r="H114" s="193">
        <f>IF(ISERROR($E114),NA(),'Weekly Series'!E120)</f>
        <v>106335</v>
      </c>
      <c r="J114" s="190">
        <f>IF(ISERROR(A114),NA(),'Daily Series'!P118)</f>
        <v>785</v>
      </c>
      <c r="K114" s="190">
        <f>IF(ISERROR(A114),NA(),'Daily Series'!Q118)</f>
        <v>325</v>
      </c>
      <c r="L114" s="190">
        <f>IF(ISERROR(A114),NA(),'Daily Series'!R118)</f>
        <v>314</v>
      </c>
      <c r="M114" s="193">
        <f t="shared" si="7"/>
        <v>638.14285714285711</v>
      </c>
      <c r="N114" s="193">
        <f t="shared" si="9"/>
        <v>266.71428571428572</v>
      </c>
      <c r="O114" s="193">
        <f t="shared" si="8"/>
        <v>221.42857142857142</v>
      </c>
    </row>
    <row r="115" spans="1:15" x14ac:dyDescent="0.2">
      <c r="A115" s="189">
        <f>IF('Daily Series'!B119=0,NA(),'Daily Series'!B119)</f>
        <v>44400</v>
      </c>
      <c r="B115" s="190">
        <f>IF(ISERROR(A115),NA(),'Daily Series'!E119)</f>
        <v>8471</v>
      </c>
      <c r="C115" s="193">
        <f t="shared" si="6"/>
        <v>9653.2857142857138</v>
      </c>
      <c r="E115" s="189">
        <f>IF('Weekly Series'!B121=0,NA(),'Weekly Series'!B121)</f>
        <v>45075</v>
      </c>
      <c r="F115" s="193">
        <f>IF(ISERROR($E115),NA(),'Weekly Series'!C121)</f>
        <v>135035</v>
      </c>
      <c r="G115" s="193">
        <f>IF(ISERROR($E115),NA(),'Weekly Series'!D121)</f>
        <v>125239</v>
      </c>
      <c r="H115" s="193">
        <f>IF(ISERROR($E115),NA(),'Weekly Series'!E121)</f>
        <v>111456</v>
      </c>
      <c r="J115" s="190">
        <f>IF(ISERROR(A115),NA(),'Daily Series'!P119)</f>
        <v>763</v>
      </c>
      <c r="K115" s="190">
        <f>IF(ISERROR(A115),NA(),'Daily Series'!Q119)</f>
        <v>311</v>
      </c>
      <c r="L115" s="190">
        <f>IF(ISERROR(A115),NA(),'Daily Series'!R119)</f>
        <v>291</v>
      </c>
      <c r="M115" s="193">
        <f t="shared" si="7"/>
        <v>626.28571428571433</v>
      </c>
      <c r="N115" s="193">
        <f t="shared" si="9"/>
        <v>263.14285714285717</v>
      </c>
      <c r="O115" s="193">
        <f t="shared" si="8"/>
        <v>221</v>
      </c>
    </row>
    <row r="116" spans="1:15" x14ac:dyDescent="0.2">
      <c r="A116" s="189">
        <f>IF('Daily Series'!B120=0,NA(),'Daily Series'!B120)</f>
        <v>44401</v>
      </c>
      <c r="B116" s="190">
        <f>IF(ISERROR(A116),NA(),'Daily Series'!E120)</f>
        <v>8033</v>
      </c>
      <c r="C116" s="193">
        <f t="shared" si="6"/>
        <v>8548.2857142857138</v>
      </c>
      <c r="E116" s="189">
        <f>IF('Weekly Series'!B122=0,NA(),'Weekly Series'!B122)</f>
        <v>45082</v>
      </c>
      <c r="F116" s="193">
        <f>IF(ISERROR($E116),NA(),'Weekly Series'!C122)</f>
        <v>128167</v>
      </c>
      <c r="G116" s="193">
        <f>IF(ISERROR($E116),NA(),'Weekly Series'!D122)</f>
        <v>119335</v>
      </c>
      <c r="H116" s="193">
        <f>IF(ISERROR($E116),NA(),'Weekly Series'!E122)</f>
        <v>106867</v>
      </c>
      <c r="J116" s="190">
        <f>IF(ISERROR(A116),NA(),'Daily Series'!P120)</f>
        <v>360</v>
      </c>
      <c r="K116" s="190">
        <f>IF(ISERROR(A116),NA(),'Daily Series'!Q120)</f>
        <v>177</v>
      </c>
      <c r="L116" s="190">
        <f>IF(ISERROR(A116),NA(),'Daily Series'!R120)</f>
        <v>146</v>
      </c>
      <c r="M116" s="193">
        <f t="shared" si="7"/>
        <v>619.14285714285711</v>
      </c>
      <c r="N116" s="193">
        <f t="shared" si="9"/>
        <v>263.71428571428572</v>
      </c>
      <c r="O116" s="193">
        <f t="shared" si="8"/>
        <v>226.14285714285714</v>
      </c>
    </row>
    <row r="117" spans="1:15" x14ac:dyDescent="0.2">
      <c r="A117" s="189">
        <f>IF('Daily Series'!B121=0,NA(),'Daily Series'!B121)</f>
        <v>44402</v>
      </c>
      <c r="B117" s="190">
        <f>IF(ISERROR(A117),NA(),'Daily Series'!E121)</f>
        <v>8025</v>
      </c>
      <c r="C117" s="193">
        <f t="shared" si="6"/>
        <v>8508.2857142857138</v>
      </c>
      <c r="E117" s="189">
        <f>IF('Weekly Series'!B123=0,NA(),'Weekly Series'!B123)</f>
        <v>45089</v>
      </c>
      <c r="F117" s="193">
        <f>IF(ISERROR($E117),NA(),'Weekly Series'!C123)</f>
        <v>124848</v>
      </c>
      <c r="G117" s="193">
        <f>IF(ISERROR($E117),NA(),'Weekly Series'!D123)</f>
        <v>115346</v>
      </c>
      <c r="H117" s="193">
        <f>IF(ISERROR($E117),NA(),'Weekly Series'!E123)</f>
        <v>103510</v>
      </c>
      <c r="J117" s="190">
        <f>IF(ISERROR(A117),NA(),'Daily Series'!P121)</f>
        <v>256</v>
      </c>
      <c r="K117" s="190">
        <f>IF(ISERROR(A117),NA(),'Daily Series'!Q121)</f>
        <v>100</v>
      </c>
      <c r="L117" s="190">
        <f>IF(ISERROR(A117),NA(),'Daily Series'!R121)</f>
        <v>82</v>
      </c>
      <c r="M117" s="193">
        <f t="shared" si="7"/>
        <v>624.14285714285711</v>
      </c>
      <c r="N117" s="193">
        <f t="shared" si="9"/>
        <v>262.85714285714283</v>
      </c>
      <c r="O117" s="193">
        <f t="shared" si="8"/>
        <v>227.85714285714286</v>
      </c>
    </row>
    <row r="118" spans="1:15" x14ac:dyDescent="0.2">
      <c r="A118" s="189">
        <f>IF('Daily Series'!B122=0,NA(),'Daily Series'!B122)</f>
        <v>44403</v>
      </c>
      <c r="B118" s="190">
        <f>IF(ISERROR(A118),NA(),'Daily Series'!E122)</f>
        <v>8652</v>
      </c>
      <c r="C118" s="193">
        <f t="shared" si="6"/>
        <v>8555</v>
      </c>
      <c r="E118" s="189">
        <f>IF('Weekly Series'!B124=0,NA(),'Weekly Series'!B124)</f>
        <v>45096</v>
      </c>
      <c r="F118" s="193">
        <f>IF(ISERROR($E118),NA(),'Weekly Series'!C124)</f>
        <v>127519</v>
      </c>
      <c r="G118" s="193">
        <f>IF(ISERROR($E118),NA(),'Weekly Series'!D124)</f>
        <v>116985</v>
      </c>
      <c r="H118" s="193">
        <f>IF(ISERROR($E118),NA(),'Weekly Series'!E124)</f>
        <v>103948</v>
      </c>
      <c r="J118" s="190">
        <f>IF(ISERROR(A118),NA(),'Daily Series'!P122)</f>
        <v>672</v>
      </c>
      <c r="K118" s="190">
        <f>IF(ISERROR(A118),NA(),'Daily Series'!Q122)</f>
        <v>254</v>
      </c>
      <c r="L118" s="190">
        <f>IF(ISERROR(A118),NA(),'Daily Series'!R122)</f>
        <v>245</v>
      </c>
      <c r="M118" s="193">
        <f t="shared" si="7"/>
        <v>626.28571428571433</v>
      </c>
      <c r="N118" s="193">
        <f t="shared" si="9"/>
        <v>267.71428571428572</v>
      </c>
      <c r="O118" s="193">
        <f t="shared" si="8"/>
        <v>232.42857142857142</v>
      </c>
    </row>
    <row r="119" spans="1:15" x14ac:dyDescent="0.2">
      <c r="A119" s="189">
        <f>IF('Daily Series'!B123=0,NA(),'Daily Series'!B123)</f>
        <v>44404</v>
      </c>
      <c r="B119" s="190">
        <f>IF(ISERROR(A119),NA(),'Daily Series'!E123)</f>
        <v>9493</v>
      </c>
      <c r="C119" s="193">
        <f t="shared" si="6"/>
        <v>8635.1428571428569</v>
      </c>
      <c r="E119" s="189">
        <f>IF('Weekly Series'!B125=0,NA(),'Weekly Series'!B125)</f>
        <v>45103</v>
      </c>
      <c r="F119" s="193">
        <f>IF(ISERROR($E119),NA(),'Weekly Series'!C125)</f>
        <v>124686</v>
      </c>
      <c r="G119" s="193">
        <f>IF(ISERROR($E119),NA(),'Weekly Series'!D125)</f>
        <v>115265</v>
      </c>
      <c r="H119" s="193">
        <f>IF(ISERROR($E119),NA(),'Weekly Series'!E125)</f>
        <v>101296</v>
      </c>
      <c r="J119" s="190">
        <f>IF(ISERROR(A119),NA(),'Daily Series'!P123)</f>
        <v>793</v>
      </c>
      <c r="K119" s="190">
        <f>IF(ISERROR(A119),NA(),'Daily Series'!Q123)</f>
        <v>336</v>
      </c>
      <c r="L119" s="190">
        <f>IF(ISERROR(A119),NA(),'Daily Series'!R123)</f>
        <v>317</v>
      </c>
      <c r="M119" s="193">
        <f t="shared" si="7"/>
        <v>632.42857142857144</v>
      </c>
      <c r="N119" s="193">
        <f t="shared" si="9"/>
        <v>261.85714285714283</v>
      </c>
      <c r="O119" s="193">
        <f t="shared" si="8"/>
        <v>238</v>
      </c>
    </row>
    <row r="120" spans="1:15" x14ac:dyDescent="0.2">
      <c r="A120" s="189">
        <f>IF('Daily Series'!B124=0,NA(),'Daily Series'!B124)</f>
        <v>44405</v>
      </c>
      <c r="B120" s="190">
        <f>IF(ISERROR(A120),NA(),'Daily Series'!E124)</f>
        <v>9150</v>
      </c>
      <c r="C120" s="193">
        <f t="shared" si="6"/>
        <v>8676.4285714285706</v>
      </c>
      <c r="E120" s="189">
        <f>IF('Weekly Series'!B126=0,NA(),'Weekly Series'!B126)</f>
        <v>45110</v>
      </c>
      <c r="F120" s="193">
        <f>IF(ISERROR($E120),NA(),'Weekly Series'!C126)</f>
        <v>123599</v>
      </c>
      <c r="G120" s="193">
        <f>IF(ISERROR($E120),NA(),'Weekly Series'!D126)</f>
        <v>114295</v>
      </c>
      <c r="H120" s="193">
        <f>IF(ISERROR($E120),NA(),'Weekly Series'!E126)</f>
        <v>102106</v>
      </c>
      <c r="J120" s="190">
        <f>IF(ISERROR(A120),NA(),'Daily Series'!P124)</f>
        <v>862</v>
      </c>
      <c r="K120" s="190">
        <f>IF(ISERROR(A120),NA(),'Daily Series'!Q124)</f>
        <v>365</v>
      </c>
      <c r="L120" s="190">
        <f>IF(ISERROR(A120),NA(),'Daily Series'!R124)</f>
        <v>335</v>
      </c>
      <c r="M120" s="193">
        <f t="shared" si="7"/>
        <v>641.57142857142856</v>
      </c>
      <c r="N120" s="193">
        <f t="shared" si="9"/>
        <v>266.85714285714283</v>
      </c>
      <c r="O120" s="193">
        <f t="shared" si="8"/>
        <v>247.14285714285714</v>
      </c>
    </row>
    <row r="121" spans="1:15" x14ac:dyDescent="0.2">
      <c r="A121" s="189">
        <f>IF('Daily Series'!B125=0,NA(),'Daily Series'!B125)</f>
        <v>44406</v>
      </c>
      <c r="B121" s="190">
        <f>IF(ISERROR(A121),NA(),'Daily Series'!E125)</f>
        <v>9131</v>
      </c>
      <c r="C121" s="193">
        <f t="shared" si="6"/>
        <v>8707.8571428571431</v>
      </c>
      <c r="E121" s="189">
        <f>IF('Weekly Series'!B127=0,NA(),'Weekly Series'!B127)</f>
        <v>45117</v>
      </c>
      <c r="F121" s="193">
        <f>IF(ISERROR($E121),NA(),'Weekly Series'!C127)</f>
        <v>122276</v>
      </c>
      <c r="G121" s="193">
        <f>IF(ISERROR($E121),NA(),'Weekly Series'!D127)</f>
        <v>113171</v>
      </c>
      <c r="H121" s="193">
        <f>IF(ISERROR($E121),NA(),'Weekly Series'!E127)</f>
        <v>99961</v>
      </c>
      <c r="J121" s="190">
        <f>IF(ISERROR(A121),NA(),'Daily Series'!P125)</f>
        <v>804</v>
      </c>
      <c r="K121" s="190">
        <f>IF(ISERROR(A121),NA(),'Daily Series'!Q125)</f>
        <v>318</v>
      </c>
      <c r="L121" s="190">
        <f>IF(ISERROR(A121),NA(),'Daily Series'!R125)</f>
        <v>321</v>
      </c>
      <c r="M121" s="193">
        <f t="shared" si="7"/>
        <v>644.28571428571433</v>
      </c>
      <c r="N121" s="193">
        <f t="shared" si="9"/>
        <v>265.85714285714283</v>
      </c>
      <c r="O121" s="193">
        <f t="shared" si="8"/>
        <v>248.14285714285714</v>
      </c>
    </row>
    <row r="122" spans="1:15" x14ac:dyDescent="0.2">
      <c r="A122" s="189">
        <f>IF('Daily Series'!B126=0,NA(),'Daily Series'!B126)</f>
        <v>44407</v>
      </c>
      <c r="B122" s="190">
        <f>IF(ISERROR(A122),NA(),'Daily Series'!E126)</f>
        <v>8789</v>
      </c>
      <c r="C122" s="193">
        <f t="shared" si="6"/>
        <v>8753.2857142857138</v>
      </c>
      <c r="E122" s="189">
        <f>IF('Weekly Series'!B128=0,NA(),'Weekly Series'!B128)</f>
        <v>45124</v>
      </c>
      <c r="F122" s="193">
        <f>IF(ISERROR($E122),NA(),'Weekly Series'!C128)</f>
        <v>121219</v>
      </c>
      <c r="G122" s="193">
        <f>IF(ISERROR($E122),NA(),'Weekly Series'!D128)</f>
        <v>111327</v>
      </c>
      <c r="H122" s="193">
        <f>IF(ISERROR($E122),NA(),'Weekly Series'!E128)</f>
        <v>99089</v>
      </c>
      <c r="J122" s="190">
        <f>IF(ISERROR(A122),NA(),'Daily Series'!P126)</f>
        <v>732</v>
      </c>
      <c r="K122" s="190">
        <f>IF(ISERROR(A122),NA(),'Daily Series'!Q126)</f>
        <v>310</v>
      </c>
      <c r="L122" s="190">
        <f>IF(ISERROR(A122),NA(),'Daily Series'!R126)</f>
        <v>284</v>
      </c>
      <c r="M122" s="193">
        <f t="shared" si="7"/>
        <v>639.85714285714289</v>
      </c>
      <c r="N122" s="193">
        <f t="shared" si="9"/>
        <v>265.71428571428572</v>
      </c>
      <c r="O122" s="193">
        <f t="shared" si="8"/>
        <v>247.14285714285714</v>
      </c>
    </row>
    <row r="123" spans="1:15" x14ac:dyDescent="0.2">
      <c r="A123" s="189">
        <f>IF('Daily Series'!B127=0,NA(),'Daily Series'!B127)</f>
        <v>44408</v>
      </c>
      <c r="B123" s="190">
        <f>IF(ISERROR(A123),NA(),'Daily Series'!E127)</f>
        <v>8382</v>
      </c>
      <c r="C123" s="193">
        <f t="shared" si="6"/>
        <v>8803.1428571428569</v>
      </c>
      <c r="E123" s="189">
        <f>IF('Weekly Series'!B129=0,NA(),'Weekly Series'!B129)</f>
        <v>45131</v>
      </c>
      <c r="F123" s="193">
        <f>IF(ISERROR($E123),NA(),'Weekly Series'!C129)</f>
        <v>120311</v>
      </c>
      <c r="G123" s="193">
        <f>IF(ISERROR($E123),NA(),'Weekly Series'!D129)</f>
        <v>111159</v>
      </c>
      <c r="H123" s="193">
        <f>IF(ISERROR($E123),NA(),'Weekly Series'!E129)</f>
        <v>98391</v>
      </c>
      <c r="J123" s="190">
        <f>IF(ISERROR(A123),NA(),'Daily Series'!P127)</f>
        <v>333</v>
      </c>
      <c r="K123" s="190">
        <f>IF(ISERROR(A123),NA(),'Daily Series'!Q127)</f>
        <v>179</v>
      </c>
      <c r="L123" s="190">
        <f>IF(ISERROR(A123),NA(),'Daily Series'!R127)</f>
        <v>121</v>
      </c>
      <c r="M123" s="193">
        <f t="shared" si="7"/>
        <v>636</v>
      </c>
      <c r="N123" s="193">
        <f t="shared" si="9"/>
        <v>266</v>
      </c>
      <c r="O123" s="193">
        <f t="shared" si="8"/>
        <v>243.57142857142858</v>
      </c>
    </row>
    <row r="124" spans="1:15" x14ac:dyDescent="0.2">
      <c r="A124" s="189">
        <f>IF('Daily Series'!B128=0,NA(),'Daily Series'!B128)</f>
        <v>44409</v>
      </c>
      <c r="B124" s="190">
        <f>IF(ISERROR(A124),NA(),'Daily Series'!E128)</f>
        <v>8628</v>
      </c>
      <c r="C124" s="193">
        <f t="shared" si="6"/>
        <v>8889.2857142857138</v>
      </c>
      <c r="E124" s="189">
        <f>IF('Weekly Series'!B130=0,NA(),'Weekly Series'!B130)</f>
        <v>45138</v>
      </c>
      <c r="F124" s="193">
        <f>IF(ISERROR($E124),NA(),'Weekly Series'!C130)</f>
        <v>112707</v>
      </c>
      <c r="G124" s="193">
        <f>IF(ISERROR($E124),NA(),'Weekly Series'!D130)</f>
        <v>103876</v>
      </c>
      <c r="H124" s="193">
        <f>IF(ISERROR($E124),NA(),'Weekly Series'!E130)</f>
        <v>89156</v>
      </c>
      <c r="J124" s="190">
        <f>IF(ISERROR(A124),NA(),'Daily Series'!P128)</f>
        <v>212</v>
      </c>
      <c r="K124" s="190">
        <f>IF(ISERROR(A124),NA(),'Daily Series'!Q128)</f>
        <v>100</v>
      </c>
      <c r="L124" s="190">
        <f>IF(ISERROR(A124),NA(),'Daily Series'!R128)</f>
        <v>92</v>
      </c>
      <c r="M124" s="193">
        <f t="shared" si="7"/>
        <v>629.71428571428567</v>
      </c>
      <c r="N124" s="193">
        <f t="shared" si="9"/>
        <v>266</v>
      </c>
      <c r="O124" s="193">
        <f t="shared" si="8"/>
        <v>245</v>
      </c>
    </row>
    <row r="125" spans="1:15" x14ac:dyDescent="0.2">
      <c r="A125" s="189">
        <f>IF('Daily Series'!B129=0,NA(),'Daily Series'!B129)</f>
        <v>44410</v>
      </c>
      <c r="B125" s="190">
        <f>IF(ISERROR(A125),NA(),'Daily Series'!E129)</f>
        <v>8887</v>
      </c>
      <c r="C125" s="193">
        <f t="shared" si="6"/>
        <v>8922.8571428571431</v>
      </c>
      <c r="E125" s="189">
        <f>IF('Weekly Series'!B131=0,NA(),'Weekly Series'!B131)</f>
        <v>45145</v>
      </c>
      <c r="F125" s="193">
        <f>IF(ISERROR($E125),NA(),'Weekly Series'!C131)</f>
        <v>111345</v>
      </c>
      <c r="G125" s="193">
        <f>IF(ISERROR($E125),NA(),'Weekly Series'!D131)</f>
        <v>101479</v>
      </c>
      <c r="H125" s="193">
        <f>IF(ISERROR($E125),NA(),'Weekly Series'!E131)</f>
        <v>88942</v>
      </c>
      <c r="J125" s="190">
        <f>IF(ISERROR(A125),NA(),'Daily Series'!P129)</f>
        <v>644</v>
      </c>
      <c r="K125" s="190">
        <f>IF(ISERROR(A125),NA(),'Daily Series'!Q129)</f>
        <v>226</v>
      </c>
      <c r="L125" s="190">
        <f>IF(ISERROR(A125),NA(),'Daily Series'!R129)</f>
        <v>230</v>
      </c>
      <c r="M125" s="193">
        <f t="shared" si="7"/>
        <v>625.71428571428567</v>
      </c>
      <c r="N125" s="193">
        <f t="shared" si="9"/>
        <v>262</v>
      </c>
      <c r="O125" s="193">
        <f t="shared" si="8"/>
        <v>242.85714285714286</v>
      </c>
    </row>
    <row r="126" spans="1:15" x14ac:dyDescent="0.2">
      <c r="A126" s="189">
        <f>IF('Daily Series'!B130=0,NA(),'Daily Series'!B130)</f>
        <v>44411</v>
      </c>
      <c r="B126" s="190">
        <f>IF(ISERROR(A126),NA(),'Daily Series'!E130)</f>
        <v>9356</v>
      </c>
      <c r="C126" s="193">
        <f t="shared" si="6"/>
        <v>8903.2857142857138</v>
      </c>
      <c r="E126" s="189">
        <f>IF('Weekly Series'!B132=0,NA(),'Weekly Series'!B132)</f>
        <v>45152</v>
      </c>
      <c r="F126" s="193">
        <f>IF(ISERROR($E126),NA(),'Weekly Series'!C132)</f>
        <v>108413</v>
      </c>
      <c r="G126" s="193">
        <f>IF(ISERROR($E126),NA(),'Weekly Series'!D132)</f>
        <v>99360</v>
      </c>
      <c r="H126" s="193">
        <f>IF(ISERROR($E126),NA(),'Weekly Series'!E132)</f>
        <v>87466</v>
      </c>
      <c r="J126" s="190">
        <f>IF(ISERROR(A126),NA(),'Daily Series'!P130)</f>
        <v>749</v>
      </c>
      <c r="K126" s="190">
        <f>IF(ISERROR(A126),NA(),'Daily Series'!Q130)</f>
        <v>327</v>
      </c>
      <c r="L126" s="190">
        <f>IF(ISERROR(A126),NA(),'Daily Series'!R130)</f>
        <v>310</v>
      </c>
      <c r="M126" s="193">
        <f t="shared" si="7"/>
        <v>619.42857142857144</v>
      </c>
      <c r="N126" s="193">
        <f t="shared" si="9"/>
        <v>260.71428571428572</v>
      </c>
      <c r="O126" s="193">
        <f t="shared" si="8"/>
        <v>241.85714285714286</v>
      </c>
    </row>
    <row r="127" spans="1:15" x14ac:dyDescent="0.2">
      <c r="A127" s="189">
        <f>IF('Daily Series'!B131=0,NA(),'Daily Series'!B131)</f>
        <v>44412</v>
      </c>
      <c r="B127" s="190">
        <f>IF(ISERROR(A127),NA(),'Daily Series'!E131)</f>
        <v>9112</v>
      </c>
      <c r="C127" s="193">
        <f t="shared" si="6"/>
        <v>8897.8571428571431</v>
      </c>
      <c r="E127" s="189">
        <f>IF('Weekly Series'!B133=0,NA(),'Weekly Series'!B133)</f>
        <v>45159</v>
      </c>
      <c r="F127" s="193">
        <f>IF(ISERROR($E127),NA(),'Weekly Series'!C133)</f>
        <v>112503</v>
      </c>
      <c r="G127" s="193">
        <f>IF(ISERROR($E127),NA(),'Weekly Series'!D133)</f>
        <v>102691</v>
      </c>
      <c r="H127" s="193">
        <f>IF(ISERROR($E127),NA(),'Weekly Series'!E133)</f>
        <v>90283</v>
      </c>
      <c r="J127" s="190">
        <f>IF(ISERROR(A127),NA(),'Daily Series'!P131)</f>
        <v>742</v>
      </c>
      <c r="K127" s="190">
        <f>IF(ISERROR(A127),NA(),'Daily Series'!Q131)</f>
        <v>334</v>
      </c>
      <c r="L127" s="190">
        <f>IF(ISERROR(A127),NA(),'Daily Series'!R131)</f>
        <v>304</v>
      </c>
      <c r="M127" s="193">
        <f t="shared" si="7"/>
        <v>602.28571428571433</v>
      </c>
      <c r="N127" s="193">
        <f t="shared" si="9"/>
        <v>256.28571428571428</v>
      </c>
      <c r="O127" s="193">
        <f t="shared" si="8"/>
        <v>237.42857142857142</v>
      </c>
    </row>
    <row r="128" spans="1:15" x14ac:dyDescent="0.2">
      <c r="A128" s="189">
        <f>IF('Daily Series'!B132=0,NA(),'Daily Series'!B132)</f>
        <v>44413</v>
      </c>
      <c r="B128" s="190">
        <f>IF(ISERROR(A128),NA(),'Daily Series'!E132)</f>
        <v>9363</v>
      </c>
      <c r="C128" s="193">
        <f t="shared" si="6"/>
        <v>8931</v>
      </c>
      <c r="E128" s="189">
        <f>IF('Weekly Series'!B134=0,NA(),'Weekly Series'!B134)</f>
        <v>45166</v>
      </c>
      <c r="F128" s="193">
        <f>IF(ISERROR($E128),NA(),'Weekly Series'!C134)</f>
        <v>115130</v>
      </c>
      <c r="G128" s="193">
        <f>IF(ISERROR($E128),NA(),'Weekly Series'!D134)</f>
        <v>106189</v>
      </c>
      <c r="H128" s="193">
        <f>IF(ISERROR($E128),NA(),'Weekly Series'!E134)</f>
        <v>93012</v>
      </c>
      <c r="J128" s="190">
        <f>IF(ISERROR(A128),NA(),'Daily Series'!P132)</f>
        <v>817</v>
      </c>
      <c r="K128" s="190">
        <f>IF(ISERROR(A128),NA(),'Daily Series'!Q132)</f>
        <v>344</v>
      </c>
      <c r="L128" s="190">
        <f>IF(ISERROR(A128),NA(),'Daily Series'!R132)</f>
        <v>286</v>
      </c>
      <c r="M128" s="193">
        <f t="shared" si="7"/>
        <v>604.14285714285711</v>
      </c>
      <c r="N128" s="193">
        <f t="shared" si="9"/>
        <v>260</v>
      </c>
      <c r="O128" s="193">
        <f t="shared" si="8"/>
        <v>232.42857142857142</v>
      </c>
    </row>
    <row r="129" spans="1:15" x14ac:dyDescent="0.2">
      <c r="A129" s="189">
        <f>IF('Daily Series'!B133=0,NA(),'Daily Series'!B133)</f>
        <v>44414</v>
      </c>
      <c r="B129" s="190">
        <f>IF(ISERROR(A129),NA(),'Daily Series'!E133)</f>
        <v>9141</v>
      </c>
      <c r="C129" s="193">
        <f t="shared" si="6"/>
        <v>8981.2857142857138</v>
      </c>
      <c r="E129" s="189">
        <f>IF('Weekly Series'!B135=0,NA(),'Weekly Series'!B135)</f>
        <v>45173</v>
      </c>
      <c r="F129" s="193">
        <f>IF(ISERROR($E129),NA(),'Weekly Series'!C135)</f>
        <v>112320</v>
      </c>
      <c r="G129" s="193">
        <f>IF(ISERROR($E129),NA(),'Weekly Series'!D135)</f>
        <v>104020</v>
      </c>
      <c r="H129" s="193">
        <f>IF(ISERROR($E129),NA(),'Weekly Series'!E135)</f>
        <v>92136</v>
      </c>
      <c r="J129" s="190">
        <f>IF(ISERROR(A129),NA(),'Daily Series'!P133)</f>
        <v>723</v>
      </c>
      <c r="K129" s="190">
        <f>IF(ISERROR(A129),NA(),'Daily Series'!Q133)</f>
        <v>328</v>
      </c>
      <c r="L129" s="190">
        <f>IF(ISERROR(A129),NA(),'Daily Series'!R133)</f>
        <v>287</v>
      </c>
      <c r="M129" s="193">
        <f t="shared" si="7"/>
        <v>602.85714285714289</v>
      </c>
      <c r="N129" s="193">
        <f t="shared" si="9"/>
        <v>262.57142857142856</v>
      </c>
      <c r="O129" s="193">
        <f t="shared" si="8"/>
        <v>232.85714285714286</v>
      </c>
    </row>
    <row r="130" spans="1:15" x14ac:dyDescent="0.2">
      <c r="A130" s="189">
        <f>IF('Daily Series'!B134=0,NA(),'Daily Series'!B134)</f>
        <v>44415</v>
      </c>
      <c r="B130" s="190">
        <f>IF(ISERROR(A130),NA(),'Daily Series'!E134)</f>
        <v>8664</v>
      </c>
      <c r="C130" s="193">
        <f t="shared" si="6"/>
        <v>9021.5714285714294</v>
      </c>
      <c r="E130" s="189">
        <f>IF('Weekly Series'!B136=0,NA(),'Weekly Series'!B136)</f>
        <v>45180</v>
      </c>
      <c r="F130" s="193">
        <f>IF(ISERROR($E130),NA(),'Weekly Series'!C136)</f>
        <v>113602</v>
      </c>
      <c r="G130" s="193">
        <f>IF(ISERROR($E130),NA(),'Weekly Series'!D136)</f>
        <v>103507</v>
      </c>
      <c r="H130" s="193">
        <f>IF(ISERROR($E130),NA(),'Weekly Series'!E136)</f>
        <v>92164</v>
      </c>
      <c r="J130" s="190">
        <f>IF(ISERROR(A130),NA(),'Daily Series'!P134)</f>
        <v>438</v>
      </c>
      <c r="K130" s="190">
        <f>IF(ISERROR(A130),NA(),'Daily Series'!Q134)</f>
        <v>162</v>
      </c>
      <c r="L130" s="190">
        <f>IF(ISERROR(A130),NA(),'Daily Series'!R134)</f>
        <v>115</v>
      </c>
      <c r="M130" s="193">
        <f t="shared" si="7"/>
        <v>617.85714285714289</v>
      </c>
      <c r="N130" s="193">
        <f t="shared" si="9"/>
        <v>260.14285714285717</v>
      </c>
      <c r="O130" s="193">
        <f t="shared" si="8"/>
        <v>232</v>
      </c>
    </row>
    <row r="131" spans="1:15" x14ac:dyDescent="0.2">
      <c r="A131" s="189">
        <f>IF('Daily Series'!B135=0,NA(),'Daily Series'!B135)</f>
        <v>44416</v>
      </c>
      <c r="B131" s="190">
        <f>IF(ISERROR(A131),NA(),'Daily Series'!E135)</f>
        <v>8958</v>
      </c>
      <c r="C131" s="193">
        <f t="shared" si="6"/>
        <v>9068.7142857142862</v>
      </c>
      <c r="E131" s="189">
        <f>IF('Weekly Series'!B137=0,NA(),'Weekly Series'!B137)</f>
        <v>45187</v>
      </c>
      <c r="F131" s="193">
        <f>IF(ISERROR($E131),NA(),'Weekly Series'!C137)</f>
        <v>114276</v>
      </c>
      <c r="G131" s="193">
        <f>IF(ISERROR($E131),NA(),'Weekly Series'!D137)</f>
        <v>105337</v>
      </c>
      <c r="H131" s="193">
        <f>IF(ISERROR($E131),NA(),'Weekly Series'!E137)</f>
        <v>92651</v>
      </c>
      <c r="J131" s="190">
        <f>IF(ISERROR(A131),NA(),'Daily Series'!P135)</f>
        <v>226</v>
      </c>
      <c r="K131" s="190">
        <f>IF(ISERROR(A131),NA(),'Daily Series'!Q135)</f>
        <v>90</v>
      </c>
      <c r="L131" s="190">
        <f>IF(ISERROR(A131),NA(),'Daily Series'!R135)</f>
        <v>62</v>
      </c>
      <c r="M131" s="193">
        <f t="shared" si="7"/>
        <v>619.85714285714289</v>
      </c>
      <c r="N131" s="193">
        <f t="shared" si="9"/>
        <v>258.71428571428572</v>
      </c>
      <c r="O131" s="193">
        <f t="shared" si="8"/>
        <v>227.71428571428572</v>
      </c>
    </row>
    <row r="132" spans="1:15" x14ac:dyDescent="0.2">
      <c r="A132" s="189">
        <f>IF('Daily Series'!B136=0,NA(),'Daily Series'!B136)</f>
        <v>44417</v>
      </c>
      <c r="B132" s="190">
        <f>IF(ISERROR(A132),NA(),'Daily Series'!E136)</f>
        <v>8890</v>
      </c>
      <c r="C132" s="193">
        <f t="shared" si="6"/>
        <v>9069.1428571428569</v>
      </c>
      <c r="E132" s="189">
        <f>IF('Weekly Series'!B138=0,NA(),'Weekly Series'!B138)</f>
        <v>45194</v>
      </c>
      <c r="F132" s="193">
        <f>IF(ISERROR($E132),NA(),'Weekly Series'!C138)</f>
        <v>120882</v>
      </c>
      <c r="G132" s="193">
        <f>IF(ISERROR($E132),NA(),'Weekly Series'!D138)</f>
        <v>111898</v>
      </c>
      <c r="H132" s="193">
        <f>IF(ISERROR($E132),NA(),'Weekly Series'!E138)</f>
        <v>99513</v>
      </c>
      <c r="J132" s="190">
        <f>IF(ISERROR(A132),NA(),'Daily Series'!P136)</f>
        <v>602</v>
      </c>
      <c r="K132" s="190">
        <f>IF(ISERROR(A132),NA(),'Daily Series'!Q136)</f>
        <v>246</v>
      </c>
      <c r="L132" s="190">
        <f>IF(ISERROR(A132),NA(),'Daily Series'!R136)</f>
        <v>259</v>
      </c>
      <c r="M132" s="193">
        <f t="shared" si="7"/>
        <v>613.85714285714289</v>
      </c>
      <c r="N132" s="193">
        <f t="shared" si="9"/>
        <v>261.57142857142856</v>
      </c>
      <c r="O132" s="193">
        <f t="shared" si="8"/>
        <v>231.85714285714286</v>
      </c>
    </row>
    <row r="133" spans="1:15" x14ac:dyDescent="0.2">
      <c r="A133" s="189">
        <f>IF('Daily Series'!B137=0,NA(),'Daily Series'!B137)</f>
        <v>44418</v>
      </c>
      <c r="B133" s="190">
        <f>IF(ISERROR(A133),NA(),'Daily Series'!E137)</f>
        <v>9304</v>
      </c>
      <c r="C133" s="193">
        <f t="shared" si="6"/>
        <v>9061.7142857142862</v>
      </c>
      <c r="E133" s="189">
        <f>IF('Weekly Series'!B139=0,NA(),'Weekly Series'!B139)</f>
        <v>45201</v>
      </c>
      <c r="F133" s="193">
        <f>IF(ISERROR($E133),NA(),'Weekly Series'!C139)</f>
        <v>121282</v>
      </c>
      <c r="G133" s="193">
        <f>IF(ISERROR($E133),NA(),'Weekly Series'!D139)</f>
        <v>111628</v>
      </c>
      <c r="H133" s="193">
        <f>IF(ISERROR($E133),NA(),'Weekly Series'!E139)</f>
        <v>99348</v>
      </c>
      <c r="J133" s="190">
        <f>IF(ISERROR(A133),NA(),'Daily Series'!P137)</f>
        <v>706</v>
      </c>
      <c r="K133" s="190">
        <f>IF(ISERROR(A133),NA(),'Daily Series'!Q137)</f>
        <v>300</v>
      </c>
      <c r="L133" s="190">
        <f>IF(ISERROR(A133),NA(),'Daily Series'!R137)</f>
        <v>287</v>
      </c>
      <c r="M133" s="193">
        <f t="shared" si="7"/>
        <v>607.71428571428567</v>
      </c>
      <c r="N133" s="193">
        <f t="shared" si="9"/>
        <v>257.71428571428572</v>
      </c>
      <c r="O133" s="193">
        <f t="shared" si="8"/>
        <v>228.57142857142858</v>
      </c>
    </row>
    <row r="134" spans="1:15" x14ac:dyDescent="0.2">
      <c r="A134" s="189">
        <f>IF('Daily Series'!B138=0,NA(),'Daily Series'!B138)</f>
        <v>44419</v>
      </c>
      <c r="B134" s="190">
        <f>IF(ISERROR(A134),NA(),'Daily Series'!E138)</f>
        <v>9467</v>
      </c>
      <c r="C134" s="193">
        <f t="shared" ref="C134:C197" si="10">AVERAGE(B128:B134)</f>
        <v>9112.4285714285706</v>
      </c>
      <c r="E134" s="189">
        <f>IF('Weekly Series'!B140=0,NA(),'Weekly Series'!B140)</f>
        <v>45208</v>
      </c>
      <c r="F134" s="193">
        <f>IF(ISERROR($E134),NA(),'Weekly Series'!C140)</f>
        <v>122566</v>
      </c>
      <c r="G134" s="193">
        <f>IF(ISERROR($E134),NA(),'Weekly Series'!D140)</f>
        <v>113525</v>
      </c>
      <c r="H134" s="193">
        <f>IF(ISERROR($E134),NA(),'Weekly Series'!E140)</f>
        <v>99655</v>
      </c>
      <c r="J134" s="190">
        <f>IF(ISERROR(A134),NA(),'Daily Series'!P138)</f>
        <v>786</v>
      </c>
      <c r="K134" s="190">
        <f>IF(ISERROR(A134),NA(),'Daily Series'!Q138)</f>
        <v>353</v>
      </c>
      <c r="L134" s="190">
        <f>IF(ISERROR(A134),NA(),'Daily Series'!R138)</f>
        <v>322</v>
      </c>
      <c r="M134" s="193">
        <f t="shared" si="7"/>
        <v>614</v>
      </c>
      <c r="N134" s="193">
        <f t="shared" si="9"/>
        <v>260.42857142857144</v>
      </c>
      <c r="O134" s="193">
        <f t="shared" si="8"/>
        <v>231.14285714285714</v>
      </c>
    </row>
    <row r="135" spans="1:15" x14ac:dyDescent="0.2">
      <c r="A135" s="189">
        <f>IF('Daily Series'!B139=0,NA(),'Daily Series'!B139)</f>
        <v>44420</v>
      </c>
      <c r="B135" s="190">
        <f>IF(ISERROR(A135),NA(),'Daily Series'!E139)</f>
        <v>9078</v>
      </c>
      <c r="C135" s="193">
        <f t="shared" si="10"/>
        <v>9071.7142857142862</v>
      </c>
      <c r="E135" s="189">
        <f>IF('Weekly Series'!B141=0,NA(),'Weekly Series'!B141)</f>
        <v>45215</v>
      </c>
      <c r="F135" s="193">
        <f>IF(ISERROR($E135),NA(),'Weekly Series'!C141)</f>
        <v>123914</v>
      </c>
      <c r="G135" s="193">
        <f>IF(ISERROR($E135),NA(),'Weekly Series'!D141)</f>
        <v>114213</v>
      </c>
      <c r="H135" s="193">
        <f>IF(ISERROR($E135),NA(),'Weekly Series'!E141)</f>
        <v>101036</v>
      </c>
      <c r="J135" s="190">
        <f>IF(ISERROR(A135),NA(),'Daily Series'!P139)</f>
        <v>769</v>
      </c>
      <c r="K135" s="190">
        <f>IF(ISERROR(A135),NA(),'Daily Series'!Q139)</f>
        <v>332</v>
      </c>
      <c r="L135" s="190">
        <f>IF(ISERROR(A135),NA(),'Daily Series'!R139)</f>
        <v>315</v>
      </c>
      <c r="M135" s="193">
        <f t="shared" si="7"/>
        <v>607.14285714285711</v>
      </c>
      <c r="N135" s="193">
        <f t="shared" si="9"/>
        <v>258.71428571428572</v>
      </c>
      <c r="O135" s="193">
        <f t="shared" si="8"/>
        <v>235.28571428571428</v>
      </c>
    </row>
    <row r="136" spans="1:15" x14ac:dyDescent="0.2">
      <c r="A136" s="189">
        <f>IF('Daily Series'!B140=0,NA(),'Daily Series'!B140)</f>
        <v>44421</v>
      </c>
      <c r="B136" s="190">
        <f>IF(ISERROR(A136),NA(),'Daily Series'!E140)</f>
        <v>9035</v>
      </c>
      <c r="C136" s="193">
        <f t="shared" si="10"/>
        <v>9056.5714285714294</v>
      </c>
      <c r="E136" s="189">
        <f>IF('Weekly Series'!B142=0,NA(),'Weekly Series'!B142)</f>
        <v>45222</v>
      </c>
      <c r="F136" s="193">
        <f>IF(ISERROR($E136),NA(),'Weekly Series'!C142)</f>
        <v>122556</v>
      </c>
      <c r="G136" s="193">
        <f>IF(ISERROR($E136),NA(),'Weekly Series'!D142)</f>
        <v>113405</v>
      </c>
      <c r="H136" s="193">
        <f>IF(ISERROR($E136),NA(),'Weekly Series'!E142)</f>
        <v>99893</v>
      </c>
      <c r="J136" s="190">
        <f>IF(ISERROR(A136),NA(),'Daily Series'!P140)</f>
        <v>764</v>
      </c>
      <c r="K136" s="190">
        <f>IF(ISERROR(A136),NA(),'Daily Series'!Q140)</f>
        <v>310</v>
      </c>
      <c r="L136" s="190">
        <f>IF(ISERROR(A136),NA(),'Daily Series'!R140)</f>
        <v>300</v>
      </c>
      <c r="M136" s="193">
        <f t="shared" si="7"/>
        <v>613</v>
      </c>
      <c r="N136" s="193">
        <f t="shared" si="9"/>
        <v>256.14285714285717</v>
      </c>
      <c r="O136" s="193">
        <f t="shared" si="8"/>
        <v>237.14285714285714</v>
      </c>
    </row>
    <row r="137" spans="1:15" x14ac:dyDescent="0.2">
      <c r="A137" s="189">
        <f>IF('Daily Series'!B141=0,NA(),'Daily Series'!B141)</f>
        <v>44422</v>
      </c>
      <c r="B137" s="190">
        <f>IF(ISERROR(A137),NA(),'Daily Series'!E141)</f>
        <v>8643</v>
      </c>
      <c r="C137" s="193">
        <f t="shared" si="10"/>
        <v>9053.5714285714294</v>
      </c>
      <c r="E137" s="189">
        <f>IF('Weekly Series'!B143=0,NA(),'Weekly Series'!B143)</f>
        <v>45229</v>
      </c>
      <c r="F137" s="193">
        <f>IF(ISERROR($E137),NA(),'Weekly Series'!C143)</f>
        <v>125023</v>
      </c>
      <c r="G137" s="193">
        <f>IF(ISERROR($E137),NA(),'Weekly Series'!D143)</f>
        <v>114646</v>
      </c>
      <c r="H137" s="193">
        <f>IF(ISERROR($E137),NA(),'Weekly Series'!E143)</f>
        <v>101379</v>
      </c>
      <c r="J137" s="190">
        <f>IF(ISERROR(A137),NA(),'Daily Series'!P141)</f>
        <v>338</v>
      </c>
      <c r="K137" s="190">
        <f>IF(ISERROR(A137),NA(),'Daily Series'!Q141)</f>
        <v>158</v>
      </c>
      <c r="L137" s="190">
        <f>IF(ISERROR(A137),NA(),'Daily Series'!R141)</f>
        <v>119</v>
      </c>
      <c r="M137" s="193">
        <f t="shared" ref="M137:M200" si="11">AVERAGE(J131:J137)</f>
        <v>598.71428571428567</v>
      </c>
      <c r="N137" s="193">
        <f t="shared" si="9"/>
        <v>255.57142857142858</v>
      </c>
      <c r="O137" s="193">
        <f t="shared" si="8"/>
        <v>237.71428571428572</v>
      </c>
    </row>
    <row r="138" spans="1:15" x14ac:dyDescent="0.2">
      <c r="A138" s="189">
        <f>IF('Daily Series'!B142=0,NA(),'Daily Series'!B142)</f>
        <v>44423</v>
      </c>
      <c r="B138" s="190">
        <f>IF(ISERROR(A138),NA(),'Daily Series'!E142)</f>
        <v>8647</v>
      </c>
      <c r="C138" s="193">
        <f t="shared" si="10"/>
        <v>9009.1428571428569</v>
      </c>
      <c r="E138" s="189">
        <f>IF('Weekly Series'!B144=0,NA(),'Weekly Series'!B144)</f>
        <v>45236</v>
      </c>
      <c r="F138" s="193">
        <f>IF(ISERROR($E138),NA(),'Weekly Series'!C144)</f>
        <v>120568</v>
      </c>
      <c r="G138" s="193">
        <f>IF(ISERROR($E138),NA(),'Weekly Series'!D144)</f>
        <v>111167</v>
      </c>
      <c r="H138" s="193">
        <f>IF(ISERROR($E138),NA(),'Weekly Series'!E144)</f>
        <v>97888</v>
      </c>
      <c r="J138" s="190">
        <f>IF(ISERROR(A138),NA(),'Daily Series'!P142)</f>
        <v>230</v>
      </c>
      <c r="K138" s="190">
        <f>IF(ISERROR(A138),NA(),'Daily Series'!Q142)</f>
        <v>116</v>
      </c>
      <c r="L138" s="190">
        <f>IF(ISERROR(A138),NA(),'Daily Series'!R142)</f>
        <v>80</v>
      </c>
      <c r="M138" s="193">
        <f t="shared" si="11"/>
        <v>599.28571428571433</v>
      </c>
      <c r="N138" s="193">
        <f t="shared" si="9"/>
        <v>259.28571428571428</v>
      </c>
      <c r="O138" s="193">
        <f t="shared" ref="O138:O201" si="12">AVERAGE(L132:L138)</f>
        <v>240.28571428571428</v>
      </c>
    </row>
    <row r="139" spans="1:15" x14ac:dyDescent="0.2">
      <c r="A139" s="189">
        <f>IF('Daily Series'!B143=0,NA(),'Daily Series'!B143)</f>
        <v>44424</v>
      </c>
      <c r="B139" s="190">
        <f>IF(ISERROR(A139),NA(),'Daily Series'!E143)</f>
        <v>8953</v>
      </c>
      <c r="C139" s="193">
        <f t="shared" si="10"/>
        <v>9018.1428571428569</v>
      </c>
      <c r="E139" s="189">
        <f>IF('Weekly Series'!B145=0,NA(),'Weekly Series'!B145)</f>
        <v>45243</v>
      </c>
      <c r="F139" s="193">
        <f>IF(ISERROR($E139),NA(),'Weekly Series'!C145)</f>
        <v>121289</v>
      </c>
      <c r="G139" s="193">
        <f>IF(ISERROR($E139),NA(),'Weekly Series'!D145)</f>
        <v>111648</v>
      </c>
      <c r="H139" s="193">
        <f>IF(ISERROR($E139),NA(),'Weekly Series'!E145)</f>
        <v>98337</v>
      </c>
      <c r="J139" s="190">
        <f>IF(ISERROR(A139),NA(),'Daily Series'!P143)</f>
        <v>628</v>
      </c>
      <c r="K139" s="190">
        <f>IF(ISERROR(A139),NA(),'Daily Series'!Q143)</f>
        <v>230</v>
      </c>
      <c r="L139" s="190">
        <f>IF(ISERROR(A139),NA(),'Daily Series'!R143)</f>
        <v>208</v>
      </c>
      <c r="M139" s="193">
        <f t="shared" si="11"/>
        <v>603</v>
      </c>
      <c r="N139" s="193">
        <f t="shared" si="9"/>
        <v>257</v>
      </c>
      <c r="O139" s="193">
        <f t="shared" si="12"/>
        <v>233</v>
      </c>
    </row>
    <row r="140" spans="1:15" x14ac:dyDescent="0.2">
      <c r="A140" s="189">
        <f>IF('Daily Series'!B144=0,NA(),'Daily Series'!B144)</f>
        <v>44425</v>
      </c>
      <c r="B140" s="190">
        <f>IF(ISERROR(A140),NA(),'Daily Series'!E144)</f>
        <v>9102</v>
      </c>
      <c r="C140" s="193">
        <f t="shared" si="10"/>
        <v>8989.2857142857138</v>
      </c>
      <c r="E140" s="189">
        <f>IF('Weekly Series'!B146=0,NA(),'Weekly Series'!B146)</f>
        <v>45250</v>
      </c>
      <c r="F140" s="193">
        <f>IF(ISERROR($E140),NA(),'Weekly Series'!C146)</f>
        <v>123164</v>
      </c>
      <c r="G140" s="193">
        <f>IF(ISERROR($E140),NA(),'Weekly Series'!D146)</f>
        <v>113102</v>
      </c>
      <c r="H140" s="193">
        <f>IF(ISERROR($E140),NA(),'Weekly Series'!E146)</f>
        <v>100289</v>
      </c>
      <c r="J140" s="190">
        <f>IF(ISERROR(A140),NA(),'Daily Series'!P144)</f>
        <v>679</v>
      </c>
      <c r="K140" s="190">
        <f>IF(ISERROR(A140),NA(),'Daily Series'!Q144)</f>
        <v>309</v>
      </c>
      <c r="L140" s="190">
        <f>IF(ISERROR(A140),NA(),'Daily Series'!R144)</f>
        <v>278</v>
      </c>
      <c r="M140" s="193">
        <f t="shared" si="11"/>
        <v>599.14285714285711</v>
      </c>
      <c r="N140" s="193">
        <f t="shared" si="9"/>
        <v>258.28571428571428</v>
      </c>
      <c r="O140" s="193">
        <f t="shared" si="12"/>
        <v>231.71428571428572</v>
      </c>
    </row>
    <row r="141" spans="1:15" x14ac:dyDescent="0.2">
      <c r="A141" s="189">
        <f>IF('Daily Series'!B145=0,NA(),'Daily Series'!B145)</f>
        <v>44426</v>
      </c>
      <c r="B141" s="190">
        <f>IF(ISERROR(A141),NA(),'Daily Series'!E145)</f>
        <v>9088</v>
      </c>
      <c r="C141" s="193">
        <f t="shared" si="10"/>
        <v>8935.1428571428569</v>
      </c>
      <c r="E141" s="189">
        <f>IF('Weekly Series'!B147=0,NA(),'Weekly Series'!B147)</f>
        <v>45257</v>
      </c>
      <c r="F141" s="193">
        <f>IF(ISERROR($E141),NA(),'Weekly Series'!C147)</f>
        <v>125324</v>
      </c>
      <c r="G141" s="193">
        <f>IF(ISERROR($E141),NA(),'Weekly Series'!D147)</f>
        <v>115419</v>
      </c>
      <c r="H141" s="193">
        <f>IF(ISERROR($E141),NA(),'Weekly Series'!E147)</f>
        <v>101476</v>
      </c>
      <c r="J141" s="190">
        <f>IF(ISERROR(A141),NA(),'Daily Series'!P145)</f>
        <v>737</v>
      </c>
      <c r="K141" s="190">
        <f>IF(ISERROR(A141),NA(),'Daily Series'!Q145)</f>
        <v>358</v>
      </c>
      <c r="L141" s="190">
        <f>IF(ISERROR(A141),NA(),'Daily Series'!R145)</f>
        <v>260</v>
      </c>
      <c r="M141" s="193">
        <f t="shared" si="11"/>
        <v>592.14285714285711</v>
      </c>
      <c r="N141" s="193">
        <f t="shared" si="9"/>
        <v>259</v>
      </c>
      <c r="O141" s="193">
        <f t="shared" si="12"/>
        <v>222.85714285714286</v>
      </c>
    </row>
    <row r="142" spans="1:15" x14ac:dyDescent="0.2">
      <c r="A142" s="189">
        <f>IF('Daily Series'!B146=0,NA(),'Daily Series'!B146)</f>
        <v>44427</v>
      </c>
      <c r="B142" s="190">
        <f>IF(ISERROR(A142),NA(),'Daily Series'!E146)</f>
        <v>9155</v>
      </c>
      <c r="C142" s="193">
        <f t="shared" si="10"/>
        <v>8946.1428571428569</v>
      </c>
      <c r="E142" s="189">
        <f>IF('Weekly Series'!B148=0,NA(),'Weekly Series'!B148)</f>
        <v>45264</v>
      </c>
      <c r="F142" s="193">
        <f>IF(ISERROR($E142),NA(),'Weekly Series'!C148)</f>
        <v>125915</v>
      </c>
      <c r="G142" s="193">
        <f>IF(ISERROR($E142),NA(),'Weekly Series'!D148)</f>
        <v>115316</v>
      </c>
      <c r="H142" s="193">
        <f>IF(ISERROR($E142),NA(),'Weekly Series'!E148)</f>
        <v>101359</v>
      </c>
      <c r="J142" s="190">
        <f>IF(ISERROR(A142),NA(),'Daily Series'!P146)</f>
        <v>699</v>
      </c>
      <c r="K142" s="190">
        <f>IF(ISERROR(A142),NA(),'Daily Series'!Q146)</f>
        <v>352</v>
      </c>
      <c r="L142" s="190">
        <f>IF(ISERROR(A142),NA(),'Daily Series'!R146)</f>
        <v>263</v>
      </c>
      <c r="M142" s="193">
        <f t="shared" si="11"/>
        <v>582.14285714285711</v>
      </c>
      <c r="N142" s="193">
        <f t="shared" si="9"/>
        <v>261.85714285714283</v>
      </c>
      <c r="O142" s="193">
        <f t="shared" si="12"/>
        <v>215.42857142857142</v>
      </c>
    </row>
    <row r="143" spans="1:15" x14ac:dyDescent="0.2">
      <c r="A143" s="189">
        <f>IF('Daily Series'!B147=0,NA(),'Daily Series'!B147)</f>
        <v>44428</v>
      </c>
      <c r="B143" s="190">
        <f>IF(ISERROR(A143),NA(),'Daily Series'!E147)</f>
        <v>8954</v>
      </c>
      <c r="C143" s="193">
        <f t="shared" si="10"/>
        <v>8934.5714285714294</v>
      </c>
      <c r="E143" s="189">
        <f>IF('Weekly Series'!B149=0,NA(),'Weekly Series'!B149)</f>
        <v>45271</v>
      </c>
      <c r="F143" s="193">
        <f>IF(ISERROR($E143),NA(),'Weekly Series'!C149)</f>
        <v>123622</v>
      </c>
      <c r="G143" s="193">
        <f>IF(ISERROR($E143),NA(),'Weekly Series'!D149)</f>
        <v>113471</v>
      </c>
      <c r="H143" s="193">
        <f>IF(ISERROR($E143),NA(),'Weekly Series'!E149)</f>
        <v>99250</v>
      </c>
      <c r="J143" s="190">
        <f>IF(ISERROR(A143),NA(),'Daily Series'!P147)</f>
        <v>761</v>
      </c>
      <c r="K143" s="190">
        <f>IF(ISERROR(A143),NA(),'Daily Series'!Q147)</f>
        <v>330</v>
      </c>
      <c r="L143" s="190">
        <f>IF(ISERROR(A143),NA(),'Daily Series'!R147)</f>
        <v>276</v>
      </c>
      <c r="M143" s="193">
        <f t="shared" si="11"/>
        <v>581.71428571428567</v>
      </c>
      <c r="N143" s="193">
        <f t="shared" si="9"/>
        <v>264.71428571428572</v>
      </c>
      <c r="O143" s="193">
        <f t="shared" si="12"/>
        <v>212</v>
      </c>
    </row>
    <row r="144" spans="1:15" x14ac:dyDescent="0.2">
      <c r="A144" s="189">
        <f>IF('Daily Series'!B148=0,NA(),'Daily Series'!B148)</f>
        <v>44429</v>
      </c>
      <c r="B144" s="190">
        <f>IF(ISERROR(A144),NA(),'Daily Series'!E148)</f>
        <v>9049</v>
      </c>
      <c r="C144" s="193">
        <f t="shared" si="10"/>
        <v>8992.5714285714294</v>
      </c>
      <c r="E144" s="189">
        <f>IF('Weekly Series'!B150=0,NA(),'Weekly Series'!B150)</f>
        <v>45278</v>
      </c>
      <c r="F144" s="193">
        <f>IF(ISERROR($E144),NA(),'Weekly Series'!C150)</f>
        <v>110758</v>
      </c>
      <c r="G144" s="193">
        <f>IF(ISERROR($E144),NA(),'Weekly Series'!D150)</f>
        <v>101200</v>
      </c>
      <c r="H144" s="193">
        <f>IF(ISERROR($E144),NA(),'Weekly Series'!E150)</f>
        <v>88451</v>
      </c>
      <c r="J144" s="190">
        <f>IF(ISERROR(A144),NA(),'Daily Series'!P148)</f>
        <v>384</v>
      </c>
      <c r="K144" s="190">
        <f>IF(ISERROR(A144),NA(),'Daily Series'!Q148)</f>
        <v>158</v>
      </c>
      <c r="L144" s="190">
        <f>IF(ISERROR(A144),NA(),'Daily Series'!R148)</f>
        <v>151</v>
      </c>
      <c r="M144" s="193">
        <f t="shared" si="11"/>
        <v>588.28571428571433</v>
      </c>
      <c r="N144" s="193">
        <f t="shared" si="9"/>
        <v>264.71428571428572</v>
      </c>
      <c r="O144" s="193">
        <f t="shared" si="12"/>
        <v>216.57142857142858</v>
      </c>
    </row>
    <row r="145" spans="1:15" x14ac:dyDescent="0.2">
      <c r="A145" s="189">
        <f>IF('Daily Series'!B149=0,NA(),'Daily Series'!B149)</f>
        <v>44430</v>
      </c>
      <c r="B145" s="190">
        <f>IF(ISERROR(A145),NA(),'Daily Series'!E149)</f>
        <v>8957</v>
      </c>
      <c r="C145" s="193">
        <f t="shared" si="10"/>
        <v>9036.8571428571431</v>
      </c>
      <c r="E145" s="189">
        <f>IF('Weekly Series'!B151=0,NA(),'Weekly Series'!B151)</f>
        <v>45285</v>
      </c>
      <c r="F145" s="193">
        <f>IF(ISERROR($E145),NA(),'Weekly Series'!C151)</f>
        <v>119151</v>
      </c>
      <c r="G145" s="193">
        <f>IF(ISERROR($E145),NA(),'Weekly Series'!D151)</f>
        <v>110136</v>
      </c>
      <c r="H145" s="193">
        <f>IF(ISERROR($E145),NA(),'Weekly Series'!E151)</f>
        <v>96649</v>
      </c>
      <c r="J145" s="190">
        <f>IF(ISERROR(A145),NA(),'Daily Series'!P149)</f>
        <v>241</v>
      </c>
      <c r="K145" s="190">
        <f>IF(ISERROR(A145),NA(),'Daily Series'!Q149)</f>
        <v>102</v>
      </c>
      <c r="L145" s="190">
        <f>IF(ISERROR(A145),NA(),'Daily Series'!R149)</f>
        <v>62</v>
      </c>
      <c r="M145" s="193">
        <f t="shared" si="11"/>
        <v>589.85714285714289</v>
      </c>
      <c r="N145" s="193">
        <f t="shared" si="9"/>
        <v>262.71428571428572</v>
      </c>
      <c r="O145" s="193">
        <f t="shared" si="12"/>
        <v>214</v>
      </c>
    </row>
    <row r="146" spans="1:15" x14ac:dyDescent="0.2">
      <c r="A146" s="189">
        <f>IF('Daily Series'!B150=0,NA(),'Daily Series'!B150)</f>
        <v>44431</v>
      </c>
      <c r="B146" s="190">
        <f>IF(ISERROR(A146),NA(),'Daily Series'!E150)</f>
        <v>10097</v>
      </c>
      <c r="C146" s="193">
        <f t="shared" si="10"/>
        <v>9200.2857142857138</v>
      </c>
      <c r="E146" s="189">
        <f>IF('Weekly Series'!B152=0,NA(),'Weekly Series'!B152)</f>
        <v>45292</v>
      </c>
      <c r="F146" s="193">
        <f>IF(ISERROR($E146),NA(),'Weekly Series'!C152)</f>
        <v>123897</v>
      </c>
      <c r="G146" s="193">
        <f>IF(ISERROR($E146),NA(),'Weekly Series'!D152)</f>
        <v>114243</v>
      </c>
      <c r="H146" s="193">
        <f>IF(ISERROR($E146),NA(),'Weekly Series'!E152)</f>
        <v>101444</v>
      </c>
      <c r="J146" s="190">
        <f>IF(ISERROR(A146),NA(),'Daily Series'!P150)</f>
        <v>625</v>
      </c>
      <c r="K146" s="190">
        <f>IF(ISERROR(A146),NA(),'Daily Series'!Q150)</f>
        <v>227</v>
      </c>
      <c r="L146" s="190">
        <f>IF(ISERROR(A146),NA(),'Daily Series'!R150)</f>
        <v>231</v>
      </c>
      <c r="M146" s="193">
        <f t="shared" si="11"/>
        <v>589.42857142857144</v>
      </c>
      <c r="N146" s="193">
        <f t="shared" si="9"/>
        <v>262.28571428571428</v>
      </c>
      <c r="O146" s="193">
        <f t="shared" si="12"/>
        <v>217.28571428571428</v>
      </c>
    </row>
    <row r="147" spans="1:15" x14ac:dyDescent="0.2">
      <c r="A147" s="189">
        <f>IF('Daily Series'!B151=0,NA(),'Daily Series'!B151)</f>
        <v>44432</v>
      </c>
      <c r="B147" s="190">
        <f>IF(ISERROR(A147),NA(),'Daily Series'!E151)</f>
        <v>9199</v>
      </c>
      <c r="C147" s="193">
        <f t="shared" si="10"/>
        <v>9214.1428571428569</v>
      </c>
      <c r="E147" s="189">
        <f>IF('Weekly Series'!B153=0,NA(),'Weekly Series'!B153)</f>
        <v>45299</v>
      </c>
      <c r="F147" s="193">
        <f>IF(ISERROR($E147),NA(),'Weekly Series'!C153)</f>
        <v>126973</v>
      </c>
      <c r="G147" s="193">
        <f>IF(ISERROR($E147),NA(),'Weekly Series'!D153)</f>
        <v>116107</v>
      </c>
      <c r="H147" s="193">
        <f>IF(ISERROR($E147),NA(),'Weekly Series'!E153)</f>
        <v>102022</v>
      </c>
      <c r="J147" s="190">
        <f>IF(ISERROR(A147),NA(),'Daily Series'!P151)</f>
        <v>775</v>
      </c>
      <c r="K147" s="190">
        <f>IF(ISERROR(A147),NA(),'Daily Series'!Q151)</f>
        <v>317</v>
      </c>
      <c r="L147" s="190">
        <f>IF(ISERROR(A147),NA(),'Daily Series'!R151)</f>
        <v>340</v>
      </c>
      <c r="M147" s="193">
        <f t="shared" si="11"/>
        <v>603.14285714285711</v>
      </c>
      <c r="N147" s="193">
        <f t="shared" si="9"/>
        <v>263.42857142857144</v>
      </c>
      <c r="O147" s="193">
        <f t="shared" si="12"/>
        <v>226.14285714285714</v>
      </c>
    </row>
    <row r="148" spans="1:15" x14ac:dyDescent="0.2">
      <c r="A148" s="189">
        <f>IF('Daily Series'!B152=0,NA(),'Daily Series'!B152)</f>
        <v>44433</v>
      </c>
      <c r="B148" s="190">
        <f>IF(ISERROR(A148),NA(),'Daily Series'!E152)</f>
        <v>9030</v>
      </c>
      <c r="C148" s="193">
        <f t="shared" si="10"/>
        <v>9205.8571428571431</v>
      </c>
      <c r="E148" s="189">
        <f>IF('Weekly Series'!B154=0,NA(),'Weekly Series'!B154)</f>
        <v>45306</v>
      </c>
      <c r="F148" s="193">
        <f>IF(ISERROR($E148),NA(),'Weekly Series'!C154)</f>
        <v>127864</v>
      </c>
      <c r="G148" s="193">
        <f>IF(ISERROR($E148),NA(),'Weekly Series'!D154)</f>
        <v>116972</v>
      </c>
      <c r="H148" s="193">
        <f>IF(ISERROR($E148),NA(),'Weekly Series'!E154)</f>
        <v>103374</v>
      </c>
      <c r="J148" s="190">
        <f>IF(ISERROR(A148),NA(),'Daily Series'!P152)</f>
        <v>810</v>
      </c>
      <c r="K148" s="190">
        <f>IF(ISERROR(A148),NA(),'Daily Series'!Q152)</f>
        <v>327</v>
      </c>
      <c r="L148" s="190">
        <f>IF(ISERROR(A148),NA(),'Daily Series'!R152)</f>
        <v>285</v>
      </c>
      <c r="M148" s="193">
        <f t="shared" si="11"/>
        <v>613.57142857142856</v>
      </c>
      <c r="N148" s="193">
        <f t="shared" si="9"/>
        <v>259</v>
      </c>
      <c r="O148" s="193">
        <f t="shared" si="12"/>
        <v>229.71428571428572</v>
      </c>
    </row>
    <row r="149" spans="1:15" x14ac:dyDescent="0.2">
      <c r="A149" s="189">
        <f>IF('Daily Series'!B153=0,NA(),'Daily Series'!B153)</f>
        <v>44434</v>
      </c>
      <c r="B149" s="190">
        <f>IF(ISERROR(A149),NA(),'Daily Series'!E153)</f>
        <v>9117</v>
      </c>
      <c r="C149" s="193">
        <f t="shared" si="10"/>
        <v>9200.4285714285706</v>
      </c>
      <c r="E149" s="189">
        <f>IF('Weekly Series'!B155=0,NA(),'Weekly Series'!B155)</f>
        <v>45313</v>
      </c>
      <c r="F149" s="193">
        <f>IF(ISERROR($E149),NA(),'Weekly Series'!C155)</f>
        <v>127640</v>
      </c>
      <c r="G149" s="193">
        <f>IF(ISERROR($E149),NA(),'Weekly Series'!D155)</f>
        <v>116847</v>
      </c>
      <c r="H149" s="193">
        <f>IF(ISERROR($E149),NA(),'Weekly Series'!E155)</f>
        <v>102305</v>
      </c>
      <c r="J149" s="190">
        <f>IF(ISERROR(A149),NA(),'Daily Series'!P153)</f>
        <v>805</v>
      </c>
      <c r="K149" s="190">
        <f>IF(ISERROR(A149),NA(),'Daily Series'!Q153)</f>
        <v>379</v>
      </c>
      <c r="L149" s="190">
        <f>IF(ISERROR(A149),NA(),'Daily Series'!R153)</f>
        <v>306</v>
      </c>
      <c r="M149" s="193">
        <f t="shared" si="11"/>
        <v>628.71428571428567</v>
      </c>
      <c r="N149" s="193">
        <f t="shared" si="9"/>
        <v>262.85714285714283</v>
      </c>
      <c r="O149" s="193">
        <f t="shared" si="12"/>
        <v>235.85714285714286</v>
      </c>
    </row>
    <row r="150" spans="1:15" x14ac:dyDescent="0.2">
      <c r="A150" s="189">
        <f>IF('Daily Series'!B154=0,NA(),'Daily Series'!B154)</f>
        <v>44435</v>
      </c>
      <c r="B150" s="190">
        <f>IF(ISERROR(A150),NA(),'Daily Series'!E154)</f>
        <v>9640</v>
      </c>
      <c r="C150" s="193">
        <f t="shared" si="10"/>
        <v>9298.4285714285706</v>
      </c>
      <c r="E150" s="189">
        <f>IF('Weekly Series'!B156=0,NA(),'Weekly Series'!B156)</f>
        <v>45320</v>
      </c>
      <c r="F150" s="193">
        <f>IF(ISERROR($E150),NA(),'Weekly Series'!C156)</f>
        <v>129853</v>
      </c>
      <c r="G150" s="193">
        <f>IF(ISERROR($E150),NA(),'Weekly Series'!D156)</f>
        <v>118799</v>
      </c>
      <c r="H150" s="193">
        <f>IF(ISERROR($E150),NA(),'Weekly Series'!E156)</f>
        <v>102782</v>
      </c>
      <c r="J150" s="190">
        <f>IF(ISERROR(A150),NA(),'Daily Series'!P154)</f>
        <v>792</v>
      </c>
      <c r="K150" s="190">
        <f>IF(ISERROR(A150),NA(),'Daily Series'!Q154)</f>
        <v>344</v>
      </c>
      <c r="L150" s="190">
        <f>IF(ISERROR(A150),NA(),'Daily Series'!R154)</f>
        <v>284</v>
      </c>
      <c r="M150" s="193">
        <f t="shared" si="11"/>
        <v>633.14285714285711</v>
      </c>
      <c r="N150" s="193">
        <f t="shared" si="9"/>
        <v>264.85714285714283</v>
      </c>
      <c r="O150" s="193">
        <f t="shared" si="12"/>
        <v>237</v>
      </c>
    </row>
    <row r="151" spans="1:15" x14ac:dyDescent="0.2">
      <c r="A151" s="189">
        <f>IF('Daily Series'!B155=0,NA(),'Daily Series'!B155)</f>
        <v>44436</v>
      </c>
      <c r="B151" s="190">
        <f>IF(ISERROR(A151),NA(),'Daily Series'!E155)</f>
        <v>9179</v>
      </c>
      <c r="C151" s="193">
        <f t="shared" si="10"/>
        <v>9317</v>
      </c>
      <c r="E151" s="189">
        <f>IF('Weekly Series'!B157=0,NA(),'Weekly Series'!B157)</f>
        <v>45327</v>
      </c>
      <c r="F151" s="193">
        <f>IF(ISERROR($E151),NA(),'Weekly Series'!C157)</f>
        <v>145621</v>
      </c>
      <c r="G151" s="193">
        <f>IF(ISERROR($E151),NA(),'Weekly Series'!D157)</f>
        <v>135272</v>
      </c>
      <c r="H151" s="193">
        <f>IF(ISERROR($E151),NA(),'Weekly Series'!E157)</f>
        <v>120733</v>
      </c>
      <c r="J151" s="190">
        <f>IF(ISERROR(A151),NA(),'Daily Series'!P155)</f>
        <v>367</v>
      </c>
      <c r="K151" s="190">
        <f>IF(ISERROR(A151),NA(),'Daily Series'!Q155)</f>
        <v>196</v>
      </c>
      <c r="L151" s="190">
        <f>IF(ISERROR(A151),NA(),'Daily Series'!R155)</f>
        <v>148</v>
      </c>
      <c r="M151" s="193">
        <f t="shared" si="11"/>
        <v>630.71428571428567</v>
      </c>
      <c r="N151" s="193">
        <f t="shared" si="9"/>
        <v>270.28571428571428</v>
      </c>
      <c r="O151" s="193">
        <f t="shared" si="12"/>
        <v>236.57142857142858</v>
      </c>
    </row>
    <row r="152" spans="1:15" x14ac:dyDescent="0.2">
      <c r="A152" s="189">
        <f>IF('Daily Series'!B156=0,NA(),'Daily Series'!B156)</f>
        <v>44437</v>
      </c>
      <c r="B152" s="190">
        <f>IF(ISERROR(A152),NA(),'Daily Series'!E156)</f>
        <v>9056</v>
      </c>
      <c r="C152" s="193">
        <f t="shared" si="10"/>
        <v>9331.1428571428569</v>
      </c>
      <c r="E152" s="189">
        <f>IF('Weekly Series'!B158=0,NA(),'Weekly Series'!B158)</f>
        <v>45334</v>
      </c>
      <c r="F152" s="193">
        <f>IF(ISERROR($E152),NA(),'Weekly Series'!C158)</f>
        <v>129845</v>
      </c>
      <c r="G152" s="193">
        <f>IF(ISERROR($E152),NA(),'Weekly Series'!D158)</f>
        <v>119037</v>
      </c>
      <c r="H152" s="193">
        <f>IF(ISERROR($E152),NA(),'Weekly Series'!E158)</f>
        <v>104598</v>
      </c>
      <c r="J152" s="190">
        <f>IF(ISERROR(A152),NA(),'Daily Series'!P156)</f>
        <v>240</v>
      </c>
      <c r="K152" s="190">
        <f>IF(ISERROR(A152),NA(),'Daily Series'!Q156)</f>
        <v>96</v>
      </c>
      <c r="L152" s="190">
        <f>IF(ISERROR(A152),NA(),'Daily Series'!R156)</f>
        <v>106</v>
      </c>
      <c r="M152" s="193">
        <f t="shared" si="11"/>
        <v>630.57142857142856</v>
      </c>
      <c r="N152" s="193">
        <f t="shared" si="9"/>
        <v>269.42857142857144</v>
      </c>
      <c r="O152" s="193">
        <f t="shared" si="12"/>
        <v>242.85714285714286</v>
      </c>
    </row>
    <row r="153" spans="1:15" x14ac:dyDescent="0.2">
      <c r="A153" s="189">
        <f>IF('Daily Series'!B157=0,NA(),'Daily Series'!B157)</f>
        <v>44438</v>
      </c>
      <c r="B153" s="190">
        <f>IF(ISERROR(A153),NA(),'Daily Series'!E157)</f>
        <v>8650</v>
      </c>
      <c r="C153" s="193">
        <f t="shared" si="10"/>
        <v>9124.4285714285706</v>
      </c>
      <c r="E153" s="189">
        <f>IF('Weekly Series'!B159=0,NA(),'Weekly Series'!B159)</f>
        <v>45341</v>
      </c>
      <c r="F153" s="193">
        <f>IF(ISERROR($E153),NA(),'Weekly Series'!C159)</f>
        <v>126889</v>
      </c>
      <c r="G153" s="193">
        <f>IF(ISERROR($E153),NA(),'Weekly Series'!D159)</f>
        <v>117213</v>
      </c>
      <c r="H153" s="193">
        <f>IF(ISERROR($E153),NA(),'Weekly Series'!E159)</f>
        <v>103774</v>
      </c>
      <c r="J153" s="190">
        <f>IF(ISERROR(A153),NA(),'Daily Series'!P157)</f>
        <v>302</v>
      </c>
      <c r="K153" s="190">
        <f>IF(ISERROR(A153),NA(),'Daily Series'!Q157)</f>
        <v>123</v>
      </c>
      <c r="L153" s="190">
        <f>IF(ISERROR(A153),NA(),'Daily Series'!R157)</f>
        <v>115</v>
      </c>
      <c r="M153" s="193">
        <f t="shared" si="11"/>
        <v>584.42857142857144</v>
      </c>
      <c r="N153" s="193">
        <f t="shared" ref="N153:N216" si="13">AVERAGE(K147:K153)</f>
        <v>254.57142857142858</v>
      </c>
      <c r="O153" s="193">
        <f t="shared" si="12"/>
        <v>226.28571428571428</v>
      </c>
    </row>
    <row r="154" spans="1:15" x14ac:dyDescent="0.2">
      <c r="A154" s="189">
        <f>IF('Daily Series'!B158=0,NA(),'Daily Series'!B158)</f>
        <v>44439</v>
      </c>
      <c r="B154" s="190">
        <f>IF(ISERROR(A154),NA(),'Daily Series'!E158)</f>
        <v>9052</v>
      </c>
      <c r="C154" s="193">
        <f t="shared" si="10"/>
        <v>9103.4285714285706</v>
      </c>
      <c r="E154" s="189">
        <f>IF('Weekly Series'!B160=0,NA(),'Weekly Series'!B160)</f>
        <v>45348</v>
      </c>
      <c r="F154" s="193">
        <f>IF(ISERROR($E154),NA(),'Weekly Series'!C160)</f>
        <v>135543</v>
      </c>
      <c r="G154" s="193">
        <f>IF(ISERROR($E154),NA(),'Weekly Series'!D160)</f>
        <v>124935</v>
      </c>
      <c r="H154" s="193">
        <f>IF(ISERROR($E154),NA(),'Weekly Series'!E160)</f>
        <v>111267</v>
      </c>
      <c r="J154" s="190">
        <f>IF(ISERROR(A154),NA(),'Daily Series'!P158)</f>
        <v>596</v>
      </c>
      <c r="K154" s="190">
        <f>IF(ISERROR(A154),NA(),'Daily Series'!Q158)</f>
        <v>238</v>
      </c>
      <c r="L154" s="190">
        <f>IF(ISERROR(A154),NA(),'Daily Series'!R158)</f>
        <v>214</v>
      </c>
      <c r="M154" s="193">
        <f t="shared" si="11"/>
        <v>558.85714285714289</v>
      </c>
      <c r="N154" s="193">
        <f t="shared" si="13"/>
        <v>243.28571428571428</v>
      </c>
      <c r="O154" s="193">
        <f t="shared" si="12"/>
        <v>208.28571428571428</v>
      </c>
    </row>
    <row r="155" spans="1:15" x14ac:dyDescent="0.2">
      <c r="A155" s="189">
        <f>IF('Daily Series'!B159=0,NA(),'Daily Series'!B159)</f>
        <v>44440</v>
      </c>
      <c r="B155" s="190">
        <f>IF(ISERROR(A155),NA(),'Daily Series'!E159)</f>
        <v>9254</v>
      </c>
      <c r="C155" s="193">
        <f t="shared" si="10"/>
        <v>9135.4285714285706</v>
      </c>
      <c r="E155" s="189">
        <f>IF('Weekly Series'!B161=0,NA(),'Weekly Series'!B161)</f>
        <v>45355</v>
      </c>
      <c r="F155" s="193">
        <f>IF(ISERROR($E155),NA(),'Weekly Series'!C161)</f>
        <v>129134</v>
      </c>
      <c r="G155" s="193">
        <f>IF(ISERROR($E155),NA(),'Weekly Series'!D161)</f>
        <v>119241</v>
      </c>
      <c r="H155" s="193">
        <f>IF(ISERROR($E155),NA(),'Weekly Series'!E161)</f>
        <v>106249</v>
      </c>
      <c r="J155" s="190">
        <f>IF(ISERROR(A155),NA(),'Daily Series'!P159)</f>
        <v>718</v>
      </c>
      <c r="K155" s="190">
        <f>IF(ISERROR(A155),NA(),'Daily Series'!Q159)</f>
        <v>317</v>
      </c>
      <c r="L155" s="190">
        <f>IF(ISERROR(A155),NA(),'Daily Series'!R159)</f>
        <v>316</v>
      </c>
      <c r="M155" s="193">
        <f t="shared" si="11"/>
        <v>545.71428571428567</v>
      </c>
      <c r="N155" s="193">
        <f t="shared" si="13"/>
        <v>241.85714285714286</v>
      </c>
      <c r="O155" s="193">
        <f t="shared" si="12"/>
        <v>212.71428571428572</v>
      </c>
    </row>
    <row r="156" spans="1:15" x14ac:dyDescent="0.2">
      <c r="A156" s="189">
        <f>IF('Daily Series'!B160=0,NA(),'Daily Series'!B160)</f>
        <v>44441</v>
      </c>
      <c r="B156" s="190">
        <f>IF(ISERROR(A156),NA(),'Daily Series'!E160)</f>
        <v>9443</v>
      </c>
      <c r="C156" s="193">
        <f t="shared" si="10"/>
        <v>9182</v>
      </c>
      <c r="E156" s="189">
        <f>IF('Weekly Series'!B162=0,NA(),'Weekly Series'!B162)</f>
        <v>45362</v>
      </c>
      <c r="F156" s="193">
        <f>IF(ISERROR($E156),NA(),'Weekly Series'!C162)</f>
        <v>131604</v>
      </c>
      <c r="G156" s="193">
        <f>IF(ISERROR($E156),NA(),'Weekly Series'!D162)</f>
        <v>121352</v>
      </c>
      <c r="H156" s="193">
        <f>IF(ISERROR($E156),NA(),'Weekly Series'!E162)</f>
        <v>107682</v>
      </c>
      <c r="J156" s="190">
        <f>IF(ISERROR(A156),NA(),'Daily Series'!P160)</f>
        <v>771</v>
      </c>
      <c r="K156" s="190">
        <f>IF(ISERROR(A156),NA(),'Daily Series'!Q160)</f>
        <v>304</v>
      </c>
      <c r="L156" s="190">
        <f>IF(ISERROR(A156),NA(),'Daily Series'!R160)</f>
        <v>308</v>
      </c>
      <c r="M156" s="193">
        <f t="shared" si="11"/>
        <v>540.85714285714289</v>
      </c>
      <c r="N156" s="193">
        <f t="shared" si="13"/>
        <v>231.14285714285714</v>
      </c>
      <c r="O156" s="193">
        <f t="shared" si="12"/>
        <v>213</v>
      </c>
    </row>
    <row r="157" spans="1:15" x14ac:dyDescent="0.2">
      <c r="A157" s="189">
        <f>IF('Daily Series'!B161=0,NA(),'Daily Series'!B161)</f>
        <v>44442</v>
      </c>
      <c r="B157" s="190">
        <f>IF(ISERROR(A157),NA(),'Daily Series'!E161)</f>
        <v>9472</v>
      </c>
      <c r="C157" s="193">
        <f t="shared" si="10"/>
        <v>9158</v>
      </c>
      <c r="E157" s="189">
        <f>IF('Weekly Series'!B163=0,NA(),'Weekly Series'!B163)</f>
        <v>45369</v>
      </c>
      <c r="F157" s="193">
        <f>IF(ISERROR($E157),NA(),'Weekly Series'!C163)</f>
        <v>125954</v>
      </c>
      <c r="G157" s="193">
        <f>IF(ISERROR($E157),NA(),'Weekly Series'!D163)</f>
        <v>116274</v>
      </c>
      <c r="H157" s="193">
        <f>IF(ISERROR($E157),NA(),'Weekly Series'!E163)</f>
        <v>102629</v>
      </c>
      <c r="J157" s="190">
        <f>IF(ISERROR(A157),NA(),'Daily Series'!P161)</f>
        <v>742</v>
      </c>
      <c r="K157" s="190">
        <f>IF(ISERROR(A157),NA(),'Daily Series'!Q161)</f>
        <v>315</v>
      </c>
      <c r="L157" s="190">
        <f>IF(ISERROR(A157),NA(),'Daily Series'!R161)</f>
        <v>326</v>
      </c>
      <c r="M157" s="193">
        <f t="shared" si="11"/>
        <v>533.71428571428567</v>
      </c>
      <c r="N157" s="193">
        <f t="shared" si="13"/>
        <v>227</v>
      </c>
      <c r="O157" s="193">
        <f t="shared" si="12"/>
        <v>219</v>
      </c>
    </row>
    <row r="158" spans="1:15" x14ac:dyDescent="0.2">
      <c r="A158" s="189">
        <f>IF('Daily Series'!B162=0,NA(),'Daily Series'!B162)</f>
        <v>44443</v>
      </c>
      <c r="B158" s="190">
        <f>IF(ISERROR(A158),NA(),'Daily Series'!E162)</f>
        <v>9637</v>
      </c>
      <c r="C158" s="193">
        <f t="shared" si="10"/>
        <v>9223.4285714285706</v>
      </c>
      <c r="E158" s="189">
        <f>IF('Weekly Series'!B164=0,NA(),'Weekly Series'!B164)</f>
        <v>45376</v>
      </c>
      <c r="F158" s="193">
        <f>IF(ISERROR($E158),NA(),'Weekly Series'!C164)</f>
        <v>128252</v>
      </c>
      <c r="G158" s="193">
        <f>IF(ISERROR($E158),NA(),'Weekly Series'!D164)</f>
        <v>118916</v>
      </c>
      <c r="H158" s="193">
        <f>IF(ISERROR($E158),NA(),'Weekly Series'!E164)</f>
        <v>105260</v>
      </c>
      <c r="J158" s="190">
        <f>IF(ISERROR(A158),NA(),'Daily Series'!P162)</f>
        <v>324</v>
      </c>
      <c r="K158" s="190">
        <f>IF(ISERROR(A158),NA(),'Daily Series'!Q162)</f>
        <v>149</v>
      </c>
      <c r="L158" s="190">
        <f>IF(ISERROR(A158),NA(),'Daily Series'!R162)</f>
        <v>148</v>
      </c>
      <c r="M158" s="193">
        <f t="shared" si="11"/>
        <v>527.57142857142856</v>
      </c>
      <c r="N158" s="193">
        <f t="shared" si="13"/>
        <v>220.28571428571428</v>
      </c>
      <c r="O158" s="193">
        <f t="shared" si="12"/>
        <v>219</v>
      </c>
    </row>
    <row r="159" spans="1:15" x14ac:dyDescent="0.2">
      <c r="A159" s="189">
        <f>IF('Daily Series'!B163=0,NA(),'Daily Series'!B163)</f>
        <v>44444</v>
      </c>
      <c r="B159" s="190">
        <f>IF(ISERROR(A159),NA(),'Daily Series'!E163)</f>
        <v>9347</v>
      </c>
      <c r="C159" s="193">
        <f t="shared" si="10"/>
        <v>9265</v>
      </c>
      <c r="E159" s="189">
        <f>IF('Weekly Series'!B165=0,NA(),'Weekly Series'!B165)</f>
        <v>45383</v>
      </c>
      <c r="F159" s="193">
        <f>IF(ISERROR($E159),NA(),'Weekly Series'!C165)</f>
        <v>136201</v>
      </c>
      <c r="G159" s="193">
        <f>IF(ISERROR($E159),NA(),'Weekly Series'!D165)</f>
        <v>127526</v>
      </c>
      <c r="H159" s="193">
        <f>IF(ISERROR($E159),NA(),'Weekly Series'!E165)</f>
        <v>113414</v>
      </c>
      <c r="J159" s="190">
        <f>IF(ISERROR(A159),NA(),'Daily Series'!P163)</f>
        <v>246</v>
      </c>
      <c r="K159" s="190">
        <f>IF(ISERROR(A159),NA(),'Daily Series'!Q163)</f>
        <v>117</v>
      </c>
      <c r="L159" s="190">
        <f>IF(ISERROR(A159),NA(),'Daily Series'!R163)</f>
        <v>102</v>
      </c>
      <c r="M159" s="193">
        <f t="shared" si="11"/>
        <v>528.42857142857144</v>
      </c>
      <c r="N159" s="193">
        <f t="shared" si="13"/>
        <v>223.28571428571428</v>
      </c>
      <c r="O159" s="193">
        <f t="shared" si="12"/>
        <v>218.42857142857142</v>
      </c>
    </row>
    <row r="160" spans="1:15" x14ac:dyDescent="0.2">
      <c r="A160" s="189">
        <f>IF('Daily Series'!B164=0,NA(),'Daily Series'!B164)</f>
        <v>44445</v>
      </c>
      <c r="B160" s="190">
        <f>IF(ISERROR(A160),NA(),'Daily Series'!E164)</f>
        <v>9587</v>
      </c>
      <c r="C160" s="193">
        <f t="shared" si="10"/>
        <v>9398.8571428571431</v>
      </c>
      <c r="E160" s="189">
        <f>IF('Weekly Series'!B166=0,NA(),'Weekly Series'!B166)</f>
        <v>45390</v>
      </c>
      <c r="F160" s="193">
        <f>IF(ISERROR($E160),NA(),'Weekly Series'!C166)</f>
        <v>136280</v>
      </c>
      <c r="G160" s="193">
        <f>IF(ISERROR($E160),NA(),'Weekly Series'!D166)</f>
        <v>127112</v>
      </c>
      <c r="H160" s="193">
        <f>IF(ISERROR($E160),NA(),'Weekly Series'!E166)</f>
        <v>114174</v>
      </c>
      <c r="J160" s="190">
        <f>IF(ISERROR(A160),NA(),'Daily Series'!P164)</f>
        <v>637</v>
      </c>
      <c r="K160" s="190">
        <f>IF(ISERROR(A160),NA(),'Daily Series'!Q164)</f>
        <v>276</v>
      </c>
      <c r="L160" s="190">
        <f>IF(ISERROR(A160),NA(),'Daily Series'!R164)</f>
        <v>230</v>
      </c>
      <c r="M160" s="193">
        <f t="shared" si="11"/>
        <v>576.28571428571433</v>
      </c>
      <c r="N160" s="193">
        <f t="shared" si="13"/>
        <v>245.14285714285714</v>
      </c>
      <c r="O160" s="193">
        <f t="shared" si="12"/>
        <v>234.85714285714286</v>
      </c>
    </row>
    <row r="161" spans="1:15" x14ac:dyDescent="0.2">
      <c r="A161" s="189">
        <f>IF('Daily Series'!B165=0,NA(),'Daily Series'!B165)</f>
        <v>44446</v>
      </c>
      <c r="B161" s="190">
        <f>IF(ISERROR(A161),NA(),'Daily Series'!E165)</f>
        <v>9389</v>
      </c>
      <c r="C161" s="193">
        <f t="shared" si="10"/>
        <v>9447</v>
      </c>
      <c r="E161" s="189">
        <f>IF('Weekly Series'!B167=0,NA(),'Weekly Series'!B167)</f>
        <v>45397</v>
      </c>
      <c r="F161" s="193">
        <f>IF(ISERROR($E161),NA(),'Weekly Series'!C167)</f>
        <v>134951</v>
      </c>
      <c r="G161" s="193">
        <f>IF(ISERROR($E161),NA(),'Weekly Series'!D167)</f>
        <v>125307</v>
      </c>
      <c r="H161" s="193">
        <f>IF(ISERROR($E161),NA(),'Weekly Series'!E167)</f>
        <v>113488</v>
      </c>
      <c r="J161" s="190">
        <f>IF(ISERROR(A161),NA(),'Daily Series'!P165)</f>
        <v>780</v>
      </c>
      <c r="K161" s="190">
        <f>IF(ISERROR(A161),NA(),'Daily Series'!Q165)</f>
        <v>309</v>
      </c>
      <c r="L161" s="190">
        <f>IF(ISERROR(A161),NA(),'Daily Series'!R165)</f>
        <v>295</v>
      </c>
      <c r="M161" s="193">
        <f t="shared" si="11"/>
        <v>602.57142857142856</v>
      </c>
      <c r="N161" s="193">
        <f t="shared" si="13"/>
        <v>255.28571428571428</v>
      </c>
      <c r="O161" s="193">
        <f t="shared" si="12"/>
        <v>246.42857142857142</v>
      </c>
    </row>
    <row r="162" spans="1:15" x14ac:dyDescent="0.2">
      <c r="A162" s="189">
        <f>IF('Daily Series'!B166=0,NA(),'Daily Series'!B166)</f>
        <v>44447</v>
      </c>
      <c r="B162" s="190">
        <f>IF(ISERROR(A162),NA(),'Daily Series'!E166)</f>
        <v>9384</v>
      </c>
      <c r="C162" s="193">
        <f t="shared" si="10"/>
        <v>9465.5714285714294</v>
      </c>
      <c r="E162" s="189">
        <f>IF('Weekly Series'!B168=0,NA(),'Weekly Series'!B168)</f>
        <v>45404</v>
      </c>
      <c r="F162" s="193">
        <f>IF(ISERROR($E162),NA(),'Weekly Series'!C168)</f>
        <v>130420</v>
      </c>
      <c r="G162" s="193">
        <f>IF(ISERROR($E162),NA(),'Weekly Series'!D168)</f>
        <v>120895</v>
      </c>
      <c r="H162" s="193">
        <f>IF(ISERROR($E162),NA(),'Weekly Series'!E168)</f>
        <v>108638</v>
      </c>
      <c r="J162" s="190">
        <f>IF(ISERROR(A162),NA(),'Daily Series'!P166)</f>
        <v>792</v>
      </c>
      <c r="K162" s="190">
        <f>IF(ISERROR(A162),NA(),'Daily Series'!Q166)</f>
        <v>337</v>
      </c>
      <c r="L162" s="190">
        <f>IF(ISERROR(A162),NA(),'Daily Series'!R166)</f>
        <v>286</v>
      </c>
      <c r="M162" s="193">
        <f t="shared" si="11"/>
        <v>613.14285714285711</v>
      </c>
      <c r="N162" s="193">
        <f t="shared" si="13"/>
        <v>258.14285714285717</v>
      </c>
      <c r="O162" s="193">
        <f t="shared" si="12"/>
        <v>242.14285714285714</v>
      </c>
    </row>
    <row r="163" spans="1:15" x14ac:dyDescent="0.2">
      <c r="A163" s="189">
        <f>IF('Daily Series'!B167=0,NA(),'Daily Series'!B167)</f>
        <v>44448</v>
      </c>
      <c r="B163" s="190">
        <f>IF(ISERROR(A163),NA(),'Daily Series'!E167)</f>
        <v>9517</v>
      </c>
      <c r="C163" s="193">
        <f t="shared" si="10"/>
        <v>9476.1428571428569</v>
      </c>
      <c r="E163" s="189">
        <f>IF('Weekly Series'!B169=0,NA(),'Weekly Series'!B169)</f>
        <v>45411</v>
      </c>
      <c r="F163" s="193">
        <f>IF(ISERROR($E163),NA(),'Weekly Series'!C169)</f>
        <v>129594</v>
      </c>
      <c r="G163" s="193">
        <f>IF(ISERROR($E163),NA(),'Weekly Series'!D169)</f>
        <v>120304</v>
      </c>
      <c r="H163" s="193">
        <f>IF(ISERROR($E163),NA(),'Weekly Series'!E169)</f>
        <v>108048</v>
      </c>
      <c r="J163" s="190">
        <f>IF(ISERROR(A163),NA(),'Daily Series'!P167)</f>
        <v>730</v>
      </c>
      <c r="K163" s="190">
        <f>IF(ISERROR(A163),NA(),'Daily Series'!Q167)</f>
        <v>360</v>
      </c>
      <c r="L163" s="190">
        <f>IF(ISERROR(A163),NA(),'Daily Series'!R167)</f>
        <v>365</v>
      </c>
      <c r="M163" s="193">
        <f t="shared" si="11"/>
        <v>607.28571428571433</v>
      </c>
      <c r="N163" s="193">
        <f t="shared" si="13"/>
        <v>266.14285714285717</v>
      </c>
      <c r="O163" s="193">
        <f t="shared" si="12"/>
        <v>250.28571428571428</v>
      </c>
    </row>
    <row r="164" spans="1:15" x14ac:dyDescent="0.2">
      <c r="A164" s="189">
        <f>IF('Daily Series'!B168=0,NA(),'Daily Series'!B168)</f>
        <v>44449</v>
      </c>
      <c r="B164" s="190">
        <f>IF(ISERROR(A164),NA(),'Daily Series'!E168)</f>
        <v>9552</v>
      </c>
      <c r="C164" s="193">
        <f t="shared" si="10"/>
        <v>9487.5714285714294</v>
      </c>
      <c r="E164" s="189">
        <f>IF('Weekly Series'!B170=0,NA(),'Weekly Series'!B170)</f>
        <v>45418</v>
      </c>
      <c r="F164" s="193">
        <f>IF(ISERROR($E164),NA(),'Weekly Series'!C170)</f>
        <v>133684</v>
      </c>
      <c r="G164" s="193">
        <f>IF(ISERROR($E164),NA(),'Weekly Series'!D170)</f>
        <v>123878</v>
      </c>
      <c r="H164" s="193">
        <f>IF(ISERROR($E164),NA(),'Weekly Series'!E170)</f>
        <v>111053</v>
      </c>
      <c r="J164" s="190">
        <f>IF(ISERROR(A164),NA(),'Daily Series'!P168)</f>
        <v>741</v>
      </c>
      <c r="K164" s="190">
        <f>IF(ISERROR(A164),NA(),'Daily Series'!Q168)</f>
        <v>327</v>
      </c>
      <c r="L164" s="190">
        <f>IF(ISERROR(A164),NA(),'Daily Series'!R168)</f>
        <v>319</v>
      </c>
      <c r="M164" s="193">
        <f t="shared" si="11"/>
        <v>607.14285714285711</v>
      </c>
      <c r="N164" s="193">
        <f t="shared" si="13"/>
        <v>267.85714285714283</v>
      </c>
      <c r="O164" s="193">
        <f t="shared" si="12"/>
        <v>249.28571428571428</v>
      </c>
    </row>
    <row r="165" spans="1:15" x14ac:dyDescent="0.2">
      <c r="A165" s="189">
        <f>IF('Daily Series'!B169=0,NA(),'Daily Series'!B169)</f>
        <v>44450</v>
      </c>
      <c r="B165" s="190">
        <f>IF(ISERROR(A165),NA(),'Daily Series'!E169)</f>
        <v>8643</v>
      </c>
      <c r="C165" s="193">
        <f t="shared" si="10"/>
        <v>9345.5714285714294</v>
      </c>
      <c r="E165" s="189">
        <f>IF('Weekly Series'!B171=0,NA(),'Weekly Series'!B171)</f>
        <v>45425</v>
      </c>
      <c r="F165" s="193">
        <f>IF(ISERROR($E165),NA(),'Weekly Series'!C171)</f>
        <v>132276</v>
      </c>
      <c r="G165" s="193">
        <f>IF(ISERROR($E165),NA(),'Weekly Series'!D171)</f>
        <v>123145</v>
      </c>
      <c r="H165" s="193">
        <f>IF(ISERROR($E165),NA(),'Weekly Series'!E171)</f>
        <v>110349</v>
      </c>
      <c r="J165" s="190">
        <f>IF(ISERROR(A165),NA(),'Daily Series'!P169)</f>
        <v>327</v>
      </c>
      <c r="K165" s="190">
        <f>IF(ISERROR(A165),NA(),'Daily Series'!Q169)</f>
        <v>149</v>
      </c>
      <c r="L165" s="190">
        <f>IF(ISERROR(A165),NA(),'Daily Series'!R169)</f>
        <v>129</v>
      </c>
      <c r="M165" s="193">
        <f t="shared" si="11"/>
        <v>607.57142857142856</v>
      </c>
      <c r="N165" s="193">
        <f t="shared" si="13"/>
        <v>267.85714285714283</v>
      </c>
      <c r="O165" s="193">
        <f t="shared" si="12"/>
        <v>246.57142857142858</v>
      </c>
    </row>
    <row r="166" spans="1:15" x14ac:dyDescent="0.2">
      <c r="A166" s="189">
        <f>IF('Daily Series'!B170=0,NA(),'Daily Series'!B170)</f>
        <v>44451</v>
      </c>
      <c r="B166" s="190">
        <f>IF(ISERROR(A166),NA(),'Daily Series'!E170)</f>
        <v>9043</v>
      </c>
      <c r="C166" s="193">
        <f t="shared" si="10"/>
        <v>9302.1428571428569</v>
      </c>
      <c r="E166" s="189">
        <f>IF('Weekly Series'!B172=0,NA(),'Weekly Series'!B172)</f>
        <v>45432</v>
      </c>
      <c r="F166" s="193">
        <f>IF(ISERROR($E166),NA(),'Weekly Series'!C172)</f>
        <v>130467</v>
      </c>
      <c r="G166" s="193">
        <f>IF(ISERROR($E166),NA(),'Weekly Series'!D172)</f>
        <v>120861</v>
      </c>
      <c r="H166" s="193">
        <f>IF(ISERROR($E166),NA(),'Weekly Series'!E172)</f>
        <v>108587</v>
      </c>
      <c r="J166" s="190">
        <f>IF(ISERROR(A166),NA(),'Daily Series'!P170)</f>
        <v>222</v>
      </c>
      <c r="K166" s="190">
        <f>IF(ISERROR(A166),NA(),'Daily Series'!Q170)</f>
        <v>122</v>
      </c>
      <c r="L166" s="190">
        <f>IF(ISERROR(A166),NA(),'Daily Series'!R170)</f>
        <v>84</v>
      </c>
      <c r="M166" s="193">
        <f t="shared" si="11"/>
        <v>604.14285714285711</v>
      </c>
      <c r="N166" s="193">
        <f t="shared" si="13"/>
        <v>268.57142857142856</v>
      </c>
      <c r="O166" s="193">
        <f t="shared" si="12"/>
        <v>244</v>
      </c>
    </row>
    <row r="167" spans="1:15" x14ac:dyDescent="0.2">
      <c r="A167" s="189">
        <f>IF('Daily Series'!B171=0,NA(),'Daily Series'!B171)</f>
        <v>44452</v>
      </c>
      <c r="B167" s="190">
        <f>IF(ISERROR(A167),NA(),'Daily Series'!E171)</f>
        <v>9076</v>
      </c>
      <c r="C167" s="193">
        <f t="shared" si="10"/>
        <v>9229.1428571428569</v>
      </c>
      <c r="E167" s="189">
        <f>IF('Weekly Series'!B173=0,NA(),'Weekly Series'!B173)</f>
        <v>45439</v>
      </c>
      <c r="F167" s="193">
        <f>IF(ISERROR($E167),NA(),'Weekly Series'!C173)</f>
        <v>119913</v>
      </c>
      <c r="G167" s="193">
        <f>IF(ISERROR($E167),NA(),'Weekly Series'!D173)</f>
        <v>111972</v>
      </c>
      <c r="H167" s="193">
        <f>IF(ISERROR($E167),NA(),'Weekly Series'!E173)</f>
        <v>99362</v>
      </c>
      <c r="J167" s="190">
        <f>IF(ISERROR(A167),NA(),'Daily Series'!P171)</f>
        <v>552</v>
      </c>
      <c r="K167" s="190">
        <f>IF(ISERROR(A167),NA(),'Daily Series'!Q171)</f>
        <v>258</v>
      </c>
      <c r="L167" s="190">
        <f>IF(ISERROR(A167),NA(),'Daily Series'!R171)</f>
        <v>210</v>
      </c>
      <c r="M167" s="193">
        <f t="shared" si="11"/>
        <v>592</v>
      </c>
      <c r="N167" s="193">
        <f t="shared" si="13"/>
        <v>266</v>
      </c>
      <c r="O167" s="193">
        <f t="shared" si="12"/>
        <v>241.14285714285714</v>
      </c>
    </row>
    <row r="168" spans="1:15" x14ac:dyDescent="0.2">
      <c r="A168" s="189">
        <f>IF('Daily Series'!B172=0,NA(),'Daily Series'!B172)</f>
        <v>44453</v>
      </c>
      <c r="B168" s="190">
        <f>IF(ISERROR(A168),NA(),'Daily Series'!E172)</f>
        <v>9208</v>
      </c>
      <c r="C168" s="193">
        <f t="shared" si="10"/>
        <v>9203.2857142857138</v>
      </c>
      <c r="E168" s="189">
        <f>IF('Weekly Series'!B174=0,NA(),'Weekly Series'!B174)</f>
        <v>45446</v>
      </c>
      <c r="F168" s="193">
        <f>IF(ISERROR($E168),NA(),'Weekly Series'!C174)</f>
        <v>123828</v>
      </c>
      <c r="G168" s="193">
        <f>IF(ISERROR($E168),NA(),'Weekly Series'!D174)</f>
        <v>115221</v>
      </c>
      <c r="H168" s="193">
        <f>IF(ISERROR($E168),NA(),'Weekly Series'!E174)</f>
        <v>103075</v>
      </c>
      <c r="J168" s="190">
        <f>IF(ISERROR(A168),NA(),'Daily Series'!P172)</f>
        <v>684</v>
      </c>
      <c r="K168" s="190">
        <f>IF(ISERROR(A168),NA(),'Daily Series'!Q172)</f>
        <v>325</v>
      </c>
      <c r="L168" s="190">
        <f>IF(ISERROR(A168),NA(),'Daily Series'!R172)</f>
        <v>330</v>
      </c>
      <c r="M168" s="193">
        <f t="shared" si="11"/>
        <v>578.28571428571433</v>
      </c>
      <c r="N168" s="193">
        <f t="shared" si="13"/>
        <v>268.28571428571428</v>
      </c>
      <c r="O168" s="193">
        <f t="shared" si="12"/>
        <v>246.14285714285714</v>
      </c>
    </row>
    <row r="169" spans="1:15" x14ac:dyDescent="0.2">
      <c r="A169" s="189">
        <f>IF('Daily Series'!B173=0,NA(),'Daily Series'!B173)</f>
        <v>44454</v>
      </c>
      <c r="B169" s="190">
        <f>IF(ISERROR(A169),NA(),'Daily Series'!E173)</f>
        <v>9745</v>
      </c>
      <c r="C169" s="193">
        <f t="shared" si="10"/>
        <v>9254.8571428571431</v>
      </c>
      <c r="E169" s="189">
        <f>IF('Weekly Series'!B175=0,NA(),'Weekly Series'!B175)</f>
        <v>45453</v>
      </c>
      <c r="F169" s="193">
        <f>IF(ISERROR($E169),NA(),'Weekly Series'!C175)</f>
        <v>119986</v>
      </c>
      <c r="G169" s="193">
        <f>IF(ISERROR($E169),NA(),'Weekly Series'!D175)</f>
        <v>111212</v>
      </c>
      <c r="H169" s="193">
        <f>IF(ISERROR($E169),NA(),'Weekly Series'!E175)</f>
        <v>99833</v>
      </c>
      <c r="J169" s="190">
        <f>IF(ISERROR(A169),NA(),'Daily Series'!P173)</f>
        <v>768</v>
      </c>
      <c r="K169" s="190">
        <f>IF(ISERROR(A169),NA(),'Daily Series'!Q173)</f>
        <v>337</v>
      </c>
      <c r="L169" s="190">
        <f>IF(ISERROR(A169),NA(),'Daily Series'!R173)</f>
        <v>327</v>
      </c>
      <c r="M169" s="193">
        <f t="shared" si="11"/>
        <v>574.85714285714289</v>
      </c>
      <c r="N169" s="193">
        <f t="shared" si="13"/>
        <v>268.28571428571428</v>
      </c>
      <c r="O169" s="193">
        <f t="shared" si="12"/>
        <v>252</v>
      </c>
    </row>
    <row r="170" spans="1:15" x14ac:dyDescent="0.2">
      <c r="A170" s="189">
        <f>IF('Daily Series'!B174=0,NA(),'Daily Series'!B174)</f>
        <v>44455</v>
      </c>
      <c r="B170" s="190">
        <f>IF(ISERROR(A170),NA(),'Daily Series'!E174)</f>
        <v>9845</v>
      </c>
      <c r="C170" s="193">
        <f t="shared" si="10"/>
        <v>9301.7142857142862</v>
      </c>
      <c r="E170" s="189">
        <f>IF('Weekly Series'!B176=0,NA(),'Weekly Series'!B176)</f>
        <v>45460</v>
      </c>
      <c r="F170" s="193">
        <f>IF(ISERROR($E170),NA(),'Weekly Series'!C176)</f>
        <v>120929</v>
      </c>
      <c r="G170" s="193">
        <f>IF(ISERROR($E170),NA(),'Weekly Series'!D176)</f>
        <v>112290</v>
      </c>
      <c r="H170" s="193">
        <f>IF(ISERROR($E170),NA(),'Weekly Series'!E176)</f>
        <v>100796</v>
      </c>
      <c r="J170" s="190">
        <f>IF(ISERROR(A170),NA(),'Daily Series'!P174)</f>
        <v>776</v>
      </c>
      <c r="K170" s="190">
        <f>IF(ISERROR(A170),NA(),'Daily Series'!Q174)</f>
        <v>367</v>
      </c>
      <c r="L170" s="190">
        <f>IF(ISERROR(A170),NA(),'Daily Series'!R174)</f>
        <v>306</v>
      </c>
      <c r="M170" s="193">
        <f t="shared" si="11"/>
        <v>581.42857142857144</v>
      </c>
      <c r="N170" s="193">
        <f t="shared" si="13"/>
        <v>269.28571428571428</v>
      </c>
      <c r="O170" s="193">
        <f t="shared" si="12"/>
        <v>243.57142857142858</v>
      </c>
    </row>
    <row r="171" spans="1:15" x14ac:dyDescent="0.2">
      <c r="A171" s="189">
        <f>IF('Daily Series'!B175=0,NA(),'Daily Series'!B175)</f>
        <v>44456</v>
      </c>
      <c r="B171" s="190">
        <f>IF(ISERROR(A171),NA(),'Daily Series'!E175)</f>
        <v>9945</v>
      </c>
      <c r="C171" s="193">
        <f t="shared" si="10"/>
        <v>9357.8571428571431</v>
      </c>
      <c r="E171" s="189">
        <f>IF('Weekly Series'!B177=0,NA(),'Weekly Series'!B177)</f>
        <v>45467</v>
      </c>
      <c r="F171" s="193">
        <f>IF(ISERROR($E171),NA(),'Weekly Series'!C177)</f>
        <v>123194</v>
      </c>
      <c r="G171" s="193">
        <f>IF(ISERROR($E171),NA(),'Weekly Series'!D177)</f>
        <v>113530</v>
      </c>
      <c r="H171" s="193">
        <f>IF(ISERROR($E171),NA(),'Weekly Series'!E177)</f>
        <v>100750</v>
      </c>
      <c r="J171" s="190">
        <f>IF(ISERROR(A171),NA(),'Daily Series'!P175)</f>
        <v>698</v>
      </c>
      <c r="K171" s="190">
        <f>IF(ISERROR(A171),NA(),'Daily Series'!Q175)</f>
        <v>339</v>
      </c>
      <c r="L171" s="190">
        <f>IF(ISERROR(A171),NA(),'Daily Series'!R175)</f>
        <v>317</v>
      </c>
      <c r="M171" s="193">
        <f t="shared" si="11"/>
        <v>575.28571428571433</v>
      </c>
      <c r="N171" s="193">
        <f t="shared" si="13"/>
        <v>271</v>
      </c>
      <c r="O171" s="193">
        <f t="shared" si="12"/>
        <v>243.28571428571428</v>
      </c>
    </row>
    <row r="172" spans="1:15" x14ac:dyDescent="0.2">
      <c r="A172" s="189">
        <f>IF('Daily Series'!B176=0,NA(),'Daily Series'!B176)</f>
        <v>44457</v>
      </c>
      <c r="B172" s="190">
        <f>IF(ISERROR(A172),NA(),'Daily Series'!E176)</f>
        <v>10236</v>
      </c>
      <c r="C172" s="193">
        <f t="shared" si="10"/>
        <v>9585.4285714285706</v>
      </c>
      <c r="E172" s="189">
        <f>IF('Weekly Series'!B178=0,NA(),'Weekly Series'!B178)</f>
        <v>45474</v>
      </c>
      <c r="F172" s="193">
        <f>IF(ISERROR($E172),NA(),'Weekly Series'!C178)</f>
        <v>123349</v>
      </c>
      <c r="G172" s="193">
        <f>IF(ISERROR($E172),NA(),'Weekly Series'!D178)</f>
        <v>114405</v>
      </c>
      <c r="H172" s="193">
        <f>IF(ISERROR($E172),NA(),'Weekly Series'!E178)</f>
        <v>102189</v>
      </c>
      <c r="J172" s="190">
        <f>IF(ISERROR(A172),NA(),'Daily Series'!P176)</f>
        <v>353</v>
      </c>
      <c r="K172" s="190">
        <f>IF(ISERROR(A172),NA(),'Daily Series'!Q176)</f>
        <v>193</v>
      </c>
      <c r="L172" s="190">
        <f>IF(ISERROR(A172),NA(),'Daily Series'!R176)</f>
        <v>122</v>
      </c>
      <c r="M172" s="193">
        <f t="shared" si="11"/>
        <v>579</v>
      </c>
      <c r="N172" s="193">
        <f t="shared" si="13"/>
        <v>277.28571428571428</v>
      </c>
      <c r="O172" s="193">
        <f t="shared" si="12"/>
        <v>242.28571428571428</v>
      </c>
    </row>
    <row r="173" spans="1:15" x14ac:dyDescent="0.2">
      <c r="A173" s="189">
        <f>IF('Daily Series'!B177=0,NA(),'Daily Series'!B177)</f>
        <v>44458</v>
      </c>
      <c r="B173" s="190">
        <f>IF(ISERROR(A173),NA(),'Daily Series'!E177)</f>
        <v>10090</v>
      </c>
      <c r="C173" s="193">
        <f t="shared" si="10"/>
        <v>9735</v>
      </c>
      <c r="E173" s="189">
        <f>IF('Weekly Series'!B179=0,NA(),'Weekly Series'!B179)</f>
        <v>45481</v>
      </c>
      <c r="F173" s="193">
        <f>IF(ISERROR($E173),NA(),'Weekly Series'!C179)</f>
        <v>124967</v>
      </c>
      <c r="G173" s="193">
        <f>IF(ISERROR($E173),NA(),'Weekly Series'!D179)</f>
        <v>116194</v>
      </c>
      <c r="H173" s="193">
        <f>IF(ISERROR($E173),NA(),'Weekly Series'!E179)</f>
        <v>103691</v>
      </c>
      <c r="J173" s="190">
        <f>IF(ISERROR(A173),NA(),'Daily Series'!P177)</f>
        <v>232</v>
      </c>
      <c r="K173" s="190">
        <f>IF(ISERROR(A173),NA(),'Daily Series'!Q177)</f>
        <v>119</v>
      </c>
      <c r="L173" s="190">
        <f>IF(ISERROR(A173),NA(),'Daily Series'!R177)</f>
        <v>78</v>
      </c>
      <c r="M173" s="193">
        <f t="shared" si="11"/>
        <v>580.42857142857144</v>
      </c>
      <c r="N173" s="193">
        <f t="shared" si="13"/>
        <v>276.85714285714283</v>
      </c>
      <c r="O173" s="193">
        <f t="shared" si="12"/>
        <v>241.42857142857142</v>
      </c>
    </row>
    <row r="174" spans="1:15" x14ac:dyDescent="0.2">
      <c r="A174" s="189">
        <f>IF('Daily Series'!B178=0,NA(),'Daily Series'!B178)</f>
        <v>44459</v>
      </c>
      <c r="B174" s="190">
        <f>IF(ISERROR(A174),NA(),'Daily Series'!E178)</f>
        <v>9754</v>
      </c>
      <c r="C174" s="193">
        <f t="shared" si="10"/>
        <v>9831.8571428571431</v>
      </c>
      <c r="E174" s="189">
        <f>IF('Weekly Series'!B180=0,NA(),'Weekly Series'!B180)</f>
        <v>45488</v>
      </c>
      <c r="F174" s="193">
        <f>IF(ISERROR($E174),NA(),'Weekly Series'!C180)</f>
        <v>123110</v>
      </c>
      <c r="G174" s="193">
        <f>IF(ISERROR($E174),NA(),'Weekly Series'!D180)</f>
        <v>114376</v>
      </c>
      <c r="H174" s="193">
        <f>IF(ISERROR($E174),NA(),'Weekly Series'!E180)</f>
        <v>102217</v>
      </c>
      <c r="J174" s="190">
        <f>IF(ISERROR(A174),NA(),'Daily Series'!P178)</f>
        <v>655</v>
      </c>
      <c r="K174" s="190">
        <f>IF(ISERROR(A174),NA(),'Daily Series'!Q178)</f>
        <v>265</v>
      </c>
      <c r="L174" s="190">
        <f>IF(ISERROR(A174),NA(),'Daily Series'!R178)</f>
        <v>233</v>
      </c>
      <c r="M174" s="193">
        <f t="shared" si="11"/>
        <v>595.14285714285711</v>
      </c>
      <c r="N174" s="193">
        <f t="shared" si="13"/>
        <v>277.85714285714283</v>
      </c>
      <c r="O174" s="193">
        <f t="shared" si="12"/>
        <v>244.71428571428572</v>
      </c>
    </row>
    <row r="175" spans="1:15" x14ac:dyDescent="0.2">
      <c r="A175" s="189">
        <f>IF('Daily Series'!B179=0,NA(),'Daily Series'!B179)</f>
        <v>44460</v>
      </c>
      <c r="B175" s="190">
        <f>IF(ISERROR(A175),NA(),'Daily Series'!E179)</f>
        <v>10078</v>
      </c>
      <c r="C175" s="193">
        <f t="shared" si="10"/>
        <v>9956.1428571428569</v>
      </c>
      <c r="E175" s="189">
        <f>IF('Weekly Series'!B181=0,NA(),'Weekly Series'!B181)</f>
        <v>45495</v>
      </c>
      <c r="F175" s="193">
        <f>IF(ISERROR($E175),NA(),'Weekly Series'!C181)</f>
        <v>128274</v>
      </c>
      <c r="G175" s="193">
        <f>IF(ISERROR($E175),NA(),'Weekly Series'!D181)</f>
        <v>118980</v>
      </c>
      <c r="H175" s="193">
        <f>IF(ISERROR($E175),NA(),'Weekly Series'!E181)</f>
        <v>106272</v>
      </c>
      <c r="J175" s="190">
        <f>IF(ISERROR(A175),NA(),'Daily Series'!P179)</f>
        <v>790</v>
      </c>
      <c r="K175" s="190">
        <f>IF(ISERROR(A175),NA(),'Daily Series'!Q179)</f>
        <v>336</v>
      </c>
      <c r="L175" s="190">
        <f>IF(ISERROR(A175),NA(),'Daily Series'!R179)</f>
        <v>313</v>
      </c>
      <c r="M175" s="193">
        <f t="shared" si="11"/>
        <v>610.28571428571433</v>
      </c>
      <c r="N175" s="193">
        <f t="shared" si="13"/>
        <v>279.42857142857144</v>
      </c>
      <c r="O175" s="193">
        <f t="shared" si="12"/>
        <v>242.28571428571428</v>
      </c>
    </row>
    <row r="176" spans="1:15" x14ac:dyDescent="0.2">
      <c r="A176" s="189">
        <f>IF('Daily Series'!B180=0,NA(),'Daily Series'!B180)</f>
        <v>44461</v>
      </c>
      <c r="B176" s="190">
        <f>IF(ISERROR(A176),NA(),'Daily Series'!E180)</f>
        <v>9672</v>
      </c>
      <c r="C176" s="193">
        <f t="shared" si="10"/>
        <v>9945.7142857142862</v>
      </c>
      <c r="E176" s="189">
        <f>IF('Weekly Series'!B182=0,NA(),'Weekly Series'!B182)</f>
        <v>45502</v>
      </c>
      <c r="F176" s="193">
        <f>IF(ISERROR($E176),NA(),'Weekly Series'!C182)</f>
        <v>125337</v>
      </c>
      <c r="G176" s="193">
        <f>IF(ISERROR($E176),NA(),'Weekly Series'!D182)</f>
        <v>114632</v>
      </c>
      <c r="H176" s="193">
        <f>IF(ISERROR($E176),NA(),'Weekly Series'!E182)</f>
        <v>102561</v>
      </c>
      <c r="J176" s="190">
        <f>IF(ISERROR(A176),NA(),'Daily Series'!P180)</f>
        <v>770</v>
      </c>
      <c r="K176" s="190">
        <f>IF(ISERROR(A176),NA(),'Daily Series'!Q180)</f>
        <v>320</v>
      </c>
      <c r="L176" s="190">
        <f>IF(ISERROR(A176),NA(),'Daily Series'!R180)</f>
        <v>336</v>
      </c>
      <c r="M176" s="193">
        <f t="shared" si="11"/>
        <v>610.57142857142856</v>
      </c>
      <c r="N176" s="193">
        <f t="shared" si="13"/>
        <v>277</v>
      </c>
      <c r="O176" s="193">
        <f t="shared" si="12"/>
        <v>243.57142857142858</v>
      </c>
    </row>
    <row r="177" spans="1:15" x14ac:dyDescent="0.2">
      <c r="A177" s="189">
        <f>IF('Daily Series'!B181=0,NA(),'Daily Series'!B181)</f>
        <v>44462</v>
      </c>
      <c r="B177" s="190">
        <f>IF(ISERROR(A177),NA(),'Daily Series'!E181)</f>
        <v>9902</v>
      </c>
      <c r="C177" s="193">
        <f t="shared" si="10"/>
        <v>9953.8571428571431</v>
      </c>
      <c r="E177" s="189">
        <f>IF('Weekly Series'!B183=0,NA(),'Weekly Series'!B183)</f>
        <v>45509</v>
      </c>
      <c r="F177" s="193">
        <f>IF(ISERROR($E177),NA(),'Weekly Series'!C183)</f>
        <v>122719</v>
      </c>
      <c r="G177" s="193">
        <f>IF(ISERROR($E177),NA(),'Weekly Series'!D183)</f>
        <v>114251</v>
      </c>
      <c r="H177" s="193">
        <f>IF(ISERROR($E177),NA(),'Weekly Series'!E183)</f>
        <v>102115</v>
      </c>
      <c r="J177" s="190">
        <f>IF(ISERROR(A177),NA(),'Daily Series'!P181)</f>
        <v>784</v>
      </c>
      <c r="K177" s="190">
        <f>IF(ISERROR(A177),NA(),'Daily Series'!Q181)</f>
        <v>356</v>
      </c>
      <c r="L177" s="190">
        <f>IF(ISERROR(A177),NA(),'Daily Series'!R181)</f>
        <v>333</v>
      </c>
      <c r="M177" s="193">
        <f t="shared" si="11"/>
        <v>611.71428571428567</v>
      </c>
      <c r="N177" s="193">
        <f t="shared" si="13"/>
        <v>275.42857142857144</v>
      </c>
      <c r="O177" s="193">
        <f t="shared" si="12"/>
        <v>247.42857142857142</v>
      </c>
    </row>
    <row r="178" spans="1:15" x14ac:dyDescent="0.2">
      <c r="A178" s="189">
        <f>IF('Daily Series'!B182=0,NA(),'Daily Series'!B182)</f>
        <v>44463</v>
      </c>
      <c r="B178" s="190">
        <f>IF(ISERROR(A178),NA(),'Daily Series'!E182)</f>
        <v>9337</v>
      </c>
      <c r="C178" s="193">
        <f t="shared" si="10"/>
        <v>9867</v>
      </c>
      <c r="E178" s="189">
        <f>IF('Weekly Series'!B184=0,NA(),'Weekly Series'!B184)</f>
        <v>45516</v>
      </c>
      <c r="F178" s="193">
        <f>IF(ISERROR($E178),NA(),'Weekly Series'!C184)</f>
        <v>124756</v>
      </c>
      <c r="G178" s="193">
        <f>IF(ISERROR($E178),NA(),'Weekly Series'!D184)</f>
        <v>116687</v>
      </c>
      <c r="H178" s="193">
        <f>IF(ISERROR($E178),NA(),'Weekly Series'!E184)</f>
        <v>104704</v>
      </c>
      <c r="J178" s="190">
        <f>IF(ISERROR(A178),NA(),'Daily Series'!P182)</f>
        <v>785</v>
      </c>
      <c r="K178" s="190">
        <f>IF(ISERROR(A178),NA(),'Daily Series'!Q182)</f>
        <v>346</v>
      </c>
      <c r="L178" s="190">
        <f>IF(ISERROR(A178),NA(),'Daily Series'!R182)</f>
        <v>288</v>
      </c>
      <c r="M178" s="193">
        <f t="shared" si="11"/>
        <v>624.14285714285711</v>
      </c>
      <c r="N178" s="193">
        <f t="shared" si="13"/>
        <v>276.42857142857144</v>
      </c>
      <c r="O178" s="193">
        <f t="shared" si="12"/>
        <v>243.28571428571428</v>
      </c>
    </row>
    <row r="179" spans="1:15" x14ac:dyDescent="0.2">
      <c r="A179" s="189">
        <f>IF('Daily Series'!B183=0,NA(),'Daily Series'!B183)</f>
        <v>44464</v>
      </c>
      <c r="B179" s="190">
        <f>IF(ISERROR(A179),NA(),'Daily Series'!E183)</f>
        <v>9134</v>
      </c>
      <c r="C179" s="193">
        <f t="shared" si="10"/>
        <v>9709.5714285714294</v>
      </c>
      <c r="E179" s="189">
        <f>IF('Weekly Series'!B185=0,NA(),'Weekly Series'!B185)</f>
        <v>45523</v>
      </c>
      <c r="F179" s="193">
        <f>IF(ISERROR($E179),NA(),'Weekly Series'!C185)</f>
        <v>125445</v>
      </c>
      <c r="G179" s="193">
        <f>IF(ISERROR($E179),NA(),'Weekly Series'!D185)</f>
        <v>116326</v>
      </c>
      <c r="H179" s="193">
        <f>IF(ISERROR($E179),NA(),'Weekly Series'!E185)</f>
        <v>104843</v>
      </c>
      <c r="J179" s="190">
        <f>IF(ISERROR(A179),NA(),'Daily Series'!P183)</f>
        <v>350</v>
      </c>
      <c r="K179" s="190">
        <f>IF(ISERROR(A179),NA(),'Daily Series'!Q183)</f>
        <v>162</v>
      </c>
      <c r="L179" s="190">
        <f>IF(ISERROR(A179),NA(),'Daily Series'!R183)</f>
        <v>139</v>
      </c>
      <c r="M179" s="193">
        <f t="shared" si="11"/>
        <v>623.71428571428567</v>
      </c>
      <c r="N179" s="193">
        <f t="shared" si="13"/>
        <v>272</v>
      </c>
      <c r="O179" s="193">
        <f t="shared" si="12"/>
        <v>245.71428571428572</v>
      </c>
    </row>
    <row r="180" spans="1:15" x14ac:dyDescent="0.2">
      <c r="A180" s="189">
        <f>IF('Daily Series'!B184=0,NA(),'Daily Series'!B184)</f>
        <v>44465</v>
      </c>
      <c r="B180" s="190">
        <f>IF(ISERROR(A180),NA(),'Daily Series'!E184)</f>
        <v>9425</v>
      </c>
      <c r="C180" s="193">
        <f t="shared" si="10"/>
        <v>9614.5714285714294</v>
      </c>
      <c r="E180" s="189">
        <f>IF('Weekly Series'!B186=0,NA(),'Weekly Series'!B186)</f>
        <v>45530</v>
      </c>
      <c r="F180" s="193">
        <f>IF(ISERROR($E180),NA(),'Weekly Series'!C186)</f>
        <v>134988</v>
      </c>
      <c r="G180" s="193">
        <f>IF(ISERROR($E180),NA(),'Weekly Series'!D186)</f>
        <v>125611</v>
      </c>
      <c r="H180" s="193">
        <f>IF(ISERROR($E180),NA(),'Weekly Series'!E186)</f>
        <v>112280</v>
      </c>
      <c r="J180" s="190">
        <f>IF(ISERROR(A180),NA(),'Daily Series'!P184)</f>
        <v>252</v>
      </c>
      <c r="K180" s="190">
        <f>IF(ISERROR(A180),NA(),'Daily Series'!Q184)</f>
        <v>107</v>
      </c>
      <c r="L180" s="190">
        <f>IF(ISERROR(A180),NA(),'Daily Series'!R184)</f>
        <v>87</v>
      </c>
      <c r="M180" s="193">
        <f t="shared" si="11"/>
        <v>626.57142857142856</v>
      </c>
      <c r="N180" s="193">
        <f t="shared" si="13"/>
        <v>270.28571428571428</v>
      </c>
      <c r="O180" s="193">
        <f t="shared" si="12"/>
        <v>247</v>
      </c>
    </row>
    <row r="181" spans="1:15" x14ac:dyDescent="0.2">
      <c r="A181" s="189">
        <f>IF('Daily Series'!B185=0,NA(),'Daily Series'!B185)</f>
        <v>44466</v>
      </c>
      <c r="B181" s="190">
        <f>IF(ISERROR(A181),NA(),'Daily Series'!E185)</f>
        <v>10167</v>
      </c>
      <c r="C181" s="193">
        <f t="shared" si="10"/>
        <v>9673.5714285714294</v>
      </c>
      <c r="E181" s="189">
        <f>IF('Weekly Series'!B187=0,NA(),'Weekly Series'!B187)</f>
        <v>45537</v>
      </c>
      <c r="F181" s="193">
        <f>IF(ISERROR($E181),NA(),'Weekly Series'!C187)</f>
        <v>152386</v>
      </c>
      <c r="G181" s="193">
        <f>IF(ISERROR($E181),NA(),'Weekly Series'!D187)</f>
        <v>125134</v>
      </c>
      <c r="H181" s="193">
        <f>IF(ISERROR($E181),NA(),'Weekly Series'!E187)</f>
        <v>111780</v>
      </c>
      <c r="J181" s="190">
        <f>IF(ISERROR(A181),NA(),'Daily Series'!P185)</f>
        <v>597</v>
      </c>
      <c r="K181" s="190">
        <f>IF(ISERROR(A181),NA(),'Daily Series'!Q185)</f>
        <v>225</v>
      </c>
      <c r="L181" s="190">
        <f>IF(ISERROR(A181),NA(),'Daily Series'!R185)</f>
        <v>255</v>
      </c>
      <c r="M181" s="193">
        <f t="shared" si="11"/>
        <v>618.28571428571433</v>
      </c>
      <c r="N181" s="193">
        <f t="shared" si="13"/>
        <v>264.57142857142856</v>
      </c>
      <c r="O181" s="193">
        <f t="shared" si="12"/>
        <v>250.14285714285714</v>
      </c>
    </row>
    <row r="182" spans="1:15" x14ac:dyDescent="0.2">
      <c r="A182" s="189">
        <f>IF('Daily Series'!B186=0,NA(),'Daily Series'!B186)</f>
        <v>44467</v>
      </c>
      <c r="B182" s="190">
        <f>IF(ISERROR(A182),NA(),'Daily Series'!E186)</f>
        <v>10041</v>
      </c>
      <c r="C182" s="193">
        <f t="shared" si="10"/>
        <v>9668.2857142857138</v>
      </c>
      <c r="E182" s="189">
        <f>IF('Weekly Series'!B188=0,NA(),'Weekly Series'!B188)</f>
        <v>45544</v>
      </c>
      <c r="F182" s="193">
        <f>IF(ISERROR($E182),NA(),'Weekly Series'!C188)</f>
        <v>133107</v>
      </c>
      <c r="G182" s="193">
        <f>IF(ISERROR($E182),NA(),'Weekly Series'!D188)</f>
        <v>123934</v>
      </c>
      <c r="H182" s="193">
        <f>IF(ISERROR($E182),NA(),'Weekly Series'!E188)</f>
        <v>112117</v>
      </c>
      <c r="J182" s="190">
        <f>IF(ISERROR(A182),NA(),'Daily Series'!P186)</f>
        <v>797</v>
      </c>
      <c r="K182" s="190">
        <f>IF(ISERROR(A182),NA(),'Daily Series'!Q186)</f>
        <v>321</v>
      </c>
      <c r="L182" s="190">
        <f>IF(ISERROR(A182),NA(),'Daily Series'!R186)</f>
        <v>290</v>
      </c>
      <c r="M182" s="193">
        <f t="shared" si="11"/>
        <v>619.28571428571433</v>
      </c>
      <c r="N182" s="193">
        <f t="shared" si="13"/>
        <v>262.42857142857144</v>
      </c>
      <c r="O182" s="193">
        <f t="shared" si="12"/>
        <v>246.85714285714286</v>
      </c>
    </row>
    <row r="183" spans="1:15" x14ac:dyDescent="0.2">
      <c r="A183" s="189">
        <f>IF('Daily Series'!B187=0,NA(),'Daily Series'!B187)</f>
        <v>44468</v>
      </c>
      <c r="B183" s="190">
        <f>IF(ISERROR(A183),NA(),'Daily Series'!E187)</f>
        <v>9675</v>
      </c>
      <c r="C183" s="193">
        <f t="shared" si="10"/>
        <v>9668.7142857142862</v>
      </c>
      <c r="E183" s="189">
        <f>IF('Weekly Series'!B189=0,NA(),'Weekly Series'!B189)</f>
        <v>45551</v>
      </c>
      <c r="F183" s="193">
        <f>IF(ISERROR($E183),NA(),'Weekly Series'!C189)</f>
        <v>135296</v>
      </c>
      <c r="G183" s="193">
        <f>IF(ISERROR($E183),NA(),'Weekly Series'!D189)</f>
        <v>126148</v>
      </c>
      <c r="H183" s="193">
        <f>IF(ISERROR($E183),NA(),'Weekly Series'!E189)</f>
        <v>113665</v>
      </c>
      <c r="J183" s="190">
        <f>IF(ISERROR(A183),NA(),'Daily Series'!P187)</f>
        <v>880</v>
      </c>
      <c r="K183" s="190">
        <f>IF(ISERROR(A183),NA(),'Daily Series'!Q187)</f>
        <v>309</v>
      </c>
      <c r="L183" s="190">
        <f>IF(ISERROR(A183),NA(),'Daily Series'!R187)</f>
        <v>323</v>
      </c>
      <c r="M183" s="193">
        <f t="shared" si="11"/>
        <v>635</v>
      </c>
      <c r="N183" s="193">
        <f t="shared" si="13"/>
        <v>260.85714285714283</v>
      </c>
      <c r="O183" s="193">
        <f t="shared" si="12"/>
        <v>245</v>
      </c>
    </row>
    <row r="184" spans="1:15" x14ac:dyDescent="0.2">
      <c r="A184" s="189">
        <f>IF('Daily Series'!B188=0,NA(),'Daily Series'!B188)</f>
        <v>44469</v>
      </c>
      <c r="B184" s="190">
        <f>IF(ISERROR(A184),NA(),'Daily Series'!E188)</f>
        <v>9881</v>
      </c>
      <c r="C184" s="193">
        <f t="shared" si="10"/>
        <v>9665.7142857142862</v>
      </c>
      <c r="E184" s="189">
        <f>IF('Weekly Series'!B190=0,NA(),'Weekly Series'!B190)</f>
        <v>45558</v>
      </c>
      <c r="F184" s="193">
        <f>IF(ISERROR($E184),NA(),'Weekly Series'!C190)</f>
        <v>134520</v>
      </c>
      <c r="G184" s="193">
        <f>IF(ISERROR($E184),NA(),'Weekly Series'!D190)</f>
        <v>124961</v>
      </c>
      <c r="H184" s="193">
        <f>IF(ISERROR($E184),NA(),'Weekly Series'!E190)</f>
        <v>112462</v>
      </c>
      <c r="J184" s="190">
        <f>IF(ISERROR(A184),NA(),'Daily Series'!P188)</f>
        <v>772</v>
      </c>
      <c r="K184" s="190">
        <f>IF(ISERROR(A184),NA(),'Daily Series'!Q188)</f>
        <v>340</v>
      </c>
      <c r="L184" s="190">
        <f>IF(ISERROR(A184),NA(),'Daily Series'!R188)</f>
        <v>307</v>
      </c>
      <c r="M184" s="193">
        <f t="shared" si="11"/>
        <v>633.28571428571433</v>
      </c>
      <c r="N184" s="193">
        <f t="shared" si="13"/>
        <v>258.57142857142856</v>
      </c>
      <c r="O184" s="193">
        <f t="shared" si="12"/>
        <v>241.28571428571428</v>
      </c>
    </row>
    <row r="185" spans="1:15" x14ac:dyDescent="0.2">
      <c r="A185" s="189">
        <f>IF('Daily Series'!B189=0,NA(),'Daily Series'!B189)</f>
        <v>44470</v>
      </c>
      <c r="B185" s="190">
        <f>IF(ISERROR(A185),NA(),'Daily Series'!E189)</f>
        <v>9907</v>
      </c>
      <c r="C185" s="193">
        <f t="shared" si="10"/>
        <v>9747.1428571428569</v>
      </c>
      <c r="E185" s="189">
        <f>IF('Weekly Series'!B191=0,NA(),'Weekly Series'!B191)</f>
        <v>45565</v>
      </c>
      <c r="F185" s="193">
        <f>IF(ISERROR($E185),NA(),'Weekly Series'!C191)</f>
        <v>132310</v>
      </c>
      <c r="G185" s="193">
        <f>IF(ISERROR($E185),NA(),'Weekly Series'!D191)</f>
        <v>123236</v>
      </c>
      <c r="H185" s="193">
        <f>IF(ISERROR($E185),NA(),'Weekly Series'!E191)</f>
        <v>110853</v>
      </c>
      <c r="J185" s="190">
        <f>IF(ISERROR(A185),NA(),'Daily Series'!P189)</f>
        <v>760</v>
      </c>
      <c r="K185" s="190">
        <f>IF(ISERROR(A185),NA(),'Daily Series'!Q189)</f>
        <v>328</v>
      </c>
      <c r="L185" s="190">
        <f>IF(ISERROR(A185),NA(),'Daily Series'!R189)</f>
        <v>272</v>
      </c>
      <c r="M185" s="193">
        <f t="shared" si="11"/>
        <v>629.71428571428567</v>
      </c>
      <c r="N185" s="193">
        <f t="shared" si="13"/>
        <v>256</v>
      </c>
      <c r="O185" s="193">
        <f t="shared" si="12"/>
        <v>239</v>
      </c>
    </row>
    <row r="186" spans="1:15" x14ac:dyDescent="0.2">
      <c r="A186" s="189">
        <f>IF('Daily Series'!B190=0,NA(),'Daily Series'!B190)</f>
        <v>44471</v>
      </c>
      <c r="B186" s="190">
        <f>IF(ISERROR(A186),NA(),'Daily Series'!E190)</f>
        <v>9610</v>
      </c>
      <c r="C186" s="193">
        <f t="shared" si="10"/>
        <v>9815.1428571428569</v>
      </c>
      <c r="E186" s="189">
        <f>IF('Weekly Series'!B192=0,NA(),'Weekly Series'!B192)</f>
        <v>45572</v>
      </c>
      <c r="F186" s="193">
        <f>IF(ISERROR($E186),NA(),'Weekly Series'!C192)</f>
        <v>127794</v>
      </c>
      <c r="G186" s="193">
        <f>IF(ISERROR($E186),NA(),'Weekly Series'!D192)</f>
        <v>118519</v>
      </c>
      <c r="H186" s="193">
        <f>IF(ISERROR($E186),NA(),'Weekly Series'!E192)</f>
        <v>107042</v>
      </c>
      <c r="J186" s="190">
        <f>IF(ISERROR(A186),NA(),'Daily Series'!P190)</f>
        <v>362</v>
      </c>
      <c r="K186" s="190">
        <f>IF(ISERROR(A186),NA(),'Daily Series'!Q190)</f>
        <v>176</v>
      </c>
      <c r="L186" s="190">
        <f>IF(ISERROR(A186),NA(),'Daily Series'!R190)</f>
        <v>148</v>
      </c>
      <c r="M186" s="193">
        <f t="shared" si="11"/>
        <v>631.42857142857144</v>
      </c>
      <c r="N186" s="193">
        <f t="shared" si="13"/>
        <v>258</v>
      </c>
      <c r="O186" s="193">
        <f t="shared" si="12"/>
        <v>240.28571428571428</v>
      </c>
    </row>
    <row r="187" spans="1:15" x14ac:dyDescent="0.2">
      <c r="A187" s="189">
        <f>IF('Daily Series'!B191=0,NA(),'Daily Series'!B191)</f>
        <v>44472</v>
      </c>
      <c r="B187" s="190">
        <f>IF(ISERROR(A187),NA(),'Daily Series'!E191)</f>
        <v>9407</v>
      </c>
      <c r="C187" s="193">
        <f t="shared" si="10"/>
        <v>9812.5714285714294</v>
      </c>
      <c r="E187" s="189">
        <f>IF('Weekly Series'!B193=0,NA(),'Weekly Series'!B193)</f>
        <v>45579</v>
      </c>
      <c r="F187" s="193">
        <f>IF(ISERROR($E187),NA(),'Weekly Series'!C193)</f>
        <v>128888</v>
      </c>
      <c r="G187" s="193">
        <f>IF(ISERROR($E187),NA(),'Weekly Series'!D193)</f>
        <v>118537</v>
      </c>
      <c r="H187" s="193">
        <f>IF(ISERROR($E187),NA(),'Weekly Series'!E193)</f>
        <v>105946</v>
      </c>
      <c r="J187" s="190">
        <f>IF(ISERROR(A187),NA(),'Daily Series'!P191)</f>
        <v>214</v>
      </c>
      <c r="K187" s="190">
        <f>IF(ISERROR(A187),NA(),'Daily Series'!Q191)</f>
        <v>105</v>
      </c>
      <c r="L187" s="190">
        <f>IF(ISERROR(A187),NA(),'Daily Series'!R191)</f>
        <v>64</v>
      </c>
      <c r="M187" s="193">
        <f t="shared" si="11"/>
        <v>626</v>
      </c>
      <c r="N187" s="193">
        <f t="shared" si="13"/>
        <v>257.71428571428572</v>
      </c>
      <c r="O187" s="193">
        <f t="shared" si="12"/>
        <v>237</v>
      </c>
    </row>
    <row r="188" spans="1:15" x14ac:dyDescent="0.2">
      <c r="A188" s="189">
        <f>IF('Daily Series'!B192=0,NA(),'Daily Series'!B192)</f>
        <v>44473</v>
      </c>
      <c r="B188" s="190">
        <f>IF(ISERROR(A188),NA(),'Daily Series'!E192)</f>
        <v>9619</v>
      </c>
      <c r="C188" s="193">
        <f t="shared" si="10"/>
        <v>9734.2857142857138</v>
      </c>
      <c r="E188" s="189">
        <f>IF('Weekly Series'!B194=0,NA(),'Weekly Series'!B194)</f>
        <v>45586</v>
      </c>
      <c r="F188" s="193">
        <f>IF(ISERROR($E188),NA(),'Weekly Series'!C194)</f>
        <v>142800</v>
      </c>
      <c r="G188" s="193">
        <f>IF(ISERROR($E188),NA(),'Weekly Series'!D194)</f>
        <v>115542</v>
      </c>
      <c r="H188" s="193">
        <f>IF(ISERROR($E188),NA(),'Weekly Series'!E194)</f>
        <v>102821</v>
      </c>
      <c r="J188" s="190">
        <f>IF(ISERROR(A188),NA(),'Daily Series'!P192)</f>
        <v>621</v>
      </c>
      <c r="K188" s="190">
        <f>IF(ISERROR(A188),NA(),'Daily Series'!Q192)</f>
        <v>235</v>
      </c>
      <c r="L188" s="190">
        <f>IF(ISERROR(A188),NA(),'Daily Series'!R192)</f>
        <v>258</v>
      </c>
      <c r="M188" s="193">
        <f t="shared" si="11"/>
        <v>629.42857142857144</v>
      </c>
      <c r="N188" s="193">
        <f t="shared" si="13"/>
        <v>259.14285714285717</v>
      </c>
      <c r="O188" s="193">
        <f t="shared" si="12"/>
        <v>237.42857142857142</v>
      </c>
    </row>
    <row r="189" spans="1:15" x14ac:dyDescent="0.2">
      <c r="A189" s="189">
        <f>IF('Daily Series'!B193=0,NA(),'Daily Series'!B193)</f>
        <v>44474</v>
      </c>
      <c r="B189" s="190">
        <f>IF(ISERROR(A189),NA(),'Daily Series'!E193)</f>
        <v>9841</v>
      </c>
      <c r="C189" s="193">
        <f t="shared" si="10"/>
        <v>9705.7142857142862</v>
      </c>
      <c r="E189" s="189">
        <f>IF('Weekly Series'!B195=0,NA(),'Weekly Series'!B195)</f>
        <v>45593</v>
      </c>
      <c r="F189" s="193">
        <f>IF(ISERROR($E189),NA(),'Weekly Series'!C195)</f>
        <v>134638</v>
      </c>
      <c r="G189" s="193">
        <f>IF(ISERROR($E189),NA(),'Weekly Series'!D195)</f>
        <v>124830</v>
      </c>
      <c r="H189" s="193">
        <f>IF(ISERROR($E189),NA(),'Weekly Series'!E195)</f>
        <v>111916</v>
      </c>
      <c r="J189" s="190">
        <f>IF(ISERROR(A189),NA(),'Daily Series'!P193)</f>
        <v>702</v>
      </c>
      <c r="K189" s="190">
        <f>IF(ISERROR(A189),NA(),'Daily Series'!Q193)</f>
        <v>331</v>
      </c>
      <c r="L189" s="190">
        <f>IF(ISERROR(A189),NA(),'Daily Series'!R193)</f>
        <v>266</v>
      </c>
      <c r="M189" s="193">
        <f t="shared" si="11"/>
        <v>615.85714285714289</v>
      </c>
      <c r="N189" s="193">
        <f t="shared" si="13"/>
        <v>260.57142857142856</v>
      </c>
      <c r="O189" s="193">
        <f t="shared" si="12"/>
        <v>234</v>
      </c>
    </row>
    <row r="190" spans="1:15" x14ac:dyDescent="0.2">
      <c r="A190" s="189">
        <f>IF('Daily Series'!B194=0,NA(),'Daily Series'!B194)</f>
        <v>44475</v>
      </c>
      <c r="B190" s="190">
        <f>IF(ISERROR(A190),NA(),'Daily Series'!E194)</f>
        <v>9533</v>
      </c>
      <c r="C190" s="193">
        <f t="shared" si="10"/>
        <v>9685.4285714285706</v>
      </c>
      <c r="E190" s="189">
        <f>IF('Weekly Series'!B196=0,NA(),'Weekly Series'!B196)</f>
        <v>45600</v>
      </c>
      <c r="F190" s="193">
        <f>IF(ISERROR($E190),NA(),'Weekly Series'!C196)</f>
        <v>130918</v>
      </c>
      <c r="G190" s="193">
        <f>IF(ISERROR($E190),NA(),'Weekly Series'!D196)</f>
        <v>122062</v>
      </c>
      <c r="H190" s="193">
        <f>IF(ISERROR($E190),NA(),'Weekly Series'!E196)</f>
        <v>108488</v>
      </c>
      <c r="J190" s="190">
        <f>IF(ISERROR(A190),NA(),'Daily Series'!P194)</f>
        <v>810</v>
      </c>
      <c r="K190" s="190">
        <f>IF(ISERROR(A190),NA(),'Daily Series'!Q194)</f>
        <v>321</v>
      </c>
      <c r="L190" s="190">
        <f>IF(ISERROR(A190),NA(),'Daily Series'!R194)</f>
        <v>317</v>
      </c>
      <c r="M190" s="193">
        <f t="shared" si="11"/>
        <v>605.85714285714289</v>
      </c>
      <c r="N190" s="193">
        <f t="shared" si="13"/>
        <v>262.28571428571428</v>
      </c>
      <c r="O190" s="193">
        <f t="shared" si="12"/>
        <v>233.14285714285714</v>
      </c>
    </row>
    <row r="191" spans="1:15" x14ac:dyDescent="0.2">
      <c r="A191" s="189">
        <f>IF('Daily Series'!B195=0,NA(),'Daily Series'!B195)</f>
        <v>44476</v>
      </c>
      <c r="B191" s="190">
        <f>IF(ISERROR(A191),NA(),'Daily Series'!E195)</f>
        <v>9578</v>
      </c>
      <c r="C191" s="193">
        <f t="shared" si="10"/>
        <v>9642.1428571428569</v>
      </c>
      <c r="E191" s="189">
        <f>IF('Weekly Series'!B197=0,NA(),'Weekly Series'!B197)</f>
        <v>45607</v>
      </c>
      <c r="F191" s="193">
        <f>IF(ISERROR($E191),NA(),'Weekly Series'!C197)</f>
        <v>130736</v>
      </c>
      <c r="G191" s="193">
        <f>IF(ISERROR($E191),NA(),'Weekly Series'!D197)</f>
        <v>121378</v>
      </c>
      <c r="H191" s="193">
        <f>IF(ISERROR($E191),NA(),'Weekly Series'!E197)</f>
        <v>106339</v>
      </c>
      <c r="J191" s="190">
        <f>IF(ISERROR(A191),NA(),'Daily Series'!P195)</f>
        <v>789</v>
      </c>
      <c r="K191" s="190">
        <f>IF(ISERROR(A191),NA(),'Daily Series'!Q195)</f>
        <v>325</v>
      </c>
      <c r="L191" s="190">
        <f>IF(ISERROR(A191),NA(),'Daily Series'!R195)</f>
        <v>318</v>
      </c>
      <c r="M191" s="193">
        <f t="shared" si="11"/>
        <v>608.28571428571433</v>
      </c>
      <c r="N191" s="193">
        <f t="shared" si="13"/>
        <v>260.14285714285717</v>
      </c>
      <c r="O191" s="193">
        <f t="shared" si="12"/>
        <v>234.71428571428572</v>
      </c>
    </row>
    <row r="192" spans="1:15" x14ac:dyDescent="0.2">
      <c r="A192" s="189">
        <f>IF('Daily Series'!B196=0,NA(),'Daily Series'!B196)</f>
        <v>44477</v>
      </c>
      <c r="B192" s="190">
        <f>IF(ISERROR(A192),NA(),'Daily Series'!E196)</f>
        <v>9822</v>
      </c>
      <c r="C192" s="193">
        <f t="shared" si="10"/>
        <v>9630</v>
      </c>
      <c r="E192" s="189">
        <f>IF('Weekly Series'!B198=0,NA(),'Weekly Series'!B198)</f>
        <v>45614</v>
      </c>
      <c r="F192" s="193">
        <f>IF(ISERROR($E192),NA(),'Weekly Series'!C198)</f>
        <v>128592</v>
      </c>
      <c r="G192" s="193">
        <f>IF(ISERROR($E192),NA(),'Weekly Series'!D198)</f>
        <v>118915</v>
      </c>
      <c r="H192" s="193">
        <f>IF(ISERROR($E192),NA(),'Weekly Series'!E198)</f>
        <v>107072</v>
      </c>
      <c r="J192" s="190">
        <f>IF(ISERROR(A192),NA(),'Daily Series'!P196)</f>
        <v>799</v>
      </c>
      <c r="K192" s="190">
        <f>IF(ISERROR(A192),NA(),'Daily Series'!Q196)</f>
        <v>340</v>
      </c>
      <c r="L192" s="190">
        <f>IF(ISERROR(A192),NA(),'Daily Series'!R196)</f>
        <v>324</v>
      </c>
      <c r="M192" s="193">
        <f t="shared" si="11"/>
        <v>613.85714285714289</v>
      </c>
      <c r="N192" s="193">
        <f t="shared" si="13"/>
        <v>261.85714285714283</v>
      </c>
      <c r="O192" s="193">
        <f t="shared" si="12"/>
        <v>242.14285714285714</v>
      </c>
    </row>
    <row r="193" spans="1:15" x14ac:dyDescent="0.2">
      <c r="A193" s="189">
        <f>IF('Daily Series'!B197=0,NA(),'Daily Series'!B197)</f>
        <v>44478</v>
      </c>
      <c r="B193" s="190">
        <f>IF(ISERROR(A193),NA(),'Daily Series'!E197)</f>
        <v>9147</v>
      </c>
      <c r="C193" s="193">
        <f t="shared" si="10"/>
        <v>9563.8571428571431</v>
      </c>
      <c r="E193" s="189">
        <f>IF('Weekly Series'!B199=0,NA(),'Weekly Series'!B199)</f>
        <v>45621</v>
      </c>
      <c r="F193" s="193">
        <f>IF(ISERROR($E193),NA(),'Weekly Series'!C199)</f>
        <v>125568</v>
      </c>
      <c r="G193" s="193">
        <f>IF(ISERROR($E193),NA(),'Weekly Series'!D199)</f>
        <v>115621</v>
      </c>
      <c r="H193" s="193">
        <f>IF(ISERROR($E193),NA(),'Weekly Series'!E199)</f>
        <v>103582</v>
      </c>
      <c r="J193" s="190">
        <f>IF(ISERROR(A193),NA(),'Daily Series'!P197)</f>
        <v>349</v>
      </c>
      <c r="K193" s="190">
        <f>IF(ISERROR(A193),NA(),'Daily Series'!Q197)</f>
        <v>161</v>
      </c>
      <c r="L193" s="190">
        <f>IF(ISERROR(A193),NA(),'Daily Series'!R197)</f>
        <v>116</v>
      </c>
      <c r="M193" s="193">
        <f t="shared" si="11"/>
        <v>612</v>
      </c>
      <c r="N193" s="193">
        <f t="shared" si="13"/>
        <v>259.71428571428572</v>
      </c>
      <c r="O193" s="193">
        <f t="shared" si="12"/>
        <v>237.57142857142858</v>
      </c>
    </row>
    <row r="194" spans="1:15" x14ac:dyDescent="0.2">
      <c r="A194" s="189">
        <f>IF('Daily Series'!B198=0,NA(),'Daily Series'!B198)</f>
        <v>44479</v>
      </c>
      <c r="B194" s="190">
        <f>IF(ISERROR(A194),NA(),'Daily Series'!E198)</f>
        <v>9610</v>
      </c>
      <c r="C194" s="193">
        <f t="shared" si="10"/>
        <v>9592.8571428571431</v>
      </c>
      <c r="E194" s="189">
        <f>IF('Weekly Series'!B200=0,NA(),'Weekly Series'!B200)</f>
        <v>45628</v>
      </c>
      <c r="F194" s="193">
        <f>IF(ISERROR($E194),NA(),'Weekly Series'!C200)</f>
        <v>124151</v>
      </c>
      <c r="G194" s="193">
        <f>IF(ISERROR($E194),NA(),'Weekly Series'!D200)</f>
        <v>114164</v>
      </c>
      <c r="H194" s="193">
        <f>IF(ISERROR($E194),NA(),'Weekly Series'!E200)</f>
        <v>101685</v>
      </c>
      <c r="J194" s="190">
        <f>IF(ISERROR(A194),NA(),'Daily Series'!P198)</f>
        <v>195</v>
      </c>
      <c r="K194" s="190">
        <f>IF(ISERROR(A194),NA(),'Daily Series'!Q198)</f>
        <v>101</v>
      </c>
      <c r="L194" s="190">
        <f>IF(ISERROR(A194),NA(),'Daily Series'!R198)</f>
        <v>84</v>
      </c>
      <c r="M194" s="193">
        <f t="shared" si="11"/>
        <v>609.28571428571433</v>
      </c>
      <c r="N194" s="193">
        <f t="shared" si="13"/>
        <v>259.14285714285717</v>
      </c>
      <c r="O194" s="193">
        <f t="shared" si="12"/>
        <v>240.42857142857142</v>
      </c>
    </row>
    <row r="195" spans="1:15" x14ac:dyDescent="0.2">
      <c r="A195" s="189">
        <f>IF('Daily Series'!B199=0,NA(),'Daily Series'!B199)</f>
        <v>44480</v>
      </c>
      <c r="B195" s="190">
        <f>IF(ISERROR(A195),NA(),'Daily Series'!E199)</f>
        <v>9604</v>
      </c>
      <c r="C195" s="193">
        <f t="shared" si="10"/>
        <v>9590.7142857142862</v>
      </c>
      <c r="E195" s="189">
        <f>IF('Weekly Series'!B201=0,NA(),'Weekly Series'!B201)</f>
        <v>45635</v>
      </c>
      <c r="F195" s="193">
        <f>IF(ISERROR($E195),NA(),'Weekly Series'!C201)</f>
        <v>122817</v>
      </c>
      <c r="G195" s="193">
        <f>IF(ISERROR($E195),NA(),'Weekly Series'!D201)</f>
        <v>113068</v>
      </c>
      <c r="H195" s="193">
        <f>IF(ISERROR($E195),NA(),'Weekly Series'!E201)</f>
        <v>99440</v>
      </c>
      <c r="J195" s="190">
        <f>IF(ISERROR(A195),NA(),'Daily Series'!P199)</f>
        <v>614</v>
      </c>
      <c r="K195" s="190">
        <f>IF(ISERROR(A195),NA(),'Daily Series'!Q199)</f>
        <v>267</v>
      </c>
      <c r="L195" s="190">
        <f>IF(ISERROR(A195),NA(),'Daily Series'!R199)</f>
        <v>242</v>
      </c>
      <c r="M195" s="193">
        <f t="shared" si="11"/>
        <v>608.28571428571433</v>
      </c>
      <c r="N195" s="193">
        <f t="shared" si="13"/>
        <v>263.71428571428572</v>
      </c>
      <c r="O195" s="193">
        <f t="shared" si="12"/>
        <v>238.14285714285714</v>
      </c>
    </row>
    <row r="196" spans="1:15" x14ac:dyDescent="0.2">
      <c r="A196" s="189">
        <f>IF('Daily Series'!B200=0,NA(),'Daily Series'!B200)</f>
        <v>44481</v>
      </c>
      <c r="B196" s="190">
        <f>IF(ISERROR(A196),NA(),'Daily Series'!E200)</f>
        <v>9891</v>
      </c>
      <c r="C196" s="193">
        <f t="shared" si="10"/>
        <v>9597.8571428571431</v>
      </c>
      <c r="E196" s="189">
        <f>IF('Weekly Series'!B202=0,NA(),'Weekly Series'!B202)</f>
        <v>45642</v>
      </c>
      <c r="F196" s="193">
        <f>IF(ISERROR($E196),NA(),'Weekly Series'!C202)</f>
        <v>115270</v>
      </c>
      <c r="G196" s="193">
        <f>IF(ISERROR($E196),NA(),'Weekly Series'!D202)</f>
        <v>105899</v>
      </c>
      <c r="H196" s="193">
        <f>IF(ISERROR($E196),NA(),'Weekly Series'!E202)</f>
        <v>93999</v>
      </c>
      <c r="J196" s="190">
        <f>IF(ISERROR(A196),NA(),'Daily Series'!P200)</f>
        <v>806</v>
      </c>
      <c r="K196" s="190">
        <f>IF(ISERROR(A196),NA(),'Daily Series'!Q200)</f>
        <v>302</v>
      </c>
      <c r="L196" s="190">
        <f>IF(ISERROR(A196),NA(),'Daily Series'!R200)</f>
        <v>310</v>
      </c>
      <c r="M196" s="193">
        <f t="shared" si="11"/>
        <v>623.14285714285711</v>
      </c>
      <c r="N196" s="193">
        <f t="shared" si="13"/>
        <v>259.57142857142856</v>
      </c>
      <c r="O196" s="193">
        <f t="shared" si="12"/>
        <v>244.42857142857142</v>
      </c>
    </row>
    <row r="197" spans="1:15" x14ac:dyDescent="0.2">
      <c r="A197" s="189">
        <f>IF('Daily Series'!B201=0,NA(),'Daily Series'!B201)</f>
        <v>44482</v>
      </c>
      <c r="B197" s="190">
        <f>IF(ISERROR(A197),NA(),'Daily Series'!E201)</f>
        <v>9844</v>
      </c>
      <c r="C197" s="193">
        <f t="shared" si="10"/>
        <v>9642.2857142857138</v>
      </c>
      <c r="E197" s="189">
        <f>IF('Weekly Series'!B203=0,NA(),'Weekly Series'!B203)</f>
        <v>45649</v>
      </c>
      <c r="F197" s="193">
        <f>IF(ISERROR($E197),NA(),'Weekly Series'!C203)</f>
        <v>116684</v>
      </c>
      <c r="G197" s="193">
        <f>IF(ISERROR($E197),NA(),'Weekly Series'!D203)</f>
        <v>106675</v>
      </c>
      <c r="H197" s="193">
        <f>IF(ISERROR($E197),NA(),'Weekly Series'!E203)</f>
        <v>94783</v>
      </c>
      <c r="J197" s="190">
        <f>IF(ISERROR(A197),NA(),'Daily Series'!P201)</f>
        <v>838</v>
      </c>
      <c r="K197" s="190">
        <f>IF(ISERROR(A197),NA(),'Daily Series'!Q201)</f>
        <v>334</v>
      </c>
      <c r="L197" s="190">
        <f>IF(ISERROR(A197),NA(),'Daily Series'!R201)</f>
        <v>345</v>
      </c>
      <c r="M197" s="193">
        <f t="shared" si="11"/>
        <v>627.14285714285711</v>
      </c>
      <c r="N197" s="193">
        <f t="shared" si="13"/>
        <v>261.42857142857144</v>
      </c>
      <c r="O197" s="193">
        <f t="shared" si="12"/>
        <v>248.42857142857142</v>
      </c>
    </row>
    <row r="198" spans="1:15" x14ac:dyDescent="0.2">
      <c r="A198" s="189">
        <f>IF('Daily Series'!B202=0,NA(),'Daily Series'!B202)</f>
        <v>44483</v>
      </c>
      <c r="B198" s="190">
        <f>IF(ISERROR(A198),NA(),'Daily Series'!E202)</f>
        <v>9580</v>
      </c>
      <c r="C198" s="193">
        <f t="shared" ref="C198:C261" si="14">AVERAGE(B192:B198)</f>
        <v>9642.5714285714294</v>
      </c>
      <c r="E198" s="189">
        <f>IF('Weekly Series'!B204=0,NA(),'Weekly Series'!B204)</f>
        <v>45656</v>
      </c>
      <c r="F198" s="193">
        <f>IF(ISERROR($E198),NA(),'Weekly Series'!C204)</f>
        <v>128936</v>
      </c>
      <c r="G198" s="193">
        <f>IF(ISERROR($E198),NA(),'Weekly Series'!D204)</f>
        <v>119858</v>
      </c>
      <c r="H198" s="193">
        <f>IF(ISERROR($E198),NA(),'Weekly Series'!E204)</f>
        <v>105980</v>
      </c>
      <c r="J198" s="190">
        <f>IF(ISERROR(A198),NA(),'Daily Series'!P202)</f>
        <v>855</v>
      </c>
      <c r="K198" s="190">
        <f>IF(ISERROR(A198),NA(),'Daily Series'!Q202)</f>
        <v>385</v>
      </c>
      <c r="L198" s="190">
        <f>IF(ISERROR(A198),NA(),'Daily Series'!R202)</f>
        <v>344</v>
      </c>
      <c r="M198" s="193">
        <f t="shared" si="11"/>
        <v>636.57142857142856</v>
      </c>
      <c r="N198" s="193">
        <f t="shared" si="13"/>
        <v>270</v>
      </c>
      <c r="O198" s="193">
        <f t="shared" si="12"/>
        <v>252.14285714285714</v>
      </c>
    </row>
    <row r="199" spans="1:15" x14ac:dyDescent="0.2">
      <c r="A199" s="189">
        <f>IF('Daily Series'!B203=0,NA(),'Daily Series'!B203)</f>
        <v>44484</v>
      </c>
      <c r="B199" s="190">
        <f>IF(ISERROR(A199),NA(),'Daily Series'!E203)</f>
        <v>9587</v>
      </c>
      <c r="C199" s="193">
        <f t="shared" si="14"/>
        <v>9609</v>
      </c>
      <c r="E199" s="189">
        <f>IF('Weekly Series'!B205=0,NA(),'Weekly Series'!B205)</f>
        <v>45663</v>
      </c>
      <c r="F199" s="193">
        <f>IF(ISERROR($E199),NA(),'Weekly Series'!C205)</f>
        <v>129145</v>
      </c>
      <c r="G199" s="193">
        <f>IF(ISERROR($E199),NA(),'Weekly Series'!D205)</f>
        <v>119492</v>
      </c>
      <c r="H199" s="193">
        <f>IF(ISERROR($E199),NA(),'Weekly Series'!E205)</f>
        <v>105806</v>
      </c>
      <c r="J199" s="190">
        <f>IF(ISERROR(A199),NA(),'Daily Series'!P203)</f>
        <v>842</v>
      </c>
      <c r="K199" s="190">
        <f>IF(ISERROR(A199),NA(),'Daily Series'!Q203)</f>
        <v>346</v>
      </c>
      <c r="L199" s="190">
        <f>IF(ISERROR(A199),NA(),'Daily Series'!R203)</f>
        <v>321</v>
      </c>
      <c r="M199" s="193">
        <f t="shared" si="11"/>
        <v>642.71428571428567</v>
      </c>
      <c r="N199" s="193">
        <f t="shared" si="13"/>
        <v>270.85714285714283</v>
      </c>
      <c r="O199" s="193">
        <f t="shared" si="12"/>
        <v>251.71428571428572</v>
      </c>
    </row>
    <row r="200" spans="1:15" x14ac:dyDescent="0.2">
      <c r="A200" s="189">
        <f>IF('Daily Series'!B204=0,NA(),'Daily Series'!B204)</f>
        <v>44485</v>
      </c>
      <c r="B200" s="190">
        <f>IF(ISERROR(A200),NA(),'Daily Series'!E204)</f>
        <v>9456</v>
      </c>
      <c r="C200" s="193">
        <f t="shared" si="14"/>
        <v>9653.1428571428569</v>
      </c>
      <c r="E200" s="189">
        <f>IF('Weekly Series'!B206=0,NA(),'Weekly Series'!B206)</f>
        <v>45670</v>
      </c>
      <c r="F200" s="193">
        <f>IF(ISERROR($E200),NA(),'Weekly Series'!C206)</f>
        <v>127627</v>
      </c>
      <c r="G200" s="193">
        <f>IF(ISERROR($E200),NA(),'Weekly Series'!D206)</f>
        <v>117551</v>
      </c>
      <c r="H200" s="193">
        <f>IF(ISERROR($E200),NA(),'Weekly Series'!E206)</f>
        <v>104186</v>
      </c>
      <c r="J200" s="190">
        <f>IF(ISERROR(A200),NA(),'Daily Series'!P204)</f>
        <v>394</v>
      </c>
      <c r="K200" s="190">
        <f>IF(ISERROR(A200),NA(),'Daily Series'!Q204)</f>
        <v>186</v>
      </c>
      <c r="L200" s="190">
        <f>IF(ISERROR(A200),NA(),'Daily Series'!R204)</f>
        <v>108</v>
      </c>
      <c r="M200" s="193">
        <f t="shared" si="11"/>
        <v>649.14285714285711</v>
      </c>
      <c r="N200" s="193">
        <f t="shared" si="13"/>
        <v>274.42857142857144</v>
      </c>
      <c r="O200" s="193">
        <f t="shared" si="12"/>
        <v>250.57142857142858</v>
      </c>
    </row>
    <row r="201" spans="1:15" x14ac:dyDescent="0.2">
      <c r="A201" s="189">
        <f>IF('Daily Series'!B205=0,NA(),'Daily Series'!B205)</f>
        <v>44486</v>
      </c>
      <c r="B201" s="190">
        <f>IF(ISERROR(A201),NA(),'Daily Series'!E205)</f>
        <v>9435</v>
      </c>
      <c r="C201" s="193">
        <f t="shared" si="14"/>
        <v>9628.1428571428569</v>
      </c>
      <c r="E201" s="189">
        <f>IF('Weekly Series'!B207=0,NA(),'Weekly Series'!B207)</f>
        <v>45677</v>
      </c>
      <c r="F201" s="193">
        <f>IF(ISERROR($E201),NA(),'Weekly Series'!C207)</f>
        <v>126691</v>
      </c>
      <c r="G201" s="193">
        <f>IF(ISERROR($E201),NA(),'Weekly Series'!D207)</f>
        <v>116404</v>
      </c>
      <c r="H201" s="193">
        <f>IF(ISERROR($E201),NA(),'Weekly Series'!E207)</f>
        <v>101903</v>
      </c>
      <c r="J201" s="190">
        <f>IF(ISERROR(A201),NA(),'Daily Series'!P205)</f>
        <v>247</v>
      </c>
      <c r="K201" s="190">
        <f>IF(ISERROR(A201),NA(),'Daily Series'!Q205)</f>
        <v>128</v>
      </c>
      <c r="L201" s="190">
        <f>IF(ISERROR(A201),NA(),'Daily Series'!R205)</f>
        <v>83</v>
      </c>
      <c r="M201" s="193">
        <f t="shared" ref="M201:M264" si="15">AVERAGE(J195:J201)</f>
        <v>656.57142857142856</v>
      </c>
      <c r="N201" s="193">
        <f t="shared" si="13"/>
        <v>278.28571428571428</v>
      </c>
      <c r="O201" s="193">
        <f t="shared" si="12"/>
        <v>250.42857142857142</v>
      </c>
    </row>
    <row r="202" spans="1:15" x14ac:dyDescent="0.2">
      <c r="A202" s="189">
        <f>IF('Daily Series'!B206=0,NA(),'Daily Series'!B206)</f>
        <v>44487</v>
      </c>
      <c r="B202" s="190">
        <f>IF(ISERROR(A202),NA(),'Daily Series'!E206)</f>
        <v>9223</v>
      </c>
      <c r="C202" s="193">
        <f t="shared" si="14"/>
        <v>9573.7142857142862</v>
      </c>
      <c r="E202" s="189">
        <f>IF('Weekly Series'!B205=0,NA(),'Weekly Series'!B205)</f>
        <v>45663</v>
      </c>
      <c r="F202" s="193">
        <f>IF(ISERROR($E202),NA(),'Weekly Series'!C205)</f>
        <v>129145</v>
      </c>
      <c r="G202" s="193">
        <f>IF(ISERROR($E202),NA(),'Weekly Series'!D205)</f>
        <v>119492</v>
      </c>
      <c r="H202" s="193">
        <f>IF(ISERROR($E202),NA(),'Weekly Series'!E205)</f>
        <v>105806</v>
      </c>
      <c r="J202" s="190">
        <f>IF(ISERROR(A202),NA(),'Daily Series'!P206)</f>
        <v>649</v>
      </c>
      <c r="K202" s="190">
        <f>IF(ISERROR(A202),NA(),'Daily Series'!Q206)</f>
        <v>249</v>
      </c>
      <c r="L202" s="190">
        <f>IF(ISERROR(A202),NA(),'Daily Series'!R206)</f>
        <v>250</v>
      </c>
      <c r="M202" s="193">
        <f t="shared" si="15"/>
        <v>661.57142857142856</v>
      </c>
      <c r="N202" s="193">
        <f t="shared" si="13"/>
        <v>275.71428571428572</v>
      </c>
      <c r="O202" s="193">
        <f t="shared" ref="O202:O265" si="16">AVERAGE(L196:L202)</f>
        <v>251.57142857142858</v>
      </c>
    </row>
    <row r="203" spans="1:15" x14ac:dyDescent="0.2">
      <c r="A203" s="189">
        <f>IF('Daily Series'!B207=0,NA(),'Daily Series'!B207)</f>
        <v>44488</v>
      </c>
      <c r="B203" s="190">
        <f>IF(ISERROR(A203),NA(),'Daily Series'!E207)</f>
        <v>9243</v>
      </c>
      <c r="C203" s="193">
        <f t="shared" si="14"/>
        <v>9481.1428571428569</v>
      </c>
      <c r="E203" s="189">
        <f>IF('Weekly Series'!B206=0,NA(),'Weekly Series'!B206)</f>
        <v>45670</v>
      </c>
      <c r="F203" s="193">
        <f>IF(ISERROR($E203),NA(),'Weekly Series'!C206)</f>
        <v>127627</v>
      </c>
      <c r="G203" s="193">
        <f>IF(ISERROR($E203),NA(),'Weekly Series'!D206)</f>
        <v>117551</v>
      </c>
      <c r="H203" s="193">
        <f>IF(ISERROR($E203),NA(),'Weekly Series'!E206)</f>
        <v>104186</v>
      </c>
      <c r="J203" s="190">
        <f>IF(ISERROR(A203),NA(),'Daily Series'!P207)</f>
        <v>792</v>
      </c>
      <c r="K203" s="190">
        <f>IF(ISERROR(A203),NA(),'Daily Series'!Q207)</f>
        <v>325</v>
      </c>
      <c r="L203" s="190">
        <f>IF(ISERROR(A203),NA(),'Daily Series'!R207)</f>
        <v>324</v>
      </c>
      <c r="M203" s="193">
        <f t="shared" si="15"/>
        <v>659.57142857142856</v>
      </c>
      <c r="N203" s="193">
        <f t="shared" si="13"/>
        <v>279</v>
      </c>
      <c r="O203" s="193">
        <f t="shared" si="16"/>
        <v>253.57142857142858</v>
      </c>
    </row>
    <row r="204" spans="1:15" x14ac:dyDescent="0.2">
      <c r="A204" s="189">
        <f>IF('Daily Series'!B208=0,NA(),'Daily Series'!B208)</f>
        <v>44489</v>
      </c>
      <c r="B204" s="190">
        <f>IF(ISERROR(A204),NA(),'Daily Series'!E208)</f>
        <v>9336</v>
      </c>
      <c r="C204" s="193">
        <f t="shared" si="14"/>
        <v>9408.5714285714294</v>
      </c>
      <c r="E204" s="189">
        <f>IF('Weekly Series'!B207=0,NA(),'Weekly Series'!B207)</f>
        <v>45677</v>
      </c>
      <c r="F204" s="193">
        <f>IF(ISERROR($E204),NA(),'Weekly Series'!C207)</f>
        <v>126691</v>
      </c>
      <c r="G204" s="193">
        <f>IF(ISERROR($E204),NA(),'Weekly Series'!D207)</f>
        <v>116404</v>
      </c>
      <c r="H204" s="193">
        <f>IF(ISERROR($E204),NA(),'Weekly Series'!E207)</f>
        <v>101903</v>
      </c>
      <c r="J204" s="190">
        <f>IF(ISERROR(A204),NA(),'Daily Series'!P208)</f>
        <v>875</v>
      </c>
      <c r="K204" s="190">
        <f>IF(ISERROR(A204),NA(),'Daily Series'!Q208)</f>
        <v>369</v>
      </c>
      <c r="L204" s="190">
        <f>IF(ISERROR(A204),NA(),'Daily Series'!R208)</f>
        <v>343</v>
      </c>
      <c r="M204" s="193">
        <f t="shared" si="15"/>
        <v>664.85714285714289</v>
      </c>
      <c r="N204" s="193">
        <f t="shared" si="13"/>
        <v>284</v>
      </c>
      <c r="O204" s="193">
        <f t="shared" si="16"/>
        <v>253.28571428571428</v>
      </c>
    </row>
    <row r="205" spans="1:15" x14ac:dyDescent="0.2">
      <c r="A205" s="189">
        <f>IF('Daily Series'!B209=0,NA(),'Daily Series'!B209)</f>
        <v>44490</v>
      </c>
      <c r="B205" s="190">
        <f>IF(ISERROR(A205),NA(),'Daily Series'!E209)</f>
        <v>9640</v>
      </c>
      <c r="C205" s="193">
        <f t="shared" si="14"/>
        <v>9417.1428571428569</v>
      </c>
      <c r="E205" s="189">
        <f>IF('Weekly Series'!B208=0,NA(),'Weekly Series'!B208)</f>
        <v>45684</v>
      </c>
      <c r="F205" s="193">
        <f>IF(ISERROR($E205),NA(),'Weekly Series'!C208)</f>
        <v>125530</v>
      </c>
      <c r="G205" s="193">
        <f>IF(ISERROR($E205),NA(),'Weekly Series'!D208)</f>
        <v>115251</v>
      </c>
      <c r="H205" s="193">
        <f>IF(ISERROR($E205),NA(),'Weekly Series'!E208)</f>
        <v>100987</v>
      </c>
      <c r="J205" s="190">
        <f>IF(ISERROR(A205),NA(),'Daily Series'!P209)</f>
        <v>788</v>
      </c>
      <c r="K205" s="190">
        <f>IF(ISERROR(A205),NA(),'Daily Series'!Q209)</f>
        <v>348</v>
      </c>
      <c r="L205" s="190">
        <f>IF(ISERROR(A205),NA(),'Daily Series'!R209)</f>
        <v>304</v>
      </c>
      <c r="M205" s="193">
        <f t="shared" si="15"/>
        <v>655.28571428571433</v>
      </c>
      <c r="N205" s="193">
        <f t="shared" si="13"/>
        <v>278.71428571428572</v>
      </c>
      <c r="O205" s="193">
        <f t="shared" si="16"/>
        <v>247.57142857142858</v>
      </c>
    </row>
    <row r="206" spans="1:15" x14ac:dyDescent="0.2">
      <c r="A206" s="189">
        <f>IF('Daily Series'!B210=0,NA(),'Daily Series'!B210)</f>
        <v>44491</v>
      </c>
      <c r="B206" s="190">
        <f>IF(ISERROR(A206),NA(),'Daily Series'!E210)</f>
        <v>9389</v>
      </c>
      <c r="C206" s="193">
        <f t="shared" si="14"/>
        <v>9388.8571428571431</v>
      </c>
      <c r="E206" s="189">
        <f>IF('Weekly Series'!B209=0,NA(),'Weekly Series'!B209)</f>
        <v>45691</v>
      </c>
      <c r="F206" s="193">
        <f>IF(ISERROR($E206),NA(),'Weekly Series'!C209)</f>
        <v>123695</v>
      </c>
      <c r="G206" s="193">
        <f>IF(ISERROR($E206),NA(),'Weekly Series'!D209)</f>
        <v>113556</v>
      </c>
      <c r="H206" s="193">
        <f>IF(ISERROR($E206),NA(),'Weekly Series'!E209)</f>
        <v>99387</v>
      </c>
      <c r="J206" s="190">
        <f>IF(ISERROR(A206),NA(),'Daily Series'!P210)</f>
        <v>792</v>
      </c>
      <c r="K206" s="190">
        <f>IF(ISERROR(A206),NA(),'Daily Series'!Q210)</f>
        <v>377</v>
      </c>
      <c r="L206" s="190">
        <f>IF(ISERROR(A206),NA(),'Daily Series'!R210)</f>
        <v>347</v>
      </c>
      <c r="M206" s="193">
        <f t="shared" si="15"/>
        <v>648.14285714285711</v>
      </c>
      <c r="N206" s="193">
        <f t="shared" si="13"/>
        <v>283.14285714285717</v>
      </c>
      <c r="O206" s="193">
        <f t="shared" si="16"/>
        <v>251.28571428571428</v>
      </c>
    </row>
    <row r="207" spans="1:15" x14ac:dyDescent="0.2">
      <c r="A207" s="189">
        <f>IF('Daily Series'!B211=0,NA(),'Daily Series'!B211)</f>
        <v>44492</v>
      </c>
      <c r="B207" s="190">
        <f>IF(ISERROR(A207),NA(),'Daily Series'!E211)</f>
        <v>9444</v>
      </c>
      <c r="C207" s="193">
        <f t="shared" si="14"/>
        <v>9387.1428571428569</v>
      </c>
      <c r="E207" s="189">
        <f>IF('Weekly Series'!B210=0,NA(),'Weekly Series'!B210)</f>
        <v>45698</v>
      </c>
      <c r="F207" s="193">
        <f>IF(ISERROR($E207),NA(),'Weekly Series'!C210)</f>
        <v>123375</v>
      </c>
      <c r="G207" s="193">
        <f>IF(ISERROR($E207),NA(),'Weekly Series'!D210)</f>
        <v>112857</v>
      </c>
      <c r="H207" s="193">
        <f>IF(ISERROR($E207),NA(),'Weekly Series'!E210)</f>
        <v>98885</v>
      </c>
      <c r="J207" s="190">
        <f>IF(ISERROR(A207),NA(),'Daily Series'!P211)</f>
        <v>372</v>
      </c>
      <c r="K207" s="190">
        <f>IF(ISERROR(A207),NA(),'Daily Series'!Q211)</f>
        <v>191</v>
      </c>
      <c r="L207" s="190">
        <f>IF(ISERROR(A207),NA(),'Daily Series'!R211)</f>
        <v>141</v>
      </c>
      <c r="M207" s="193">
        <f t="shared" si="15"/>
        <v>645</v>
      </c>
      <c r="N207" s="193">
        <f t="shared" si="13"/>
        <v>283.85714285714283</v>
      </c>
      <c r="O207" s="193">
        <f t="shared" si="16"/>
        <v>256</v>
      </c>
    </row>
    <row r="208" spans="1:15" x14ac:dyDescent="0.2">
      <c r="A208" s="189">
        <f>IF('Daily Series'!B212=0,NA(),'Daily Series'!B212)</f>
        <v>44493</v>
      </c>
      <c r="B208" s="190">
        <f>IF(ISERROR(A208),NA(),'Daily Series'!E212)</f>
        <v>9410</v>
      </c>
      <c r="C208" s="193">
        <f t="shared" si="14"/>
        <v>9383.5714285714294</v>
      </c>
      <c r="E208" s="189">
        <f>IF('Weekly Series'!B211=0,NA(),'Weekly Series'!B211)</f>
        <v>45705</v>
      </c>
      <c r="F208" s="193">
        <f>IF(ISERROR($E208),NA(),'Weekly Series'!C211)</f>
        <v>125822</v>
      </c>
      <c r="G208" s="193">
        <f>IF(ISERROR($E208),NA(),'Weekly Series'!D211)</f>
        <v>116284</v>
      </c>
      <c r="H208" s="193">
        <f>IF(ISERROR($E208),NA(),'Weekly Series'!E211)</f>
        <v>98246</v>
      </c>
      <c r="J208" s="190">
        <f>IF(ISERROR(A208),NA(),'Daily Series'!P212)</f>
        <v>214</v>
      </c>
      <c r="K208" s="190">
        <f>IF(ISERROR(A208),NA(),'Daily Series'!Q212)</f>
        <v>126</v>
      </c>
      <c r="L208" s="190">
        <f>IF(ISERROR(A208),NA(),'Daily Series'!R212)</f>
        <v>79</v>
      </c>
      <c r="M208" s="193">
        <f t="shared" si="15"/>
        <v>640.28571428571433</v>
      </c>
      <c r="N208" s="193">
        <f t="shared" si="13"/>
        <v>283.57142857142856</v>
      </c>
      <c r="O208" s="193">
        <f t="shared" si="16"/>
        <v>255.42857142857142</v>
      </c>
    </row>
    <row r="209" spans="1:15" x14ac:dyDescent="0.2">
      <c r="A209" s="189">
        <f>IF('Daily Series'!B213=0,NA(),'Daily Series'!B213)</f>
        <v>44494</v>
      </c>
      <c r="B209" s="190">
        <f>IF(ISERROR(A209),NA(),'Daily Series'!E213)</f>
        <v>9707</v>
      </c>
      <c r="C209" s="193">
        <f t="shared" si="14"/>
        <v>9452.7142857142862</v>
      </c>
      <c r="E209" s="189">
        <f>IF('Weekly Series'!B212=0,NA(),'Weekly Series'!B212)</f>
        <v>45712</v>
      </c>
      <c r="F209" s="193">
        <f>IF(ISERROR($E209),NA(),'Weekly Series'!C212)</f>
        <v>126304</v>
      </c>
      <c r="G209" s="193">
        <f>IF(ISERROR($E209),NA(),'Weekly Series'!D212)</f>
        <v>116477</v>
      </c>
      <c r="H209" s="193">
        <f>IF(ISERROR($E209),NA(),'Weekly Series'!E212)</f>
        <v>103305</v>
      </c>
      <c r="J209" s="190">
        <f>IF(ISERROR(A209),NA(),'Daily Series'!P213)</f>
        <v>594</v>
      </c>
      <c r="K209" s="190">
        <f>IF(ISERROR(A209),NA(),'Daily Series'!Q213)</f>
        <v>281</v>
      </c>
      <c r="L209" s="190">
        <f>IF(ISERROR(A209),NA(),'Daily Series'!R213)</f>
        <v>265</v>
      </c>
      <c r="M209" s="193">
        <f t="shared" si="15"/>
        <v>632.42857142857144</v>
      </c>
      <c r="N209" s="193">
        <f t="shared" si="13"/>
        <v>288.14285714285717</v>
      </c>
      <c r="O209" s="193">
        <f t="shared" si="16"/>
        <v>257.57142857142856</v>
      </c>
    </row>
    <row r="210" spans="1:15" x14ac:dyDescent="0.2">
      <c r="A210" s="189">
        <f>IF('Daily Series'!B214=0,NA(),'Daily Series'!B214)</f>
        <v>44495</v>
      </c>
      <c r="B210" s="190">
        <f>IF(ISERROR(A210),NA(),'Daily Series'!E214)</f>
        <v>10306</v>
      </c>
      <c r="C210" s="193">
        <f t="shared" si="14"/>
        <v>9604.5714285714294</v>
      </c>
      <c r="E210" s="189">
        <f>IF('Weekly Series'!B213=0,NA(),'Weekly Series'!B213)</f>
        <v>45719</v>
      </c>
      <c r="F210" s="193">
        <f>IF(ISERROR($E210),NA(),'Weekly Series'!C213)</f>
        <v>127645</v>
      </c>
      <c r="G210" s="193">
        <f>IF(ISERROR($E210),NA(),'Weekly Series'!D213)</f>
        <v>116954</v>
      </c>
      <c r="H210" s="193">
        <f>IF(ISERROR($E210),NA(),'Weekly Series'!E213)</f>
        <v>102660</v>
      </c>
      <c r="J210" s="190">
        <f>IF(ISERROR(A210),NA(),'Daily Series'!P214)</f>
        <v>745</v>
      </c>
      <c r="K210" s="190">
        <f>IF(ISERROR(A210),NA(),'Daily Series'!Q214)</f>
        <v>341</v>
      </c>
      <c r="L210" s="190">
        <f>IF(ISERROR(A210),NA(),'Daily Series'!R214)</f>
        <v>300</v>
      </c>
      <c r="M210" s="193">
        <f t="shared" si="15"/>
        <v>625.71428571428567</v>
      </c>
      <c r="N210" s="193">
        <f t="shared" si="13"/>
        <v>290.42857142857144</v>
      </c>
      <c r="O210" s="193">
        <f t="shared" si="16"/>
        <v>254.14285714285714</v>
      </c>
    </row>
    <row r="211" spans="1:15" x14ac:dyDescent="0.2">
      <c r="A211" s="189">
        <f>IF('Daily Series'!B215=0,NA(),'Daily Series'!B215)</f>
        <v>44496</v>
      </c>
      <c r="B211" s="190">
        <f>IF(ISERROR(A211),NA(),'Daily Series'!E215)</f>
        <v>10295</v>
      </c>
      <c r="C211" s="193">
        <f t="shared" si="14"/>
        <v>9741.5714285714294</v>
      </c>
      <c r="E211" s="189">
        <f>IF('Weekly Series'!B214=0,NA(),'Weekly Series'!B214)</f>
        <v>45726</v>
      </c>
      <c r="F211" s="193">
        <f>IF(ISERROR($E211),NA(),'Weekly Series'!C214)</f>
        <v>131742</v>
      </c>
      <c r="G211" s="193">
        <f>IF(ISERROR($E211),NA(),'Weekly Series'!D214)</f>
        <v>121983</v>
      </c>
      <c r="H211" s="193">
        <f>IF(ISERROR($E211),NA(),'Weekly Series'!E214)</f>
        <v>107765</v>
      </c>
      <c r="J211" s="190">
        <f>IF(ISERROR(A211),NA(),'Daily Series'!P215)</f>
        <v>852</v>
      </c>
      <c r="K211" s="190">
        <f>IF(ISERROR(A211),NA(),'Daily Series'!Q215)</f>
        <v>369</v>
      </c>
      <c r="L211" s="190">
        <f>IF(ISERROR(A211),NA(),'Daily Series'!R215)</f>
        <v>327</v>
      </c>
      <c r="M211" s="193">
        <f t="shared" si="15"/>
        <v>622.42857142857144</v>
      </c>
      <c r="N211" s="193">
        <f t="shared" si="13"/>
        <v>290.42857142857144</v>
      </c>
      <c r="O211" s="193">
        <f t="shared" si="16"/>
        <v>251.85714285714286</v>
      </c>
    </row>
    <row r="212" spans="1:15" x14ac:dyDescent="0.2">
      <c r="A212" s="189">
        <f>IF('Daily Series'!B216=0,NA(),'Daily Series'!B216)</f>
        <v>44497</v>
      </c>
      <c r="B212" s="190">
        <f>IF(ISERROR(A212),NA(),'Daily Series'!E216)</f>
        <v>10047</v>
      </c>
      <c r="C212" s="193">
        <f t="shared" si="14"/>
        <v>9799.7142857142862</v>
      </c>
      <c r="E212" s="189">
        <f>IF('Weekly Series'!B215=0,NA(),'Weekly Series'!B215)</f>
        <v>45733</v>
      </c>
      <c r="F212" s="193">
        <f>IF(ISERROR($E212),NA(),'Weekly Series'!C215)</f>
        <v>133366</v>
      </c>
      <c r="G212" s="193">
        <f>IF(ISERROR($E212),NA(),'Weekly Series'!D215)</f>
        <v>123680</v>
      </c>
      <c r="H212" s="193">
        <f>IF(ISERROR($E212),NA(),'Weekly Series'!E215)</f>
        <v>109672</v>
      </c>
      <c r="J212" s="190">
        <f>IF(ISERROR(A212),NA(),'Daily Series'!P216)</f>
        <v>739</v>
      </c>
      <c r="K212" s="190">
        <f>IF(ISERROR(A212),NA(),'Daily Series'!Q216)</f>
        <v>363</v>
      </c>
      <c r="L212" s="190">
        <f>IF(ISERROR(A212),NA(),'Daily Series'!R216)</f>
        <v>348</v>
      </c>
      <c r="M212" s="193">
        <f t="shared" si="15"/>
        <v>615.42857142857144</v>
      </c>
      <c r="N212" s="193">
        <f t="shared" si="13"/>
        <v>292.57142857142856</v>
      </c>
      <c r="O212" s="193">
        <f t="shared" si="16"/>
        <v>258.14285714285717</v>
      </c>
    </row>
    <row r="213" spans="1:15" x14ac:dyDescent="0.2">
      <c r="A213" s="189">
        <f>IF('Daily Series'!B217=0,NA(),'Daily Series'!B217)</f>
        <v>44498</v>
      </c>
      <c r="B213" s="190">
        <f>IF(ISERROR(A213),NA(),'Daily Series'!E217)</f>
        <v>10181</v>
      </c>
      <c r="C213" s="193">
        <f t="shared" si="14"/>
        <v>9912.8571428571431</v>
      </c>
      <c r="E213" s="189">
        <f>IF('Weekly Series'!B216=0,NA(),'Weekly Series'!B216)</f>
        <v>45740</v>
      </c>
      <c r="F213" s="193">
        <f>IF(ISERROR($E213),NA(),'Weekly Series'!C216)</f>
        <v>130844</v>
      </c>
      <c r="G213" s="193">
        <f>IF(ISERROR($E213),NA(),'Weekly Series'!D216)</f>
        <v>121289</v>
      </c>
      <c r="H213" s="193">
        <f>IF(ISERROR($E213),NA(),'Weekly Series'!E216)</f>
        <v>108871</v>
      </c>
      <c r="J213" s="190">
        <f>IF(ISERROR(A213),NA(),'Daily Series'!P217)</f>
        <v>789</v>
      </c>
      <c r="K213" s="190">
        <f>IF(ISERROR(A213),NA(),'Daily Series'!Q217)</f>
        <v>342</v>
      </c>
      <c r="L213" s="190">
        <f>IF(ISERROR(A213),NA(),'Daily Series'!R217)</f>
        <v>262</v>
      </c>
      <c r="M213" s="193">
        <f t="shared" si="15"/>
        <v>615</v>
      </c>
      <c r="N213" s="193">
        <f t="shared" si="13"/>
        <v>287.57142857142856</v>
      </c>
      <c r="O213" s="193">
        <f t="shared" si="16"/>
        <v>246</v>
      </c>
    </row>
    <row r="214" spans="1:15" x14ac:dyDescent="0.2">
      <c r="A214" s="189">
        <f>IF('Daily Series'!B218=0,NA(),'Daily Series'!B218)</f>
        <v>44499</v>
      </c>
      <c r="B214" s="190">
        <f>IF(ISERROR(A214),NA(),'Daily Series'!E218)</f>
        <v>10717</v>
      </c>
      <c r="C214" s="193">
        <f t="shared" si="14"/>
        <v>10094.714285714286</v>
      </c>
      <c r="E214" s="189" t="e">
        <f>IF('Weekly Series'!#REF!=0,NA(),'Weekly Series'!#REF!)</f>
        <v>#REF!</v>
      </c>
      <c r="F214" s="193" t="e">
        <f>IF(ISERROR($E214),NA(),'Weekly Series'!#REF!)</f>
        <v>#N/A</v>
      </c>
      <c r="G214" s="193" t="e">
        <f>IF(ISERROR($E214),NA(),'Weekly Series'!#REF!)</f>
        <v>#N/A</v>
      </c>
      <c r="H214" s="193" t="e">
        <f>IF(ISERROR($E214),NA(),'Weekly Series'!#REF!)</f>
        <v>#N/A</v>
      </c>
      <c r="J214" s="190">
        <f>IF(ISERROR(A214),NA(),'Daily Series'!P218)</f>
        <v>317</v>
      </c>
      <c r="K214" s="190">
        <f>IF(ISERROR(A214),NA(),'Daily Series'!Q218)</f>
        <v>180</v>
      </c>
      <c r="L214" s="190">
        <f>IF(ISERROR(A214),NA(),'Daily Series'!R218)</f>
        <v>131</v>
      </c>
      <c r="M214" s="193">
        <f t="shared" si="15"/>
        <v>607.14285714285711</v>
      </c>
      <c r="N214" s="193">
        <f t="shared" si="13"/>
        <v>286</v>
      </c>
      <c r="O214" s="193">
        <f t="shared" si="16"/>
        <v>244.57142857142858</v>
      </c>
    </row>
    <row r="215" spans="1:15" x14ac:dyDescent="0.2">
      <c r="A215" s="189">
        <f>IF('Daily Series'!B219=0,NA(),'Daily Series'!B219)</f>
        <v>44500</v>
      </c>
      <c r="B215" s="190">
        <f>IF(ISERROR(A215),NA(),'Daily Series'!E219)</f>
        <v>10198</v>
      </c>
      <c r="C215" s="193">
        <f t="shared" si="14"/>
        <v>10207.285714285714</v>
      </c>
      <c r="E215" s="189" t="e">
        <f>IF('Weekly Series'!#REF!=0,NA(),'Weekly Series'!#REF!)</f>
        <v>#REF!</v>
      </c>
      <c r="F215" s="193" t="e">
        <f>IF(ISERROR($E215),NA(),'Weekly Series'!#REF!)</f>
        <v>#N/A</v>
      </c>
      <c r="G215" s="193" t="e">
        <f>IF(ISERROR($E215),NA(),'Weekly Series'!#REF!)</f>
        <v>#N/A</v>
      </c>
      <c r="H215" s="193" t="e">
        <f>IF(ISERROR($E215),NA(),'Weekly Series'!#REF!)</f>
        <v>#N/A</v>
      </c>
      <c r="J215" s="190">
        <f>IF(ISERROR(A215),NA(),'Daily Series'!P219)</f>
        <v>224</v>
      </c>
      <c r="K215" s="190">
        <f>IF(ISERROR(A215),NA(),'Daily Series'!Q219)</f>
        <v>105</v>
      </c>
      <c r="L215" s="190">
        <f>IF(ISERROR(A215),NA(),'Daily Series'!R219)</f>
        <v>134</v>
      </c>
      <c r="M215" s="193">
        <f t="shared" si="15"/>
        <v>608.57142857142856</v>
      </c>
      <c r="N215" s="193">
        <f t="shared" si="13"/>
        <v>283</v>
      </c>
      <c r="O215" s="193">
        <f t="shared" si="16"/>
        <v>252.42857142857142</v>
      </c>
    </row>
    <row r="216" spans="1:15" x14ac:dyDescent="0.2">
      <c r="A216" s="189">
        <f>IF('Daily Series'!B220=0,NA(),'Daily Series'!B220)</f>
        <v>44501</v>
      </c>
      <c r="B216" s="190">
        <f>IF(ISERROR(A216),NA(),'Daily Series'!E220)</f>
        <v>9763</v>
      </c>
      <c r="C216" s="193">
        <f t="shared" si="14"/>
        <v>10215.285714285714</v>
      </c>
      <c r="E216" s="189" t="e">
        <f>IF('Weekly Series'!#REF!=0,NA(),'Weekly Series'!#REF!)</f>
        <v>#REF!</v>
      </c>
      <c r="F216" s="193" t="e">
        <f>IF(ISERROR($E216),NA(),'Weekly Series'!#REF!)</f>
        <v>#N/A</v>
      </c>
      <c r="G216" s="193" t="e">
        <f>IF(ISERROR($E216),NA(),'Weekly Series'!#REF!)</f>
        <v>#N/A</v>
      </c>
      <c r="H216" s="193" t="e">
        <f>IF(ISERROR($E216),NA(),'Weekly Series'!#REF!)</f>
        <v>#N/A</v>
      </c>
      <c r="J216" s="190">
        <f>IF(ISERROR(A216),NA(),'Daily Series'!P220)</f>
        <v>653</v>
      </c>
      <c r="K216" s="190">
        <f>IF(ISERROR(A216),NA(),'Daily Series'!Q220)</f>
        <v>253</v>
      </c>
      <c r="L216" s="190">
        <f>IF(ISERROR(A216),NA(),'Daily Series'!R220)</f>
        <v>270</v>
      </c>
      <c r="M216" s="193">
        <f t="shared" si="15"/>
        <v>617</v>
      </c>
      <c r="N216" s="193">
        <f t="shared" si="13"/>
        <v>279</v>
      </c>
      <c r="O216" s="193">
        <f t="shared" si="16"/>
        <v>253.14285714285714</v>
      </c>
    </row>
    <row r="217" spans="1:15" x14ac:dyDescent="0.2">
      <c r="A217" s="189">
        <f>IF('Daily Series'!B221=0,NA(),'Daily Series'!B221)</f>
        <v>44502</v>
      </c>
      <c r="B217" s="190">
        <f>IF(ISERROR(A217),NA(),'Daily Series'!E221)</f>
        <v>10533</v>
      </c>
      <c r="C217" s="193">
        <f t="shared" si="14"/>
        <v>10247.714285714286</v>
      </c>
      <c r="E217" s="189">
        <f>IF('Weekly Series'!B217=0,NA(),'Weekly Series'!B217)</f>
        <v>45747</v>
      </c>
      <c r="F217" s="193">
        <f>IF(ISERROR($E217),NA(),'Weekly Series'!C217)</f>
        <v>126525</v>
      </c>
      <c r="G217" s="193">
        <f>IF(ISERROR($E217),NA(),'Weekly Series'!D217)</f>
        <v>117158</v>
      </c>
      <c r="H217" s="193">
        <f>IF(ISERROR($E217),NA(),'Weekly Series'!E217)</f>
        <v>104339</v>
      </c>
      <c r="J217" s="190">
        <f>IF(ISERROR(A217),NA(),'Daily Series'!P221)</f>
        <v>732</v>
      </c>
      <c r="K217" s="190">
        <f>IF(ISERROR(A217),NA(),'Daily Series'!Q221)</f>
        <v>337</v>
      </c>
      <c r="L217" s="190">
        <f>IF(ISERROR(A217),NA(),'Daily Series'!R221)</f>
        <v>349</v>
      </c>
      <c r="M217" s="193">
        <f t="shared" si="15"/>
        <v>615.14285714285711</v>
      </c>
      <c r="N217" s="193">
        <f t="shared" ref="N217:N280" si="17">AVERAGE(K211:K217)</f>
        <v>278.42857142857144</v>
      </c>
      <c r="O217" s="193">
        <f t="shared" si="16"/>
        <v>260.14285714285717</v>
      </c>
    </row>
    <row r="218" spans="1:15" x14ac:dyDescent="0.2">
      <c r="A218" s="189">
        <f>IF('Daily Series'!B222=0,NA(),'Daily Series'!B222)</f>
        <v>44503</v>
      </c>
      <c r="B218" s="190">
        <f>IF(ISERROR(A218),NA(),'Daily Series'!E222)</f>
        <v>10293</v>
      </c>
      <c r="C218" s="193">
        <f t="shared" si="14"/>
        <v>10247.428571428571</v>
      </c>
      <c r="E218" s="189">
        <f>IF('Weekly Series'!B218=0,NA(),'Weekly Series'!B218)</f>
        <v>45754</v>
      </c>
      <c r="F218" s="193">
        <f>IF(ISERROR($E218),NA(),'Weekly Series'!C218)</f>
        <v>122650</v>
      </c>
      <c r="G218" s="193">
        <f>IF(ISERROR($E218),NA(),'Weekly Series'!D218)</f>
        <v>113157</v>
      </c>
      <c r="H218" s="193">
        <f>IF(ISERROR($E218),NA(),'Weekly Series'!E218)</f>
        <v>98957</v>
      </c>
      <c r="J218" s="190">
        <f>IF(ISERROR(A218),NA(),'Daily Series'!P222)</f>
        <v>835</v>
      </c>
      <c r="K218" s="190">
        <f>IF(ISERROR(A218),NA(),'Daily Series'!Q222)</f>
        <v>343</v>
      </c>
      <c r="L218" s="190">
        <f>IF(ISERROR(A218),NA(),'Daily Series'!R222)</f>
        <v>317</v>
      </c>
      <c r="M218" s="193">
        <f t="shared" si="15"/>
        <v>612.71428571428567</v>
      </c>
      <c r="N218" s="193">
        <f t="shared" si="17"/>
        <v>274.71428571428572</v>
      </c>
      <c r="O218" s="193">
        <f t="shared" si="16"/>
        <v>258.71428571428572</v>
      </c>
    </row>
    <row r="219" spans="1:15" x14ac:dyDescent="0.2">
      <c r="A219" s="189">
        <f>IF('Daily Series'!B223=0,NA(),'Daily Series'!B223)</f>
        <v>44504</v>
      </c>
      <c r="B219" s="190">
        <f>IF(ISERROR(A219),NA(),'Daily Series'!E223)</f>
        <v>10390</v>
      </c>
      <c r="C219" s="193">
        <f t="shared" si="14"/>
        <v>10296.428571428571</v>
      </c>
      <c r="E219" s="189">
        <f>IF('Weekly Series'!B219=0,NA(),'Weekly Series'!B219)</f>
        <v>45761</v>
      </c>
      <c r="F219" s="193">
        <f>IF(ISERROR($E219),NA(),'Weekly Series'!C219)</f>
        <v>119444</v>
      </c>
      <c r="G219" s="193">
        <f>IF(ISERROR($E219),NA(),'Weekly Series'!D219)</f>
        <v>109870</v>
      </c>
      <c r="H219" s="193">
        <f>IF(ISERROR($E219),NA(),'Weekly Series'!E219)</f>
        <v>97137</v>
      </c>
      <c r="J219" s="190">
        <f>IF(ISERROR(A219),NA(),'Daily Series'!P223)</f>
        <v>787</v>
      </c>
      <c r="K219" s="190">
        <f>IF(ISERROR(A219),NA(),'Daily Series'!Q223)</f>
        <v>401</v>
      </c>
      <c r="L219" s="190">
        <f>IF(ISERROR(A219),NA(),'Daily Series'!R223)</f>
        <v>361</v>
      </c>
      <c r="M219" s="193">
        <f t="shared" si="15"/>
        <v>619.57142857142856</v>
      </c>
      <c r="N219" s="193">
        <f t="shared" si="17"/>
        <v>280.14285714285717</v>
      </c>
      <c r="O219" s="193">
        <f t="shared" si="16"/>
        <v>260.57142857142856</v>
      </c>
    </row>
    <row r="220" spans="1:15" x14ac:dyDescent="0.2">
      <c r="A220" s="189">
        <f>IF('Daily Series'!B224=0,NA(),'Daily Series'!B224)</f>
        <v>44505</v>
      </c>
      <c r="B220" s="190">
        <f>IF(ISERROR(A220),NA(),'Daily Series'!E224)</f>
        <v>10279</v>
      </c>
      <c r="C220" s="193">
        <f t="shared" si="14"/>
        <v>10310.428571428571</v>
      </c>
      <c r="E220" s="189">
        <f>IF('Weekly Series'!B220=0,NA(),'Weekly Series'!B220)</f>
        <v>45768</v>
      </c>
      <c r="F220" s="193">
        <f>IF(ISERROR($E220),NA(),'Weekly Series'!C220)</f>
        <v>130965</v>
      </c>
      <c r="G220" s="193">
        <f>IF(ISERROR($E220),NA(),'Weekly Series'!D220)</f>
        <v>122151</v>
      </c>
      <c r="H220" s="193">
        <f>IF(ISERROR($E220),NA(),'Weekly Series'!E220)</f>
        <v>108645</v>
      </c>
      <c r="J220" s="190">
        <f>IF(ISERROR(A220),NA(),'Daily Series'!P224)</f>
        <v>855</v>
      </c>
      <c r="K220" s="190">
        <f>IF(ISERROR(A220),NA(),'Daily Series'!Q224)</f>
        <v>407</v>
      </c>
      <c r="L220" s="190">
        <f>IF(ISERROR(A220),NA(),'Daily Series'!R224)</f>
        <v>317</v>
      </c>
      <c r="M220" s="193">
        <f t="shared" si="15"/>
        <v>629</v>
      </c>
      <c r="N220" s="193">
        <f t="shared" si="17"/>
        <v>289.42857142857144</v>
      </c>
      <c r="O220" s="193">
        <f t="shared" si="16"/>
        <v>268.42857142857144</v>
      </c>
    </row>
    <row r="221" spans="1:15" x14ac:dyDescent="0.2">
      <c r="A221" s="189">
        <f>IF('Daily Series'!B225=0,NA(),'Daily Series'!B225)</f>
        <v>44506</v>
      </c>
      <c r="B221" s="190">
        <f>IF(ISERROR(A221),NA(),'Daily Series'!E225)</f>
        <v>10095</v>
      </c>
      <c r="C221" s="193">
        <f t="shared" si="14"/>
        <v>10221.571428571429</v>
      </c>
      <c r="E221" s="189">
        <f>IF('Weekly Series'!B221=0,NA(),'Weekly Series'!B221)</f>
        <v>45775</v>
      </c>
      <c r="F221" s="193">
        <f>IF(ISERROR($E221),NA(),'Weekly Series'!C221)</f>
        <v>127732</v>
      </c>
      <c r="G221" s="193">
        <f>IF(ISERROR($E221),NA(),'Weekly Series'!D221)</f>
        <v>118404</v>
      </c>
      <c r="H221" s="193">
        <f>IF(ISERROR($E221),NA(),'Weekly Series'!E221)</f>
        <v>104536</v>
      </c>
      <c r="J221" s="190">
        <f>IF(ISERROR(A221),NA(),'Daily Series'!P225)</f>
        <v>426</v>
      </c>
      <c r="K221" s="190">
        <f>IF(ISERROR(A221),NA(),'Daily Series'!Q225)</f>
        <v>222</v>
      </c>
      <c r="L221" s="190">
        <f>IF(ISERROR(A221),NA(),'Daily Series'!R225)</f>
        <v>167</v>
      </c>
      <c r="M221" s="193">
        <f t="shared" si="15"/>
        <v>644.57142857142856</v>
      </c>
      <c r="N221" s="193">
        <f t="shared" si="17"/>
        <v>295.42857142857144</v>
      </c>
      <c r="O221" s="193">
        <f t="shared" si="16"/>
        <v>273.57142857142856</v>
      </c>
    </row>
    <row r="222" spans="1:15" x14ac:dyDescent="0.2">
      <c r="A222" s="189">
        <f>IF('Daily Series'!B226=0,NA(),'Daily Series'!B226)</f>
        <v>44507</v>
      </c>
      <c r="B222" s="190">
        <f>IF(ISERROR(A222),NA(),'Daily Series'!E226)</f>
        <v>10191</v>
      </c>
      <c r="C222" s="193">
        <f t="shared" si="14"/>
        <v>10220.571428571429</v>
      </c>
      <c r="E222" s="189" t="e">
        <f>IF('Weekly Series'!B222=0,NA(),'Weekly Series'!B222)</f>
        <v>#N/A</v>
      </c>
      <c r="F222" s="193" t="e">
        <f>IF(ISERROR($E222),NA(),'Weekly Series'!C222)</f>
        <v>#N/A</v>
      </c>
      <c r="G222" s="193" t="e">
        <f>IF(ISERROR($E222),NA(),'Weekly Series'!D222)</f>
        <v>#N/A</v>
      </c>
      <c r="H222" s="193" t="e">
        <f>IF(ISERROR($E222),NA(),'Weekly Series'!E222)</f>
        <v>#N/A</v>
      </c>
      <c r="J222" s="190">
        <f>IF(ISERROR(A222),NA(),'Daily Series'!P226)</f>
        <v>229</v>
      </c>
      <c r="K222" s="190">
        <f>IF(ISERROR(A222),NA(),'Daily Series'!Q226)</f>
        <v>114</v>
      </c>
      <c r="L222" s="190">
        <f>IF(ISERROR(A222),NA(),'Daily Series'!R226)</f>
        <v>96</v>
      </c>
      <c r="M222" s="193">
        <f t="shared" si="15"/>
        <v>645.28571428571433</v>
      </c>
      <c r="N222" s="193">
        <f t="shared" si="17"/>
        <v>296.71428571428572</v>
      </c>
      <c r="O222" s="193">
        <f t="shared" si="16"/>
        <v>268.14285714285717</v>
      </c>
    </row>
    <row r="223" spans="1:15" x14ac:dyDescent="0.2">
      <c r="A223" s="189">
        <f>IF('Daily Series'!B227=0,NA(),'Daily Series'!B227)</f>
        <v>44508</v>
      </c>
      <c r="B223" s="190">
        <f>IF(ISERROR(A223),NA(),'Daily Series'!E227)</f>
        <v>10436</v>
      </c>
      <c r="C223" s="193">
        <f t="shared" si="14"/>
        <v>10316.714285714286</v>
      </c>
      <c r="E223" s="189" t="e">
        <f>IF('Weekly Series'!B223=0,NA(),'Weekly Series'!B223)</f>
        <v>#N/A</v>
      </c>
      <c r="F223" s="193" t="e">
        <f>IF(ISERROR($E223),NA(),'Weekly Series'!C223)</f>
        <v>#N/A</v>
      </c>
      <c r="G223" s="193" t="e">
        <f>IF(ISERROR($E223),NA(),'Weekly Series'!D223)</f>
        <v>#N/A</v>
      </c>
      <c r="H223" s="193" t="e">
        <f>IF(ISERROR($E223),NA(),'Weekly Series'!E223)</f>
        <v>#N/A</v>
      </c>
      <c r="J223" s="190">
        <f>IF(ISERROR(A223),NA(),'Daily Series'!P227)</f>
        <v>635</v>
      </c>
      <c r="K223" s="190">
        <f>IF(ISERROR(A223),NA(),'Daily Series'!Q227)</f>
        <v>277</v>
      </c>
      <c r="L223" s="190">
        <f>IF(ISERROR(A223),NA(),'Daily Series'!R227)</f>
        <v>286</v>
      </c>
      <c r="M223" s="193">
        <f t="shared" si="15"/>
        <v>642.71428571428567</v>
      </c>
      <c r="N223" s="193">
        <f t="shared" si="17"/>
        <v>300.14285714285717</v>
      </c>
      <c r="O223" s="193">
        <f t="shared" si="16"/>
        <v>270.42857142857144</v>
      </c>
    </row>
    <row r="224" spans="1:15" x14ac:dyDescent="0.2">
      <c r="A224" s="189">
        <f>IF('Daily Series'!B228=0,NA(),'Daily Series'!B228)</f>
        <v>44509</v>
      </c>
      <c r="B224" s="190">
        <f>IF(ISERROR(A224),NA(),'Daily Series'!E228)</f>
        <v>10642</v>
      </c>
      <c r="C224" s="193">
        <f t="shared" si="14"/>
        <v>10332.285714285714</v>
      </c>
      <c r="E224" s="189" t="e">
        <f>IF('Weekly Series'!B224=0,NA(),'Weekly Series'!B224)</f>
        <v>#N/A</v>
      </c>
      <c r="F224" s="193" t="e">
        <f>IF(ISERROR($E224),NA(),'Weekly Series'!C224)</f>
        <v>#N/A</v>
      </c>
      <c r="G224" s="193" t="e">
        <f>IF(ISERROR($E224),NA(),'Weekly Series'!D224)</f>
        <v>#N/A</v>
      </c>
      <c r="H224" s="193" t="e">
        <f>IF(ISERROR($E224),NA(),'Weekly Series'!E224)</f>
        <v>#N/A</v>
      </c>
      <c r="J224" s="190">
        <f>IF(ISERROR(A224),NA(),'Daily Series'!P228)</f>
        <v>890</v>
      </c>
      <c r="K224" s="190">
        <f>IF(ISERROR(A224),NA(),'Daily Series'!Q228)</f>
        <v>346</v>
      </c>
      <c r="L224" s="190">
        <f>IF(ISERROR(A224),NA(),'Daily Series'!R228)</f>
        <v>405</v>
      </c>
      <c r="M224" s="193">
        <f t="shared" si="15"/>
        <v>665.28571428571433</v>
      </c>
      <c r="N224" s="193">
        <f t="shared" si="17"/>
        <v>301.42857142857144</v>
      </c>
      <c r="O224" s="193">
        <f t="shared" si="16"/>
        <v>278.42857142857144</v>
      </c>
    </row>
    <row r="225" spans="1:15" x14ac:dyDescent="0.2">
      <c r="A225" s="189">
        <f>IF('Daily Series'!B229=0,NA(),'Daily Series'!B229)</f>
        <v>44510</v>
      </c>
      <c r="B225" s="190">
        <f>IF(ISERROR(A225),NA(),'Daily Series'!E229)</f>
        <v>10547</v>
      </c>
      <c r="C225" s="193">
        <f t="shared" si="14"/>
        <v>10368.571428571429</v>
      </c>
      <c r="E225" s="189" t="e">
        <f>IF('Weekly Series'!B225=0,NA(),'Weekly Series'!B225)</f>
        <v>#N/A</v>
      </c>
      <c r="F225" s="193" t="e">
        <f>IF(ISERROR($E225),NA(),'Weekly Series'!C225)</f>
        <v>#N/A</v>
      </c>
      <c r="G225" s="193" t="e">
        <f>IF(ISERROR($E225),NA(),'Weekly Series'!D225)</f>
        <v>#N/A</v>
      </c>
      <c r="H225" s="193" t="e">
        <f>IF(ISERROR($E225),NA(),'Weekly Series'!E225)</f>
        <v>#N/A</v>
      </c>
      <c r="J225" s="190">
        <f>IF(ISERROR(A225),NA(),'Daily Series'!P229)</f>
        <v>858</v>
      </c>
      <c r="K225" s="190">
        <f>IF(ISERROR(A225),NA(),'Daily Series'!Q229)</f>
        <v>352</v>
      </c>
      <c r="L225" s="190">
        <f>IF(ISERROR(A225),NA(),'Daily Series'!R229)</f>
        <v>363</v>
      </c>
      <c r="M225" s="193">
        <f t="shared" si="15"/>
        <v>668.57142857142856</v>
      </c>
      <c r="N225" s="193">
        <f t="shared" si="17"/>
        <v>302.71428571428572</v>
      </c>
      <c r="O225" s="193">
        <f t="shared" si="16"/>
        <v>285</v>
      </c>
    </row>
    <row r="226" spans="1:15" x14ac:dyDescent="0.2">
      <c r="A226" s="189">
        <f>IF('Daily Series'!B230=0,NA(),'Daily Series'!B230)</f>
        <v>44511</v>
      </c>
      <c r="B226" s="190">
        <f>IF(ISERROR(A226),NA(),'Daily Series'!E230)</f>
        <v>10111</v>
      </c>
      <c r="C226" s="193">
        <f t="shared" si="14"/>
        <v>10328.714285714286</v>
      </c>
      <c r="E226" s="189" t="e">
        <f>IF('Weekly Series'!B226=0,NA(),'Weekly Series'!B226)</f>
        <v>#N/A</v>
      </c>
      <c r="F226" s="193" t="e">
        <f>IF(ISERROR($E226),NA(),'Weekly Series'!C226)</f>
        <v>#N/A</v>
      </c>
      <c r="G226" s="193" t="e">
        <f>IF(ISERROR($E226),NA(),'Weekly Series'!D226)</f>
        <v>#N/A</v>
      </c>
      <c r="H226" s="193" t="e">
        <f>IF(ISERROR($E226),NA(),'Weekly Series'!E226)</f>
        <v>#N/A</v>
      </c>
      <c r="J226" s="190">
        <f>IF(ISERROR(A226),NA(),'Daily Series'!P230)</f>
        <v>814</v>
      </c>
      <c r="K226" s="190">
        <f>IF(ISERROR(A226),NA(),'Daily Series'!Q230)</f>
        <v>360</v>
      </c>
      <c r="L226" s="190">
        <f>IF(ISERROR(A226),NA(),'Daily Series'!R230)</f>
        <v>321</v>
      </c>
      <c r="M226" s="193">
        <f t="shared" si="15"/>
        <v>672.42857142857144</v>
      </c>
      <c r="N226" s="193">
        <f t="shared" si="17"/>
        <v>296.85714285714283</v>
      </c>
      <c r="O226" s="193">
        <f t="shared" si="16"/>
        <v>279.28571428571428</v>
      </c>
    </row>
    <row r="227" spans="1:15" x14ac:dyDescent="0.2">
      <c r="A227" s="189">
        <f>IF('Daily Series'!B231=0,NA(),'Daily Series'!B231)</f>
        <v>44512</v>
      </c>
      <c r="B227" s="190">
        <f>IF(ISERROR(A227),NA(),'Daily Series'!E231)</f>
        <v>10363</v>
      </c>
      <c r="C227" s="193">
        <f t="shared" si="14"/>
        <v>10340.714285714286</v>
      </c>
      <c r="E227" s="189" t="e">
        <f>IF('Weekly Series'!B227=0,NA(),'Weekly Series'!B227)</f>
        <v>#N/A</v>
      </c>
      <c r="F227" s="193" t="e">
        <f>IF(ISERROR($E227),NA(),'Weekly Series'!C227)</f>
        <v>#N/A</v>
      </c>
      <c r="G227" s="193" t="e">
        <f>IF(ISERROR($E227),NA(),'Weekly Series'!D227)</f>
        <v>#N/A</v>
      </c>
      <c r="H227" s="193" t="e">
        <f>IF(ISERROR($E227),NA(),'Weekly Series'!E227)</f>
        <v>#N/A</v>
      </c>
      <c r="J227" s="190">
        <f>IF(ISERROR(A227),NA(),'Daily Series'!P231)</f>
        <v>823</v>
      </c>
      <c r="K227" s="190">
        <f>IF(ISERROR(A227),NA(),'Daily Series'!Q231)</f>
        <v>363</v>
      </c>
      <c r="L227" s="190">
        <f>IF(ISERROR(A227),NA(),'Daily Series'!R231)</f>
        <v>319</v>
      </c>
      <c r="M227" s="193">
        <f t="shared" si="15"/>
        <v>667.85714285714289</v>
      </c>
      <c r="N227" s="193">
        <f t="shared" si="17"/>
        <v>290.57142857142856</v>
      </c>
      <c r="O227" s="193">
        <f t="shared" si="16"/>
        <v>279.57142857142856</v>
      </c>
    </row>
    <row r="228" spans="1:15" x14ac:dyDescent="0.2">
      <c r="A228" s="189">
        <f>IF('Daily Series'!B232=0,NA(),'Daily Series'!B232)</f>
        <v>44513</v>
      </c>
      <c r="B228" s="190">
        <f>IF(ISERROR(A228),NA(),'Daily Series'!E232)</f>
        <v>9879</v>
      </c>
      <c r="C228" s="193">
        <f t="shared" si="14"/>
        <v>10309.857142857143</v>
      </c>
      <c r="E228" s="189" t="e">
        <f>IF('Weekly Series'!B228=0,NA(),'Weekly Series'!B228)</f>
        <v>#N/A</v>
      </c>
      <c r="F228" s="193" t="e">
        <f>IF(ISERROR($E228),NA(),'Weekly Series'!C228)</f>
        <v>#N/A</v>
      </c>
      <c r="G228" s="193" t="e">
        <f>IF(ISERROR($E228),NA(),'Weekly Series'!D228)</f>
        <v>#N/A</v>
      </c>
      <c r="H228" s="193" t="e">
        <f>IF(ISERROR($E228),NA(),'Weekly Series'!E228)</f>
        <v>#N/A</v>
      </c>
      <c r="J228" s="190">
        <f>IF(ISERROR(A228),NA(),'Daily Series'!P232)</f>
        <v>373</v>
      </c>
      <c r="K228" s="190">
        <f>IF(ISERROR(A228),NA(),'Daily Series'!Q232)</f>
        <v>211</v>
      </c>
      <c r="L228" s="190">
        <f>IF(ISERROR(A228),NA(),'Daily Series'!R232)</f>
        <v>119</v>
      </c>
      <c r="M228" s="193">
        <f t="shared" si="15"/>
        <v>660.28571428571433</v>
      </c>
      <c r="N228" s="193">
        <f t="shared" si="17"/>
        <v>289</v>
      </c>
      <c r="O228" s="193">
        <f t="shared" si="16"/>
        <v>272.71428571428572</v>
      </c>
    </row>
    <row r="229" spans="1:15" x14ac:dyDescent="0.2">
      <c r="A229" s="189">
        <f>IF('Daily Series'!B233=0,NA(),'Daily Series'!B233)</f>
        <v>44514</v>
      </c>
      <c r="B229" s="190">
        <f>IF(ISERROR(A229),NA(),'Daily Series'!E233)</f>
        <v>10187</v>
      </c>
      <c r="C229" s="193">
        <f t="shared" si="14"/>
        <v>10309.285714285714</v>
      </c>
      <c r="E229" s="189" t="e">
        <f>IF('Weekly Series'!B229=0,NA(),'Weekly Series'!B229)</f>
        <v>#N/A</v>
      </c>
      <c r="F229" s="193" t="e">
        <f>IF(ISERROR($E229),NA(),'Weekly Series'!C229)</f>
        <v>#N/A</v>
      </c>
      <c r="G229" s="193" t="e">
        <f>IF(ISERROR($E229),NA(),'Weekly Series'!D229)</f>
        <v>#N/A</v>
      </c>
      <c r="H229" s="193" t="e">
        <f>IF(ISERROR($E229),NA(),'Weekly Series'!E229)</f>
        <v>#N/A</v>
      </c>
      <c r="J229" s="190">
        <f>IF(ISERROR(A229),NA(),'Daily Series'!P233)</f>
        <v>237</v>
      </c>
      <c r="K229" s="190">
        <f>IF(ISERROR(A229),NA(),'Daily Series'!Q233)</f>
        <v>116</v>
      </c>
      <c r="L229" s="190">
        <f>IF(ISERROR(A229),NA(),'Daily Series'!R233)</f>
        <v>90</v>
      </c>
      <c r="M229" s="193">
        <f t="shared" si="15"/>
        <v>661.42857142857144</v>
      </c>
      <c r="N229" s="193">
        <f t="shared" si="17"/>
        <v>289.28571428571428</v>
      </c>
      <c r="O229" s="193">
        <f t="shared" si="16"/>
        <v>271.85714285714283</v>
      </c>
    </row>
    <row r="230" spans="1:15" x14ac:dyDescent="0.2">
      <c r="A230" s="189">
        <f>IF('Daily Series'!B234=0,NA(),'Daily Series'!B234)</f>
        <v>44515</v>
      </c>
      <c r="B230" s="190">
        <f>IF(ISERROR(A230),NA(),'Daily Series'!E234)</f>
        <v>10410</v>
      </c>
      <c r="C230" s="193">
        <f t="shared" si="14"/>
        <v>10305.571428571429</v>
      </c>
      <c r="E230" s="189" t="e">
        <f>IF('Weekly Series'!B230=0,NA(),'Weekly Series'!B230)</f>
        <v>#N/A</v>
      </c>
      <c r="F230" s="193" t="e">
        <f>IF(ISERROR($E230),NA(),'Weekly Series'!C230)</f>
        <v>#N/A</v>
      </c>
      <c r="G230" s="193" t="e">
        <f>IF(ISERROR($E230),NA(),'Weekly Series'!D230)</f>
        <v>#N/A</v>
      </c>
      <c r="H230" s="193" t="e">
        <f>IF(ISERROR($E230),NA(),'Weekly Series'!E230)</f>
        <v>#N/A</v>
      </c>
      <c r="J230" s="190">
        <f>IF(ISERROR(A230),NA(),'Daily Series'!P234)</f>
        <v>663</v>
      </c>
      <c r="K230" s="190">
        <f>IF(ISERROR(A230),NA(),'Daily Series'!Q234)</f>
        <v>311</v>
      </c>
      <c r="L230" s="190">
        <f>IF(ISERROR(A230),NA(),'Daily Series'!R234)</f>
        <v>256</v>
      </c>
      <c r="M230" s="193">
        <f t="shared" si="15"/>
        <v>665.42857142857144</v>
      </c>
      <c r="N230" s="193">
        <f t="shared" si="17"/>
        <v>294.14285714285717</v>
      </c>
      <c r="O230" s="193">
        <f t="shared" si="16"/>
        <v>267.57142857142856</v>
      </c>
    </row>
    <row r="231" spans="1:15" x14ac:dyDescent="0.2">
      <c r="A231" s="189">
        <f>IF('Daily Series'!B235=0,NA(),'Daily Series'!B235)</f>
        <v>44516</v>
      </c>
      <c r="B231" s="190">
        <f>IF(ISERROR(A231),NA(),'Daily Series'!E235)</f>
        <v>10520</v>
      </c>
      <c r="C231" s="193">
        <f t="shared" si="14"/>
        <v>10288.142857142857</v>
      </c>
      <c r="E231" s="189" t="e">
        <f>IF('Weekly Series'!B231=0,NA(),'Weekly Series'!B231)</f>
        <v>#N/A</v>
      </c>
      <c r="F231" s="193" t="e">
        <f>IF(ISERROR($E231),NA(),'Weekly Series'!C231)</f>
        <v>#N/A</v>
      </c>
      <c r="G231" s="193" t="e">
        <f>IF(ISERROR($E231),NA(),'Weekly Series'!D231)</f>
        <v>#N/A</v>
      </c>
      <c r="H231" s="193" t="e">
        <f>IF(ISERROR($E231),NA(),'Weekly Series'!E231)</f>
        <v>#N/A</v>
      </c>
      <c r="J231" s="190">
        <f>IF(ISERROR(A231),NA(),'Daily Series'!P235)</f>
        <v>781</v>
      </c>
      <c r="K231" s="190">
        <f>IF(ISERROR(A231),NA(),'Daily Series'!Q235)</f>
        <v>343</v>
      </c>
      <c r="L231" s="190">
        <f>IF(ISERROR(A231),NA(),'Daily Series'!R235)</f>
        <v>366</v>
      </c>
      <c r="M231" s="193">
        <f t="shared" si="15"/>
        <v>649.85714285714289</v>
      </c>
      <c r="N231" s="193">
        <f t="shared" si="17"/>
        <v>293.71428571428572</v>
      </c>
      <c r="O231" s="193">
        <f t="shared" si="16"/>
        <v>262</v>
      </c>
    </row>
    <row r="232" spans="1:15" x14ac:dyDescent="0.2">
      <c r="A232" s="189">
        <f>IF('Daily Series'!B236=0,NA(),'Daily Series'!B236)</f>
        <v>44517</v>
      </c>
      <c r="B232" s="190">
        <f>IF(ISERROR(A232),NA(),'Daily Series'!E236)</f>
        <v>10418</v>
      </c>
      <c r="C232" s="193">
        <f t="shared" si="14"/>
        <v>10269.714285714286</v>
      </c>
      <c r="E232" s="189" t="e">
        <f>IF('Weekly Series'!B232=0,NA(),'Weekly Series'!B232)</f>
        <v>#N/A</v>
      </c>
      <c r="F232" s="193" t="e">
        <f>IF(ISERROR($E232),NA(),'Weekly Series'!C232)</f>
        <v>#N/A</v>
      </c>
      <c r="G232" s="193" t="e">
        <f>IF(ISERROR($E232),NA(),'Weekly Series'!D232)</f>
        <v>#N/A</v>
      </c>
      <c r="H232" s="193" t="e">
        <f>IF(ISERROR($E232),NA(),'Weekly Series'!E232)</f>
        <v>#N/A</v>
      </c>
      <c r="J232" s="190">
        <f>IF(ISERROR(A232),NA(),'Daily Series'!P236)</f>
        <v>831</v>
      </c>
      <c r="K232" s="190">
        <f>IF(ISERROR(A232),NA(),'Daily Series'!Q236)</f>
        <v>407</v>
      </c>
      <c r="L232" s="190">
        <f>IF(ISERROR(A232),NA(),'Daily Series'!R236)</f>
        <v>361</v>
      </c>
      <c r="M232" s="193">
        <f t="shared" si="15"/>
        <v>646</v>
      </c>
      <c r="N232" s="193">
        <f t="shared" si="17"/>
        <v>301.57142857142856</v>
      </c>
      <c r="O232" s="193">
        <f t="shared" si="16"/>
        <v>261.71428571428572</v>
      </c>
    </row>
    <row r="233" spans="1:15" x14ac:dyDescent="0.2">
      <c r="A233" s="189">
        <f>IF('Daily Series'!B237=0,NA(),'Daily Series'!B237)</f>
        <v>44518</v>
      </c>
      <c r="B233" s="190">
        <f>IF(ISERROR(A233),NA(),'Daily Series'!E237)</f>
        <v>11077</v>
      </c>
      <c r="C233" s="193">
        <f t="shared" si="14"/>
        <v>10407.714285714286</v>
      </c>
      <c r="E233" s="189" t="e">
        <f>IF('Weekly Series'!B233=0,NA(),'Weekly Series'!B233)</f>
        <v>#N/A</v>
      </c>
      <c r="F233" s="193" t="e">
        <f>IF(ISERROR($E233),NA(),'Weekly Series'!C233)</f>
        <v>#N/A</v>
      </c>
      <c r="G233" s="193" t="e">
        <f>IF(ISERROR($E233),NA(),'Weekly Series'!D233)</f>
        <v>#N/A</v>
      </c>
      <c r="H233" s="193" t="e">
        <f>IF(ISERROR($E233),NA(),'Weekly Series'!E233)</f>
        <v>#N/A</v>
      </c>
      <c r="J233" s="190">
        <f>IF(ISERROR(A233),NA(),'Daily Series'!P237)</f>
        <v>819</v>
      </c>
      <c r="K233" s="190">
        <f>IF(ISERROR(A233),NA(),'Daily Series'!Q237)</f>
        <v>360</v>
      </c>
      <c r="L233" s="190">
        <f>IF(ISERROR(A233),NA(),'Daily Series'!R237)</f>
        <v>324</v>
      </c>
      <c r="M233" s="193">
        <f t="shared" si="15"/>
        <v>646.71428571428567</v>
      </c>
      <c r="N233" s="193">
        <f t="shared" si="17"/>
        <v>301.57142857142856</v>
      </c>
      <c r="O233" s="193">
        <f t="shared" si="16"/>
        <v>262.14285714285717</v>
      </c>
    </row>
    <row r="234" spans="1:15" x14ac:dyDescent="0.2">
      <c r="A234" s="189">
        <f>IF('Daily Series'!B238=0,NA(),'Daily Series'!B238)</f>
        <v>44519</v>
      </c>
      <c r="B234" s="190">
        <f>IF(ISERROR(A234),NA(),'Daily Series'!E238)</f>
        <v>10420</v>
      </c>
      <c r="C234" s="193">
        <f t="shared" si="14"/>
        <v>10415.857142857143</v>
      </c>
      <c r="E234" s="189" t="e">
        <f>IF('Weekly Series'!B234=0,NA(),'Weekly Series'!B234)</f>
        <v>#N/A</v>
      </c>
      <c r="F234" s="193" t="e">
        <f>IF(ISERROR($E234),NA(),'Weekly Series'!C234)</f>
        <v>#N/A</v>
      </c>
      <c r="G234" s="193" t="e">
        <f>IF(ISERROR($E234),NA(),'Weekly Series'!D234)</f>
        <v>#N/A</v>
      </c>
      <c r="H234" s="193" t="e">
        <f>IF(ISERROR($E234),NA(),'Weekly Series'!E234)</f>
        <v>#N/A</v>
      </c>
      <c r="J234" s="190">
        <f>IF(ISERROR(A234),NA(),'Daily Series'!P238)</f>
        <v>836</v>
      </c>
      <c r="K234" s="190">
        <f>IF(ISERROR(A234),NA(),'Daily Series'!Q238)</f>
        <v>318</v>
      </c>
      <c r="L234" s="190">
        <f>IF(ISERROR(A234),NA(),'Daily Series'!R238)</f>
        <v>341</v>
      </c>
      <c r="M234" s="193">
        <f t="shared" si="15"/>
        <v>648.57142857142856</v>
      </c>
      <c r="N234" s="193">
        <f t="shared" si="17"/>
        <v>295.14285714285717</v>
      </c>
      <c r="O234" s="193">
        <f t="shared" si="16"/>
        <v>265.28571428571428</v>
      </c>
    </row>
    <row r="235" spans="1:15" x14ac:dyDescent="0.2">
      <c r="A235" s="189">
        <f>IF('Daily Series'!B239=0,NA(),'Daily Series'!B239)</f>
        <v>44520</v>
      </c>
      <c r="B235" s="190">
        <f>IF(ISERROR(A235),NA(),'Daily Series'!E239)</f>
        <v>10346</v>
      </c>
      <c r="C235" s="193">
        <f t="shared" si="14"/>
        <v>10482.571428571429</v>
      </c>
      <c r="E235" s="189" t="e">
        <f>IF('Weekly Series'!B235=0,NA(),'Weekly Series'!B235)</f>
        <v>#N/A</v>
      </c>
      <c r="F235" s="193" t="e">
        <f>IF(ISERROR($E235),NA(),'Weekly Series'!C235)</f>
        <v>#N/A</v>
      </c>
      <c r="G235" s="193" t="e">
        <f>IF(ISERROR($E235),NA(),'Weekly Series'!D235)</f>
        <v>#N/A</v>
      </c>
      <c r="H235" s="193" t="e">
        <f>IF(ISERROR($E235),NA(),'Weekly Series'!E235)</f>
        <v>#N/A</v>
      </c>
      <c r="J235" s="190">
        <f>IF(ISERROR(A235),NA(),'Daily Series'!P239)</f>
        <v>412</v>
      </c>
      <c r="K235" s="190">
        <f>IF(ISERROR(A235),NA(),'Daily Series'!Q239)</f>
        <v>194</v>
      </c>
      <c r="L235" s="190">
        <f>IF(ISERROR(A235),NA(),'Daily Series'!R239)</f>
        <v>141</v>
      </c>
      <c r="M235" s="193">
        <f t="shared" si="15"/>
        <v>654.14285714285711</v>
      </c>
      <c r="N235" s="193">
        <f t="shared" si="17"/>
        <v>292.71428571428572</v>
      </c>
      <c r="O235" s="193">
        <f t="shared" si="16"/>
        <v>268.42857142857144</v>
      </c>
    </row>
    <row r="236" spans="1:15" x14ac:dyDescent="0.2">
      <c r="A236" s="189">
        <f>IF('Daily Series'!B240=0,NA(),'Daily Series'!B240)</f>
        <v>44521</v>
      </c>
      <c r="B236" s="190">
        <f>IF(ISERROR(A236),NA(),'Daily Series'!E240)</f>
        <v>10355</v>
      </c>
      <c r="C236" s="193">
        <f t="shared" si="14"/>
        <v>10506.571428571429</v>
      </c>
      <c r="E236" s="189" t="e">
        <f>IF('Weekly Series'!B236=0,NA(),'Weekly Series'!B236)</f>
        <v>#N/A</v>
      </c>
      <c r="F236" s="193" t="e">
        <f>IF(ISERROR($E236),NA(),'Weekly Series'!C236)</f>
        <v>#N/A</v>
      </c>
      <c r="G236" s="193" t="e">
        <f>IF(ISERROR($E236),NA(),'Weekly Series'!D236)</f>
        <v>#N/A</v>
      </c>
      <c r="H236" s="193" t="e">
        <f>IF(ISERROR($E236),NA(),'Weekly Series'!E236)</f>
        <v>#N/A</v>
      </c>
      <c r="J236" s="190">
        <f>IF(ISERROR(A236),NA(),'Daily Series'!P240)</f>
        <v>255</v>
      </c>
      <c r="K236" s="190">
        <f>IF(ISERROR(A236),NA(),'Daily Series'!Q240)</f>
        <v>128</v>
      </c>
      <c r="L236" s="190">
        <f>IF(ISERROR(A236),NA(),'Daily Series'!R240)</f>
        <v>101</v>
      </c>
      <c r="M236" s="193">
        <f t="shared" si="15"/>
        <v>656.71428571428567</v>
      </c>
      <c r="N236" s="193">
        <f t="shared" si="17"/>
        <v>294.42857142857144</v>
      </c>
      <c r="O236" s="193">
        <f t="shared" si="16"/>
        <v>270</v>
      </c>
    </row>
    <row r="237" spans="1:15" x14ac:dyDescent="0.2">
      <c r="A237" s="189">
        <f>IF('Daily Series'!B241=0,NA(),'Daily Series'!B241)</f>
        <v>44522</v>
      </c>
      <c r="B237" s="190">
        <f>IF(ISERROR(A237),NA(),'Daily Series'!E241)</f>
        <v>9936</v>
      </c>
      <c r="C237" s="193">
        <f t="shared" si="14"/>
        <v>10438.857142857143</v>
      </c>
      <c r="E237" s="189" t="e">
        <f>IF('Weekly Series'!B237=0,NA(),'Weekly Series'!B237)</f>
        <v>#N/A</v>
      </c>
      <c r="F237" s="193" t="e">
        <f>IF(ISERROR($E237),NA(),'Weekly Series'!C237)</f>
        <v>#N/A</v>
      </c>
      <c r="G237" s="193" t="e">
        <f>IF(ISERROR($E237),NA(),'Weekly Series'!D237)</f>
        <v>#N/A</v>
      </c>
      <c r="H237" s="193" t="e">
        <f>IF(ISERROR($E237),NA(),'Weekly Series'!E237)</f>
        <v>#N/A</v>
      </c>
      <c r="J237" s="190">
        <f>IF(ISERROR(A237),NA(),'Daily Series'!P241)</f>
        <v>693</v>
      </c>
      <c r="K237" s="190">
        <f>IF(ISERROR(A237),NA(),'Daily Series'!Q241)</f>
        <v>283</v>
      </c>
      <c r="L237" s="190">
        <f>IF(ISERROR(A237),NA(),'Daily Series'!R241)</f>
        <v>248</v>
      </c>
      <c r="M237" s="193">
        <f t="shared" si="15"/>
        <v>661</v>
      </c>
      <c r="N237" s="193">
        <f t="shared" si="17"/>
        <v>290.42857142857144</v>
      </c>
      <c r="O237" s="193">
        <f t="shared" si="16"/>
        <v>268.85714285714283</v>
      </c>
    </row>
    <row r="238" spans="1:15" x14ac:dyDescent="0.2">
      <c r="A238" s="189">
        <f>IF('Daily Series'!B242=0,NA(),'Daily Series'!B242)</f>
        <v>44523</v>
      </c>
      <c r="B238" s="190">
        <f>IF(ISERROR(A238),NA(),'Daily Series'!E242)</f>
        <v>10471</v>
      </c>
      <c r="C238" s="193">
        <f t="shared" si="14"/>
        <v>10431.857142857143</v>
      </c>
      <c r="E238" s="189" t="e">
        <f>IF('Weekly Series'!B238=0,NA(),'Weekly Series'!B238)</f>
        <v>#N/A</v>
      </c>
      <c r="F238" s="193" t="e">
        <f>IF(ISERROR($E238),NA(),'Weekly Series'!C238)</f>
        <v>#N/A</v>
      </c>
      <c r="G238" s="193" t="e">
        <f>IF(ISERROR($E238),NA(),'Weekly Series'!D238)</f>
        <v>#N/A</v>
      </c>
      <c r="H238" s="193" t="e">
        <f>IF(ISERROR($E238),NA(),'Weekly Series'!E238)</f>
        <v>#N/A</v>
      </c>
      <c r="J238" s="190">
        <f>IF(ISERROR(A238),NA(),'Daily Series'!P242)</f>
        <v>856</v>
      </c>
      <c r="K238" s="190">
        <f>IF(ISERROR(A238),NA(),'Daily Series'!Q242)</f>
        <v>326</v>
      </c>
      <c r="L238" s="190">
        <f>IF(ISERROR(A238),NA(),'Daily Series'!R242)</f>
        <v>327</v>
      </c>
      <c r="M238" s="193">
        <f t="shared" si="15"/>
        <v>671.71428571428567</v>
      </c>
      <c r="N238" s="193">
        <f t="shared" si="17"/>
        <v>288</v>
      </c>
      <c r="O238" s="193">
        <f t="shared" si="16"/>
        <v>263.28571428571428</v>
      </c>
    </row>
    <row r="239" spans="1:15" x14ac:dyDescent="0.2">
      <c r="A239" s="189">
        <f>IF('Daily Series'!B243=0,NA(),'Daily Series'!B243)</f>
        <v>44524</v>
      </c>
      <c r="B239" s="190">
        <f>IF(ISERROR(A239),NA(),'Daily Series'!E243)</f>
        <v>10779</v>
      </c>
      <c r="C239" s="193">
        <f t="shared" si="14"/>
        <v>10483.428571428571</v>
      </c>
      <c r="E239" s="189" t="e">
        <f>IF('Weekly Series'!B239=0,NA(),'Weekly Series'!B239)</f>
        <v>#N/A</v>
      </c>
      <c r="F239" s="193" t="e">
        <f>IF(ISERROR($E239),NA(),'Weekly Series'!C239)</f>
        <v>#N/A</v>
      </c>
      <c r="G239" s="193" t="e">
        <f>IF(ISERROR($E239),NA(),'Weekly Series'!D239)</f>
        <v>#N/A</v>
      </c>
      <c r="H239" s="193" t="e">
        <f>IF(ISERROR($E239),NA(),'Weekly Series'!E239)</f>
        <v>#N/A</v>
      </c>
      <c r="J239" s="190">
        <f>IF(ISERROR(A239),NA(),'Daily Series'!P243)</f>
        <v>847</v>
      </c>
      <c r="K239" s="190">
        <f>IF(ISERROR(A239),NA(),'Daily Series'!Q243)</f>
        <v>328</v>
      </c>
      <c r="L239" s="190">
        <f>IF(ISERROR(A239),NA(),'Daily Series'!R243)</f>
        <v>375</v>
      </c>
      <c r="M239" s="193">
        <f t="shared" si="15"/>
        <v>674</v>
      </c>
      <c r="N239" s="193">
        <f t="shared" si="17"/>
        <v>276.71428571428572</v>
      </c>
      <c r="O239" s="193">
        <f t="shared" si="16"/>
        <v>265.28571428571428</v>
      </c>
    </row>
    <row r="240" spans="1:15" x14ac:dyDescent="0.2">
      <c r="A240" s="189">
        <f>IF('Daily Series'!B244=0,NA(),'Daily Series'!B244)</f>
        <v>44525</v>
      </c>
      <c r="B240" s="190">
        <f>IF(ISERROR(A240),NA(),'Daily Series'!E244)</f>
        <v>10805</v>
      </c>
      <c r="C240" s="193">
        <f t="shared" si="14"/>
        <v>10444.571428571429</v>
      </c>
      <c r="E240" s="189" t="e">
        <f>IF('Weekly Series'!B240=0,NA(),'Weekly Series'!B240)</f>
        <v>#N/A</v>
      </c>
      <c r="F240" s="193" t="e">
        <f>IF(ISERROR($E240),NA(),'Weekly Series'!C240)</f>
        <v>#N/A</v>
      </c>
      <c r="G240" s="193" t="e">
        <f>IF(ISERROR($E240),NA(),'Weekly Series'!D240)</f>
        <v>#N/A</v>
      </c>
      <c r="H240" s="193" t="e">
        <f>IF(ISERROR($E240),NA(),'Weekly Series'!E240)</f>
        <v>#N/A</v>
      </c>
      <c r="J240" s="190">
        <f>IF(ISERROR(A240),NA(),'Daily Series'!P244)</f>
        <v>802</v>
      </c>
      <c r="K240" s="190">
        <f>IF(ISERROR(A240),NA(),'Daily Series'!Q244)</f>
        <v>362</v>
      </c>
      <c r="L240" s="190">
        <f>IF(ISERROR(A240),NA(),'Daily Series'!R244)</f>
        <v>316</v>
      </c>
      <c r="M240" s="193">
        <f t="shared" si="15"/>
        <v>671.57142857142856</v>
      </c>
      <c r="N240" s="193">
        <f t="shared" si="17"/>
        <v>277</v>
      </c>
      <c r="O240" s="193">
        <f t="shared" si="16"/>
        <v>264.14285714285717</v>
      </c>
    </row>
    <row r="241" spans="1:15" x14ac:dyDescent="0.2">
      <c r="A241" s="189">
        <f>IF('Daily Series'!B245=0,NA(),'Daily Series'!B245)</f>
        <v>44526</v>
      </c>
      <c r="B241" s="190">
        <f>IF(ISERROR(A241),NA(),'Daily Series'!E245)</f>
        <v>10159</v>
      </c>
      <c r="C241" s="193">
        <f t="shared" si="14"/>
        <v>10407.285714285714</v>
      </c>
      <c r="E241" s="189" t="e">
        <f>IF('Weekly Series'!B241=0,NA(),'Weekly Series'!B241)</f>
        <v>#N/A</v>
      </c>
      <c r="F241" s="193" t="e">
        <f>IF(ISERROR($E241),NA(),'Weekly Series'!C241)</f>
        <v>#N/A</v>
      </c>
      <c r="G241" s="193" t="e">
        <f>IF(ISERROR($E241),NA(),'Weekly Series'!D241)</f>
        <v>#N/A</v>
      </c>
      <c r="H241" s="193" t="e">
        <f>IF(ISERROR($E241),NA(),'Weekly Series'!E241)</f>
        <v>#N/A</v>
      </c>
      <c r="J241" s="190">
        <f>IF(ISERROR(A241),NA(),'Daily Series'!P245)</f>
        <v>797</v>
      </c>
      <c r="K241" s="190">
        <f>IF(ISERROR(A241),NA(),'Daily Series'!Q245)</f>
        <v>335</v>
      </c>
      <c r="L241" s="190">
        <f>IF(ISERROR(A241),NA(),'Daily Series'!R245)</f>
        <v>282</v>
      </c>
      <c r="M241" s="193">
        <f t="shared" si="15"/>
        <v>666</v>
      </c>
      <c r="N241" s="193">
        <f t="shared" si="17"/>
        <v>279.42857142857144</v>
      </c>
      <c r="O241" s="193">
        <f t="shared" si="16"/>
        <v>255.71428571428572</v>
      </c>
    </row>
    <row r="242" spans="1:15" x14ac:dyDescent="0.2">
      <c r="A242" s="189">
        <f>IF('Daily Series'!B246=0,NA(),'Daily Series'!B246)</f>
        <v>44527</v>
      </c>
      <c r="B242" s="190">
        <f>IF(ISERROR(A242),NA(),'Daily Series'!E246)</f>
        <v>10065</v>
      </c>
      <c r="C242" s="193">
        <f t="shared" si="14"/>
        <v>10367.142857142857</v>
      </c>
      <c r="E242" s="189" t="e">
        <f>IF('Weekly Series'!B242=0,NA(),'Weekly Series'!B242)</f>
        <v>#N/A</v>
      </c>
      <c r="F242" s="193" t="e">
        <f>IF(ISERROR($E242),NA(),'Weekly Series'!C242)</f>
        <v>#N/A</v>
      </c>
      <c r="G242" s="193" t="e">
        <f>IF(ISERROR($E242),NA(),'Weekly Series'!D242)</f>
        <v>#N/A</v>
      </c>
      <c r="H242" s="193" t="e">
        <f>IF(ISERROR($E242),NA(),'Weekly Series'!E242)</f>
        <v>#N/A</v>
      </c>
      <c r="J242" s="190">
        <f>IF(ISERROR(A242),NA(),'Daily Series'!P246)</f>
        <v>316</v>
      </c>
      <c r="K242" s="190">
        <f>IF(ISERROR(A242),NA(),'Daily Series'!Q246)</f>
        <v>187</v>
      </c>
      <c r="L242" s="190">
        <f>IF(ISERROR(A242),NA(),'Daily Series'!R246)</f>
        <v>138</v>
      </c>
      <c r="M242" s="193">
        <f t="shared" si="15"/>
        <v>652.28571428571433</v>
      </c>
      <c r="N242" s="193">
        <f t="shared" si="17"/>
        <v>278.42857142857144</v>
      </c>
      <c r="O242" s="193">
        <f t="shared" si="16"/>
        <v>255.28571428571428</v>
      </c>
    </row>
    <row r="243" spans="1:15" x14ac:dyDescent="0.2">
      <c r="A243" s="189">
        <f>IF('Daily Series'!B247=0,NA(),'Daily Series'!B247)</f>
        <v>44528</v>
      </c>
      <c r="B243" s="190">
        <f>IF(ISERROR(A243),NA(),'Daily Series'!E247)</f>
        <v>10102</v>
      </c>
      <c r="C243" s="193">
        <f t="shared" si="14"/>
        <v>10331</v>
      </c>
      <c r="E243" s="189" t="e">
        <f>IF('Weekly Series'!B243=0,NA(),'Weekly Series'!B243)</f>
        <v>#N/A</v>
      </c>
      <c r="F243" s="193" t="e">
        <f>IF(ISERROR($E243),NA(),'Weekly Series'!C243)</f>
        <v>#N/A</v>
      </c>
      <c r="G243" s="193" t="e">
        <f>IF(ISERROR($E243),NA(),'Weekly Series'!D243)</f>
        <v>#N/A</v>
      </c>
      <c r="H243" s="193" t="e">
        <f>IF(ISERROR($E243),NA(),'Weekly Series'!E243)</f>
        <v>#N/A</v>
      </c>
      <c r="J243" s="190">
        <f>IF(ISERROR(A243),NA(),'Daily Series'!P247)</f>
        <v>237</v>
      </c>
      <c r="K243" s="190">
        <f>IF(ISERROR(A243),NA(),'Daily Series'!Q247)</f>
        <v>133</v>
      </c>
      <c r="L243" s="190">
        <f>IF(ISERROR(A243),NA(),'Daily Series'!R247)</f>
        <v>89</v>
      </c>
      <c r="M243" s="193">
        <f t="shared" si="15"/>
        <v>649.71428571428567</v>
      </c>
      <c r="N243" s="193">
        <f t="shared" si="17"/>
        <v>279.14285714285717</v>
      </c>
      <c r="O243" s="193">
        <f t="shared" si="16"/>
        <v>253.57142857142858</v>
      </c>
    </row>
    <row r="244" spans="1:15" x14ac:dyDescent="0.2">
      <c r="A244" s="189">
        <f>IF('Daily Series'!B248=0,NA(),'Daily Series'!B248)</f>
        <v>44529</v>
      </c>
      <c r="B244" s="190">
        <f>IF(ISERROR(A244),NA(),'Daily Series'!E248)</f>
        <v>10381</v>
      </c>
      <c r="C244" s="193">
        <f t="shared" si="14"/>
        <v>10394.571428571429</v>
      </c>
      <c r="E244" s="189" t="e">
        <f>IF('Weekly Series'!B244=0,NA(),'Weekly Series'!B244)</f>
        <v>#N/A</v>
      </c>
      <c r="F244" s="193" t="e">
        <f>IF(ISERROR($E244),NA(),'Weekly Series'!C244)</f>
        <v>#N/A</v>
      </c>
      <c r="G244" s="193" t="e">
        <f>IF(ISERROR($E244),NA(),'Weekly Series'!D244)</f>
        <v>#N/A</v>
      </c>
      <c r="H244" s="193" t="e">
        <f>IF(ISERROR($E244),NA(),'Weekly Series'!E244)</f>
        <v>#N/A</v>
      </c>
      <c r="J244" s="190">
        <f>IF(ISERROR(A244),NA(),'Daily Series'!P248)</f>
        <v>706</v>
      </c>
      <c r="K244" s="190">
        <f>IF(ISERROR(A244),NA(),'Daily Series'!Q248)</f>
        <v>303</v>
      </c>
      <c r="L244" s="190">
        <f>IF(ISERROR(A244),NA(),'Daily Series'!R248)</f>
        <v>255</v>
      </c>
      <c r="M244" s="193">
        <f t="shared" si="15"/>
        <v>651.57142857142856</v>
      </c>
      <c r="N244" s="193">
        <f t="shared" si="17"/>
        <v>282</v>
      </c>
      <c r="O244" s="193">
        <f t="shared" si="16"/>
        <v>254.57142857142858</v>
      </c>
    </row>
    <row r="245" spans="1:15" x14ac:dyDescent="0.2">
      <c r="A245" s="189">
        <f>IF('Daily Series'!B249=0,NA(),'Daily Series'!B249)</f>
        <v>44530</v>
      </c>
      <c r="B245" s="190">
        <f>IF(ISERROR(A245),NA(),'Daily Series'!E249)</f>
        <v>10349</v>
      </c>
      <c r="C245" s="193">
        <f t="shared" si="14"/>
        <v>10377.142857142857</v>
      </c>
      <c r="E245" s="189" t="e">
        <f>IF('Weekly Series'!B245=0,NA(),'Weekly Series'!B245)</f>
        <v>#N/A</v>
      </c>
      <c r="F245" s="193" t="e">
        <f>IF(ISERROR($E245),NA(),'Weekly Series'!C245)</f>
        <v>#N/A</v>
      </c>
      <c r="G245" s="193" t="e">
        <f>IF(ISERROR($E245),NA(),'Weekly Series'!D245)</f>
        <v>#N/A</v>
      </c>
      <c r="H245" s="193" t="e">
        <f>IF(ISERROR($E245),NA(),'Weekly Series'!E245)</f>
        <v>#N/A</v>
      </c>
      <c r="J245" s="190">
        <f>IF(ISERROR(A245),NA(),'Daily Series'!P249)</f>
        <v>835</v>
      </c>
      <c r="K245" s="190">
        <f>IF(ISERROR(A245),NA(),'Daily Series'!Q249)</f>
        <v>366</v>
      </c>
      <c r="L245" s="190">
        <f>IF(ISERROR(A245),NA(),'Daily Series'!R249)</f>
        <v>335</v>
      </c>
      <c r="M245" s="193">
        <f t="shared" si="15"/>
        <v>648.57142857142856</v>
      </c>
      <c r="N245" s="193">
        <f t="shared" si="17"/>
        <v>287.71428571428572</v>
      </c>
      <c r="O245" s="193">
        <f t="shared" si="16"/>
        <v>255.71428571428572</v>
      </c>
    </row>
    <row r="246" spans="1:15" x14ac:dyDescent="0.2">
      <c r="A246" s="189">
        <f>IF('Daily Series'!B250=0,NA(),'Daily Series'!B250)</f>
        <v>44531</v>
      </c>
      <c r="B246" s="190">
        <f>IF(ISERROR(A246),NA(),'Daily Series'!E250)</f>
        <v>10708</v>
      </c>
      <c r="C246" s="193">
        <f t="shared" si="14"/>
        <v>10367</v>
      </c>
      <c r="E246" s="189" t="e">
        <f>IF('Weekly Series'!B246=0,NA(),'Weekly Series'!B246)</f>
        <v>#N/A</v>
      </c>
      <c r="F246" s="193" t="e">
        <f>IF(ISERROR($E246),NA(),'Weekly Series'!C246)</f>
        <v>#N/A</v>
      </c>
      <c r="G246" s="193" t="e">
        <f>IF(ISERROR($E246),NA(),'Weekly Series'!D246)</f>
        <v>#N/A</v>
      </c>
      <c r="H246" s="193" t="e">
        <f>IF(ISERROR($E246),NA(),'Weekly Series'!E246)</f>
        <v>#N/A</v>
      </c>
      <c r="J246" s="190">
        <f>IF(ISERROR(A246),NA(),'Daily Series'!P250)</f>
        <v>825</v>
      </c>
      <c r="K246" s="190">
        <f>IF(ISERROR(A246),NA(),'Daily Series'!Q250)</f>
        <v>367</v>
      </c>
      <c r="L246" s="190">
        <f>IF(ISERROR(A246),NA(),'Daily Series'!R250)</f>
        <v>323</v>
      </c>
      <c r="M246" s="193">
        <f t="shared" si="15"/>
        <v>645.42857142857144</v>
      </c>
      <c r="N246" s="193">
        <f t="shared" si="17"/>
        <v>293.28571428571428</v>
      </c>
      <c r="O246" s="193">
        <f t="shared" si="16"/>
        <v>248.28571428571428</v>
      </c>
    </row>
    <row r="247" spans="1:15" x14ac:dyDescent="0.2">
      <c r="A247" s="189">
        <f>IF('Daily Series'!B251=0,NA(),'Daily Series'!B251)</f>
        <v>44532</v>
      </c>
      <c r="B247" s="190">
        <f>IF(ISERROR(A247),NA(),'Daily Series'!E251)</f>
        <v>11683</v>
      </c>
      <c r="C247" s="193">
        <f t="shared" si="14"/>
        <v>10492.428571428571</v>
      </c>
      <c r="E247" s="189" t="e">
        <f>IF('Weekly Series'!B247=0,NA(),'Weekly Series'!B247)</f>
        <v>#N/A</v>
      </c>
      <c r="F247" s="193" t="e">
        <f>IF(ISERROR($E247),NA(),'Weekly Series'!C247)</f>
        <v>#N/A</v>
      </c>
      <c r="G247" s="193" t="e">
        <f>IF(ISERROR($E247),NA(),'Weekly Series'!D247)</f>
        <v>#N/A</v>
      </c>
      <c r="H247" s="193" t="e">
        <f>IF(ISERROR($E247),NA(),'Weekly Series'!E247)</f>
        <v>#N/A</v>
      </c>
      <c r="J247" s="190">
        <f>IF(ISERROR(A247),NA(),'Daily Series'!P251)</f>
        <v>811</v>
      </c>
      <c r="K247" s="190">
        <f>IF(ISERROR(A247),NA(),'Daily Series'!Q251)</f>
        <v>377</v>
      </c>
      <c r="L247" s="190">
        <f>IF(ISERROR(A247),NA(),'Daily Series'!R251)</f>
        <v>375</v>
      </c>
      <c r="M247" s="193">
        <f t="shared" si="15"/>
        <v>646.71428571428567</v>
      </c>
      <c r="N247" s="193">
        <f t="shared" si="17"/>
        <v>295.42857142857144</v>
      </c>
      <c r="O247" s="193">
        <f t="shared" si="16"/>
        <v>256.71428571428572</v>
      </c>
    </row>
    <row r="248" spans="1:15" x14ac:dyDescent="0.2">
      <c r="A248" s="189">
        <f>IF('Daily Series'!B252=0,NA(),'Daily Series'!B252)</f>
        <v>44533</v>
      </c>
      <c r="B248" s="190">
        <f>IF(ISERROR(A248),NA(),'Daily Series'!E252)</f>
        <v>10273</v>
      </c>
      <c r="C248" s="193">
        <f t="shared" si="14"/>
        <v>10508.714285714286</v>
      </c>
      <c r="E248" s="189" t="e">
        <f>IF('Weekly Series'!B248=0,NA(),'Weekly Series'!B248)</f>
        <v>#N/A</v>
      </c>
      <c r="F248" s="193" t="e">
        <f>IF(ISERROR($E248),NA(),'Weekly Series'!C248)</f>
        <v>#N/A</v>
      </c>
      <c r="G248" s="193" t="e">
        <f>IF(ISERROR($E248),NA(),'Weekly Series'!D248)</f>
        <v>#N/A</v>
      </c>
      <c r="H248" s="193" t="e">
        <f>IF(ISERROR($E248),NA(),'Weekly Series'!E248)</f>
        <v>#N/A</v>
      </c>
      <c r="J248" s="190">
        <f>IF(ISERROR(A248),NA(),'Daily Series'!P252)</f>
        <v>772</v>
      </c>
      <c r="K248" s="190">
        <f>IF(ISERROR(A248),NA(),'Daily Series'!Q252)</f>
        <v>384</v>
      </c>
      <c r="L248" s="190">
        <f>IF(ISERROR(A248),NA(),'Daily Series'!R252)</f>
        <v>305</v>
      </c>
      <c r="M248" s="193">
        <f t="shared" si="15"/>
        <v>643.14285714285711</v>
      </c>
      <c r="N248" s="193">
        <f t="shared" si="17"/>
        <v>302.42857142857144</v>
      </c>
      <c r="O248" s="193">
        <f t="shared" si="16"/>
        <v>260</v>
      </c>
    </row>
    <row r="249" spans="1:15" x14ac:dyDescent="0.2">
      <c r="A249" s="189">
        <f>IF('Daily Series'!B253=0,NA(),'Daily Series'!B253)</f>
        <v>44534</v>
      </c>
      <c r="B249" s="190">
        <f>IF(ISERROR(A249),NA(),'Daily Series'!E253)</f>
        <v>9929</v>
      </c>
      <c r="C249" s="193">
        <f t="shared" si="14"/>
        <v>10489.285714285714</v>
      </c>
      <c r="E249" s="189" t="e">
        <f>IF('Weekly Series'!B249=0,NA(),'Weekly Series'!B249)</f>
        <v>#N/A</v>
      </c>
      <c r="F249" s="193" t="e">
        <f>IF(ISERROR($E249),NA(),'Weekly Series'!C249)</f>
        <v>#N/A</v>
      </c>
      <c r="G249" s="193" t="e">
        <f>IF(ISERROR($E249),NA(),'Weekly Series'!D249)</f>
        <v>#N/A</v>
      </c>
      <c r="H249" s="193" t="e">
        <f>IF(ISERROR($E249),NA(),'Weekly Series'!E249)</f>
        <v>#N/A</v>
      </c>
      <c r="J249" s="190">
        <f>IF(ISERROR(A249),NA(),'Daily Series'!P253)</f>
        <v>407</v>
      </c>
      <c r="K249" s="190">
        <f>IF(ISERROR(A249),NA(),'Daily Series'!Q253)</f>
        <v>193</v>
      </c>
      <c r="L249" s="190">
        <f>IF(ISERROR(A249),NA(),'Daily Series'!R253)</f>
        <v>123</v>
      </c>
      <c r="M249" s="193">
        <f t="shared" si="15"/>
        <v>656.14285714285711</v>
      </c>
      <c r="N249" s="193">
        <f t="shared" si="17"/>
        <v>303.28571428571428</v>
      </c>
      <c r="O249" s="193">
        <f t="shared" si="16"/>
        <v>257.85714285714283</v>
      </c>
    </row>
    <row r="250" spans="1:15" x14ac:dyDescent="0.2">
      <c r="A250" s="189">
        <f>IF('Daily Series'!B254=0,NA(),'Daily Series'!B254)</f>
        <v>44535</v>
      </c>
      <c r="B250" s="190">
        <f>IF(ISERROR(A250),NA(),'Daily Series'!E254)</f>
        <v>10250</v>
      </c>
      <c r="C250" s="193">
        <f t="shared" si="14"/>
        <v>10510.428571428571</v>
      </c>
      <c r="E250" s="189" t="e">
        <f>IF('Weekly Series'!B250=0,NA(),'Weekly Series'!B250)</f>
        <v>#N/A</v>
      </c>
      <c r="F250" s="193" t="e">
        <f>IF(ISERROR($E250),NA(),'Weekly Series'!C250)</f>
        <v>#N/A</v>
      </c>
      <c r="G250" s="193" t="e">
        <f>IF(ISERROR($E250),NA(),'Weekly Series'!D250)</f>
        <v>#N/A</v>
      </c>
      <c r="H250" s="193" t="e">
        <f>IF(ISERROR($E250),NA(),'Weekly Series'!E250)</f>
        <v>#N/A</v>
      </c>
      <c r="J250" s="190">
        <f>IF(ISERROR(A250),NA(),'Daily Series'!P254)</f>
        <v>279</v>
      </c>
      <c r="K250" s="190">
        <f>IF(ISERROR(A250),NA(),'Daily Series'!Q254)</f>
        <v>141</v>
      </c>
      <c r="L250" s="190">
        <f>IF(ISERROR(A250),NA(),'Daily Series'!R254)</f>
        <v>113</v>
      </c>
      <c r="M250" s="193">
        <f t="shared" si="15"/>
        <v>662.14285714285711</v>
      </c>
      <c r="N250" s="193">
        <f t="shared" si="17"/>
        <v>304.42857142857144</v>
      </c>
      <c r="O250" s="193">
        <f t="shared" si="16"/>
        <v>261.28571428571428</v>
      </c>
    </row>
    <row r="251" spans="1:15" x14ac:dyDescent="0.2">
      <c r="A251" s="189">
        <f>IF('Daily Series'!B255=0,NA(),'Daily Series'!B255)</f>
        <v>44536</v>
      </c>
      <c r="B251" s="190">
        <f>IF(ISERROR(A251),NA(),'Daily Series'!E255)</f>
        <v>10284</v>
      </c>
      <c r="C251" s="193">
        <f t="shared" si="14"/>
        <v>10496.571428571429</v>
      </c>
      <c r="E251" s="189" t="e">
        <f>IF('Weekly Series'!B251=0,NA(),'Weekly Series'!B251)</f>
        <v>#N/A</v>
      </c>
      <c r="F251" s="193" t="e">
        <f>IF(ISERROR($E251),NA(),'Weekly Series'!C251)</f>
        <v>#N/A</v>
      </c>
      <c r="G251" s="193" t="e">
        <f>IF(ISERROR($E251),NA(),'Weekly Series'!D251)</f>
        <v>#N/A</v>
      </c>
      <c r="H251" s="193" t="e">
        <f>IF(ISERROR($E251),NA(),'Weekly Series'!E251)</f>
        <v>#N/A</v>
      </c>
      <c r="J251" s="190">
        <f>IF(ISERROR(A251),NA(),'Daily Series'!P255)</f>
        <v>675</v>
      </c>
      <c r="K251" s="190">
        <f>IF(ISERROR(A251),NA(),'Daily Series'!Q255)</f>
        <v>298</v>
      </c>
      <c r="L251" s="190">
        <f>IF(ISERROR(A251),NA(),'Daily Series'!R255)</f>
        <v>303</v>
      </c>
      <c r="M251" s="193">
        <f t="shared" si="15"/>
        <v>657.71428571428567</v>
      </c>
      <c r="N251" s="193">
        <f t="shared" si="17"/>
        <v>303.71428571428572</v>
      </c>
      <c r="O251" s="193">
        <f t="shared" si="16"/>
        <v>268.14285714285717</v>
      </c>
    </row>
    <row r="252" spans="1:15" x14ac:dyDescent="0.2">
      <c r="A252" s="189">
        <f>IF('Daily Series'!B256=0,NA(),'Daily Series'!B256)</f>
        <v>44537</v>
      </c>
      <c r="B252" s="190">
        <f>IF(ISERROR(A252),NA(),'Daily Series'!E256)</f>
        <v>10627</v>
      </c>
      <c r="C252" s="193">
        <f t="shared" si="14"/>
        <v>10536.285714285714</v>
      </c>
      <c r="E252" s="189" t="e">
        <f>IF('Weekly Series'!B252=0,NA(),'Weekly Series'!B252)</f>
        <v>#N/A</v>
      </c>
      <c r="F252" s="193" t="e">
        <f>IF(ISERROR($E252),NA(),'Weekly Series'!C252)</f>
        <v>#N/A</v>
      </c>
      <c r="G252" s="193" t="e">
        <f>IF(ISERROR($E252),NA(),'Weekly Series'!D252)</f>
        <v>#N/A</v>
      </c>
      <c r="H252" s="193" t="e">
        <f>IF(ISERROR($E252),NA(),'Weekly Series'!E252)</f>
        <v>#N/A</v>
      </c>
      <c r="J252" s="190">
        <f>IF(ISERROR(A252),NA(),'Daily Series'!P256)</f>
        <v>770</v>
      </c>
      <c r="K252" s="190">
        <f>IF(ISERROR(A252),NA(),'Daily Series'!Q256)</f>
        <v>356</v>
      </c>
      <c r="L252" s="190">
        <f>IF(ISERROR(A252),NA(),'Daily Series'!R256)</f>
        <v>368</v>
      </c>
      <c r="M252" s="193">
        <f t="shared" si="15"/>
        <v>648.42857142857144</v>
      </c>
      <c r="N252" s="193">
        <f t="shared" si="17"/>
        <v>302.28571428571428</v>
      </c>
      <c r="O252" s="193">
        <f t="shared" si="16"/>
        <v>272.85714285714283</v>
      </c>
    </row>
    <row r="253" spans="1:15" x14ac:dyDescent="0.2">
      <c r="A253" s="189">
        <f>IF('Daily Series'!B257=0,NA(),'Daily Series'!B257)</f>
        <v>44538</v>
      </c>
      <c r="B253" s="190">
        <f>IF(ISERROR(A253),NA(),'Daily Series'!E257)</f>
        <v>10535</v>
      </c>
      <c r="C253" s="193">
        <f t="shared" si="14"/>
        <v>10511.571428571429</v>
      </c>
      <c r="E253" s="189" t="e">
        <f>IF('Weekly Series'!B253=0,NA(),'Weekly Series'!B253)</f>
        <v>#N/A</v>
      </c>
      <c r="F253" s="193" t="e">
        <f>IF(ISERROR($E253),NA(),'Weekly Series'!C253)</f>
        <v>#N/A</v>
      </c>
      <c r="G253" s="193" t="e">
        <f>IF(ISERROR($E253),NA(),'Weekly Series'!D253)</f>
        <v>#N/A</v>
      </c>
      <c r="H253" s="193" t="e">
        <f>IF(ISERROR($E253),NA(),'Weekly Series'!E253)</f>
        <v>#N/A</v>
      </c>
      <c r="J253" s="190">
        <f>IF(ISERROR(A253),NA(),'Daily Series'!P257)</f>
        <v>912</v>
      </c>
      <c r="K253" s="190">
        <f>IF(ISERROR(A253),NA(),'Daily Series'!Q257)</f>
        <v>408</v>
      </c>
      <c r="L253" s="190">
        <f>IF(ISERROR(A253),NA(),'Daily Series'!R257)</f>
        <v>361</v>
      </c>
      <c r="M253" s="193">
        <f t="shared" si="15"/>
        <v>660.85714285714289</v>
      </c>
      <c r="N253" s="193">
        <f t="shared" si="17"/>
        <v>308.14285714285717</v>
      </c>
      <c r="O253" s="193">
        <f t="shared" si="16"/>
        <v>278.28571428571428</v>
      </c>
    </row>
    <row r="254" spans="1:15" x14ac:dyDescent="0.2">
      <c r="A254" s="189">
        <f>IF('Daily Series'!B258=0,NA(),'Daily Series'!B258)</f>
        <v>44539</v>
      </c>
      <c r="B254" s="190">
        <f>IF(ISERROR(A254),NA(),'Daily Series'!E258)</f>
        <v>10715</v>
      </c>
      <c r="C254" s="193">
        <f t="shared" si="14"/>
        <v>10373.285714285714</v>
      </c>
      <c r="E254" s="189" t="e">
        <f>IF('Weekly Series'!B254=0,NA(),'Weekly Series'!B254)</f>
        <v>#N/A</v>
      </c>
      <c r="F254" s="193" t="e">
        <f>IF(ISERROR($E254),NA(),'Weekly Series'!C254)</f>
        <v>#N/A</v>
      </c>
      <c r="G254" s="193" t="e">
        <f>IF(ISERROR($E254),NA(),'Weekly Series'!D254)</f>
        <v>#N/A</v>
      </c>
      <c r="H254" s="193" t="e">
        <f>IF(ISERROR($E254),NA(),'Weekly Series'!E254)</f>
        <v>#N/A</v>
      </c>
      <c r="J254" s="190">
        <f>IF(ISERROR(A254),NA(),'Daily Series'!P258)</f>
        <v>825</v>
      </c>
      <c r="K254" s="190">
        <f>IF(ISERROR(A254),NA(),'Daily Series'!Q258)</f>
        <v>405</v>
      </c>
      <c r="L254" s="190">
        <f>IF(ISERROR(A254),NA(),'Daily Series'!R258)</f>
        <v>353</v>
      </c>
      <c r="M254" s="193">
        <f t="shared" si="15"/>
        <v>662.85714285714289</v>
      </c>
      <c r="N254" s="193">
        <f t="shared" si="17"/>
        <v>312.14285714285717</v>
      </c>
      <c r="O254" s="193">
        <f t="shared" si="16"/>
        <v>275.14285714285717</v>
      </c>
    </row>
    <row r="255" spans="1:15" x14ac:dyDescent="0.2">
      <c r="A255" s="189">
        <f>IF('Daily Series'!B259=0,NA(),'Daily Series'!B259)</f>
        <v>44540</v>
      </c>
      <c r="B255" s="190">
        <f>IF(ISERROR(A255),NA(),'Daily Series'!E259)</f>
        <v>10236</v>
      </c>
      <c r="C255" s="193">
        <f t="shared" si="14"/>
        <v>10368</v>
      </c>
      <c r="E255" s="189" t="e">
        <f>IF('Weekly Series'!B255=0,NA(),'Weekly Series'!B255)</f>
        <v>#N/A</v>
      </c>
      <c r="F255" s="193" t="e">
        <f>IF(ISERROR($E255),NA(),'Weekly Series'!C255)</f>
        <v>#N/A</v>
      </c>
      <c r="G255" s="193" t="e">
        <f>IF(ISERROR($E255),NA(),'Weekly Series'!D255)</f>
        <v>#N/A</v>
      </c>
      <c r="H255" s="193" t="e">
        <f>IF(ISERROR($E255),NA(),'Weekly Series'!E255)</f>
        <v>#N/A</v>
      </c>
      <c r="J255" s="190">
        <f>IF(ISERROR(A255),NA(),'Daily Series'!P259)</f>
        <v>735</v>
      </c>
      <c r="K255" s="190">
        <f>IF(ISERROR(A255),NA(),'Daily Series'!Q259)</f>
        <v>374</v>
      </c>
      <c r="L255" s="190">
        <f>IF(ISERROR(A255),NA(),'Daily Series'!R259)</f>
        <v>330</v>
      </c>
      <c r="M255" s="193">
        <f t="shared" si="15"/>
        <v>657.57142857142856</v>
      </c>
      <c r="N255" s="193">
        <f t="shared" si="17"/>
        <v>310.71428571428572</v>
      </c>
      <c r="O255" s="193">
        <f t="shared" si="16"/>
        <v>278.71428571428572</v>
      </c>
    </row>
    <row r="256" spans="1:15" x14ac:dyDescent="0.2">
      <c r="A256" s="189">
        <f>IF('Daily Series'!B260=0,NA(),'Daily Series'!B260)</f>
        <v>44541</v>
      </c>
      <c r="B256" s="190">
        <f>IF(ISERROR(A256),NA(),'Daily Series'!E260)</f>
        <v>10055</v>
      </c>
      <c r="C256" s="193">
        <f t="shared" si="14"/>
        <v>10386</v>
      </c>
      <c r="E256" s="189" t="e">
        <f>IF('Weekly Series'!B256=0,NA(),'Weekly Series'!B256)</f>
        <v>#N/A</v>
      </c>
      <c r="F256" s="193" t="e">
        <f>IF(ISERROR($E256),NA(),'Weekly Series'!C256)</f>
        <v>#N/A</v>
      </c>
      <c r="G256" s="193" t="e">
        <f>IF(ISERROR($E256),NA(),'Weekly Series'!D256)</f>
        <v>#N/A</v>
      </c>
      <c r="H256" s="193" t="e">
        <f>IF(ISERROR($E256),NA(),'Weekly Series'!E256)</f>
        <v>#N/A</v>
      </c>
      <c r="J256" s="190">
        <f>IF(ISERROR(A256),NA(),'Daily Series'!P260)</f>
        <v>374</v>
      </c>
      <c r="K256" s="190">
        <f>IF(ISERROR(A256),NA(),'Daily Series'!Q260)</f>
        <v>183</v>
      </c>
      <c r="L256" s="190">
        <f>IF(ISERROR(A256),NA(),'Daily Series'!R260)</f>
        <v>155</v>
      </c>
      <c r="M256" s="193">
        <f t="shared" si="15"/>
        <v>652.85714285714289</v>
      </c>
      <c r="N256" s="193">
        <f t="shared" si="17"/>
        <v>309.28571428571428</v>
      </c>
      <c r="O256" s="193">
        <f t="shared" si="16"/>
        <v>283.28571428571428</v>
      </c>
    </row>
    <row r="257" spans="1:15" x14ac:dyDescent="0.2">
      <c r="A257" s="189">
        <f>IF('Daily Series'!B261=0,NA(),'Daily Series'!B261)</f>
        <v>44542</v>
      </c>
      <c r="B257" s="190">
        <f>IF(ISERROR(A257),NA(),'Daily Series'!E261)</f>
        <v>11114</v>
      </c>
      <c r="C257" s="193">
        <f t="shared" si="14"/>
        <v>10509.428571428571</v>
      </c>
      <c r="E257" s="189" t="e">
        <f>IF('Weekly Series'!B257=0,NA(),'Weekly Series'!B257)</f>
        <v>#N/A</v>
      </c>
      <c r="F257" s="193" t="e">
        <f>IF(ISERROR($E257),NA(),'Weekly Series'!C257)</f>
        <v>#N/A</v>
      </c>
      <c r="G257" s="193" t="e">
        <f>IF(ISERROR($E257),NA(),'Weekly Series'!D257)</f>
        <v>#N/A</v>
      </c>
      <c r="H257" s="193" t="e">
        <f>IF(ISERROR($E257),NA(),'Weekly Series'!E257)</f>
        <v>#N/A</v>
      </c>
      <c r="J257" s="190">
        <f>IF(ISERROR(A257),NA(),'Daily Series'!P261)</f>
        <v>246</v>
      </c>
      <c r="K257" s="190">
        <f>IF(ISERROR(A257),NA(),'Daily Series'!Q261)</f>
        <v>148</v>
      </c>
      <c r="L257" s="190">
        <f>IF(ISERROR(A257),NA(),'Daily Series'!R261)</f>
        <v>83</v>
      </c>
      <c r="M257" s="193">
        <f t="shared" si="15"/>
        <v>648.14285714285711</v>
      </c>
      <c r="N257" s="193">
        <f t="shared" si="17"/>
        <v>310.28571428571428</v>
      </c>
      <c r="O257" s="193">
        <f t="shared" si="16"/>
        <v>279</v>
      </c>
    </row>
    <row r="258" spans="1:15" x14ac:dyDescent="0.2">
      <c r="A258" s="189">
        <f>IF('Daily Series'!B262=0,NA(),'Daily Series'!B262)</f>
        <v>44543</v>
      </c>
      <c r="B258" s="190">
        <f>IF(ISERROR(A258),NA(),'Daily Series'!E262)</f>
        <v>10474</v>
      </c>
      <c r="C258" s="193">
        <f t="shared" si="14"/>
        <v>10536.571428571429</v>
      </c>
      <c r="E258" s="189" t="e">
        <f>IF('Weekly Series'!B258=0,NA(),'Weekly Series'!B258)</f>
        <v>#N/A</v>
      </c>
      <c r="F258" s="193" t="e">
        <f>IF(ISERROR($E258),NA(),'Weekly Series'!C258)</f>
        <v>#N/A</v>
      </c>
      <c r="G258" s="193" t="e">
        <f>IF(ISERROR($E258),NA(),'Weekly Series'!D258)</f>
        <v>#N/A</v>
      </c>
      <c r="H258" s="193" t="e">
        <f>IF(ISERROR($E258),NA(),'Weekly Series'!E258)</f>
        <v>#N/A</v>
      </c>
      <c r="J258" s="190">
        <f>IF(ISERROR(A258),NA(),'Daily Series'!P262)</f>
        <v>708</v>
      </c>
      <c r="K258" s="190">
        <f>IF(ISERROR(A258),NA(),'Daily Series'!Q262)</f>
        <v>288</v>
      </c>
      <c r="L258" s="190">
        <f>IF(ISERROR(A258),NA(),'Daily Series'!R262)</f>
        <v>321</v>
      </c>
      <c r="M258" s="193">
        <f t="shared" si="15"/>
        <v>652.85714285714289</v>
      </c>
      <c r="N258" s="193">
        <f t="shared" si="17"/>
        <v>308.85714285714283</v>
      </c>
      <c r="O258" s="193">
        <f t="shared" si="16"/>
        <v>281.57142857142856</v>
      </c>
    </row>
    <row r="259" spans="1:15" x14ac:dyDescent="0.2">
      <c r="A259" s="189">
        <f>IF('Daily Series'!B263=0,NA(),'Daily Series'!B263)</f>
        <v>44544</v>
      </c>
      <c r="B259" s="190">
        <f>IF(ISERROR(A259),NA(),'Daily Series'!E263)</f>
        <v>10973</v>
      </c>
      <c r="C259" s="193">
        <f t="shared" si="14"/>
        <v>10586</v>
      </c>
      <c r="E259" s="189" t="e">
        <f>IF('Weekly Series'!B259=0,NA(),'Weekly Series'!B259)</f>
        <v>#N/A</v>
      </c>
      <c r="F259" s="193" t="e">
        <f>IF(ISERROR($E259),NA(),'Weekly Series'!C259)</f>
        <v>#N/A</v>
      </c>
      <c r="G259" s="193" t="e">
        <f>IF(ISERROR($E259),NA(),'Weekly Series'!D259)</f>
        <v>#N/A</v>
      </c>
      <c r="H259" s="193" t="e">
        <f>IF(ISERROR($E259),NA(),'Weekly Series'!E259)</f>
        <v>#N/A</v>
      </c>
      <c r="J259" s="190">
        <f>IF(ISERROR(A259),NA(),'Daily Series'!P263)</f>
        <v>874</v>
      </c>
      <c r="K259" s="190">
        <f>IF(ISERROR(A259),NA(),'Daily Series'!Q263)</f>
        <v>344</v>
      </c>
      <c r="L259" s="190">
        <f>IF(ISERROR(A259),NA(),'Daily Series'!R263)</f>
        <v>381</v>
      </c>
      <c r="M259" s="193">
        <f t="shared" si="15"/>
        <v>667.71428571428567</v>
      </c>
      <c r="N259" s="193">
        <f t="shared" si="17"/>
        <v>307.14285714285717</v>
      </c>
      <c r="O259" s="193">
        <f t="shared" si="16"/>
        <v>283.42857142857144</v>
      </c>
    </row>
    <row r="260" spans="1:15" x14ac:dyDescent="0.2">
      <c r="A260" s="189">
        <f>IF('Daily Series'!B264=0,NA(),'Daily Series'!B264)</f>
        <v>44545</v>
      </c>
      <c r="B260" s="190">
        <f>IF(ISERROR(A260),NA(),'Daily Series'!E264)</f>
        <v>10619</v>
      </c>
      <c r="C260" s="193">
        <f t="shared" si="14"/>
        <v>10598</v>
      </c>
      <c r="E260" s="189" t="e">
        <f>IF('Weekly Series'!B260=0,NA(),'Weekly Series'!B260)</f>
        <v>#N/A</v>
      </c>
      <c r="F260" s="193" t="e">
        <f>IF(ISERROR($E260),NA(),'Weekly Series'!C260)</f>
        <v>#N/A</v>
      </c>
      <c r="G260" s="193" t="e">
        <f>IF(ISERROR($E260),NA(),'Weekly Series'!D260)</f>
        <v>#N/A</v>
      </c>
      <c r="H260" s="193" t="e">
        <f>IF(ISERROR($E260),NA(),'Weekly Series'!E260)</f>
        <v>#N/A</v>
      </c>
      <c r="J260" s="190">
        <f>IF(ISERROR(A260),NA(),'Daily Series'!P264)</f>
        <v>891</v>
      </c>
      <c r="K260" s="190">
        <f>IF(ISERROR(A260),NA(),'Daily Series'!Q264)</f>
        <v>353</v>
      </c>
      <c r="L260" s="190">
        <f>IF(ISERROR(A260),NA(),'Daily Series'!R264)</f>
        <v>393</v>
      </c>
      <c r="M260" s="193">
        <f t="shared" si="15"/>
        <v>664.71428571428567</v>
      </c>
      <c r="N260" s="193">
        <f t="shared" si="17"/>
        <v>299.28571428571428</v>
      </c>
      <c r="O260" s="193">
        <f t="shared" si="16"/>
        <v>288</v>
      </c>
    </row>
    <row r="261" spans="1:15" x14ac:dyDescent="0.2">
      <c r="A261" s="189">
        <f>IF('Daily Series'!B265=0,NA(),'Daily Series'!B265)</f>
        <v>44546</v>
      </c>
      <c r="B261" s="190">
        <f>IF(ISERROR(A261),NA(),'Daily Series'!E265)</f>
        <v>11096</v>
      </c>
      <c r="C261" s="193">
        <f t="shared" si="14"/>
        <v>10652.428571428571</v>
      </c>
      <c r="E261" s="189" t="e">
        <f>IF('Weekly Series'!B261=0,NA(),'Weekly Series'!B261)</f>
        <v>#N/A</v>
      </c>
      <c r="F261" s="193" t="e">
        <f>IF(ISERROR($E261),NA(),'Weekly Series'!C261)</f>
        <v>#N/A</v>
      </c>
      <c r="G261" s="193" t="e">
        <f>IF(ISERROR($E261),NA(),'Weekly Series'!D261)</f>
        <v>#N/A</v>
      </c>
      <c r="H261" s="193" t="e">
        <f>IF(ISERROR($E261),NA(),'Weekly Series'!E261)</f>
        <v>#N/A</v>
      </c>
      <c r="J261" s="190">
        <f>IF(ISERROR(A261),NA(),'Daily Series'!P265)</f>
        <v>878</v>
      </c>
      <c r="K261" s="190">
        <f>IF(ISERROR(A261),NA(),'Daily Series'!Q265)</f>
        <v>405</v>
      </c>
      <c r="L261" s="190">
        <f>IF(ISERROR(A261),NA(),'Daily Series'!R265)</f>
        <v>391</v>
      </c>
      <c r="M261" s="193">
        <f t="shared" si="15"/>
        <v>672.28571428571433</v>
      </c>
      <c r="N261" s="193">
        <f t="shared" si="17"/>
        <v>299.28571428571428</v>
      </c>
      <c r="O261" s="193">
        <f t="shared" si="16"/>
        <v>293.42857142857144</v>
      </c>
    </row>
    <row r="262" spans="1:15" x14ac:dyDescent="0.2">
      <c r="A262" s="189">
        <f>IF('Daily Series'!B266=0,NA(),'Daily Series'!B266)</f>
        <v>44547</v>
      </c>
      <c r="B262" s="190">
        <f>IF(ISERROR(A262),NA(),'Daily Series'!E266)</f>
        <v>10758</v>
      </c>
      <c r="C262" s="193">
        <f t="shared" ref="C262:C325" si="18">AVERAGE(B256:B262)</f>
        <v>10727</v>
      </c>
      <c r="E262" s="189" t="e">
        <f>IF('Weekly Series'!B262=0,NA(),'Weekly Series'!B262)</f>
        <v>#N/A</v>
      </c>
      <c r="F262" s="193" t="e">
        <f>IF(ISERROR($E262),NA(),'Weekly Series'!C262)</f>
        <v>#N/A</v>
      </c>
      <c r="G262" s="193" t="e">
        <f>IF(ISERROR($E262),NA(),'Weekly Series'!D262)</f>
        <v>#N/A</v>
      </c>
      <c r="H262" s="193" t="e">
        <f>IF(ISERROR($E262),NA(),'Weekly Series'!E262)</f>
        <v>#N/A</v>
      </c>
      <c r="J262" s="190">
        <f>IF(ISERROR(A262),NA(),'Daily Series'!P266)</f>
        <v>874</v>
      </c>
      <c r="K262" s="190">
        <f>IF(ISERROR(A262),NA(),'Daily Series'!Q266)</f>
        <v>379</v>
      </c>
      <c r="L262" s="190">
        <f>IF(ISERROR(A262),NA(),'Daily Series'!R266)</f>
        <v>340</v>
      </c>
      <c r="M262" s="193">
        <f t="shared" si="15"/>
        <v>692.14285714285711</v>
      </c>
      <c r="N262" s="193">
        <f t="shared" si="17"/>
        <v>300</v>
      </c>
      <c r="O262" s="193">
        <f t="shared" si="16"/>
        <v>294.85714285714283</v>
      </c>
    </row>
    <row r="263" spans="1:15" x14ac:dyDescent="0.2">
      <c r="A263" s="189">
        <f>IF('Daily Series'!B267=0,NA(),'Daily Series'!B267)</f>
        <v>44548</v>
      </c>
      <c r="B263" s="190">
        <f>IF(ISERROR(A263),NA(),'Daily Series'!E267)</f>
        <v>10359</v>
      </c>
      <c r="C263" s="193">
        <f t="shared" si="18"/>
        <v>10770.428571428571</v>
      </c>
      <c r="E263" s="189" t="e">
        <f>IF('Weekly Series'!B263=0,NA(),'Weekly Series'!B263)</f>
        <v>#N/A</v>
      </c>
      <c r="F263" s="193" t="e">
        <f>IF(ISERROR($E263),NA(),'Weekly Series'!C263)</f>
        <v>#N/A</v>
      </c>
      <c r="G263" s="193" t="e">
        <f>IF(ISERROR($E263),NA(),'Weekly Series'!D263)</f>
        <v>#N/A</v>
      </c>
      <c r="H263" s="193" t="e">
        <f>IF(ISERROR($E263),NA(),'Weekly Series'!E263)</f>
        <v>#N/A</v>
      </c>
      <c r="J263" s="190">
        <f>IF(ISERROR(A263),NA(),'Daily Series'!P267)</f>
        <v>462</v>
      </c>
      <c r="K263" s="190">
        <f>IF(ISERROR(A263),NA(),'Daily Series'!Q267)</f>
        <v>191</v>
      </c>
      <c r="L263" s="190">
        <f>IF(ISERROR(A263),NA(),'Daily Series'!R267)</f>
        <v>185</v>
      </c>
      <c r="M263" s="193">
        <f t="shared" si="15"/>
        <v>704.71428571428567</v>
      </c>
      <c r="N263" s="193">
        <f t="shared" si="17"/>
        <v>301.14285714285717</v>
      </c>
      <c r="O263" s="193">
        <f t="shared" si="16"/>
        <v>299.14285714285717</v>
      </c>
    </row>
    <row r="264" spans="1:15" x14ac:dyDescent="0.2">
      <c r="A264" s="189">
        <f>IF('Daily Series'!B268=0,NA(),'Daily Series'!B268)</f>
        <v>44549</v>
      </c>
      <c r="B264" s="190">
        <f>IF(ISERROR(A264),NA(),'Daily Series'!E268)</f>
        <v>10576</v>
      </c>
      <c r="C264" s="193">
        <f t="shared" si="18"/>
        <v>10693.571428571429</v>
      </c>
      <c r="E264" s="189" t="e">
        <f>IF('Weekly Series'!B264=0,NA(),'Weekly Series'!B264)</f>
        <v>#N/A</v>
      </c>
      <c r="F264" s="193" t="e">
        <f>IF(ISERROR($E264),NA(),'Weekly Series'!C264)</f>
        <v>#N/A</v>
      </c>
      <c r="G264" s="193" t="e">
        <f>IF(ISERROR($E264),NA(),'Weekly Series'!D264)</f>
        <v>#N/A</v>
      </c>
      <c r="H264" s="193" t="e">
        <f>IF(ISERROR($E264),NA(),'Weekly Series'!E264)</f>
        <v>#N/A</v>
      </c>
      <c r="J264" s="190">
        <f>IF(ISERROR(A264),NA(),'Daily Series'!P268)</f>
        <v>280</v>
      </c>
      <c r="K264" s="190">
        <f>IF(ISERROR(A264),NA(),'Daily Series'!Q268)</f>
        <v>150</v>
      </c>
      <c r="L264" s="190">
        <f>IF(ISERROR(A264),NA(),'Daily Series'!R268)</f>
        <v>106</v>
      </c>
      <c r="M264" s="193">
        <f t="shared" si="15"/>
        <v>709.57142857142856</v>
      </c>
      <c r="N264" s="193">
        <f t="shared" si="17"/>
        <v>301.42857142857144</v>
      </c>
      <c r="O264" s="193">
        <f t="shared" si="16"/>
        <v>302.42857142857144</v>
      </c>
    </row>
    <row r="265" spans="1:15" x14ac:dyDescent="0.2">
      <c r="A265" s="189">
        <f>IF('Daily Series'!B269=0,NA(),'Daily Series'!B269)</f>
        <v>44550</v>
      </c>
      <c r="B265" s="190">
        <f>IF(ISERROR(A265),NA(),'Daily Series'!E269)</f>
        <v>11018</v>
      </c>
      <c r="C265" s="193">
        <f t="shared" si="18"/>
        <v>10771.285714285714</v>
      </c>
      <c r="E265" s="189" t="e">
        <f>IF('Weekly Series'!B265=0,NA(),'Weekly Series'!B265)</f>
        <v>#N/A</v>
      </c>
      <c r="F265" s="193" t="e">
        <f>IF(ISERROR($E265),NA(),'Weekly Series'!C265)</f>
        <v>#N/A</v>
      </c>
      <c r="G265" s="193" t="e">
        <f>IF(ISERROR($E265),NA(),'Weekly Series'!D265)</f>
        <v>#N/A</v>
      </c>
      <c r="H265" s="193" t="e">
        <f>IF(ISERROR($E265),NA(),'Weekly Series'!E265)</f>
        <v>#N/A</v>
      </c>
      <c r="J265" s="190">
        <f>IF(ISERROR(A265),NA(),'Daily Series'!P269)</f>
        <v>774</v>
      </c>
      <c r="K265" s="190">
        <f>IF(ISERROR(A265),NA(),'Daily Series'!Q269)</f>
        <v>306</v>
      </c>
      <c r="L265" s="190">
        <f>IF(ISERROR(A265),NA(),'Daily Series'!R269)</f>
        <v>339</v>
      </c>
      <c r="M265" s="193">
        <f t="shared" ref="M265:M328" si="19">AVERAGE(J259:J265)</f>
        <v>719</v>
      </c>
      <c r="N265" s="193">
        <f t="shared" si="17"/>
        <v>304</v>
      </c>
      <c r="O265" s="193">
        <f t="shared" si="16"/>
        <v>305</v>
      </c>
    </row>
    <row r="266" spans="1:15" x14ac:dyDescent="0.2">
      <c r="A266" s="189">
        <f>IF('Daily Series'!B270=0,NA(),'Daily Series'!B270)</f>
        <v>44551</v>
      </c>
      <c r="B266" s="190">
        <f>IF(ISERROR(A266),NA(),'Daily Series'!E270)</f>
        <v>10742</v>
      </c>
      <c r="C266" s="193">
        <f t="shared" si="18"/>
        <v>10738.285714285714</v>
      </c>
      <c r="E266" s="189" t="e">
        <f>IF('Weekly Series'!B266=0,NA(),'Weekly Series'!B266)</f>
        <v>#N/A</v>
      </c>
      <c r="F266" s="193" t="e">
        <f>IF(ISERROR($E266),NA(),'Weekly Series'!C266)</f>
        <v>#N/A</v>
      </c>
      <c r="G266" s="193" t="e">
        <f>IF(ISERROR($E266),NA(),'Weekly Series'!D266)</f>
        <v>#N/A</v>
      </c>
      <c r="H266" s="193" t="e">
        <f>IF(ISERROR($E266),NA(),'Weekly Series'!E266)</f>
        <v>#N/A</v>
      </c>
      <c r="J266" s="190">
        <f>IF(ISERROR(A266),NA(),'Daily Series'!P270)</f>
        <v>871</v>
      </c>
      <c r="K266" s="190">
        <f>IF(ISERROR(A266),NA(),'Daily Series'!Q270)</f>
        <v>423</v>
      </c>
      <c r="L266" s="190">
        <f>IF(ISERROR(A266),NA(),'Daily Series'!R270)</f>
        <v>403</v>
      </c>
      <c r="M266" s="193">
        <f t="shared" si="19"/>
        <v>718.57142857142856</v>
      </c>
      <c r="N266" s="193">
        <f t="shared" si="17"/>
        <v>315.28571428571428</v>
      </c>
      <c r="O266" s="193">
        <f t="shared" ref="O266:O329" si="20">AVERAGE(L260:L266)</f>
        <v>308.14285714285717</v>
      </c>
    </row>
    <row r="267" spans="1:15" x14ac:dyDescent="0.2">
      <c r="A267" s="189">
        <f>IF('Daily Series'!B271=0,NA(),'Daily Series'!B271)</f>
        <v>44552</v>
      </c>
      <c r="B267" s="190">
        <f>IF(ISERROR(A267),NA(),'Daily Series'!E271)</f>
        <v>10383</v>
      </c>
      <c r="C267" s="193">
        <f t="shared" si="18"/>
        <v>10704.571428571429</v>
      </c>
      <c r="E267" s="189" t="e">
        <f>IF('Weekly Series'!B267=0,NA(),'Weekly Series'!B267)</f>
        <v>#N/A</v>
      </c>
      <c r="F267" s="193" t="e">
        <f>IF(ISERROR($E267),NA(),'Weekly Series'!C267)</f>
        <v>#N/A</v>
      </c>
      <c r="G267" s="193" t="e">
        <f>IF(ISERROR($E267),NA(),'Weekly Series'!D267)</f>
        <v>#N/A</v>
      </c>
      <c r="H267" s="193" t="e">
        <f>IF(ISERROR($E267),NA(),'Weekly Series'!E267)</f>
        <v>#N/A</v>
      </c>
      <c r="J267" s="190">
        <f>IF(ISERROR(A267),NA(),'Daily Series'!P271)</f>
        <v>1002</v>
      </c>
      <c r="K267" s="190">
        <f>IF(ISERROR(A267),NA(),'Daily Series'!Q271)</f>
        <v>489</v>
      </c>
      <c r="L267" s="190">
        <f>IF(ISERROR(A267),NA(),'Daily Series'!R271)</f>
        <v>431</v>
      </c>
      <c r="M267" s="193">
        <f t="shared" si="19"/>
        <v>734.42857142857144</v>
      </c>
      <c r="N267" s="193">
        <f t="shared" si="17"/>
        <v>334.71428571428572</v>
      </c>
      <c r="O267" s="193">
        <f t="shared" si="20"/>
        <v>313.57142857142856</v>
      </c>
    </row>
    <row r="268" spans="1:15" x14ac:dyDescent="0.2">
      <c r="A268" s="189">
        <f>IF('Daily Series'!B272=0,NA(),'Daily Series'!B272)</f>
        <v>44553</v>
      </c>
      <c r="B268" s="190">
        <f>IF(ISERROR(A268),NA(),'Daily Series'!E272)</f>
        <v>10009</v>
      </c>
      <c r="C268" s="193">
        <f t="shared" si="18"/>
        <v>10549.285714285714</v>
      </c>
      <c r="E268" s="189" t="e">
        <f>IF('Weekly Series'!B268=0,NA(),'Weekly Series'!B268)</f>
        <v>#N/A</v>
      </c>
      <c r="F268" s="193" t="e">
        <f>IF(ISERROR($E268),NA(),'Weekly Series'!C268)</f>
        <v>#N/A</v>
      </c>
      <c r="G268" s="193" t="e">
        <f>IF(ISERROR($E268),NA(),'Weekly Series'!D268)</f>
        <v>#N/A</v>
      </c>
      <c r="H268" s="193" t="e">
        <f>IF(ISERROR($E268),NA(),'Weekly Series'!E268)</f>
        <v>#N/A</v>
      </c>
      <c r="J268" s="190">
        <f>IF(ISERROR(A268),NA(),'Daily Series'!P272)</f>
        <v>1100</v>
      </c>
      <c r="K268" s="190">
        <f>IF(ISERROR(A268),NA(),'Daily Series'!Q272)</f>
        <v>476</v>
      </c>
      <c r="L268" s="190">
        <f>IF(ISERROR(A268),NA(),'Daily Series'!R272)</f>
        <v>504</v>
      </c>
      <c r="M268" s="193">
        <f t="shared" si="19"/>
        <v>766.14285714285711</v>
      </c>
      <c r="N268" s="193">
        <f t="shared" si="17"/>
        <v>344.85714285714283</v>
      </c>
      <c r="O268" s="193">
        <f t="shared" si="20"/>
        <v>329.71428571428572</v>
      </c>
    </row>
    <row r="269" spans="1:15" x14ac:dyDescent="0.2">
      <c r="A269" s="189">
        <f>IF('Daily Series'!B273=0,NA(),'Daily Series'!B273)</f>
        <v>44554</v>
      </c>
      <c r="B269" s="190">
        <f>IF(ISERROR(A269),NA(),'Daily Series'!E273)</f>
        <v>8983</v>
      </c>
      <c r="C269" s="193">
        <f t="shared" si="18"/>
        <v>10295.714285714286</v>
      </c>
      <c r="E269" s="189" t="e">
        <f>IF('Weekly Series'!B269=0,NA(),'Weekly Series'!B269)</f>
        <v>#N/A</v>
      </c>
      <c r="F269" s="193" t="e">
        <f>IF(ISERROR($E269),NA(),'Weekly Series'!C269)</f>
        <v>#N/A</v>
      </c>
      <c r="G269" s="193" t="e">
        <f>IF(ISERROR($E269),NA(),'Weekly Series'!D269)</f>
        <v>#N/A</v>
      </c>
      <c r="H269" s="193" t="e">
        <f>IF(ISERROR($E269),NA(),'Weekly Series'!E269)</f>
        <v>#N/A</v>
      </c>
      <c r="J269" s="190">
        <f>IF(ISERROR(A269),NA(),'Daily Series'!P273)</f>
        <v>1041</v>
      </c>
      <c r="K269" s="190">
        <f>IF(ISERROR(A269),NA(),'Daily Series'!Q273)</f>
        <v>468</v>
      </c>
      <c r="L269" s="190">
        <f>IF(ISERROR(A269),NA(),'Daily Series'!R273)</f>
        <v>451</v>
      </c>
      <c r="M269" s="193">
        <f t="shared" si="19"/>
        <v>790</v>
      </c>
      <c r="N269" s="193">
        <f t="shared" si="17"/>
        <v>357.57142857142856</v>
      </c>
      <c r="O269" s="193">
        <f t="shared" si="20"/>
        <v>345.57142857142856</v>
      </c>
    </row>
    <row r="270" spans="1:15" x14ac:dyDescent="0.2">
      <c r="A270" s="189">
        <f>IF('Daily Series'!B274=0,NA(),'Daily Series'!B274)</f>
        <v>44555</v>
      </c>
      <c r="B270" s="190">
        <f>IF(ISERROR(A270),NA(),'Daily Series'!E274)</f>
        <v>9213</v>
      </c>
      <c r="C270" s="193">
        <f t="shared" si="18"/>
        <v>10132</v>
      </c>
      <c r="E270" s="189" t="e">
        <f>IF('Weekly Series'!B270=0,NA(),'Weekly Series'!B270)</f>
        <v>#N/A</v>
      </c>
      <c r="F270" s="193" t="e">
        <f>IF(ISERROR($E270),NA(),'Weekly Series'!C270)</f>
        <v>#N/A</v>
      </c>
      <c r="G270" s="193" t="e">
        <f>IF(ISERROR($E270),NA(),'Weekly Series'!D270)</f>
        <v>#N/A</v>
      </c>
      <c r="H270" s="193" t="e">
        <f>IF(ISERROR($E270),NA(),'Weekly Series'!E270)</f>
        <v>#N/A</v>
      </c>
      <c r="J270" s="190">
        <f>IF(ISERROR(A270),NA(),'Daily Series'!P274)</f>
        <v>256</v>
      </c>
      <c r="K270" s="190">
        <f>IF(ISERROR(A270),NA(),'Daily Series'!Q274)</f>
        <v>150</v>
      </c>
      <c r="L270" s="190">
        <f>IF(ISERROR(A270),NA(),'Daily Series'!R274)</f>
        <v>121</v>
      </c>
      <c r="M270" s="193">
        <f t="shared" si="19"/>
        <v>760.57142857142856</v>
      </c>
      <c r="N270" s="193">
        <f t="shared" si="17"/>
        <v>351.71428571428572</v>
      </c>
      <c r="O270" s="193">
        <f t="shared" si="20"/>
        <v>336.42857142857144</v>
      </c>
    </row>
    <row r="271" spans="1:15" x14ac:dyDescent="0.2">
      <c r="A271" s="189">
        <f>IF('Daily Series'!B275=0,NA(),'Daily Series'!B275)</f>
        <v>44556</v>
      </c>
      <c r="B271" s="190">
        <f>IF(ISERROR(A271),NA(),'Daily Series'!E275)</f>
        <v>9288</v>
      </c>
      <c r="C271" s="193">
        <f t="shared" si="18"/>
        <v>9948</v>
      </c>
      <c r="E271" s="189" t="e">
        <f>IF('Weekly Series'!B271=0,NA(),'Weekly Series'!B271)</f>
        <v>#N/A</v>
      </c>
      <c r="F271" s="193" t="e">
        <f>IF(ISERROR($E271),NA(),'Weekly Series'!C271)</f>
        <v>#N/A</v>
      </c>
      <c r="G271" s="193" t="e">
        <f>IF(ISERROR($E271),NA(),'Weekly Series'!D271)</f>
        <v>#N/A</v>
      </c>
      <c r="H271" s="193" t="e">
        <f>IF(ISERROR($E271),NA(),'Weekly Series'!E271)</f>
        <v>#N/A</v>
      </c>
      <c r="J271" s="190">
        <f>IF(ISERROR(A271),NA(),'Daily Series'!P275)</f>
        <v>196</v>
      </c>
      <c r="K271" s="190">
        <f>IF(ISERROR(A271),NA(),'Daily Series'!Q275)</f>
        <v>113</v>
      </c>
      <c r="L271" s="190">
        <f>IF(ISERROR(A271),NA(),'Daily Series'!R275)</f>
        <v>91</v>
      </c>
      <c r="M271" s="193">
        <f t="shared" si="19"/>
        <v>748.57142857142856</v>
      </c>
      <c r="N271" s="193">
        <f t="shared" si="17"/>
        <v>346.42857142857144</v>
      </c>
      <c r="O271" s="193">
        <f t="shared" si="20"/>
        <v>334.28571428571428</v>
      </c>
    </row>
    <row r="272" spans="1:15" x14ac:dyDescent="0.2">
      <c r="A272" s="189">
        <f>IF('Daily Series'!B276=0,NA(),'Daily Series'!B276)</f>
        <v>44557</v>
      </c>
      <c r="B272" s="190">
        <f>IF(ISERROR(A272),NA(),'Daily Series'!E276)</f>
        <v>9309</v>
      </c>
      <c r="C272" s="193">
        <f t="shared" si="18"/>
        <v>9703.8571428571431</v>
      </c>
      <c r="E272" s="189" t="e">
        <f>IF('Weekly Series'!B272=0,NA(),'Weekly Series'!B272)</f>
        <v>#N/A</v>
      </c>
      <c r="F272" s="193" t="e">
        <f>IF(ISERROR($E272),NA(),'Weekly Series'!C272)</f>
        <v>#N/A</v>
      </c>
      <c r="G272" s="193" t="e">
        <f>IF(ISERROR($E272),NA(),'Weekly Series'!D272)</f>
        <v>#N/A</v>
      </c>
      <c r="H272" s="193" t="e">
        <f>IF(ISERROR($E272),NA(),'Weekly Series'!E272)</f>
        <v>#N/A</v>
      </c>
      <c r="J272" s="190">
        <f>IF(ISERROR(A272),NA(),'Daily Series'!P276)</f>
        <v>326</v>
      </c>
      <c r="K272" s="190">
        <f>IF(ISERROR(A272),NA(),'Daily Series'!Q276)</f>
        <v>161</v>
      </c>
      <c r="L272" s="190">
        <f>IF(ISERROR(A272),NA(),'Daily Series'!R276)</f>
        <v>130</v>
      </c>
      <c r="M272" s="193">
        <f t="shared" si="19"/>
        <v>684.57142857142856</v>
      </c>
      <c r="N272" s="193">
        <f t="shared" si="17"/>
        <v>325.71428571428572</v>
      </c>
      <c r="O272" s="193">
        <f t="shared" si="20"/>
        <v>304.42857142857144</v>
      </c>
    </row>
    <row r="273" spans="1:15" x14ac:dyDescent="0.2">
      <c r="A273" s="189">
        <f>IF('Daily Series'!B277=0,NA(),'Daily Series'!B277)</f>
        <v>44558</v>
      </c>
      <c r="B273" s="190">
        <f>IF(ISERROR(A273),NA(),'Daily Series'!E277)</f>
        <v>9127</v>
      </c>
      <c r="C273" s="193">
        <f t="shared" si="18"/>
        <v>9473.1428571428569</v>
      </c>
      <c r="E273" s="189" t="e">
        <f>IF('Weekly Series'!B273=0,NA(),'Weekly Series'!B273)</f>
        <v>#N/A</v>
      </c>
      <c r="F273" s="193" t="e">
        <f>IF(ISERROR($E273),NA(),'Weekly Series'!C273)</f>
        <v>#N/A</v>
      </c>
      <c r="G273" s="193" t="e">
        <f>IF(ISERROR($E273),NA(),'Weekly Series'!D273)</f>
        <v>#N/A</v>
      </c>
      <c r="H273" s="193" t="e">
        <f>IF(ISERROR($E273),NA(),'Weekly Series'!E273)</f>
        <v>#N/A</v>
      </c>
      <c r="J273" s="190">
        <f>IF(ISERROR(A273),NA(),'Daily Series'!P277)</f>
        <v>344</v>
      </c>
      <c r="K273" s="190">
        <f>IF(ISERROR(A273),NA(),'Daily Series'!Q277)</f>
        <v>163</v>
      </c>
      <c r="L273" s="190">
        <f>IF(ISERROR(A273),NA(),'Daily Series'!R277)</f>
        <v>132</v>
      </c>
      <c r="M273" s="193">
        <f t="shared" si="19"/>
        <v>609.28571428571433</v>
      </c>
      <c r="N273" s="193">
        <f t="shared" si="17"/>
        <v>288.57142857142856</v>
      </c>
      <c r="O273" s="193">
        <f t="shared" si="20"/>
        <v>265.71428571428572</v>
      </c>
    </row>
    <row r="274" spans="1:15" x14ac:dyDescent="0.2">
      <c r="A274" s="189">
        <f>IF('Daily Series'!B278=0,NA(),'Daily Series'!B278)</f>
        <v>44559</v>
      </c>
      <c r="B274" s="190">
        <f>IF(ISERROR(A274),NA(),'Daily Series'!E278)</f>
        <v>9597</v>
      </c>
      <c r="C274" s="193">
        <f t="shared" si="18"/>
        <v>9360.8571428571431</v>
      </c>
      <c r="E274" s="189" t="e">
        <f>IF('Weekly Series'!B274=0,NA(),'Weekly Series'!B274)</f>
        <v>#N/A</v>
      </c>
      <c r="F274" s="193" t="e">
        <f>IF(ISERROR($E274),NA(),'Weekly Series'!C274)</f>
        <v>#N/A</v>
      </c>
      <c r="G274" s="193" t="e">
        <f>IF(ISERROR($E274),NA(),'Weekly Series'!D274)</f>
        <v>#N/A</v>
      </c>
      <c r="H274" s="193" t="e">
        <f>IF(ISERROR($E274),NA(),'Weekly Series'!E274)</f>
        <v>#N/A</v>
      </c>
      <c r="J274" s="190">
        <f>IF(ISERROR(A274),NA(),'Daily Series'!P278)</f>
        <v>511</v>
      </c>
      <c r="K274" s="190">
        <f>IF(ISERROR(A274),NA(),'Daily Series'!Q278)</f>
        <v>202</v>
      </c>
      <c r="L274" s="190">
        <f>IF(ISERROR(A274),NA(),'Daily Series'!R278)</f>
        <v>215</v>
      </c>
      <c r="M274" s="193">
        <f t="shared" si="19"/>
        <v>539.14285714285711</v>
      </c>
      <c r="N274" s="193">
        <f t="shared" si="17"/>
        <v>247.57142857142858</v>
      </c>
      <c r="O274" s="193">
        <f t="shared" si="20"/>
        <v>234.85714285714286</v>
      </c>
    </row>
    <row r="275" spans="1:15" x14ac:dyDescent="0.2">
      <c r="A275" s="189">
        <f>IF('Daily Series'!B279=0,NA(),'Daily Series'!B279)</f>
        <v>44560</v>
      </c>
      <c r="B275" s="190">
        <f>IF(ISERROR(A275),NA(),'Daily Series'!E279)</f>
        <v>10142</v>
      </c>
      <c r="C275" s="193">
        <f t="shared" si="18"/>
        <v>9379.8571428571431</v>
      </c>
      <c r="E275" s="189" t="e">
        <f>IF('Weekly Series'!B275=0,NA(),'Weekly Series'!B275)</f>
        <v>#N/A</v>
      </c>
      <c r="F275" s="193" t="e">
        <f>IF(ISERROR($E275),NA(),'Weekly Series'!C275)</f>
        <v>#N/A</v>
      </c>
      <c r="G275" s="193" t="e">
        <f>IF(ISERROR($E275),NA(),'Weekly Series'!D275)</f>
        <v>#N/A</v>
      </c>
      <c r="H275" s="193" t="e">
        <f>IF(ISERROR($E275),NA(),'Weekly Series'!E275)</f>
        <v>#N/A</v>
      </c>
      <c r="J275" s="190">
        <f>IF(ISERROR(A275),NA(),'Daily Series'!P279)</f>
        <v>775</v>
      </c>
      <c r="K275" s="190">
        <f>IF(ISERROR(A275),NA(),'Daily Series'!Q279)</f>
        <v>287</v>
      </c>
      <c r="L275" s="190">
        <f>IF(ISERROR(A275),NA(),'Daily Series'!R279)</f>
        <v>299</v>
      </c>
      <c r="M275" s="193">
        <f t="shared" si="19"/>
        <v>492.71428571428572</v>
      </c>
      <c r="N275" s="193">
        <f t="shared" si="17"/>
        <v>220.57142857142858</v>
      </c>
      <c r="O275" s="193">
        <f t="shared" si="20"/>
        <v>205.57142857142858</v>
      </c>
    </row>
    <row r="276" spans="1:15" x14ac:dyDescent="0.2">
      <c r="A276" s="189">
        <f>IF('Daily Series'!B280=0,NA(),'Daily Series'!B280)</f>
        <v>44561</v>
      </c>
      <c r="B276" s="190">
        <f>IF(ISERROR(A276),NA(),'Daily Series'!E280)</f>
        <v>10078</v>
      </c>
      <c r="C276" s="193">
        <f t="shared" si="18"/>
        <v>9536.2857142857138</v>
      </c>
      <c r="E276" s="189" t="e">
        <f>IF('Weekly Series'!B276=0,NA(),'Weekly Series'!B276)</f>
        <v>#N/A</v>
      </c>
      <c r="F276" s="193" t="e">
        <f>IF(ISERROR($E276),NA(),'Weekly Series'!C276)</f>
        <v>#N/A</v>
      </c>
      <c r="G276" s="193" t="e">
        <f>IF(ISERROR($E276),NA(),'Weekly Series'!D276)</f>
        <v>#N/A</v>
      </c>
      <c r="H276" s="193" t="e">
        <f>IF(ISERROR($E276),NA(),'Weekly Series'!E276)</f>
        <v>#N/A</v>
      </c>
      <c r="J276" s="190">
        <f>IF(ISERROR(A276),NA(),'Daily Series'!P280)</f>
        <v>726</v>
      </c>
      <c r="K276" s="190">
        <f>IF(ISERROR(A276),NA(),'Daily Series'!Q280)</f>
        <v>320</v>
      </c>
      <c r="L276" s="190">
        <f>IF(ISERROR(A276),NA(),'Daily Series'!R280)</f>
        <v>377</v>
      </c>
      <c r="M276" s="193">
        <f t="shared" si="19"/>
        <v>447.71428571428572</v>
      </c>
      <c r="N276" s="193">
        <f t="shared" si="17"/>
        <v>199.42857142857142</v>
      </c>
      <c r="O276" s="193">
        <f t="shared" si="20"/>
        <v>195</v>
      </c>
    </row>
    <row r="277" spans="1:15" x14ac:dyDescent="0.2">
      <c r="A277" s="189">
        <f>IF('Daily Series'!B281=0,NA(),'Daily Series'!B281)</f>
        <v>44562</v>
      </c>
      <c r="B277" s="190">
        <f>IF(ISERROR(A277),NA(),'Daily Series'!E281)</f>
        <v>10193</v>
      </c>
      <c r="C277" s="193">
        <f t="shared" si="18"/>
        <v>9676.2857142857138</v>
      </c>
      <c r="E277" s="189" t="e">
        <f>IF('Weekly Series'!B277=0,NA(),'Weekly Series'!B277)</f>
        <v>#N/A</v>
      </c>
      <c r="F277" s="193" t="e">
        <f>IF(ISERROR($E277),NA(),'Weekly Series'!C277)</f>
        <v>#N/A</v>
      </c>
      <c r="G277" s="193" t="e">
        <f>IF(ISERROR($E277),NA(),'Weekly Series'!D277)</f>
        <v>#N/A</v>
      </c>
      <c r="H277" s="193" t="e">
        <f>IF(ISERROR($E277),NA(),'Weekly Series'!E277)</f>
        <v>#N/A</v>
      </c>
      <c r="J277" s="190">
        <f>IF(ISERROR(A277),NA(),'Daily Series'!P281)</f>
        <v>358</v>
      </c>
      <c r="K277" s="190">
        <f>IF(ISERROR(A277),NA(),'Daily Series'!Q281)</f>
        <v>179</v>
      </c>
      <c r="L277" s="190">
        <f>IF(ISERROR(A277),NA(),'Daily Series'!R281)</f>
        <v>132</v>
      </c>
      <c r="M277" s="193">
        <f t="shared" si="19"/>
        <v>462.28571428571428</v>
      </c>
      <c r="N277" s="193">
        <f t="shared" si="17"/>
        <v>203.57142857142858</v>
      </c>
      <c r="O277" s="193">
        <f t="shared" si="20"/>
        <v>196.57142857142858</v>
      </c>
    </row>
    <row r="278" spans="1:15" x14ac:dyDescent="0.2">
      <c r="A278" s="189">
        <f>IF('Daily Series'!B282=0,NA(),'Daily Series'!B282)</f>
        <v>44563</v>
      </c>
      <c r="B278" s="190">
        <f>IF(ISERROR(A278),NA(),'Daily Series'!E282)</f>
        <v>10557</v>
      </c>
      <c r="C278" s="193">
        <f t="shared" si="18"/>
        <v>9857.5714285714294</v>
      </c>
      <c r="E278" s="189" t="e">
        <f>IF('Weekly Series'!B278=0,NA(),'Weekly Series'!B278)</f>
        <v>#N/A</v>
      </c>
      <c r="F278" s="193" t="e">
        <f>IF(ISERROR($E278),NA(),'Weekly Series'!C278)</f>
        <v>#N/A</v>
      </c>
      <c r="G278" s="193" t="e">
        <f>IF(ISERROR($E278),NA(),'Weekly Series'!D278)</f>
        <v>#N/A</v>
      </c>
      <c r="H278" s="193" t="e">
        <f>IF(ISERROR($E278),NA(),'Weekly Series'!E278)</f>
        <v>#N/A</v>
      </c>
      <c r="J278" s="190">
        <f>IF(ISERROR(A278),NA(),'Daily Series'!P282)</f>
        <v>267</v>
      </c>
      <c r="K278" s="190">
        <f>IF(ISERROR(A278),NA(),'Daily Series'!Q282)</f>
        <v>135</v>
      </c>
      <c r="L278" s="190">
        <f>IF(ISERROR(A278),NA(),'Daily Series'!R282)</f>
        <v>128</v>
      </c>
      <c r="M278" s="193">
        <f t="shared" si="19"/>
        <v>472.42857142857144</v>
      </c>
      <c r="N278" s="193">
        <f t="shared" si="17"/>
        <v>206.71428571428572</v>
      </c>
      <c r="O278" s="193">
        <f t="shared" si="20"/>
        <v>201.85714285714286</v>
      </c>
    </row>
    <row r="279" spans="1:15" x14ac:dyDescent="0.2">
      <c r="A279" s="189">
        <f>IF('Daily Series'!B283=0,NA(),'Daily Series'!B283)</f>
        <v>44564</v>
      </c>
      <c r="B279" s="190">
        <f>IF(ISERROR(A279),NA(),'Daily Series'!E283)</f>
        <v>10436</v>
      </c>
      <c r="C279" s="193">
        <f t="shared" si="18"/>
        <v>10018.571428571429</v>
      </c>
      <c r="E279" s="189" t="e">
        <f>IF('Weekly Series'!B279=0,NA(),'Weekly Series'!B279)</f>
        <v>#N/A</v>
      </c>
      <c r="F279" s="193" t="e">
        <f>IF(ISERROR($E279),NA(),'Weekly Series'!C279)</f>
        <v>#N/A</v>
      </c>
      <c r="G279" s="193" t="e">
        <f>IF(ISERROR($E279),NA(),'Weekly Series'!D279)</f>
        <v>#N/A</v>
      </c>
      <c r="H279" s="193" t="e">
        <f>IF(ISERROR($E279),NA(),'Weekly Series'!E279)</f>
        <v>#N/A</v>
      </c>
      <c r="J279" s="190">
        <f>IF(ISERROR(A279),NA(),'Daily Series'!P283)</f>
        <v>387</v>
      </c>
      <c r="K279" s="190">
        <f>IF(ISERROR(A279),NA(),'Daily Series'!Q283)</f>
        <v>170</v>
      </c>
      <c r="L279" s="190">
        <f>IF(ISERROR(A279),NA(),'Daily Series'!R283)</f>
        <v>138</v>
      </c>
      <c r="M279" s="193">
        <f t="shared" si="19"/>
        <v>481.14285714285717</v>
      </c>
      <c r="N279" s="193">
        <f t="shared" si="17"/>
        <v>208</v>
      </c>
      <c r="O279" s="193">
        <f t="shared" si="20"/>
        <v>203</v>
      </c>
    </row>
    <row r="280" spans="1:15" x14ac:dyDescent="0.2">
      <c r="A280" s="189">
        <f>IF('Daily Series'!B284=0,NA(),'Daily Series'!B284)</f>
        <v>44565</v>
      </c>
      <c r="B280" s="190">
        <f>IF(ISERROR(A280),NA(),'Daily Series'!E284)</f>
        <v>11060</v>
      </c>
      <c r="C280" s="193">
        <f t="shared" si="18"/>
        <v>10294.714285714286</v>
      </c>
      <c r="E280" s="189" t="e">
        <f>IF('Weekly Series'!B280=0,NA(),'Weekly Series'!B280)</f>
        <v>#N/A</v>
      </c>
      <c r="F280" s="193" t="e">
        <f>IF(ISERROR($E280),NA(),'Weekly Series'!C280)</f>
        <v>#N/A</v>
      </c>
      <c r="G280" s="193" t="e">
        <f>IF(ISERROR($E280),NA(),'Weekly Series'!D280)</f>
        <v>#N/A</v>
      </c>
      <c r="H280" s="193" t="e">
        <f>IF(ISERROR($E280),NA(),'Weekly Series'!E280)</f>
        <v>#N/A</v>
      </c>
      <c r="J280" s="190">
        <f>IF(ISERROR(A280),NA(),'Daily Series'!P284)</f>
        <v>630</v>
      </c>
      <c r="K280" s="190">
        <f>IF(ISERROR(A280),NA(),'Daily Series'!Q284)</f>
        <v>223</v>
      </c>
      <c r="L280" s="190">
        <f>IF(ISERROR(A280),NA(),'Daily Series'!R284)</f>
        <v>227</v>
      </c>
      <c r="M280" s="193">
        <f t="shared" si="19"/>
        <v>522</v>
      </c>
      <c r="N280" s="193">
        <f t="shared" si="17"/>
        <v>216.57142857142858</v>
      </c>
      <c r="O280" s="193">
        <f t="shared" si="20"/>
        <v>216.57142857142858</v>
      </c>
    </row>
    <row r="281" spans="1:15" x14ac:dyDescent="0.2">
      <c r="A281" s="189">
        <f>IF('Daily Series'!B285=0,NA(),'Daily Series'!B285)</f>
        <v>44566</v>
      </c>
      <c r="B281" s="190">
        <f>IF(ISERROR(A281),NA(),'Daily Series'!E285)</f>
        <v>11735</v>
      </c>
      <c r="C281" s="193">
        <f t="shared" si="18"/>
        <v>10600.142857142857</v>
      </c>
      <c r="E281" s="189" t="e">
        <f>IF('Weekly Series'!B281=0,NA(),'Weekly Series'!B281)</f>
        <v>#N/A</v>
      </c>
      <c r="F281" s="193" t="e">
        <f>IF(ISERROR($E281),NA(),'Weekly Series'!C281)</f>
        <v>#N/A</v>
      </c>
      <c r="G281" s="193" t="e">
        <f>IF(ISERROR($E281),NA(),'Weekly Series'!D281)</f>
        <v>#N/A</v>
      </c>
      <c r="H281" s="193" t="e">
        <f>IF(ISERROR($E281),NA(),'Weekly Series'!E281)</f>
        <v>#N/A</v>
      </c>
      <c r="J281" s="190">
        <f>IF(ISERROR(A281),NA(),'Daily Series'!P285)</f>
        <v>790</v>
      </c>
      <c r="K281" s="190">
        <f>IF(ISERROR(A281),NA(),'Daily Series'!Q285)</f>
        <v>268</v>
      </c>
      <c r="L281" s="190">
        <f>IF(ISERROR(A281),NA(),'Daily Series'!R285)</f>
        <v>284</v>
      </c>
      <c r="M281" s="193">
        <f t="shared" si="19"/>
        <v>561.85714285714289</v>
      </c>
      <c r="N281" s="193">
        <f t="shared" ref="N281:N344" si="21">AVERAGE(K275:K281)</f>
        <v>226</v>
      </c>
      <c r="O281" s="193">
        <f t="shared" si="20"/>
        <v>226.42857142857142</v>
      </c>
    </row>
    <row r="282" spans="1:15" x14ac:dyDescent="0.2">
      <c r="A282" s="189">
        <f>IF('Daily Series'!B286=0,NA(),'Daily Series'!B286)</f>
        <v>44567</v>
      </c>
      <c r="B282" s="190">
        <f>IF(ISERROR(A282),NA(),'Daily Series'!E286)</f>
        <v>12470</v>
      </c>
      <c r="C282" s="193">
        <f t="shared" si="18"/>
        <v>10932.714285714286</v>
      </c>
      <c r="E282" s="189" t="e">
        <f>IF('Weekly Series'!B282=0,NA(),'Weekly Series'!B282)</f>
        <v>#N/A</v>
      </c>
      <c r="F282" s="193" t="e">
        <f>IF(ISERROR($E282),NA(),'Weekly Series'!C282)</f>
        <v>#N/A</v>
      </c>
      <c r="G282" s="193" t="e">
        <f>IF(ISERROR($E282),NA(),'Weekly Series'!D282)</f>
        <v>#N/A</v>
      </c>
      <c r="H282" s="193" t="e">
        <f>IF(ISERROR($E282),NA(),'Weekly Series'!E282)</f>
        <v>#N/A</v>
      </c>
      <c r="J282" s="190">
        <f>IF(ISERROR(A282),NA(),'Daily Series'!P286)</f>
        <v>916</v>
      </c>
      <c r="K282" s="190">
        <f>IF(ISERROR(A282),NA(),'Daily Series'!Q286)</f>
        <v>302</v>
      </c>
      <c r="L282" s="190">
        <f>IF(ISERROR(A282),NA(),'Daily Series'!R286)</f>
        <v>311</v>
      </c>
      <c r="M282" s="193">
        <f t="shared" si="19"/>
        <v>582</v>
      </c>
      <c r="N282" s="193">
        <f t="shared" si="21"/>
        <v>228.14285714285714</v>
      </c>
      <c r="O282" s="193">
        <f t="shared" si="20"/>
        <v>228.14285714285714</v>
      </c>
    </row>
    <row r="283" spans="1:15" x14ac:dyDescent="0.2">
      <c r="A283" s="189">
        <f>IF('Daily Series'!B287=0,NA(),'Daily Series'!B287)</f>
        <v>44568</v>
      </c>
      <c r="B283" s="190">
        <f>IF(ISERROR(A283),NA(),'Daily Series'!E287)</f>
        <v>12118</v>
      </c>
      <c r="C283" s="193">
        <f t="shared" si="18"/>
        <v>11224.142857142857</v>
      </c>
      <c r="E283" s="189" t="e">
        <f>IF('Weekly Series'!B283=0,NA(),'Weekly Series'!B283)</f>
        <v>#N/A</v>
      </c>
      <c r="F283" s="193" t="e">
        <f>IF(ISERROR($E283),NA(),'Weekly Series'!C283)</f>
        <v>#N/A</v>
      </c>
      <c r="G283" s="193" t="e">
        <f>IF(ISERROR($E283),NA(),'Weekly Series'!D283)</f>
        <v>#N/A</v>
      </c>
      <c r="H283" s="193" t="e">
        <f>IF(ISERROR($E283),NA(),'Weekly Series'!E283)</f>
        <v>#N/A</v>
      </c>
      <c r="J283" s="190">
        <f>IF(ISERROR(A283),NA(),'Daily Series'!P287)</f>
        <v>877</v>
      </c>
      <c r="K283" s="190">
        <f>IF(ISERROR(A283),NA(),'Daily Series'!Q287)</f>
        <v>312</v>
      </c>
      <c r="L283" s="190">
        <f>IF(ISERROR(A283),NA(),'Daily Series'!R287)</f>
        <v>307</v>
      </c>
      <c r="M283" s="193">
        <f t="shared" si="19"/>
        <v>603.57142857142856</v>
      </c>
      <c r="N283" s="193">
        <f t="shared" si="21"/>
        <v>227</v>
      </c>
      <c r="O283" s="193">
        <f t="shared" si="20"/>
        <v>218.14285714285714</v>
      </c>
    </row>
    <row r="284" spans="1:15" x14ac:dyDescent="0.2">
      <c r="A284" s="189">
        <f>IF('Daily Series'!B288=0,NA(),'Daily Series'!B288)</f>
        <v>44569</v>
      </c>
      <c r="B284" s="190">
        <f>IF(ISERROR(A284),NA(),'Daily Series'!E288)</f>
        <v>12349</v>
      </c>
      <c r="C284" s="193">
        <f t="shared" si="18"/>
        <v>11532.142857142857</v>
      </c>
      <c r="E284" s="189" t="e">
        <f>IF('Weekly Series'!B284=0,NA(),'Weekly Series'!B284)</f>
        <v>#N/A</v>
      </c>
      <c r="F284" s="193" t="e">
        <f>IF(ISERROR($E284),NA(),'Weekly Series'!C284)</f>
        <v>#N/A</v>
      </c>
      <c r="G284" s="193" t="e">
        <f>IF(ISERROR($E284),NA(),'Weekly Series'!D284)</f>
        <v>#N/A</v>
      </c>
      <c r="H284" s="193" t="e">
        <f>IF(ISERROR($E284),NA(),'Weekly Series'!E284)</f>
        <v>#N/A</v>
      </c>
      <c r="J284" s="190">
        <f>IF(ISERROR(A284),NA(),'Daily Series'!P288)</f>
        <v>451</v>
      </c>
      <c r="K284" s="190">
        <f>IF(ISERROR(A284),NA(),'Daily Series'!Q288)</f>
        <v>189</v>
      </c>
      <c r="L284" s="190">
        <f>IF(ISERROR(A284),NA(),'Daily Series'!R288)</f>
        <v>153</v>
      </c>
      <c r="M284" s="193">
        <f t="shared" si="19"/>
        <v>616.85714285714289</v>
      </c>
      <c r="N284" s="193">
        <f t="shared" si="21"/>
        <v>228.42857142857142</v>
      </c>
      <c r="O284" s="193">
        <f t="shared" si="20"/>
        <v>221.14285714285714</v>
      </c>
    </row>
    <row r="285" spans="1:15" x14ac:dyDescent="0.2">
      <c r="A285" s="189">
        <f>IF('Daily Series'!B289=0,NA(),'Daily Series'!B289)</f>
        <v>44570</v>
      </c>
      <c r="B285" s="190">
        <f>IF(ISERROR(A285),NA(),'Daily Series'!E289)</f>
        <v>12396</v>
      </c>
      <c r="C285" s="193">
        <f t="shared" si="18"/>
        <v>11794.857142857143</v>
      </c>
      <c r="E285" s="189" t="e">
        <f>IF('Weekly Series'!B285=0,NA(),'Weekly Series'!B285)</f>
        <v>#N/A</v>
      </c>
      <c r="F285" s="193" t="e">
        <f>IF(ISERROR($E285),NA(),'Weekly Series'!C285)</f>
        <v>#N/A</v>
      </c>
      <c r="G285" s="193" t="e">
        <f>IF(ISERROR($E285),NA(),'Weekly Series'!D285)</f>
        <v>#N/A</v>
      </c>
      <c r="H285" s="193" t="e">
        <f>IF(ISERROR($E285),NA(),'Weekly Series'!E285)</f>
        <v>#N/A</v>
      </c>
      <c r="J285" s="190">
        <f>IF(ISERROR(A285),NA(),'Daily Series'!P289)</f>
        <v>328</v>
      </c>
      <c r="K285" s="190">
        <f>IF(ISERROR(A285),NA(),'Daily Series'!Q289)</f>
        <v>142</v>
      </c>
      <c r="L285" s="190">
        <f>IF(ISERROR(A285),NA(),'Daily Series'!R289)</f>
        <v>114</v>
      </c>
      <c r="M285" s="193">
        <f t="shared" si="19"/>
        <v>625.57142857142856</v>
      </c>
      <c r="N285" s="193">
        <f t="shared" si="21"/>
        <v>229.42857142857142</v>
      </c>
      <c r="O285" s="193">
        <f t="shared" si="20"/>
        <v>219.14285714285714</v>
      </c>
    </row>
    <row r="286" spans="1:15" x14ac:dyDescent="0.2">
      <c r="A286" s="189">
        <f>IF('Daily Series'!B290=0,NA(),'Daily Series'!B290)</f>
        <v>44571</v>
      </c>
      <c r="B286" s="190">
        <f>IF(ISERROR(A286),NA(),'Daily Series'!E290)</f>
        <v>12505</v>
      </c>
      <c r="C286" s="193">
        <f t="shared" si="18"/>
        <v>12090.428571428571</v>
      </c>
      <c r="E286" s="189" t="e">
        <f>IF('Weekly Series'!B286=0,NA(),'Weekly Series'!B286)</f>
        <v>#N/A</v>
      </c>
      <c r="F286" s="193" t="e">
        <f>IF(ISERROR($E286),NA(),'Weekly Series'!C286)</f>
        <v>#N/A</v>
      </c>
      <c r="G286" s="193" t="e">
        <f>IF(ISERROR($E286),NA(),'Weekly Series'!D286)</f>
        <v>#N/A</v>
      </c>
      <c r="H286" s="193" t="e">
        <f>IF(ISERROR($E286),NA(),'Weekly Series'!E286)</f>
        <v>#N/A</v>
      </c>
      <c r="J286" s="190">
        <f>IF(ISERROR(A286),NA(),'Daily Series'!P290)</f>
        <v>759</v>
      </c>
      <c r="K286" s="190">
        <f>IF(ISERROR(A286),NA(),'Daily Series'!Q290)</f>
        <v>267</v>
      </c>
      <c r="L286" s="190">
        <f>IF(ISERROR(A286),NA(),'Daily Series'!R290)</f>
        <v>272</v>
      </c>
      <c r="M286" s="193">
        <f t="shared" si="19"/>
        <v>678.71428571428567</v>
      </c>
      <c r="N286" s="193">
        <f t="shared" si="21"/>
        <v>243.28571428571428</v>
      </c>
      <c r="O286" s="193">
        <f t="shared" si="20"/>
        <v>238.28571428571428</v>
      </c>
    </row>
    <row r="287" spans="1:15" x14ac:dyDescent="0.2">
      <c r="A287" s="189">
        <f>IF('Daily Series'!B291=0,NA(),'Daily Series'!B291)</f>
        <v>44572</v>
      </c>
      <c r="B287" s="190">
        <f>IF(ISERROR(A287),NA(),'Daily Series'!E291)</f>
        <v>12441</v>
      </c>
      <c r="C287" s="193">
        <f t="shared" si="18"/>
        <v>12287.714285714286</v>
      </c>
      <c r="E287" s="189" t="e">
        <f>IF('Weekly Series'!B287=0,NA(),'Weekly Series'!B287)</f>
        <v>#N/A</v>
      </c>
      <c r="F287" s="193" t="e">
        <f>IF(ISERROR($E287),NA(),'Weekly Series'!C287)</f>
        <v>#N/A</v>
      </c>
      <c r="G287" s="193" t="e">
        <f>IF(ISERROR($E287),NA(),'Weekly Series'!D287)</f>
        <v>#N/A</v>
      </c>
      <c r="H287" s="193" t="e">
        <f>IF(ISERROR($E287),NA(),'Weekly Series'!E287)</f>
        <v>#N/A</v>
      </c>
      <c r="J287" s="190">
        <f>IF(ISERROR(A287),NA(),'Daily Series'!P291)</f>
        <v>897</v>
      </c>
      <c r="K287" s="190">
        <f>IF(ISERROR(A287),NA(),'Daily Series'!Q291)</f>
        <v>343</v>
      </c>
      <c r="L287" s="190">
        <f>IF(ISERROR(A287),NA(),'Daily Series'!R291)</f>
        <v>385</v>
      </c>
      <c r="M287" s="193">
        <f t="shared" si="19"/>
        <v>716.85714285714289</v>
      </c>
      <c r="N287" s="193">
        <f t="shared" si="21"/>
        <v>260.42857142857144</v>
      </c>
      <c r="O287" s="193">
        <f t="shared" si="20"/>
        <v>260.85714285714283</v>
      </c>
    </row>
    <row r="288" spans="1:15" x14ac:dyDescent="0.2">
      <c r="A288" s="189">
        <f>IF('Daily Series'!B292=0,NA(),'Daily Series'!B292)</f>
        <v>44573</v>
      </c>
      <c r="B288" s="190">
        <f>IF(ISERROR(A288),NA(),'Daily Series'!E292)</f>
        <v>12976</v>
      </c>
      <c r="C288" s="193">
        <f t="shared" si="18"/>
        <v>12465</v>
      </c>
      <c r="E288" s="189" t="e">
        <f>IF('Weekly Series'!B288=0,NA(),'Weekly Series'!B288)</f>
        <v>#N/A</v>
      </c>
      <c r="F288" s="193" t="e">
        <f>IF(ISERROR($E288),NA(),'Weekly Series'!C288)</f>
        <v>#N/A</v>
      </c>
      <c r="G288" s="193" t="e">
        <f>IF(ISERROR($E288),NA(),'Weekly Series'!D288)</f>
        <v>#N/A</v>
      </c>
      <c r="H288" s="193" t="e">
        <f>IF(ISERROR($E288),NA(),'Weekly Series'!E288)</f>
        <v>#N/A</v>
      </c>
      <c r="J288" s="190">
        <f>IF(ISERROR(A288),NA(),'Daily Series'!P292)</f>
        <v>994</v>
      </c>
      <c r="K288" s="190">
        <f>IF(ISERROR(A288),NA(),'Daily Series'!Q292)</f>
        <v>407</v>
      </c>
      <c r="L288" s="190">
        <f>IF(ISERROR(A288),NA(),'Daily Series'!R292)</f>
        <v>346</v>
      </c>
      <c r="M288" s="193">
        <f t="shared" si="19"/>
        <v>746</v>
      </c>
      <c r="N288" s="193">
        <f t="shared" si="21"/>
        <v>280.28571428571428</v>
      </c>
      <c r="O288" s="193">
        <f t="shared" si="20"/>
        <v>269.71428571428572</v>
      </c>
    </row>
    <row r="289" spans="1:15" x14ac:dyDescent="0.2">
      <c r="A289" s="189">
        <f>IF('Daily Series'!B293=0,NA(),'Daily Series'!B293)</f>
        <v>44574</v>
      </c>
      <c r="B289" s="190">
        <f>IF(ISERROR(A289),NA(),'Daily Series'!E293)</f>
        <v>12007</v>
      </c>
      <c r="C289" s="193">
        <f t="shared" si="18"/>
        <v>12398.857142857143</v>
      </c>
      <c r="E289" s="189" t="e">
        <f>IF('Weekly Series'!B289=0,NA(),'Weekly Series'!B289)</f>
        <v>#N/A</v>
      </c>
      <c r="F289" s="193" t="e">
        <f>IF(ISERROR($E289),NA(),'Weekly Series'!C289)</f>
        <v>#N/A</v>
      </c>
      <c r="G289" s="193" t="e">
        <f>IF(ISERROR($E289),NA(),'Weekly Series'!D289)</f>
        <v>#N/A</v>
      </c>
      <c r="H289" s="193" t="e">
        <f>IF(ISERROR($E289),NA(),'Weekly Series'!E289)</f>
        <v>#N/A</v>
      </c>
      <c r="J289" s="190">
        <f>IF(ISERROR(A289),NA(),'Daily Series'!P293)</f>
        <v>878</v>
      </c>
      <c r="K289" s="190">
        <f>IF(ISERROR(A289),NA(),'Daily Series'!Q293)</f>
        <v>367</v>
      </c>
      <c r="L289" s="190">
        <f>IF(ISERROR(A289),NA(),'Daily Series'!R293)</f>
        <v>379</v>
      </c>
      <c r="M289" s="193">
        <f t="shared" si="19"/>
        <v>740.57142857142856</v>
      </c>
      <c r="N289" s="193">
        <f t="shared" si="21"/>
        <v>289.57142857142856</v>
      </c>
      <c r="O289" s="193">
        <f t="shared" si="20"/>
        <v>279.42857142857144</v>
      </c>
    </row>
    <row r="290" spans="1:15" x14ac:dyDescent="0.2">
      <c r="A290" s="189">
        <f>IF('Daily Series'!B294=0,NA(),'Daily Series'!B294)</f>
        <v>44575</v>
      </c>
      <c r="B290" s="190">
        <f>IF(ISERROR(A290),NA(),'Daily Series'!E294)</f>
        <v>12248</v>
      </c>
      <c r="C290" s="193">
        <f t="shared" si="18"/>
        <v>12417.428571428571</v>
      </c>
      <c r="E290" s="189" t="e">
        <f>IF('Weekly Series'!B290=0,NA(),'Weekly Series'!B290)</f>
        <v>#N/A</v>
      </c>
      <c r="F290" s="193" t="e">
        <f>IF(ISERROR($E290),NA(),'Weekly Series'!C290)</f>
        <v>#N/A</v>
      </c>
      <c r="G290" s="193" t="e">
        <f>IF(ISERROR($E290),NA(),'Weekly Series'!D290)</f>
        <v>#N/A</v>
      </c>
      <c r="H290" s="193" t="e">
        <f>IF(ISERROR($E290),NA(),'Weekly Series'!E290)</f>
        <v>#N/A</v>
      </c>
      <c r="J290" s="190">
        <f>IF(ISERROR(A290),NA(),'Daily Series'!P294)</f>
        <v>861</v>
      </c>
      <c r="K290" s="190">
        <f>IF(ISERROR(A290),NA(),'Daily Series'!Q294)</f>
        <v>347</v>
      </c>
      <c r="L290" s="190">
        <f>IF(ISERROR(A290),NA(),'Daily Series'!R294)</f>
        <v>317</v>
      </c>
      <c r="M290" s="193">
        <f t="shared" si="19"/>
        <v>738.28571428571433</v>
      </c>
      <c r="N290" s="193">
        <f t="shared" si="21"/>
        <v>294.57142857142856</v>
      </c>
      <c r="O290" s="193">
        <f t="shared" si="20"/>
        <v>280.85714285714283</v>
      </c>
    </row>
    <row r="291" spans="1:15" x14ac:dyDescent="0.2">
      <c r="A291" s="189">
        <f>IF('Daily Series'!B295=0,NA(),'Daily Series'!B295)</f>
        <v>44576</v>
      </c>
      <c r="B291" s="190">
        <f>IF(ISERROR(A291),NA(),'Daily Series'!E295)</f>
        <v>12544</v>
      </c>
      <c r="C291" s="193">
        <f t="shared" si="18"/>
        <v>12445.285714285714</v>
      </c>
      <c r="E291" s="189" t="e">
        <f>IF('Weekly Series'!B291=0,NA(),'Weekly Series'!B291)</f>
        <v>#N/A</v>
      </c>
      <c r="F291" s="193" t="e">
        <f>IF(ISERROR($E291),NA(),'Weekly Series'!C291)</f>
        <v>#N/A</v>
      </c>
      <c r="G291" s="193" t="e">
        <f>IF(ISERROR($E291),NA(),'Weekly Series'!D291)</f>
        <v>#N/A</v>
      </c>
      <c r="H291" s="193" t="e">
        <f>IF(ISERROR($E291),NA(),'Weekly Series'!E291)</f>
        <v>#N/A</v>
      </c>
      <c r="J291" s="190">
        <f>IF(ISERROR(A291),NA(),'Daily Series'!P295)</f>
        <v>418</v>
      </c>
      <c r="K291" s="190">
        <f>IF(ISERROR(A291),NA(),'Daily Series'!Q295)</f>
        <v>166</v>
      </c>
      <c r="L291" s="190">
        <f>IF(ISERROR(A291),NA(),'Daily Series'!R295)</f>
        <v>145</v>
      </c>
      <c r="M291" s="193">
        <f t="shared" si="19"/>
        <v>733.57142857142856</v>
      </c>
      <c r="N291" s="193">
        <f t="shared" si="21"/>
        <v>291.28571428571428</v>
      </c>
      <c r="O291" s="193">
        <f t="shared" si="20"/>
        <v>279.71428571428572</v>
      </c>
    </row>
    <row r="292" spans="1:15" x14ac:dyDescent="0.2">
      <c r="A292" s="189">
        <f>IF('Daily Series'!B296=0,NA(),'Daily Series'!B296)</f>
        <v>44577</v>
      </c>
      <c r="B292" s="190">
        <f>IF(ISERROR(A292),NA(),'Daily Series'!E296)</f>
        <v>12767</v>
      </c>
      <c r="C292" s="193">
        <f t="shared" si="18"/>
        <v>12498.285714285714</v>
      </c>
      <c r="E292" s="189" t="e">
        <f>IF('Weekly Series'!B292=0,NA(),'Weekly Series'!B292)</f>
        <v>#N/A</v>
      </c>
      <c r="F292" s="193" t="e">
        <f>IF(ISERROR($E292),NA(),'Weekly Series'!C292)</f>
        <v>#N/A</v>
      </c>
      <c r="G292" s="193" t="e">
        <f>IF(ISERROR($E292),NA(),'Weekly Series'!D292)</f>
        <v>#N/A</v>
      </c>
      <c r="H292" s="193" t="e">
        <f>IF(ISERROR($E292),NA(),'Weekly Series'!E292)</f>
        <v>#N/A</v>
      </c>
      <c r="J292" s="190">
        <f>IF(ISERROR(A292),NA(),'Daily Series'!P296)</f>
        <v>281</v>
      </c>
      <c r="K292" s="190">
        <f>IF(ISERROR(A292),NA(),'Daily Series'!Q296)</f>
        <v>111</v>
      </c>
      <c r="L292" s="190">
        <f>IF(ISERROR(A292),NA(),'Daily Series'!R296)</f>
        <v>102</v>
      </c>
      <c r="M292" s="193">
        <f t="shared" si="19"/>
        <v>726.85714285714289</v>
      </c>
      <c r="N292" s="193">
        <f t="shared" si="21"/>
        <v>286.85714285714283</v>
      </c>
      <c r="O292" s="193">
        <f t="shared" si="20"/>
        <v>278</v>
      </c>
    </row>
    <row r="293" spans="1:15" x14ac:dyDescent="0.2">
      <c r="A293" s="189">
        <f>IF('Daily Series'!B297=0,NA(),'Daily Series'!B297)</f>
        <v>44578</v>
      </c>
      <c r="B293" s="190">
        <f>IF(ISERROR(A293),NA(),'Daily Series'!E297)</f>
        <v>12517</v>
      </c>
      <c r="C293" s="193">
        <f t="shared" si="18"/>
        <v>12500</v>
      </c>
      <c r="E293" s="189" t="e">
        <f>IF('Weekly Series'!B293=0,NA(),'Weekly Series'!B293)</f>
        <v>#N/A</v>
      </c>
      <c r="F293" s="193" t="e">
        <f>IF(ISERROR($E293),NA(),'Weekly Series'!C293)</f>
        <v>#N/A</v>
      </c>
      <c r="G293" s="193" t="e">
        <f>IF(ISERROR($E293),NA(),'Weekly Series'!D293)</f>
        <v>#N/A</v>
      </c>
      <c r="H293" s="193" t="e">
        <f>IF(ISERROR($E293),NA(),'Weekly Series'!E293)</f>
        <v>#N/A</v>
      </c>
      <c r="J293" s="190">
        <f>IF(ISERROR(A293),NA(),'Daily Series'!P297)</f>
        <v>855</v>
      </c>
      <c r="K293" s="190">
        <f>IF(ISERROR(A293),NA(),'Daily Series'!Q297)</f>
        <v>287</v>
      </c>
      <c r="L293" s="190">
        <f>IF(ISERROR(A293),NA(),'Daily Series'!R297)</f>
        <v>291</v>
      </c>
      <c r="M293" s="193">
        <f t="shared" si="19"/>
        <v>740.57142857142856</v>
      </c>
      <c r="N293" s="193">
        <f t="shared" si="21"/>
        <v>289.71428571428572</v>
      </c>
      <c r="O293" s="193">
        <f t="shared" si="20"/>
        <v>280.71428571428572</v>
      </c>
    </row>
    <row r="294" spans="1:15" x14ac:dyDescent="0.2">
      <c r="A294" s="189">
        <f>IF('Daily Series'!B298=0,NA(),'Daily Series'!B298)</f>
        <v>44579</v>
      </c>
      <c r="B294" s="190">
        <f>IF(ISERROR(A294),NA(),'Daily Series'!E298)</f>
        <v>12925</v>
      </c>
      <c r="C294" s="193">
        <f t="shared" si="18"/>
        <v>12569.142857142857</v>
      </c>
      <c r="E294" s="189" t="e">
        <f>IF('Weekly Series'!B294=0,NA(),'Weekly Series'!B294)</f>
        <v>#N/A</v>
      </c>
      <c r="F294" s="193" t="e">
        <f>IF(ISERROR($E294),NA(),'Weekly Series'!C294)</f>
        <v>#N/A</v>
      </c>
      <c r="G294" s="193" t="e">
        <f>IF(ISERROR($E294),NA(),'Weekly Series'!D294)</f>
        <v>#N/A</v>
      </c>
      <c r="H294" s="193" t="e">
        <f>IF(ISERROR($E294),NA(),'Weekly Series'!E294)</f>
        <v>#N/A</v>
      </c>
      <c r="J294" s="190">
        <f>IF(ISERROR(A294),NA(),'Daily Series'!P298)</f>
        <v>906</v>
      </c>
      <c r="K294" s="190">
        <f>IF(ISERROR(A294),NA(),'Daily Series'!Q298)</f>
        <v>360</v>
      </c>
      <c r="L294" s="190">
        <f>IF(ISERROR(A294),NA(),'Daily Series'!R298)</f>
        <v>362</v>
      </c>
      <c r="M294" s="193">
        <f t="shared" si="19"/>
        <v>741.85714285714289</v>
      </c>
      <c r="N294" s="193">
        <f t="shared" si="21"/>
        <v>292.14285714285717</v>
      </c>
      <c r="O294" s="193">
        <f t="shared" si="20"/>
        <v>277.42857142857144</v>
      </c>
    </row>
    <row r="295" spans="1:15" x14ac:dyDescent="0.2">
      <c r="A295" s="189">
        <f>IF('Daily Series'!B299=0,NA(),'Daily Series'!B299)</f>
        <v>44580</v>
      </c>
      <c r="B295" s="190">
        <f>IF(ISERROR(A295),NA(),'Daily Series'!E299)</f>
        <v>13024</v>
      </c>
      <c r="C295" s="193">
        <f t="shared" si="18"/>
        <v>12576</v>
      </c>
      <c r="E295" s="189" t="e">
        <f>IF('Weekly Series'!B295=0,NA(),'Weekly Series'!B295)</f>
        <v>#N/A</v>
      </c>
      <c r="F295" s="193" t="e">
        <f>IF(ISERROR($E295),NA(),'Weekly Series'!C295)</f>
        <v>#N/A</v>
      </c>
      <c r="G295" s="193" t="e">
        <f>IF(ISERROR($E295),NA(),'Weekly Series'!D295)</f>
        <v>#N/A</v>
      </c>
      <c r="H295" s="193" t="e">
        <f>IF(ISERROR($E295),NA(),'Weekly Series'!E295)</f>
        <v>#N/A</v>
      </c>
      <c r="J295" s="190">
        <f>IF(ISERROR(A295),NA(),'Daily Series'!P299)</f>
        <v>948</v>
      </c>
      <c r="K295" s="190">
        <f>IF(ISERROR(A295),NA(),'Daily Series'!Q299)</f>
        <v>373</v>
      </c>
      <c r="L295" s="190">
        <f>IF(ISERROR(A295),NA(),'Daily Series'!R299)</f>
        <v>364</v>
      </c>
      <c r="M295" s="193">
        <f t="shared" si="19"/>
        <v>735.28571428571433</v>
      </c>
      <c r="N295" s="193">
        <f t="shared" si="21"/>
        <v>287.28571428571428</v>
      </c>
      <c r="O295" s="193">
        <f t="shared" si="20"/>
        <v>280</v>
      </c>
    </row>
    <row r="296" spans="1:15" x14ac:dyDescent="0.2">
      <c r="A296" s="189">
        <f>IF('Daily Series'!B300=0,NA(),'Daily Series'!B300)</f>
        <v>44581</v>
      </c>
      <c r="B296" s="190">
        <f>IF(ISERROR(A296),NA(),'Daily Series'!E300)</f>
        <v>12846</v>
      </c>
      <c r="C296" s="193">
        <f t="shared" si="18"/>
        <v>12695.857142857143</v>
      </c>
      <c r="E296" s="189" t="e">
        <f>IF('Weekly Series'!B296=0,NA(),'Weekly Series'!B296)</f>
        <v>#N/A</v>
      </c>
      <c r="F296" s="193" t="e">
        <f>IF(ISERROR($E296),NA(),'Weekly Series'!C296)</f>
        <v>#N/A</v>
      </c>
      <c r="G296" s="193" t="e">
        <f>IF(ISERROR($E296),NA(),'Weekly Series'!D296)</f>
        <v>#N/A</v>
      </c>
      <c r="H296" s="193" t="e">
        <f>IF(ISERROR($E296),NA(),'Weekly Series'!E296)</f>
        <v>#N/A</v>
      </c>
      <c r="J296" s="190">
        <f>IF(ISERROR(A296),NA(),'Daily Series'!P300)</f>
        <v>890</v>
      </c>
      <c r="K296" s="190">
        <f>IF(ISERROR(A296),NA(),'Daily Series'!Q300)</f>
        <v>394</v>
      </c>
      <c r="L296" s="190">
        <f>IF(ISERROR(A296),NA(),'Daily Series'!R300)</f>
        <v>326</v>
      </c>
      <c r="M296" s="193">
        <f t="shared" si="19"/>
        <v>737</v>
      </c>
      <c r="N296" s="193">
        <f t="shared" si="21"/>
        <v>291.14285714285717</v>
      </c>
      <c r="O296" s="193">
        <f t="shared" si="20"/>
        <v>272.42857142857144</v>
      </c>
    </row>
    <row r="297" spans="1:15" x14ac:dyDescent="0.2">
      <c r="A297" s="189">
        <f>IF('Daily Series'!B301=0,NA(),'Daily Series'!B301)</f>
        <v>44582</v>
      </c>
      <c r="B297" s="190">
        <f>IF(ISERROR(A297),NA(),'Daily Series'!E301)</f>
        <v>12834</v>
      </c>
      <c r="C297" s="193">
        <f t="shared" si="18"/>
        <v>12779.571428571429</v>
      </c>
      <c r="E297" s="189" t="e">
        <f>IF('Weekly Series'!B297=0,NA(),'Weekly Series'!B297)</f>
        <v>#N/A</v>
      </c>
      <c r="F297" s="193" t="e">
        <f>IF(ISERROR($E297),NA(),'Weekly Series'!C297)</f>
        <v>#N/A</v>
      </c>
      <c r="G297" s="193" t="e">
        <f>IF(ISERROR($E297),NA(),'Weekly Series'!D297)</f>
        <v>#N/A</v>
      </c>
      <c r="H297" s="193" t="e">
        <f>IF(ISERROR($E297),NA(),'Weekly Series'!E297)</f>
        <v>#N/A</v>
      </c>
      <c r="J297" s="190">
        <f>IF(ISERROR(A297),NA(),'Daily Series'!P301)</f>
        <v>868</v>
      </c>
      <c r="K297" s="190">
        <f>IF(ISERROR(A297),NA(),'Daily Series'!Q301)</f>
        <v>363</v>
      </c>
      <c r="L297" s="190">
        <f>IF(ISERROR(A297),NA(),'Daily Series'!R301)</f>
        <v>319</v>
      </c>
      <c r="M297" s="193">
        <f t="shared" si="19"/>
        <v>738</v>
      </c>
      <c r="N297" s="193">
        <f t="shared" si="21"/>
        <v>293.42857142857144</v>
      </c>
      <c r="O297" s="193">
        <f t="shared" si="20"/>
        <v>272.71428571428572</v>
      </c>
    </row>
    <row r="298" spans="1:15" x14ac:dyDescent="0.2">
      <c r="A298" s="189">
        <f>IF('Daily Series'!B302=0,NA(),'Daily Series'!B302)</f>
        <v>44583</v>
      </c>
      <c r="B298" s="190">
        <f>IF(ISERROR(A298),NA(),'Daily Series'!E302)</f>
        <v>12605</v>
      </c>
      <c r="C298" s="193">
        <f t="shared" si="18"/>
        <v>12788.285714285714</v>
      </c>
      <c r="E298" s="189" t="e">
        <f>IF('Weekly Series'!B298=0,NA(),'Weekly Series'!B298)</f>
        <v>#N/A</v>
      </c>
      <c r="F298" s="193" t="e">
        <f>IF(ISERROR($E298),NA(),'Weekly Series'!C298)</f>
        <v>#N/A</v>
      </c>
      <c r="G298" s="193" t="e">
        <f>IF(ISERROR($E298),NA(),'Weekly Series'!D298)</f>
        <v>#N/A</v>
      </c>
      <c r="H298" s="193" t="e">
        <f>IF(ISERROR($E298),NA(),'Weekly Series'!E298)</f>
        <v>#N/A</v>
      </c>
      <c r="J298" s="190">
        <f>IF(ISERROR(A298),NA(),'Daily Series'!P302)</f>
        <v>464</v>
      </c>
      <c r="K298" s="190">
        <f>IF(ISERROR(A298),NA(),'Daily Series'!Q302)</f>
        <v>196</v>
      </c>
      <c r="L298" s="190">
        <f>IF(ISERROR(A298),NA(),'Daily Series'!R302)</f>
        <v>136</v>
      </c>
      <c r="M298" s="193">
        <f t="shared" si="19"/>
        <v>744.57142857142856</v>
      </c>
      <c r="N298" s="193">
        <f t="shared" si="21"/>
        <v>297.71428571428572</v>
      </c>
      <c r="O298" s="193">
        <f t="shared" si="20"/>
        <v>271.42857142857144</v>
      </c>
    </row>
    <row r="299" spans="1:15" x14ac:dyDescent="0.2">
      <c r="A299" s="189">
        <f>IF('Daily Series'!B303=0,NA(),'Daily Series'!B303)</f>
        <v>44584</v>
      </c>
      <c r="B299" s="190">
        <f>IF(ISERROR(A299),NA(),'Daily Series'!E303)</f>
        <v>12984</v>
      </c>
      <c r="C299" s="193">
        <f t="shared" si="18"/>
        <v>12819.285714285714</v>
      </c>
      <c r="E299" s="189" t="e">
        <f>IF('Weekly Series'!B299=0,NA(),'Weekly Series'!B299)</f>
        <v>#N/A</v>
      </c>
      <c r="F299" s="193" t="e">
        <f>IF(ISERROR($E299),NA(),'Weekly Series'!C299)</f>
        <v>#N/A</v>
      </c>
      <c r="G299" s="193" t="e">
        <f>IF(ISERROR($E299),NA(),'Weekly Series'!D299)</f>
        <v>#N/A</v>
      </c>
      <c r="H299" s="193" t="e">
        <f>IF(ISERROR($E299),NA(),'Weekly Series'!E299)</f>
        <v>#N/A</v>
      </c>
      <c r="J299" s="190">
        <f>IF(ISERROR(A299),NA(),'Daily Series'!P303)</f>
        <v>297</v>
      </c>
      <c r="K299" s="190">
        <f>IF(ISERROR(A299),NA(),'Daily Series'!Q303)</f>
        <v>129</v>
      </c>
      <c r="L299" s="190">
        <f>IF(ISERROR(A299),NA(),'Daily Series'!R303)</f>
        <v>90</v>
      </c>
      <c r="M299" s="193">
        <f t="shared" si="19"/>
        <v>746.85714285714289</v>
      </c>
      <c r="N299" s="193">
        <f t="shared" si="21"/>
        <v>300.28571428571428</v>
      </c>
      <c r="O299" s="193">
        <f t="shared" si="20"/>
        <v>269.71428571428572</v>
      </c>
    </row>
    <row r="300" spans="1:15" x14ac:dyDescent="0.2">
      <c r="A300" s="189">
        <f>IF('Daily Series'!B304=0,NA(),'Daily Series'!B304)</f>
        <v>44585</v>
      </c>
      <c r="B300" s="190">
        <f>IF(ISERROR(A300),NA(),'Daily Series'!E304)</f>
        <v>12681</v>
      </c>
      <c r="C300" s="193">
        <f t="shared" si="18"/>
        <v>12842.714285714286</v>
      </c>
      <c r="E300" s="189" t="e">
        <f>IF('Weekly Series'!B300=0,NA(),'Weekly Series'!B300)</f>
        <v>#N/A</v>
      </c>
      <c r="F300" s="193" t="e">
        <f>IF(ISERROR($E300),NA(),'Weekly Series'!C300)</f>
        <v>#N/A</v>
      </c>
      <c r="G300" s="193" t="e">
        <f>IF(ISERROR($E300),NA(),'Weekly Series'!D300)</f>
        <v>#N/A</v>
      </c>
      <c r="H300" s="193" t="e">
        <f>IF(ISERROR($E300),NA(),'Weekly Series'!E300)</f>
        <v>#N/A</v>
      </c>
      <c r="J300" s="190">
        <f>IF(ISERROR(A300),NA(),'Daily Series'!P304)</f>
        <v>788</v>
      </c>
      <c r="K300" s="190">
        <f>IF(ISERROR(A300),NA(),'Daily Series'!Q304)</f>
        <v>277</v>
      </c>
      <c r="L300" s="190">
        <f>IF(ISERROR(A300),NA(),'Daily Series'!R304)</f>
        <v>290</v>
      </c>
      <c r="M300" s="193">
        <f t="shared" si="19"/>
        <v>737.28571428571433</v>
      </c>
      <c r="N300" s="193">
        <f t="shared" si="21"/>
        <v>298.85714285714283</v>
      </c>
      <c r="O300" s="193">
        <f t="shared" si="20"/>
        <v>269.57142857142856</v>
      </c>
    </row>
    <row r="301" spans="1:15" x14ac:dyDescent="0.2">
      <c r="A301" s="189">
        <f>IF('Daily Series'!B305=0,NA(),'Daily Series'!B305)</f>
        <v>44586</v>
      </c>
      <c r="B301" s="190">
        <f>IF(ISERROR(A301),NA(),'Daily Series'!E305)</f>
        <v>12590</v>
      </c>
      <c r="C301" s="193">
        <f t="shared" si="18"/>
        <v>12794.857142857143</v>
      </c>
      <c r="E301" s="189" t="e">
        <f>IF('Weekly Series'!B301=0,NA(),'Weekly Series'!B301)</f>
        <v>#N/A</v>
      </c>
      <c r="F301" s="193" t="e">
        <f>IF(ISERROR($E301),NA(),'Weekly Series'!C301)</f>
        <v>#N/A</v>
      </c>
      <c r="G301" s="193" t="e">
        <f>IF(ISERROR($E301),NA(),'Weekly Series'!D301)</f>
        <v>#N/A</v>
      </c>
      <c r="H301" s="193" t="e">
        <f>IF(ISERROR($E301),NA(),'Weekly Series'!E301)</f>
        <v>#N/A</v>
      </c>
      <c r="J301" s="190">
        <f>IF(ISERROR(A301),NA(),'Daily Series'!P305)</f>
        <v>902</v>
      </c>
      <c r="K301" s="190">
        <f>IF(ISERROR(A301),NA(),'Daily Series'!Q305)</f>
        <v>389</v>
      </c>
      <c r="L301" s="190">
        <f>IF(ISERROR(A301),NA(),'Daily Series'!R305)</f>
        <v>350</v>
      </c>
      <c r="M301" s="193">
        <f t="shared" si="19"/>
        <v>736.71428571428567</v>
      </c>
      <c r="N301" s="193">
        <f t="shared" si="21"/>
        <v>303</v>
      </c>
      <c r="O301" s="193">
        <f t="shared" si="20"/>
        <v>267.85714285714283</v>
      </c>
    </row>
    <row r="302" spans="1:15" x14ac:dyDescent="0.2">
      <c r="A302" s="189">
        <f>IF('Daily Series'!B306=0,NA(),'Daily Series'!B306)</f>
        <v>44587</v>
      </c>
      <c r="B302" s="190">
        <f>IF(ISERROR(A302),NA(),'Daily Series'!E306)</f>
        <v>12261</v>
      </c>
      <c r="C302" s="193">
        <f t="shared" si="18"/>
        <v>12685.857142857143</v>
      </c>
      <c r="E302" s="189" t="e">
        <f>IF('Weekly Series'!B302=0,NA(),'Weekly Series'!B302)</f>
        <v>#N/A</v>
      </c>
      <c r="F302" s="193" t="e">
        <f>IF(ISERROR($E302),NA(),'Weekly Series'!C302)</f>
        <v>#N/A</v>
      </c>
      <c r="G302" s="193" t="e">
        <f>IF(ISERROR($E302),NA(),'Weekly Series'!D302)</f>
        <v>#N/A</v>
      </c>
      <c r="H302" s="193" t="e">
        <f>IF(ISERROR($E302),NA(),'Weekly Series'!E302)</f>
        <v>#N/A</v>
      </c>
      <c r="J302" s="190">
        <f>IF(ISERROR(A302),NA(),'Daily Series'!P306)</f>
        <v>1005</v>
      </c>
      <c r="K302" s="190">
        <f>IF(ISERROR(A302),NA(),'Daily Series'!Q306)</f>
        <v>378</v>
      </c>
      <c r="L302" s="190">
        <f>IF(ISERROR(A302),NA(),'Daily Series'!R306)</f>
        <v>401</v>
      </c>
      <c r="M302" s="193">
        <f t="shared" si="19"/>
        <v>744.85714285714289</v>
      </c>
      <c r="N302" s="193">
        <f t="shared" si="21"/>
        <v>303.71428571428572</v>
      </c>
      <c r="O302" s="193">
        <f t="shared" si="20"/>
        <v>273.14285714285717</v>
      </c>
    </row>
    <row r="303" spans="1:15" x14ac:dyDescent="0.2">
      <c r="A303" s="189">
        <f>IF('Daily Series'!B307=0,NA(),'Daily Series'!B307)</f>
        <v>44588</v>
      </c>
      <c r="B303" s="190">
        <f>IF(ISERROR(A303),NA(),'Daily Series'!E307)</f>
        <v>12162</v>
      </c>
      <c r="C303" s="193">
        <f t="shared" si="18"/>
        <v>12588.142857142857</v>
      </c>
      <c r="E303" s="189" t="e">
        <f>IF('Weekly Series'!B303=0,NA(),'Weekly Series'!B303)</f>
        <v>#N/A</v>
      </c>
      <c r="F303" s="193" t="e">
        <f>IF(ISERROR($E303),NA(),'Weekly Series'!C303)</f>
        <v>#N/A</v>
      </c>
      <c r="G303" s="193" t="e">
        <f>IF(ISERROR($E303),NA(),'Weekly Series'!D303)</f>
        <v>#N/A</v>
      </c>
      <c r="H303" s="193" t="e">
        <f>IF(ISERROR($E303),NA(),'Weekly Series'!E303)</f>
        <v>#N/A</v>
      </c>
      <c r="J303" s="190">
        <f>IF(ISERROR(A303),NA(),'Daily Series'!P307)</f>
        <v>923</v>
      </c>
      <c r="K303" s="190">
        <f>IF(ISERROR(A303),NA(),'Daily Series'!Q307)</f>
        <v>421</v>
      </c>
      <c r="L303" s="190">
        <f>IF(ISERROR(A303),NA(),'Daily Series'!R307)</f>
        <v>367</v>
      </c>
      <c r="M303" s="193">
        <f t="shared" si="19"/>
        <v>749.57142857142856</v>
      </c>
      <c r="N303" s="193">
        <f t="shared" si="21"/>
        <v>307.57142857142856</v>
      </c>
      <c r="O303" s="193">
        <f t="shared" si="20"/>
        <v>279</v>
      </c>
    </row>
    <row r="304" spans="1:15" x14ac:dyDescent="0.2">
      <c r="A304" s="189">
        <f>IF('Daily Series'!B308=0,NA(),'Daily Series'!B308)</f>
        <v>44589</v>
      </c>
      <c r="B304" s="190">
        <f>IF(ISERROR(A304),NA(),'Daily Series'!E308)</f>
        <v>11722</v>
      </c>
      <c r="C304" s="193">
        <f t="shared" si="18"/>
        <v>12429.285714285714</v>
      </c>
      <c r="E304" s="189" t="e">
        <f>IF('Weekly Series'!B304=0,NA(),'Weekly Series'!B304)</f>
        <v>#N/A</v>
      </c>
      <c r="F304" s="193" t="e">
        <f>IF(ISERROR($E304),NA(),'Weekly Series'!C304)</f>
        <v>#N/A</v>
      </c>
      <c r="G304" s="193" t="e">
        <f>IF(ISERROR($E304),NA(),'Weekly Series'!D304)</f>
        <v>#N/A</v>
      </c>
      <c r="H304" s="193" t="e">
        <f>IF(ISERROR($E304),NA(),'Weekly Series'!E304)</f>
        <v>#N/A</v>
      </c>
      <c r="J304" s="190">
        <f>IF(ISERROR(A304),NA(),'Daily Series'!P308)</f>
        <v>881</v>
      </c>
      <c r="K304" s="190">
        <f>IF(ISERROR(A304),NA(),'Daily Series'!Q308)</f>
        <v>409</v>
      </c>
      <c r="L304" s="190">
        <f>IF(ISERROR(A304),NA(),'Daily Series'!R308)</f>
        <v>285</v>
      </c>
      <c r="M304" s="193">
        <f t="shared" si="19"/>
        <v>751.42857142857144</v>
      </c>
      <c r="N304" s="193">
        <f t="shared" si="21"/>
        <v>314.14285714285717</v>
      </c>
      <c r="O304" s="193">
        <f t="shared" si="20"/>
        <v>274.14285714285717</v>
      </c>
    </row>
    <row r="305" spans="1:15" x14ac:dyDescent="0.2">
      <c r="A305" s="189">
        <f>IF('Daily Series'!B309=0,NA(),'Daily Series'!B309)</f>
        <v>44590</v>
      </c>
      <c r="B305" s="190">
        <f>IF(ISERROR(A305),NA(),'Daily Series'!E309)</f>
        <v>12341</v>
      </c>
      <c r="C305" s="193">
        <f t="shared" si="18"/>
        <v>12391.571428571429</v>
      </c>
      <c r="E305" s="189" t="e">
        <f>IF('Weekly Series'!B305=0,NA(),'Weekly Series'!B305)</f>
        <v>#N/A</v>
      </c>
      <c r="F305" s="193" t="e">
        <f>IF(ISERROR($E305),NA(),'Weekly Series'!C305)</f>
        <v>#N/A</v>
      </c>
      <c r="G305" s="193" t="e">
        <f>IF(ISERROR($E305),NA(),'Weekly Series'!D305)</f>
        <v>#N/A</v>
      </c>
      <c r="H305" s="193" t="e">
        <f>IF(ISERROR($E305),NA(),'Weekly Series'!E305)</f>
        <v>#N/A</v>
      </c>
      <c r="J305" s="190">
        <f>IF(ISERROR(A305),NA(),'Daily Series'!P309)</f>
        <v>436</v>
      </c>
      <c r="K305" s="190">
        <f>IF(ISERROR(A305),NA(),'Daily Series'!Q309)</f>
        <v>201</v>
      </c>
      <c r="L305" s="190">
        <f>IF(ISERROR(A305),NA(),'Daily Series'!R309)</f>
        <v>162</v>
      </c>
      <c r="M305" s="193">
        <f t="shared" si="19"/>
        <v>747.42857142857144</v>
      </c>
      <c r="N305" s="193">
        <f t="shared" si="21"/>
        <v>314.85714285714283</v>
      </c>
      <c r="O305" s="193">
        <f t="shared" si="20"/>
        <v>277.85714285714283</v>
      </c>
    </row>
    <row r="306" spans="1:15" x14ac:dyDescent="0.2">
      <c r="A306" s="189">
        <f>IF('Daily Series'!B310=0,NA(),'Daily Series'!B310)</f>
        <v>44591</v>
      </c>
      <c r="B306" s="190">
        <f>IF(ISERROR(A306),NA(),'Daily Series'!E310)</f>
        <v>12043</v>
      </c>
      <c r="C306" s="193">
        <f t="shared" si="18"/>
        <v>12257.142857142857</v>
      </c>
      <c r="E306" s="189" t="e">
        <f>IF('Weekly Series'!B306=0,NA(),'Weekly Series'!B306)</f>
        <v>#N/A</v>
      </c>
      <c r="F306" s="193" t="e">
        <f>IF(ISERROR($E306),NA(),'Weekly Series'!C306)</f>
        <v>#N/A</v>
      </c>
      <c r="G306" s="193" t="e">
        <f>IF(ISERROR($E306),NA(),'Weekly Series'!D306)</f>
        <v>#N/A</v>
      </c>
      <c r="H306" s="193" t="e">
        <f>IF(ISERROR($E306),NA(),'Weekly Series'!E306)</f>
        <v>#N/A</v>
      </c>
      <c r="J306" s="190">
        <f>IF(ISERROR(A306),NA(),'Daily Series'!P310)</f>
        <v>308</v>
      </c>
      <c r="K306" s="190">
        <f>IF(ISERROR(A306),NA(),'Daily Series'!Q310)</f>
        <v>115</v>
      </c>
      <c r="L306" s="190">
        <f>IF(ISERROR(A306),NA(),'Daily Series'!R310)</f>
        <v>86</v>
      </c>
      <c r="M306" s="193">
        <f t="shared" si="19"/>
        <v>749</v>
      </c>
      <c r="N306" s="193">
        <f t="shared" si="21"/>
        <v>312.85714285714283</v>
      </c>
      <c r="O306" s="193">
        <f t="shared" si="20"/>
        <v>277.28571428571428</v>
      </c>
    </row>
    <row r="307" spans="1:15" x14ac:dyDescent="0.2">
      <c r="A307" s="189">
        <f>IF('Daily Series'!B311=0,NA(),'Daily Series'!B311)</f>
        <v>44592</v>
      </c>
      <c r="B307" s="190">
        <f>IF(ISERROR(A307),NA(),'Daily Series'!E311)</f>
        <v>11901</v>
      </c>
      <c r="C307" s="193">
        <f t="shared" si="18"/>
        <v>12145.714285714286</v>
      </c>
      <c r="E307" s="189" t="e">
        <f>IF('Weekly Series'!B307=0,NA(),'Weekly Series'!B307)</f>
        <v>#N/A</v>
      </c>
      <c r="F307" s="193" t="e">
        <f>IF(ISERROR($E307),NA(),'Weekly Series'!C307)</f>
        <v>#N/A</v>
      </c>
      <c r="G307" s="193" t="e">
        <f>IF(ISERROR($E307),NA(),'Weekly Series'!D307)</f>
        <v>#N/A</v>
      </c>
      <c r="H307" s="193" t="e">
        <f>IF(ISERROR($E307),NA(),'Weekly Series'!E307)</f>
        <v>#N/A</v>
      </c>
      <c r="J307" s="190">
        <f>IF(ISERROR(A307),NA(),'Daily Series'!P311)</f>
        <v>779</v>
      </c>
      <c r="K307" s="190">
        <f>IF(ISERROR(A307),NA(),'Daily Series'!Q311)</f>
        <v>295</v>
      </c>
      <c r="L307" s="190">
        <f>IF(ISERROR(A307),NA(),'Daily Series'!R311)</f>
        <v>304</v>
      </c>
      <c r="M307" s="193">
        <f t="shared" si="19"/>
        <v>747.71428571428567</v>
      </c>
      <c r="N307" s="193">
        <f t="shared" si="21"/>
        <v>315.42857142857144</v>
      </c>
      <c r="O307" s="193">
        <f t="shared" si="20"/>
        <v>279.28571428571428</v>
      </c>
    </row>
    <row r="308" spans="1:15" x14ac:dyDescent="0.2">
      <c r="A308" s="189">
        <f>IF('Daily Series'!B312=0,NA(),'Daily Series'!B312)</f>
        <v>44593</v>
      </c>
      <c r="B308" s="190">
        <f>IF(ISERROR(A308),NA(),'Daily Series'!E312)</f>
        <v>12317</v>
      </c>
      <c r="C308" s="193">
        <f t="shared" si="18"/>
        <v>12106.714285714286</v>
      </c>
      <c r="E308" s="189" t="e">
        <f>IF('Weekly Series'!B308=0,NA(),'Weekly Series'!B308)</f>
        <v>#N/A</v>
      </c>
      <c r="F308" s="193" t="e">
        <f>IF(ISERROR($E308),NA(),'Weekly Series'!C308)</f>
        <v>#N/A</v>
      </c>
      <c r="G308" s="193" t="e">
        <f>IF(ISERROR($E308),NA(),'Weekly Series'!D308)</f>
        <v>#N/A</v>
      </c>
      <c r="H308" s="193" t="e">
        <f>IF(ISERROR($E308),NA(),'Weekly Series'!E308)</f>
        <v>#N/A</v>
      </c>
      <c r="J308" s="190">
        <f>IF(ISERROR(A308),NA(),'Daily Series'!P312)</f>
        <v>881</v>
      </c>
      <c r="K308" s="190">
        <f>IF(ISERROR(A308),NA(),'Daily Series'!Q312)</f>
        <v>398</v>
      </c>
      <c r="L308" s="190">
        <f>IF(ISERROR(A308),NA(),'Daily Series'!R312)</f>
        <v>360</v>
      </c>
      <c r="M308" s="193">
        <f t="shared" si="19"/>
        <v>744.71428571428567</v>
      </c>
      <c r="N308" s="193">
        <f t="shared" si="21"/>
        <v>316.71428571428572</v>
      </c>
      <c r="O308" s="193">
        <f t="shared" si="20"/>
        <v>280.71428571428572</v>
      </c>
    </row>
    <row r="309" spans="1:15" x14ac:dyDescent="0.2">
      <c r="A309" s="189">
        <f>IF('Daily Series'!B313=0,NA(),'Daily Series'!B313)</f>
        <v>44594</v>
      </c>
      <c r="B309" s="190">
        <f>IF(ISERROR(A309),NA(),'Daily Series'!E313)</f>
        <v>12683</v>
      </c>
      <c r="C309" s="193">
        <f t="shared" si="18"/>
        <v>12167</v>
      </c>
      <c r="E309" s="189" t="e">
        <f>IF('Weekly Series'!B309=0,NA(),'Weekly Series'!B309)</f>
        <v>#N/A</v>
      </c>
      <c r="F309" s="193" t="e">
        <f>IF(ISERROR($E309),NA(),'Weekly Series'!C309)</f>
        <v>#N/A</v>
      </c>
      <c r="G309" s="193" t="e">
        <f>IF(ISERROR($E309),NA(),'Weekly Series'!D309)</f>
        <v>#N/A</v>
      </c>
      <c r="H309" s="193" t="e">
        <f>IF(ISERROR($E309),NA(),'Weekly Series'!E309)</f>
        <v>#N/A</v>
      </c>
      <c r="J309" s="190">
        <f>IF(ISERROR(A309),NA(),'Daily Series'!P313)</f>
        <v>947</v>
      </c>
      <c r="K309" s="190">
        <f>IF(ISERROR(A309),NA(),'Daily Series'!Q313)</f>
        <v>383</v>
      </c>
      <c r="L309" s="190">
        <f>IF(ISERROR(A309),NA(),'Daily Series'!R313)</f>
        <v>360</v>
      </c>
      <c r="M309" s="193">
        <f t="shared" si="19"/>
        <v>736.42857142857144</v>
      </c>
      <c r="N309" s="193">
        <f t="shared" si="21"/>
        <v>317.42857142857144</v>
      </c>
      <c r="O309" s="193">
        <f t="shared" si="20"/>
        <v>274.85714285714283</v>
      </c>
    </row>
    <row r="310" spans="1:15" x14ac:dyDescent="0.2">
      <c r="A310" s="189">
        <f>IF('Daily Series'!B314=0,NA(),'Daily Series'!B314)</f>
        <v>44595</v>
      </c>
      <c r="B310" s="190">
        <f>IF(ISERROR(A310),NA(),'Daily Series'!E314)</f>
        <v>12377</v>
      </c>
      <c r="C310" s="193">
        <f t="shared" si="18"/>
        <v>12197.714285714286</v>
      </c>
      <c r="E310" s="189" t="e">
        <f>IF('Weekly Series'!B310=0,NA(),'Weekly Series'!B310)</f>
        <v>#N/A</v>
      </c>
      <c r="F310" s="193" t="e">
        <f>IF(ISERROR($E310),NA(),'Weekly Series'!C310)</f>
        <v>#N/A</v>
      </c>
      <c r="G310" s="193" t="e">
        <f>IF(ISERROR($E310),NA(),'Weekly Series'!D310)</f>
        <v>#N/A</v>
      </c>
      <c r="H310" s="193" t="e">
        <f>IF(ISERROR($E310),NA(),'Weekly Series'!E310)</f>
        <v>#N/A</v>
      </c>
      <c r="J310" s="190">
        <f>IF(ISERROR(A310),NA(),'Daily Series'!P314)</f>
        <v>1026</v>
      </c>
      <c r="K310" s="190">
        <f>IF(ISERROR(A310),NA(),'Daily Series'!Q314)</f>
        <v>429</v>
      </c>
      <c r="L310" s="190">
        <f>IF(ISERROR(A310),NA(),'Daily Series'!R314)</f>
        <v>400</v>
      </c>
      <c r="M310" s="193">
        <f t="shared" si="19"/>
        <v>751.14285714285711</v>
      </c>
      <c r="N310" s="193">
        <f t="shared" si="21"/>
        <v>318.57142857142856</v>
      </c>
      <c r="O310" s="193">
        <f t="shared" si="20"/>
        <v>279.57142857142856</v>
      </c>
    </row>
    <row r="311" spans="1:15" x14ac:dyDescent="0.2">
      <c r="A311" s="189">
        <f>IF('Daily Series'!B315=0,NA(),'Daily Series'!B315)</f>
        <v>44596</v>
      </c>
      <c r="B311" s="190">
        <f>IF(ISERROR(A311),NA(),'Daily Series'!E315)</f>
        <v>12301</v>
      </c>
      <c r="C311" s="193">
        <f t="shared" si="18"/>
        <v>12280.428571428571</v>
      </c>
      <c r="E311" s="189" t="e">
        <f>IF('Weekly Series'!B311=0,NA(),'Weekly Series'!B311)</f>
        <v>#N/A</v>
      </c>
      <c r="F311" s="193" t="e">
        <f>IF(ISERROR($E311),NA(),'Weekly Series'!C311)</f>
        <v>#N/A</v>
      </c>
      <c r="G311" s="193" t="e">
        <f>IF(ISERROR($E311),NA(),'Weekly Series'!D311)</f>
        <v>#N/A</v>
      </c>
      <c r="H311" s="193" t="e">
        <f>IF(ISERROR($E311),NA(),'Weekly Series'!E311)</f>
        <v>#N/A</v>
      </c>
      <c r="J311" s="190">
        <f>IF(ISERROR(A311),NA(),'Daily Series'!P315)</f>
        <v>970</v>
      </c>
      <c r="K311" s="190">
        <f>IF(ISERROR(A311),NA(),'Daily Series'!Q315)</f>
        <v>393</v>
      </c>
      <c r="L311" s="190">
        <f>IF(ISERROR(A311),NA(),'Daily Series'!R315)</f>
        <v>352</v>
      </c>
      <c r="M311" s="193">
        <f t="shared" si="19"/>
        <v>763.85714285714289</v>
      </c>
      <c r="N311" s="193">
        <f t="shared" si="21"/>
        <v>316.28571428571428</v>
      </c>
      <c r="O311" s="193">
        <f t="shared" si="20"/>
        <v>289.14285714285717</v>
      </c>
    </row>
    <row r="312" spans="1:15" x14ac:dyDescent="0.2">
      <c r="A312" s="189">
        <f>IF('Daily Series'!B316=0,NA(),'Daily Series'!B316)</f>
        <v>44597</v>
      </c>
      <c r="B312" s="190">
        <f>IF(ISERROR(A312),NA(),'Daily Series'!E316)</f>
        <v>12816</v>
      </c>
      <c r="C312" s="193">
        <f t="shared" si="18"/>
        <v>12348.285714285714</v>
      </c>
      <c r="E312" s="189" t="e">
        <f>IF('Weekly Series'!B312=0,NA(),'Weekly Series'!B312)</f>
        <v>#N/A</v>
      </c>
      <c r="F312" s="193" t="e">
        <f>IF(ISERROR($E312),NA(),'Weekly Series'!C312)</f>
        <v>#N/A</v>
      </c>
      <c r="G312" s="193" t="e">
        <f>IF(ISERROR($E312),NA(),'Weekly Series'!D312)</f>
        <v>#N/A</v>
      </c>
      <c r="H312" s="193" t="e">
        <f>IF(ISERROR($E312),NA(),'Weekly Series'!E312)</f>
        <v>#N/A</v>
      </c>
      <c r="J312" s="190">
        <f>IF(ISERROR(A312),NA(),'Daily Series'!P316)</f>
        <v>438</v>
      </c>
      <c r="K312" s="190">
        <f>IF(ISERROR(A312),NA(),'Daily Series'!Q316)</f>
        <v>225</v>
      </c>
      <c r="L312" s="190">
        <f>IF(ISERROR(A312),NA(),'Daily Series'!R316)</f>
        <v>178</v>
      </c>
      <c r="M312" s="193">
        <f t="shared" si="19"/>
        <v>764.14285714285711</v>
      </c>
      <c r="N312" s="193">
        <f t="shared" si="21"/>
        <v>319.71428571428572</v>
      </c>
      <c r="O312" s="193">
        <f t="shared" si="20"/>
        <v>291.42857142857144</v>
      </c>
    </row>
    <row r="313" spans="1:15" x14ac:dyDescent="0.2">
      <c r="A313" s="189">
        <f>IF('Daily Series'!B317=0,NA(),'Daily Series'!B317)</f>
        <v>44598</v>
      </c>
      <c r="B313" s="190">
        <f>IF(ISERROR(A313),NA(),'Daily Series'!E317)</f>
        <v>12312</v>
      </c>
      <c r="C313" s="193">
        <f t="shared" si="18"/>
        <v>12386.714285714286</v>
      </c>
      <c r="E313" s="189" t="e">
        <f>IF('Weekly Series'!B313=0,NA(),'Weekly Series'!B313)</f>
        <v>#N/A</v>
      </c>
      <c r="F313" s="193" t="e">
        <f>IF(ISERROR($E313),NA(),'Weekly Series'!C313)</f>
        <v>#N/A</v>
      </c>
      <c r="G313" s="193" t="e">
        <f>IF(ISERROR($E313),NA(),'Weekly Series'!D313)</f>
        <v>#N/A</v>
      </c>
      <c r="H313" s="193" t="e">
        <f>IF(ISERROR($E313),NA(),'Weekly Series'!E313)</f>
        <v>#N/A</v>
      </c>
      <c r="J313" s="190">
        <f>IF(ISERROR(A313),NA(),'Daily Series'!P317)</f>
        <v>300</v>
      </c>
      <c r="K313" s="190">
        <f>IF(ISERROR(A313),NA(),'Daily Series'!Q317)</f>
        <v>148</v>
      </c>
      <c r="L313" s="190">
        <f>IF(ISERROR(A313),NA(),'Daily Series'!R317)</f>
        <v>105</v>
      </c>
      <c r="M313" s="193">
        <f t="shared" si="19"/>
        <v>763</v>
      </c>
      <c r="N313" s="193">
        <f t="shared" si="21"/>
        <v>324.42857142857144</v>
      </c>
      <c r="O313" s="193">
        <f t="shared" si="20"/>
        <v>294.14285714285717</v>
      </c>
    </row>
    <row r="314" spans="1:15" x14ac:dyDescent="0.2">
      <c r="A314" s="189">
        <f>IF('Daily Series'!B318=0,NA(),'Daily Series'!B318)</f>
        <v>44599</v>
      </c>
      <c r="B314" s="190">
        <f>IF(ISERROR(A314),NA(),'Daily Series'!E318)</f>
        <v>11903</v>
      </c>
      <c r="C314" s="193">
        <f t="shared" si="18"/>
        <v>12387</v>
      </c>
      <c r="E314" s="189" t="e">
        <f>IF('Weekly Series'!B314=0,NA(),'Weekly Series'!B314)</f>
        <v>#N/A</v>
      </c>
      <c r="F314" s="193" t="e">
        <f>IF(ISERROR($E314),NA(),'Weekly Series'!C314)</f>
        <v>#N/A</v>
      </c>
      <c r="G314" s="193" t="e">
        <f>IF(ISERROR($E314),NA(),'Weekly Series'!D314)</f>
        <v>#N/A</v>
      </c>
      <c r="H314" s="193" t="e">
        <f>IF(ISERROR($E314),NA(),'Weekly Series'!E314)</f>
        <v>#N/A</v>
      </c>
      <c r="J314" s="190">
        <f>IF(ISERROR(A314),NA(),'Daily Series'!P318)</f>
        <v>766</v>
      </c>
      <c r="K314" s="190">
        <f>IF(ISERROR(A314),NA(),'Daily Series'!Q318)</f>
        <v>344</v>
      </c>
      <c r="L314" s="190">
        <f>IF(ISERROR(A314),NA(),'Daily Series'!R318)</f>
        <v>300</v>
      </c>
      <c r="M314" s="193">
        <f t="shared" si="19"/>
        <v>761.14285714285711</v>
      </c>
      <c r="N314" s="193">
        <f t="shared" si="21"/>
        <v>331.42857142857144</v>
      </c>
      <c r="O314" s="193">
        <f t="shared" si="20"/>
        <v>293.57142857142856</v>
      </c>
    </row>
    <row r="315" spans="1:15" x14ac:dyDescent="0.2">
      <c r="A315" s="189">
        <f>IF('Daily Series'!B319=0,NA(),'Daily Series'!B319)</f>
        <v>44600</v>
      </c>
      <c r="B315" s="190">
        <f>IF(ISERROR(A315),NA(),'Daily Series'!E319)</f>
        <v>12119</v>
      </c>
      <c r="C315" s="193">
        <f t="shared" si="18"/>
        <v>12358.714285714286</v>
      </c>
      <c r="E315" s="189" t="e">
        <f>IF('Weekly Series'!B315=0,NA(),'Weekly Series'!B315)</f>
        <v>#N/A</v>
      </c>
      <c r="F315" s="193" t="e">
        <f>IF(ISERROR($E315),NA(),'Weekly Series'!C315)</f>
        <v>#N/A</v>
      </c>
      <c r="G315" s="193" t="e">
        <f>IF(ISERROR($E315),NA(),'Weekly Series'!D315)</f>
        <v>#N/A</v>
      </c>
      <c r="H315" s="193" t="e">
        <f>IF(ISERROR($E315),NA(),'Weekly Series'!E315)</f>
        <v>#N/A</v>
      </c>
      <c r="J315" s="190">
        <f>IF(ISERROR(A315),NA(),'Daily Series'!P319)</f>
        <v>931</v>
      </c>
      <c r="K315" s="190">
        <f>IF(ISERROR(A315),NA(),'Daily Series'!Q319)</f>
        <v>436</v>
      </c>
      <c r="L315" s="190">
        <f>IF(ISERROR(A315),NA(),'Daily Series'!R319)</f>
        <v>396</v>
      </c>
      <c r="M315" s="193">
        <f t="shared" si="19"/>
        <v>768.28571428571433</v>
      </c>
      <c r="N315" s="193">
        <f t="shared" si="21"/>
        <v>336.85714285714283</v>
      </c>
      <c r="O315" s="193">
        <f t="shared" si="20"/>
        <v>298.71428571428572</v>
      </c>
    </row>
    <row r="316" spans="1:15" x14ac:dyDescent="0.2">
      <c r="A316" s="189">
        <f>IF('Daily Series'!B320=0,NA(),'Daily Series'!B320)</f>
        <v>44601</v>
      </c>
      <c r="B316" s="190">
        <f>IF(ISERROR(A316),NA(),'Daily Series'!E320)</f>
        <v>12545</v>
      </c>
      <c r="C316" s="193">
        <f t="shared" si="18"/>
        <v>12339</v>
      </c>
      <c r="E316" s="189" t="e">
        <f>IF('Weekly Series'!B316=0,NA(),'Weekly Series'!B316)</f>
        <v>#N/A</v>
      </c>
      <c r="F316" s="193" t="e">
        <f>IF(ISERROR($E316),NA(),'Weekly Series'!C316)</f>
        <v>#N/A</v>
      </c>
      <c r="G316" s="193" t="e">
        <f>IF(ISERROR($E316),NA(),'Weekly Series'!D316)</f>
        <v>#N/A</v>
      </c>
      <c r="H316" s="193" t="e">
        <f>IF(ISERROR($E316),NA(),'Weekly Series'!E316)</f>
        <v>#N/A</v>
      </c>
      <c r="J316" s="190">
        <f>IF(ISERROR(A316),NA(),'Daily Series'!P320)</f>
        <v>1010</v>
      </c>
      <c r="K316" s="190">
        <f>IF(ISERROR(A316),NA(),'Daily Series'!Q320)</f>
        <v>429</v>
      </c>
      <c r="L316" s="190">
        <f>IF(ISERROR(A316),NA(),'Daily Series'!R320)</f>
        <v>381</v>
      </c>
      <c r="M316" s="193">
        <f t="shared" si="19"/>
        <v>777.28571428571433</v>
      </c>
      <c r="N316" s="193">
        <f t="shared" si="21"/>
        <v>343.42857142857144</v>
      </c>
      <c r="O316" s="193">
        <f t="shared" si="20"/>
        <v>301.71428571428572</v>
      </c>
    </row>
    <row r="317" spans="1:15" x14ac:dyDescent="0.2">
      <c r="A317" s="189">
        <f>IF('Daily Series'!B321=0,NA(),'Daily Series'!B321)</f>
        <v>44602</v>
      </c>
      <c r="B317" s="190">
        <f>IF(ISERROR(A317),NA(),'Daily Series'!E321)</f>
        <v>12341</v>
      </c>
      <c r="C317" s="193">
        <f t="shared" si="18"/>
        <v>12333.857142857143</v>
      </c>
      <c r="E317" s="189" t="e">
        <f>IF('Weekly Series'!B317=0,NA(),'Weekly Series'!B317)</f>
        <v>#N/A</v>
      </c>
      <c r="F317" s="193" t="e">
        <f>IF(ISERROR($E317),NA(),'Weekly Series'!C317)</f>
        <v>#N/A</v>
      </c>
      <c r="G317" s="193" t="e">
        <f>IF(ISERROR($E317),NA(),'Weekly Series'!D317)</f>
        <v>#N/A</v>
      </c>
      <c r="H317" s="193" t="e">
        <f>IF(ISERROR($E317),NA(),'Weekly Series'!E317)</f>
        <v>#N/A</v>
      </c>
      <c r="J317" s="190">
        <f>IF(ISERROR(A317),NA(),'Daily Series'!P321)</f>
        <v>909</v>
      </c>
      <c r="K317" s="190">
        <f>IF(ISERROR(A317),NA(),'Daily Series'!Q321)</f>
        <v>471</v>
      </c>
      <c r="L317" s="190">
        <f>IF(ISERROR(A317),NA(),'Daily Series'!R321)</f>
        <v>389</v>
      </c>
      <c r="M317" s="193">
        <f t="shared" si="19"/>
        <v>760.57142857142856</v>
      </c>
      <c r="N317" s="193">
        <f t="shared" si="21"/>
        <v>349.42857142857144</v>
      </c>
      <c r="O317" s="193">
        <f t="shared" si="20"/>
        <v>300.14285714285717</v>
      </c>
    </row>
    <row r="318" spans="1:15" x14ac:dyDescent="0.2">
      <c r="A318" s="189">
        <f>IF('Daily Series'!B322=0,NA(),'Daily Series'!B322)</f>
        <v>44603</v>
      </c>
      <c r="B318" s="190">
        <f>IF(ISERROR(A318),NA(),'Daily Series'!E322)</f>
        <v>12001</v>
      </c>
      <c r="C318" s="193">
        <f t="shared" si="18"/>
        <v>12291</v>
      </c>
      <c r="E318" s="189" t="e">
        <f>IF('Weekly Series'!B318=0,NA(),'Weekly Series'!B318)</f>
        <v>#N/A</v>
      </c>
      <c r="F318" s="193" t="e">
        <f>IF(ISERROR($E318),NA(),'Weekly Series'!C318)</f>
        <v>#N/A</v>
      </c>
      <c r="G318" s="193" t="e">
        <f>IF(ISERROR($E318),NA(),'Weekly Series'!D318)</f>
        <v>#N/A</v>
      </c>
      <c r="H318" s="193" t="e">
        <f>IF(ISERROR($E318),NA(),'Weekly Series'!E318)</f>
        <v>#N/A</v>
      </c>
      <c r="J318" s="190">
        <f>IF(ISERROR(A318),NA(),'Daily Series'!P322)</f>
        <v>887</v>
      </c>
      <c r="K318" s="190">
        <f>IF(ISERROR(A318),NA(),'Daily Series'!Q322)</f>
        <v>432</v>
      </c>
      <c r="L318" s="190">
        <f>IF(ISERROR(A318),NA(),'Daily Series'!R322)</f>
        <v>346</v>
      </c>
      <c r="M318" s="193">
        <f t="shared" si="19"/>
        <v>748.71428571428567</v>
      </c>
      <c r="N318" s="193">
        <f t="shared" si="21"/>
        <v>355</v>
      </c>
      <c r="O318" s="193">
        <f t="shared" si="20"/>
        <v>299.28571428571428</v>
      </c>
    </row>
    <row r="319" spans="1:15" x14ac:dyDescent="0.2">
      <c r="A319" s="189">
        <f>IF('Daily Series'!B323=0,NA(),'Daily Series'!B323)</f>
        <v>44604</v>
      </c>
      <c r="B319" s="190">
        <f>IF(ISERROR(A319),NA(),'Daily Series'!E323)</f>
        <v>12110</v>
      </c>
      <c r="C319" s="193">
        <f t="shared" si="18"/>
        <v>12190.142857142857</v>
      </c>
      <c r="E319" s="189" t="e">
        <f>IF('Weekly Series'!B319=0,NA(),'Weekly Series'!B319)</f>
        <v>#N/A</v>
      </c>
      <c r="F319" s="193" t="e">
        <f>IF(ISERROR($E319),NA(),'Weekly Series'!C319)</f>
        <v>#N/A</v>
      </c>
      <c r="G319" s="193" t="e">
        <f>IF(ISERROR($E319),NA(),'Weekly Series'!D319)</f>
        <v>#N/A</v>
      </c>
      <c r="H319" s="193" t="e">
        <f>IF(ISERROR($E319),NA(),'Weekly Series'!E319)</f>
        <v>#N/A</v>
      </c>
      <c r="J319" s="190">
        <f>IF(ISERROR(A319),NA(),'Daily Series'!P323)</f>
        <v>558</v>
      </c>
      <c r="K319" s="190">
        <f>IF(ISERROR(A319),NA(),'Daily Series'!Q323)</f>
        <v>228</v>
      </c>
      <c r="L319" s="190">
        <f>IF(ISERROR(A319),NA(),'Daily Series'!R323)</f>
        <v>166</v>
      </c>
      <c r="M319" s="193">
        <f t="shared" si="19"/>
        <v>765.85714285714289</v>
      </c>
      <c r="N319" s="193">
        <f t="shared" si="21"/>
        <v>355.42857142857144</v>
      </c>
      <c r="O319" s="193">
        <f t="shared" si="20"/>
        <v>297.57142857142856</v>
      </c>
    </row>
    <row r="320" spans="1:15" x14ac:dyDescent="0.2">
      <c r="A320" s="189">
        <f>IF('Daily Series'!B324=0,NA(),'Daily Series'!B324)</f>
        <v>44605</v>
      </c>
      <c r="B320" s="190">
        <f>IF(ISERROR(A320),NA(),'Daily Series'!E324)</f>
        <v>12160</v>
      </c>
      <c r="C320" s="193">
        <f t="shared" si="18"/>
        <v>12168.428571428571</v>
      </c>
      <c r="E320" s="189" t="e">
        <f>IF('Weekly Series'!B320=0,NA(),'Weekly Series'!B320)</f>
        <v>#N/A</v>
      </c>
      <c r="F320" s="193" t="e">
        <f>IF(ISERROR($E320),NA(),'Weekly Series'!C320)</f>
        <v>#N/A</v>
      </c>
      <c r="G320" s="193" t="e">
        <f>IF(ISERROR($E320),NA(),'Weekly Series'!D320)</f>
        <v>#N/A</v>
      </c>
      <c r="H320" s="193" t="e">
        <f>IF(ISERROR($E320),NA(),'Weekly Series'!E320)</f>
        <v>#N/A</v>
      </c>
      <c r="J320" s="190">
        <f>IF(ISERROR(A320),NA(),'Daily Series'!P324)</f>
        <v>305</v>
      </c>
      <c r="K320" s="190">
        <f>IF(ISERROR(A320),NA(),'Daily Series'!Q324)</f>
        <v>144</v>
      </c>
      <c r="L320" s="190">
        <f>IF(ISERROR(A320),NA(),'Daily Series'!R324)</f>
        <v>103</v>
      </c>
      <c r="M320" s="193">
        <f t="shared" si="19"/>
        <v>766.57142857142856</v>
      </c>
      <c r="N320" s="193">
        <f t="shared" si="21"/>
        <v>354.85714285714283</v>
      </c>
      <c r="O320" s="193">
        <f t="shared" si="20"/>
        <v>297.28571428571428</v>
      </c>
    </row>
    <row r="321" spans="1:15" x14ac:dyDescent="0.2">
      <c r="A321" s="189">
        <f>IF('Daily Series'!B325=0,NA(),'Daily Series'!B325)</f>
        <v>44606</v>
      </c>
      <c r="B321" s="190">
        <f>IF(ISERROR(A321),NA(),'Daily Series'!E325)</f>
        <v>11841</v>
      </c>
      <c r="C321" s="193">
        <f t="shared" si="18"/>
        <v>12159.571428571429</v>
      </c>
      <c r="E321" s="189" t="e">
        <f>IF('Weekly Series'!B321=0,NA(),'Weekly Series'!B321)</f>
        <v>#N/A</v>
      </c>
      <c r="F321" s="193" t="e">
        <f>IF(ISERROR($E321),NA(),'Weekly Series'!C321)</f>
        <v>#N/A</v>
      </c>
      <c r="G321" s="193" t="e">
        <f>IF(ISERROR($E321),NA(),'Weekly Series'!D321)</f>
        <v>#N/A</v>
      </c>
      <c r="H321" s="193" t="e">
        <f>IF(ISERROR($E321),NA(),'Weekly Series'!E321)</f>
        <v>#N/A</v>
      </c>
      <c r="J321" s="190">
        <f>IF(ISERROR(A321),NA(),'Daily Series'!P325)</f>
        <v>730</v>
      </c>
      <c r="K321" s="190">
        <f>IF(ISERROR(A321),NA(),'Daily Series'!Q325)</f>
        <v>306</v>
      </c>
      <c r="L321" s="190">
        <f>IF(ISERROR(A321),NA(),'Daily Series'!R325)</f>
        <v>322</v>
      </c>
      <c r="M321" s="193">
        <f t="shared" si="19"/>
        <v>761.42857142857144</v>
      </c>
      <c r="N321" s="193">
        <f t="shared" si="21"/>
        <v>349.42857142857144</v>
      </c>
      <c r="O321" s="193">
        <f t="shared" si="20"/>
        <v>300.42857142857144</v>
      </c>
    </row>
    <row r="322" spans="1:15" x14ac:dyDescent="0.2">
      <c r="A322" s="189">
        <f>IF('Daily Series'!B326=0,NA(),'Daily Series'!B326)</f>
        <v>44607</v>
      </c>
      <c r="B322" s="190">
        <f>IF(ISERROR(A322),NA(),'Daily Series'!E326)</f>
        <v>11943</v>
      </c>
      <c r="C322" s="193">
        <f t="shared" si="18"/>
        <v>12134.428571428571</v>
      </c>
      <c r="E322" s="189" t="e">
        <f>IF('Weekly Series'!B322=0,NA(),'Weekly Series'!B322)</f>
        <v>#N/A</v>
      </c>
      <c r="F322" s="193" t="e">
        <f>IF(ISERROR($E322),NA(),'Weekly Series'!C322)</f>
        <v>#N/A</v>
      </c>
      <c r="G322" s="193" t="e">
        <f>IF(ISERROR($E322),NA(),'Weekly Series'!D322)</f>
        <v>#N/A</v>
      </c>
      <c r="H322" s="193" t="e">
        <f>IF(ISERROR($E322),NA(),'Weekly Series'!E322)</f>
        <v>#N/A</v>
      </c>
      <c r="J322" s="190">
        <f>IF(ISERROR(A322),NA(),'Daily Series'!P326)</f>
        <v>1020</v>
      </c>
      <c r="K322" s="190">
        <f>IF(ISERROR(A322),NA(),'Daily Series'!Q326)</f>
        <v>412</v>
      </c>
      <c r="L322" s="190">
        <f>IF(ISERROR(A322),NA(),'Daily Series'!R326)</f>
        <v>413</v>
      </c>
      <c r="M322" s="193">
        <f t="shared" si="19"/>
        <v>774.14285714285711</v>
      </c>
      <c r="N322" s="193">
        <f t="shared" si="21"/>
        <v>346</v>
      </c>
      <c r="O322" s="193">
        <f t="shared" si="20"/>
        <v>302.85714285714283</v>
      </c>
    </row>
    <row r="323" spans="1:15" x14ac:dyDescent="0.2">
      <c r="A323" s="189">
        <f>IF('Daily Series'!B327=0,NA(),'Daily Series'!B327)</f>
        <v>44608</v>
      </c>
      <c r="B323" s="190">
        <f>IF(ISERROR(A323),NA(),'Daily Series'!E327)</f>
        <v>11724</v>
      </c>
      <c r="C323" s="193">
        <f t="shared" si="18"/>
        <v>12017.142857142857</v>
      </c>
      <c r="E323" s="189" t="e">
        <f>IF('Weekly Series'!B323=0,NA(),'Weekly Series'!B323)</f>
        <v>#N/A</v>
      </c>
      <c r="F323" s="193" t="e">
        <f>IF(ISERROR($E323),NA(),'Weekly Series'!C323)</f>
        <v>#N/A</v>
      </c>
      <c r="G323" s="193" t="e">
        <f>IF(ISERROR($E323),NA(),'Weekly Series'!D323)</f>
        <v>#N/A</v>
      </c>
      <c r="H323" s="193" t="e">
        <f>IF(ISERROR($E323),NA(),'Weekly Series'!E323)</f>
        <v>#N/A</v>
      </c>
      <c r="J323" s="190">
        <f>IF(ISERROR(A323),NA(),'Daily Series'!P327)</f>
        <v>1000</v>
      </c>
      <c r="K323" s="190">
        <f>IF(ISERROR(A323),NA(),'Daily Series'!Q327)</f>
        <v>459</v>
      </c>
      <c r="L323" s="190">
        <f>IF(ISERROR(A323),NA(),'Daily Series'!R327)</f>
        <v>344</v>
      </c>
      <c r="M323" s="193">
        <f t="shared" si="19"/>
        <v>772.71428571428567</v>
      </c>
      <c r="N323" s="193">
        <f t="shared" si="21"/>
        <v>350.28571428571428</v>
      </c>
      <c r="O323" s="193">
        <f t="shared" si="20"/>
        <v>297.57142857142856</v>
      </c>
    </row>
    <row r="324" spans="1:15" x14ac:dyDescent="0.2">
      <c r="A324" s="189">
        <f>IF('Daily Series'!B328=0,NA(),'Daily Series'!B328)</f>
        <v>44609</v>
      </c>
      <c r="B324" s="190">
        <f>IF(ISERROR(A324),NA(),'Daily Series'!E328)</f>
        <v>11931</v>
      </c>
      <c r="C324" s="193">
        <f t="shared" si="18"/>
        <v>11958.571428571429</v>
      </c>
      <c r="E324" s="189" t="e">
        <f>IF('Weekly Series'!B324=0,NA(),'Weekly Series'!B324)</f>
        <v>#N/A</v>
      </c>
      <c r="F324" s="193" t="e">
        <f>IF(ISERROR($E324),NA(),'Weekly Series'!C324)</f>
        <v>#N/A</v>
      </c>
      <c r="G324" s="193" t="e">
        <f>IF(ISERROR($E324),NA(),'Weekly Series'!D324)</f>
        <v>#N/A</v>
      </c>
      <c r="H324" s="193" t="e">
        <f>IF(ISERROR($E324),NA(),'Weekly Series'!E324)</f>
        <v>#N/A</v>
      </c>
      <c r="J324" s="190">
        <f>IF(ISERROR(A324),NA(),'Daily Series'!P328)</f>
        <v>964</v>
      </c>
      <c r="K324" s="190">
        <f>IF(ISERROR(A324),NA(),'Daily Series'!Q328)</f>
        <v>440</v>
      </c>
      <c r="L324" s="190">
        <f>IF(ISERROR(A324),NA(),'Daily Series'!R328)</f>
        <v>422</v>
      </c>
      <c r="M324" s="193">
        <f t="shared" si="19"/>
        <v>780.57142857142856</v>
      </c>
      <c r="N324" s="193">
        <f t="shared" si="21"/>
        <v>345.85714285714283</v>
      </c>
      <c r="O324" s="193">
        <f t="shared" si="20"/>
        <v>302.28571428571428</v>
      </c>
    </row>
    <row r="325" spans="1:15" x14ac:dyDescent="0.2">
      <c r="A325" s="189">
        <f>IF('Daily Series'!B329=0,NA(),'Daily Series'!B329)</f>
        <v>44610</v>
      </c>
      <c r="B325" s="190">
        <f>IF(ISERROR(A325),NA(),'Daily Series'!E329)</f>
        <v>11373</v>
      </c>
      <c r="C325" s="193">
        <f t="shared" si="18"/>
        <v>11868.857142857143</v>
      </c>
      <c r="E325" s="189" t="e">
        <f>IF('Weekly Series'!B325=0,NA(),'Weekly Series'!B325)</f>
        <v>#N/A</v>
      </c>
      <c r="F325" s="193" t="e">
        <f>IF(ISERROR($E325),NA(),'Weekly Series'!C325)</f>
        <v>#N/A</v>
      </c>
      <c r="G325" s="193" t="e">
        <f>IF(ISERROR($E325),NA(),'Weekly Series'!D325)</f>
        <v>#N/A</v>
      </c>
      <c r="H325" s="193" t="e">
        <f>IF(ISERROR($E325),NA(),'Weekly Series'!E325)</f>
        <v>#N/A</v>
      </c>
      <c r="J325" s="190">
        <f>IF(ISERROR(A325),NA(),'Daily Series'!P329)</f>
        <v>749</v>
      </c>
      <c r="K325" s="190">
        <f>IF(ISERROR(A325),NA(),'Daily Series'!Q329)</f>
        <v>352</v>
      </c>
      <c r="L325" s="190">
        <f>IF(ISERROR(A325),NA(),'Daily Series'!R329)</f>
        <v>339</v>
      </c>
      <c r="M325" s="193">
        <f t="shared" si="19"/>
        <v>760.85714285714289</v>
      </c>
      <c r="N325" s="193">
        <f t="shared" si="21"/>
        <v>334.42857142857144</v>
      </c>
      <c r="O325" s="193">
        <f t="shared" si="20"/>
        <v>301.28571428571428</v>
      </c>
    </row>
    <row r="326" spans="1:15" x14ac:dyDescent="0.2">
      <c r="A326" s="189">
        <f>IF('Daily Series'!B330=0,NA(),'Daily Series'!B330)</f>
        <v>44611</v>
      </c>
      <c r="B326" s="190">
        <f>IF(ISERROR(A326),NA(),'Daily Series'!E330)</f>
        <v>11912</v>
      </c>
      <c r="C326" s="193">
        <f t="shared" ref="C326:C389" si="22">AVERAGE(B320:B326)</f>
        <v>11840.571428571429</v>
      </c>
      <c r="E326" s="189" t="e">
        <f>IF('Weekly Series'!B326=0,NA(),'Weekly Series'!B326)</f>
        <v>#N/A</v>
      </c>
      <c r="F326" s="193" t="e">
        <f>IF(ISERROR($E326),NA(),'Weekly Series'!C326)</f>
        <v>#N/A</v>
      </c>
      <c r="G326" s="193" t="e">
        <f>IF(ISERROR($E326),NA(),'Weekly Series'!D326)</f>
        <v>#N/A</v>
      </c>
      <c r="H326" s="193" t="e">
        <f>IF(ISERROR($E326),NA(),'Weekly Series'!E326)</f>
        <v>#N/A</v>
      </c>
      <c r="J326" s="190">
        <f>IF(ISERROR(A326),NA(),'Daily Series'!P330)</f>
        <v>418</v>
      </c>
      <c r="K326" s="190">
        <f>IF(ISERROR(A326),NA(),'Daily Series'!Q330)</f>
        <v>182</v>
      </c>
      <c r="L326" s="190">
        <f>IF(ISERROR(A326),NA(),'Daily Series'!R330)</f>
        <v>158</v>
      </c>
      <c r="M326" s="193">
        <f t="shared" si="19"/>
        <v>740.85714285714289</v>
      </c>
      <c r="N326" s="193">
        <f t="shared" si="21"/>
        <v>327.85714285714283</v>
      </c>
      <c r="O326" s="193">
        <f t="shared" si="20"/>
        <v>300.14285714285717</v>
      </c>
    </row>
    <row r="327" spans="1:15" x14ac:dyDescent="0.2">
      <c r="A327" s="189">
        <f>IF('Daily Series'!B331=0,NA(),'Daily Series'!B331)</f>
        <v>44612</v>
      </c>
      <c r="B327" s="190">
        <f>IF(ISERROR(A327),NA(),'Daily Series'!E331)</f>
        <v>11807</v>
      </c>
      <c r="C327" s="193">
        <f t="shared" si="22"/>
        <v>11790.142857142857</v>
      </c>
      <c r="E327" s="189" t="e">
        <f>IF('Weekly Series'!B327=0,NA(),'Weekly Series'!B327)</f>
        <v>#N/A</v>
      </c>
      <c r="F327" s="193" t="e">
        <f>IF(ISERROR($E327),NA(),'Weekly Series'!C327)</f>
        <v>#N/A</v>
      </c>
      <c r="G327" s="193" t="e">
        <f>IF(ISERROR($E327),NA(),'Weekly Series'!D327)</f>
        <v>#N/A</v>
      </c>
      <c r="H327" s="193" t="e">
        <f>IF(ISERROR($E327),NA(),'Weekly Series'!E327)</f>
        <v>#N/A</v>
      </c>
      <c r="J327" s="190">
        <f>IF(ISERROR(A327),NA(),'Daily Series'!P331)</f>
        <v>315</v>
      </c>
      <c r="K327" s="190">
        <f>IF(ISERROR(A327),NA(),'Daily Series'!Q331)</f>
        <v>136</v>
      </c>
      <c r="L327" s="190">
        <f>IF(ISERROR(A327),NA(),'Daily Series'!R331)</f>
        <v>107</v>
      </c>
      <c r="M327" s="193">
        <f t="shared" si="19"/>
        <v>742.28571428571433</v>
      </c>
      <c r="N327" s="193">
        <f t="shared" si="21"/>
        <v>326.71428571428572</v>
      </c>
      <c r="O327" s="193">
        <f t="shared" si="20"/>
        <v>300.71428571428572</v>
      </c>
    </row>
    <row r="328" spans="1:15" x14ac:dyDescent="0.2">
      <c r="A328" s="189">
        <f>IF('Daily Series'!B332=0,NA(),'Daily Series'!B332)</f>
        <v>44613</v>
      </c>
      <c r="B328" s="190">
        <f>IF(ISERROR(A328),NA(),'Daily Series'!E332)</f>
        <v>11611</v>
      </c>
      <c r="C328" s="193">
        <f t="shared" si="22"/>
        <v>11757.285714285714</v>
      </c>
      <c r="E328" s="189" t="e">
        <f>IF('Weekly Series'!B328=0,NA(),'Weekly Series'!B328)</f>
        <v>#N/A</v>
      </c>
      <c r="F328" s="193" t="e">
        <f>IF(ISERROR($E328),NA(),'Weekly Series'!C328)</f>
        <v>#N/A</v>
      </c>
      <c r="G328" s="193" t="e">
        <f>IF(ISERROR($E328),NA(),'Weekly Series'!D328)</f>
        <v>#N/A</v>
      </c>
      <c r="H328" s="193" t="e">
        <f>IF(ISERROR($E328),NA(),'Weekly Series'!E328)</f>
        <v>#N/A</v>
      </c>
      <c r="J328" s="190">
        <f>IF(ISERROR(A328),NA(),'Daily Series'!P332)</f>
        <v>747</v>
      </c>
      <c r="K328" s="190">
        <f>IF(ISERROR(A328),NA(),'Daily Series'!Q332)</f>
        <v>298</v>
      </c>
      <c r="L328" s="190">
        <f>IF(ISERROR(A328),NA(),'Daily Series'!R332)</f>
        <v>291</v>
      </c>
      <c r="M328" s="193">
        <f t="shared" si="19"/>
        <v>744.71428571428567</v>
      </c>
      <c r="N328" s="193">
        <f t="shared" si="21"/>
        <v>325.57142857142856</v>
      </c>
      <c r="O328" s="193">
        <f t="shared" si="20"/>
        <v>296.28571428571428</v>
      </c>
    </row>
    <row r="329" spans="1:15" x14ac:dyDescent="0.2">
      <c r="A329" s="189">
        <f>IF('Daily Series'!B333=0,NA(),'Daily Series'!B333)</f>
        <v>44614</v>
      </c>
      <c r="B329" s="190">
        <f>IF(ISERROR(A329),NA(),'Daily Series'!E333)</f>
        <v>11955</v>
      </c>
      <c r="C329" s="193">
        <f t="shared" si="22"/>
        <v>11759</v>
      </c>
      <c r="E329" s="189" t="e">
        <f>IF('Weekly Series'!B329=0,NA(),'Weekly Series'!B329)</f>
        <v>#N/A</v>
      </c>
      <c r="F329" s="193" t="e">
        <f>IF(ISERROR($E329),NA(),'Weekly Series'!C329)</f>
        <v>#N/A</v>
      </c>
      <c r="G329" s="193" t="e">
        <f>IF(ISERROR($E329),NA(),'Weekly Series'!D329)</f>
        <v>#N/A</v>
      </c>
      <c r="H329" s="193" t="e">
        <f>IF(ISERROR($E329),NA(),'Weekly Series'!E329)</f>
        <v>#N/A</v>
      </c>
      <c r="J329" s="190">
        <f>IF(ISERROR(A329),NA(),'Daily Series'!P333)</f>
        <v>937</v>
      </c>
      <c r="K329" s="190">
        <f>IF(ISERROR(A329),NA(),'Daily Series'!Q333)</f>
        <v>390</v>
      </c>
      <c r="L329" s="190">
        <f>IF(ISERROR(A329),NA(),'Daily Series'!R333)</f>
        <v>412</v>
      </c>
      <c r="M329" s="193">
        <f t="shared" ref="M329:M392" si="23">AVERAGE(J323:J329)</f>
        <v>732.85714285714289</v>
      </c>
      <c r="N329" s="193">
        <f t="shared" si="21"/>
        <v>322.42857142857144</v>
      </c>
      <c r="O329" s="193">
        <f t="shared" si="20"/>
        <v>296.14285714285717</v>
      </c>
    </row>
    <row r="330" spans="1:15" x14ac:dyDescent="0.2">
      <c r="A330" s="189">
        <f>IF('Daily Series'!B334=0,NA(),'Daily Series'!B334)</f>
        <v>44615</v>
      </c>
      <c r="B330" s="190">
        <f>IF(ISERROR(A330),NA(),'Daily Series'!E334)</f>
        <v>11759</v>
      </c>
      <c r="C330" s="193">
        <f t="shared" si="22"/>
        <v>11764</v>
      </c>
      <c r="E330" s="189" t="e">
        <f>IF('Weekly Series'!B330=0,NA(),'Weekly Series'!B330)</f>
        <v>#N/A</v>
      </c>
      <c r="F330" s="193" t="e">
        <f>IF(ISERROR($E330),NA(),'Weekly Series'!C330)</f>
        <v>#N/A</v>
      </c>
      <c r="G330" s="193" t="e">
        <f>IF(ISERROR($E330),NA(),'Weekly Series'!D330)</f>
        <v>#N/A</v>
      </c>
      <c r="H330" s="193" t="e">
        <f>IF(ISERROR($E330),NA(),'Weekly Series'!E330)</f>
        <v>#N/A</v>
      </c>
      <c r="J330" s="190">
        <f>IF(ISERROR(A330),NA(),'Daily Series'!P334)</f>
        <v>1078</v>
      </c>
      <c r="K330" s="190">
        <f>IF(ISERROR(A330),NA(),'Daily Series'!Q334)</f>
        <v>408</v>
      </c>
      <c r="L330" s="190">
        <f>IF(ISERROR(A330),NA(),'Daily Series'!R334)</f>
        <v>391</v>
      </c>
      <c r="M330" s="193">
        <f t="shared" si="23"/>
        <v>744</v>
      </c>
      <c r="N330" s="193">
        <f t="shared" si="21"/>
        <v>315.14285714285717</v>
      </c>
      <c r="O330" s="193">
        <f t="shared" ref="O330:O393" si="24">AVERAGE(L324:L330)</f>
        <v>302.85714285714283</v>
      </c>
    </row>
    <row r="331" spans="1:15" x14ac:dyDescent="0.2">
      <c r="A331" s="189">
        <f>IF('Daily Series'!B335=0,NA(),'Daily Series'!B335)</f>
        <v>44616</v>
      </c>
      <c r="B331" s="190">
        <f>IF(ISERROR(A331),NA(),'Daily Series'!E335)</f>
        <v>11788</v>
      </c>
      <c r="C331" s="193">
        <f t="shared" si="22"/>
        <v>11743.571428571429</v>
      </c>
      <c r="E331" s="189" t="e">
        <f>IF('Weekly Series'!B331=0,NA(),'Weekly Series'!B331)</f>
        <v>#N/A</v>
      </c>
      <c r="F331" s="193" t="e">
        <f>IF(ISERROR($E331),NA(),'Weekly Series'!C331)</f>
        <v>#N/A</v>
      </c>
      <c r="G331" s="193" t="e">
        <f>IF(ISERROR($E331),NA(),'Weekly Series'!D331)</f>
        <v>#N/A</v>
      </c>
      <c r="H331" s="193" t="e">
        <f>IF(ISERROR($E331),NA(),'Weekly Series'!E331)</f>
        <v>#N/A</v>
      </c>
      <c r="J331" s="190">
        <f>IF(ISERROR(A331),NA(),'Daily Series'!P335)</f>
        <v>926</v>
      </c>
      <c r="K331" s="190">
        <f>IF(ISERROR(A331),NA(),'Daily Series'!Q335)</f>
        <v>472</v>
      </c>
      <c r="L331" s="190">
        <f>IF(ISERROR(A331),NA(),'Daily Series'!R335)</f>
        <v>353</v>
      </c>
      <c r="M331" s="193">
        <f t="shared" si="23"/>
        <v>738.57142857142856</v>
      </c>
      <c r="N331" s="193">
        <f t="shared" si="21"/>
        <v>319.71428571428572</v>
      </c>
      <c r="O331" s="193">
        <f t="shared" si="24"/>
        <v>293</v>
      </c>
    </row>
    <row r="332" spans="1:15" x14ac:dyDescent="0.2">
      <c r="A332" s="189">
        <f>IF('Daily Series'!B336=0,NA(),'Daily Series'!B336)</f>
        <v>44617</v>
      </c>
      <c r="B332" s="190">
        <f>IF(ISERROR(A332),NA(),'Daily Series'!E336)</f>
        <v>11482</v>
      </c>
      <c r="C332" s="193">
        <f t="shared" si="22"/>
        <v>11759.142857142857</v>
      </c>
      <c r="E332" s="189" t="e">
        <f>IF('Weekly Series'!B332=0,NA(),'Weekly Series'!B332)</f>
        <v>#N/A</v>
      </c>
      <c r="F332" s="193" t="e">
        <f>IF(ISERROR($E332),NA(),'Weekly Series'!C332)</f>
        <v>#N/A</v>
      </c>
      <c r="G332" s="193" t="e">
        <f>IF(ISERROR($E332),NA(),'Weekly Series'!D332)</f>
        <v>#N/A</v>
      </c>
      <c r="H332" s="193" t="e">
        <f>IF(ISERROR($E332),NA(),'Weekly Series'!E332)</f>
        <v>#N/A</v>
      </c>
      <c r="J332" s="190">
        <f>IF(ISERROR(A332),NA(),'Daily Series'!P336)</f>
        <v>848</v>
      </c>
      <c r="K332" s="190">
        <f>IF(ISERROR(A332),NA(),'Daily Series'!Q336)</f>
        <v>451</v>
      </c>
      <c r="L332" s="190">
        <f>IF(ISERROR(A332),NA(),'Daily Series'!R336)</f>
        <v>337</v>
      </c>
      <c r="M332" s="193">
        <f t="shared" si="23"/>
        <v>752.71428571428567</v>
      </c>
      <c r="N332" s="193">
        <f t="shared" si="21"/>
        <v>333.85714285714283</v>
      </c>
      <c r="O332" s="193">
        <f t="shared" si="24"/>
        <v>292.71428571428572</v>
      </c>
    </row>
    <row r="333" spans="1:15" x14ac:dyDescent="0.2">
      <c r="A333" s="189">
        <f>IF('Daily Series'!B337=0,NA(),'Daily Series'!B337)</f>
        <v>44618</v>
      </c>
      <c r="B333" s="190">
        <f>IF(ISERROR(A333),NA(),'Daily Series'!E337)</f>
        <v>11728</v>
      </c>
      <c r="C333" s="193">
        <f t="shared" si="22"/>
        <v>11732.857142857143</v>
      </c>
      <c r="E333" s="189" t="e">
        <f>IF('Weekly Series'!B333=0,NA(),'Weekly Series'!B333)</f>
        <v>#N/A</v>
      </c>
      <c r="F333" s="193" t="e">
        <f>IF(ISERROR($E333),NA(),'Weekly Series'!C333)</f>
        <v>#N/A</v>
      </c>
      <c r="G333" s="193" t="e">
        <f>IF(ISERROR($E333),NA(),'Weekly Series'!D333)</f>
        <v>#N/A</v>
      </c>
      <c r="H333" s="193" t="e">
        <f>IF(ISERROR($E333),NA(),'Weekly Series'!E333)</f>
        <v>#N/A</v>
      </c>
      <c r="J333" s="190">
        <f>IF(ISERROR(A333),NA(),'Daily Series'!P337)</f>
        <v>404</v>
      </c>
      <c r="K333" s="190">
        <f>IF(ISERROR(A333),NA(),'Daily Series'!Q337)</f>
        <v>190</v>
      </c>
      <c r="L333" s="190">
        <f>IF(ISERROR(A333),NA(),'Daily Series'!R337)</f>
        <v>122</v>
      </c>
      <c r="M333" s="193">
        <f t="shared" si="23"/>
        <v>750.71428571428567</v>
      </c>
      <c r="N333" s="193">
        <f t="shared" si="21"/>
        <v>335</v>
      </c>
      <c r="O333" s="193">
        <f t="shared" si="24"/>
        <v>287.57142857142856</v>
      </c>
    </row>
    <row r="334" spans="1:15" x14ac:dyDescent="0.2">
      <c r="A334" s="189">
        <f>IF('Daily Series'!B338=0,NA(),'Daily Series'!B338)</f>
        <v>44619</v>
      </c>
      <c r="B334" s="190">
        <f>IF(ISERROR(A334),NA(),'Daily Series'!E338)</f>
        <v>12009</v>
      </c>
      <c r="C334" s="193">
        <f t="shared" si="22"/>
        <v>11761.714285714286</v>
      </c>
      <c r="E334" s="189" t="e">
        <f>IF('Weekly Series'!B334=0,NA(),'Weekly Series'!B334)</f>
        <v>#N/A</v>
      </c>
      <c r="F334" s="193" t="e">
        <f>IF(ISERROR($E334),NA(),'Weekly Series'!C334)</f>
        <v>#N/A</v>
      </c>
      <c r="G334" s="193" t="e">
        <f>IF(ISERROR($E334),NA(),'Weekly Series'!D334)</f>
        <v>#N/A</v>
      </c>
      <c r="H334" s="193" t="e">
        <f>IF(ISERROR($E334),NA(),'Weekly Series'!E334)</f>
        <v>#N/A</v>
      </c>
      <c r="J334" s="190">
        <f>IF(ISERROR(A334),NA(),'Daily Series'!P338)</f>
        <v>264</v>
      </c>
      <c r="K334" s="190">
        <f>IF(ISERROR(A334),NA(),'Daily Series'!Q338)</f>
        <v>137</v>
      </c>
      <c r="L334" s="190">
        <f>IF(ISERROR(A334),NA(),'Daily Series'!R338)</f>
        <v>95</v>
      </c>
      <c r="M334" s="193">
        <f t="shared" si="23"/>
        <v>743.42857142857144</v>
      </c>
      <c r="N334" s="193">
        <f t="shared" si="21"/>
        <v>335.14285714285717</v>
      </c>
      <c r="O334" s="193">
        <f t="shared" si="24"/>
        <v>285.85714285714283</v>
      </c>
    </row>
    <row r="335" spans="1:15" x14ac:dyDescent="0.2">
      <c r="A335" s="189">
        <f>IF('Daily Series'!B339=0,NA(),'Daily Series'!B339)</f>
        <v>44620</v>
      </c>
      <c r="B335" s="190">
        <f>IF(ISERROR(A335),NA(),'Daily Series'!E339)</f>
        <v>11863</v>
      </c>
      <c r="C335" s="193">
        <f t="shared" si="22"/>
        <v>11797.714285714286</v>
      </c>
      <c r="E335" s="189" t="e">
        <f>IF('Weekly Series'!B335=0,NA(),'Weekly Series'!B335)</f>
        <v>#N/A</v>
      </c>
      <c r="F335" s="193" t="e">
        <f>IF(ISERROR($E335),NA(),'Weekly Series'!C335)</f>
        <v>#N/A</v>
      </c>
      <c r="G335" s="193" t="e">
        <f>IF(ISERROR($E335),NA(),'Weekly Series'!D335)</f>
        <v>#N/A</v>
      </c>
      <c r="H335" s="193" t="e">
        <f>IF(ISERROR($E335),NA(),'Weekly Series'!E335)</f>
        <v>#N/A</v>
      </c>
      <c r="J335" s="190">
        <f>IF(ISERROR(A335),NA(),'Daily Series'!P339)</f>
        <v>796</v>
      </c>
      <c r="K335" s="190">
        <f>IF(ISERROR(A335),NA(),'Daily Series'!Q339)</f>
        <v>276</v>
      </c>
      <c r="L335" s="190">
        <f>IF(ISERROR(A335),NA(),'Daily Series'!R339)</f>
        <v>282</v>
      </c>
      <c r="M335" s="193">
        <f t="shared" si="23"/>
        <v>750.42857142857144</v>
      </c>
      <c r="N335" s="193">
        <f t="shared" si="21"/>
        <v>332</v>
      </c>
      <c r="O335" s="193">
        <f t="shared" si="24"/>
        <v>284.57142857142856</v>
      </c>
    </row>
    <row r="336" spans="1:15" x14ac:dyDescent="0.2">
      <c r="A336" s="189">
        <f>IF('Daily Series'!B340=0,NA(),'Daily Series'!B340)</f>
        <v>44621</v>
      </c>
      <c r="B336" s="190">
        <f>IF(ISERROR(A336),NA(),'Daily Series'!E340)</f>
        <v>11996</v>
      </c>
      <c r="C336" s="193">
        <f t="shared" si="22"/>
        <v>11803.571428571429</v>
      </c>
      <c r="E336" s="189" t="e">
        <f>IF('Weekly Series'!B336=0,NA(),'Weekly Series'!B336)</f>
        <v>#N/A</v>
      </c>
      <c r="F336" s="193" t="e">
        <f>IF(ISERROR($E336),NA(),'Weekly Series'!C336)</f>
        <v>#N/A</v>
      </c>
      <c r="G336" s="193" t="e">
        <f>IF(ISERROR($E336),NA(),'Weekly Series'!D336)</f>
        <v>#N/A</v>
      </c>
      <c r="H336" s="193" t="e">
        <f>IF(ISERROR($E336),NA(),'Weekly Series'!E336)</f>
        <v>#N/A</v>
      </c>
      <c r="J336" s="190">
        <f>IF(ISERROR(A336),NA(),'Daily Series'!P340)</f>
        <v>956</v>
      </c>
      <c r="K336" s="190">
        <f>IF(ISERROR(A336),NA(),'Daily Series'!Q340)</f>
        <v>371</v>
      </c>
      <c r="L336" s="190">
        <f>IF(ISERROR(A336),NA(),'Daily Series'!R340)</f>
        <v>353</v>
      </c>
      <c r="M336" s="193">
        <f t="shared" si="23"/>
        <v>753.14285714285711</v>
      </c>
      <c r="N336" s="193">
        <f t="shared" si="21"/>
        <v>329.28571428571428</v>
      </c>
      <c r="O336" s="193">
        <f t="shared" si="24"/>
        <v>276.14285714285717</v>
      </c>
    </row>
    <row r="337" spans="1:15" x14ac:dyDescent="0.2">
      <c r="A337" s="189">
        <f>IF('Daily Series'!B341=0,NA(),'Daily Series'!B341)</f>
        <v>44622</v>
      </c>
      <c r="B337" s="190">
        <f>IF(ISERROR(A337),NA(),'Daily Series'!E341)</f>
        <v>11572</v>
      </c>
      <c r="C337" s="193">
        <f t="shared" si="22"/>
        <v>11776.857142857143</v>
      </c>
      <c r="E337" s="189" t="e">
        <f>IF('Weekly Series'!B337=0,NA(),'Weekly Series'!B337)</f>
        <v>#N/A</v>
      </c>
      <c r="F337" s="193" t="e">
        <f>IF(ISERROR($E337),NA(),'Weekly Series'!C337)</f>
        <v>#N/A</v>
      </c>
      <c r="G337" s="193" t="e">
        <f>IF(ISERROR($E337),NA(),'Weekly Series'!D337)</f>
        <v>#N/A</v>
      </c>
      <c r="H337" s="193" t="e">
        <f>IF(ISERROR($E337),NA(),'Weekly Series'!E337)</f>
        <v>#N/A</v>
      </c>
      <c r="J337" s="190">
        <f>IF(ISERROR(A337),NA(),'Daily Series'!P341)</f>
        <v>1035</v>
      </c>
      <c r="K337" s="190">
        <f>IF(ISERROR(A337),NA(),'Daily Series'!Q341)</f>
        <v>430</v>
      </c>
      <c r="L337" s="190">
        <f>IF(ISERROR(A337),NA(),'Daily Series'!R341)</f>
        <v>341</v>
      </c>
      <c r="M337" s="193">
        <f t="shared" si="23"/>
        <v>747</v>
      </c>
      <c r="N337" s="193">
        <f t="shared" si="21"/>
        <v>332.42857142857144</v>
      </c>
      <c r="O337" s="193">
        <f t="shared" si="24"/>
        <v>269</v>
      </c>
    </row>
    <row r="338" spans="1:15" x14ac:dyDescent="0.2">
      <c r="A338" s="189">
        <f>IF('Daily Series'!B342=0,NA(),'Daily Series'!B342)</f>
        <v>44623</v>
      </c>
      <c r="B338" s="190">
        <f>IF(ISERROR(A338),NA(),'Daily Series'!E342)</f>
        <v>11630</v>
      </c>
      <c r="C338" s="193">
        <f t="shared" si="22"/>
        <v>11754.285714285714</v>
      </c>
      <c r="E338" s="189" t="e">
        <f>IF('Weekly Series'!B338=0,NA(),'Weekly Series'!B338)</f>
        <v>#N/A</v>
      </c>
      <c r="F338" s="193" t="e">
        <f>IF(ISERROR($E338),NA(),'Weekly Series'!C338)</f>
        <v>#N/A</v>
      </c>
      <c r="G338" s="193" t="e">
        <f>IF(ISERROR($E338),NA(),'Weekly Series'!D338)</f>
        <v>#N/A</v>
      </c>
      <c r="H338" s="193" t="e">
        <f>IF(ISERROR($E338),NA(),'Weekly Series'!E338)</f>
        <v>#N/A</v>
      </c>
      <c r="J338" s="190">
        <f>IF(ISERROR(A338),NA(),'Daily Series'!P342)</f>
        <v>998</v>
      </c>
      <c r="K338" s="190">
        <f>IF(ISERROR(A338),NA(),'Daily Series'!Q342)</f>
        <v>440</v>
      </c>
      <c r="L338" s="190">
        <f>IF(ISERROR(A338),NA(),'Daily Series'!R342)</f>
        <v>385</v>
      </c>
      <c r="M338" s="193">
        <f t="shared" si="23"/>
        <v>757.28571428571433</v>
      </c>
      <c r="N338" s="193">
        <f t="shared" si="21"/>
        <v>327.85714285714283</v>
      </c>
      <c r="O338" s="193">
        <f t="shared" si="24"/>
        <v>273.57142857142856</v>
      </c>
    </row>
    <row r="339" spans="1:15" x14ac:dyDescent="0.2">
      <c r="A339" s="189">
        <f>IF('Daily Series'!B343=0,NA(),'Daily Series'!B343)</f>
        <v>44624</v>
      </c>
      <c r="B339" s="190">
        <f>IF(ISERROR(A339),NA(),'Daily Series'!E343)</f>
        <v>11492</v>
      </c>
      <c r="C339" s="193">
        <f t="shared" si="22"/>
        <v>11755.714285714286</v>
      </c>
      <c r="E339" s="189" t="e">
        <f>IF('Weekly Series'!B339=0,NA(),'Weekly Series'!B339)</f>
        <v>#N/A</v>
      </c>
      <c r="F339" s="193" t="e">
        <f>IF(ISERROR($E339),NA(),'Weekly Series'!C339)</f>
        <v>#N/A</v>
      </c>
      <c r="G339" s="193" t="e">
        <f>IF(ISERROR($E339),NA(),'Weekly Series'!D339)</f>
        <v>#N/A</v>
      </c>
      <c r="H339" s="193" t="e">
        <f>IF(ISERROR($E339),NA(),'Weekly Series'!E339)</f>
        <v>#N/A</v>
      </c>
      <c r="J339" s="190">
        <f>IF(ISERROR(A339),NA(),'Daily Series'!P343)</f>
        <v>916</v>
      </c>
      <c r="K339" s="190">
        <f>IF(ISERROR(A339),NA(),'Daily Series'!Q343)</f>
        <v>409</v>
      </c>
      <c r="L339" s="190">
        <f>IF(ISERROR(A339),NA(),'Daily Series'!R343)</f>
        <v>335</v>
      </c>
      <c r="M339" s="193">
        <f t="shared" si="23"/>
        <v>767</v>
      </c>
      <c r="N339" s="193">
        <f t="shared" si="21"/>
        <v>321.85714285714283</v>
      </c>
      <c r="O339" s="193">
        <f t="shared" si="24"/>
        <v>273.28571428571428</v>
      </c>
    </row>
    <row r="340" spans="1:15" x14ac:dyDescent="0.2">
      <c r="A340" s="189">
        <f>IF('Daily Series'!B344=0,NA(),'Daily Series'!B344)</f>
        <v>44625</v>
      </c>
      <c r="B340" s="190">
        <f>IF(ISERROR(A340),NA(),'Daily Series'!E344)</f>
        <v>11796</v>
      </c>
      <c r="C340" s="193">
        <f t="shared" si="22"/>
        <v>11765.428571428571</v>
      </c>
      <c r="E340" s="189" t="e">
        <f>IF('Weekly Series'!B340=0,NA(),'Weekly Series'!B340)</f>
        <v>#N/A</v>
      </c>
      <c r="F340" s="193" t="e">
        <f>IF(ISERROR($E340),NA(),'Weekly Series'!C340)</f>
        <v>#N/A</v>
      </c>
      <c r="G340" s="193" t="e">
        <f>IF(ISERROR($E340),NA(),'Weekly Series'!D340)</f>
        <v>#N/A</v>
      </c>
      <c r="H340" s="193" t="e">
        <f>IF(ISERROR($E340),NA(),'Weekly Series'!E340)</f>
        <v>#N/A</v>
      </c>
      <c r="J340" s="190">
        <f>IF(ISERROR(A340),NA(),'Daily Series'!P344)</f>
        <v>393</v>
      </c>
      <c r="K340" s="190">
        <f>IF(ISERROR(A340),NA(),'Daily Series'!Q344)</f>
        <v>179</v>
      </c>
      <c r="L340" s="190">
        <f>IF(ISERROR(A340),NA(),'Daily Series'!R344)</f>
        <v>137</v>
      </c>
      <c r="M340" s="193">
        <f t="shared" si="23"/>
        <v>765.42857142857144</v>
      </c>
      <c r="N340" s="193">
        <f t="shared" si="21"/>
        <v>320.28571428571428</v>
      </c>
      <c r="O340" s="193">
        <f t="shared" si="24"/>
        <v>275.42857142857144</v>
      </c>
    </row>
    <row r="341" spans="1:15" x14ac:dyDescent="0.2">
      <c r="A341" s="189">
        <f>IF('Daily Series'!B345=0,NA(),'Daily Series'!B345)</f>
        <v>44626</v>
      </c>
      <c r="B341" s="190">
        <f>IF(ISERROR(A341),NA(),'Daily Series'!E345)</f>
        <v>11868</v>
      </c>
      <c r="C341" s="193">
        <f t="shared" si="22"/>
        <v>11745.285714285714</v>
      </c>
      <c r="E341" s="189" t="e">
        <f>IF('Weekly Series'!B341=0,NA(),'Weekly Series'!B341)</f>
        <v>#N/A</v>
      </c>
      <c r="F341" s="193" t="e">
        <f>IF(ISERROR($E341),NA(),'Weekly Series'!C341)</f>
        <v>#N/A</v>
      </c>
      <c r="G341" s="193" t="e">
        <f>IF(ISERROR($E341),NA(),'Weekly Series'!D341)</f>
        <v>#N/A</v>
      </c>
      <c r="H341" s="193" t="e">
        <f>IF(ISERROR($E341),NA(),'Weekly Series'!E341)</f>
        <v>#N/A</v>
      </c>
      <c r="J341" s="190">
        <f>IF(ISERROR(A341),NA(),'Daily Series'!P345)</f>
        <v>308</v>
      </c>
      <c r="K341" s="190">
        <f>IF(ISERROR(A341),NA(),'Daily Series'!Q345)</f>
        <v>111</v>
      </c>
      <c r="L341" s="190">
        <f>IF(ISERROR(A341),NA(),'Daily Series'!R345)</f>
        <v>80</v>
      </c>
      <c r="M341" s="193">
        <f t="shared" si="23"/>
        <v>771.71428571428567</v>
      </c>
      <c r="N341" s="193">
        <f t="shared" si="21"/>
        <v>316.57142857142856</v>
      </c>
      <c r="O341" s="193">
        <f t="shared" si="24"/>
        <v>273.28571428571428</v>
      </c>
    </row>
    <row r="342" spans="1:15" x14ac:dyDescent="0.2">
      <c r="A342" s="189">
        <f>IF('Daily Series'!B346=0,NA(),'Daily Series'!B346)</f>
        <v>44627</v>
      </c>
      <c r="B342" s="190">
        <f>IF(ISERROR(A342),NA(),'Daily Series'!E346)</f>
        <v>11867</v>
      </c>
      <c r="C342" s="193">
        <f t="shared" si="22"/>
        <v>11745.857142857143</v>
      </c>
      <c r="E342" s="189" t="e">
        <f>IF('Weekly Series'!B342=0,NA(),'Weekly Series'!B342)</f>
        <v>#N/A</v>
      </c>
      <c r="F342" s="193" t="e">
        <f>IF(ISERROR($E342),NA(),'Weekly Series'!C342)</f>
        <v>#N/A</v>
      </c>
      <c r="G342" s="193" t="e">
        <f>IF(ISERROR($E342),NA(),'Weekly Series'!D342)</f>
        <v>#N/A</v>
      </c>
      <c r="H342" s="193" t="e">
        <f>IF(ISERROR($E342),NA(),'Weekly Series'!E342)</f>
        <v>#N/A</v>
      </c>
      <c r="J342" s="190">
        <f>IF(ISERROR(A342),NA(),'Daily Series'!P346)</f>
        <v>802</v>
      </c>
      <c r="K342" s="190">
        <f>IF(ISERROR(A342),NA(),'Daily Series'!Q346)</f>
        <v>285</v>
      </c>
      <c r="L342" s="190">
        <f>IF(ISERROR(A342),NA(),'Daily Series'!R346)</f>
        <v>268</v>
      </c>
      <c r="M342" s="193">
        <f t="shared" si="23"/>
        <v>772.57142857142856</v>
      </c>
      <c r="N342" s="193">
        <f t="shared" si="21"/>
        <v>317.85714285714283</v>
      </c>
      <c r="O342" s="193">
        <f t="shared" si="24"/>
        <v>271.28571428571428</v>
      </c>
    </row>
    <row r="343" spans="1:15" x14ac:dyDescent="0.2">
      <c r="A343" s="189">
        <f>IF('Daily Series'!B347=0,NA(),'Daily Series'!B347)</f>
        <v>44628</v>
      </c>
      <c r="B343" s="190">
        <f>IF(ISERROR(A343),NA(),'Daily Series'!E347)</f>
        <v>11919</v>
      </c>
      <c r="C343" s="193">
        <f t="shared" si="22"/>
        <v>11734.857142857143</v>
      </c>
      <c r="E343" s="189" t="e">
        <f>IF('Weekly Series'!B343=0,NA(),'Weekly Series'!B343)</f>
        <v>#N/A</v>
      </c>
      <c r="F343" s="193" t="e">
        <f>IF(ISERROR($E343),NA(),'Weekly Series'!C343)</f>
        <v>#N/A</v>
      </c>
      <c r="G343" s="193" t="e">
        <f>IF(ISERROR($E343),NA(),'Weekly Series'!D343)</f>
        <v>#N/A</v>
      </c>
      <c r="H343" s="193" t="e">
        <f>IF(ISERROR($E343),NA(),'Weekly Series'!E343)</f>
        <v>#N/A</v>
      </c>
      <c r="J343" s="190">
        <f>IF(ISERROR(A343),NA(),'Daily Series'!P347)</f>
        <v>1014</v>
      </c>
      <c r="K343" s="190">
        <f>IF(ISERROR(A343),NA(),'Daily Series'!Q347)</f>
        <v>373</v>
      </c>
      <c r="L343" s="190">
        <f>IF(ISERROR(A343),NA(),'Daily Series'!R347)</f>
        <v>365</v>
      </c>
      <c r="M343" s="193">
        <f t="shared" si="23"/>
        <v>780.85714285714289</v>
      </c>
      <c r="N343" s="193">
        <f t="shared" si="21"/>
        <v>318.14285714285717</v>
      </c>
      <c r="O343" s="193">
        <f t="shared" si="24"/>
        <v>273</v>
      </c>
    </row>
    <row r="344" spans="1:15" x14ac:dyDescent="0.2">
      <c r="A344" s="189">
        <f>IF('Daily Series'!B348=0,NA(),'Daily Series'!B348)</f>
        <v>44629</v>
      </c>
      <c r="B344" s="190">
        <f>IF(ISERROR(A344),NA(),'Daily Series'!E348)</f>
        <v>11930</v>
      </c>
      <c r="C344" s="193">
        <f t="shared" si="22"/>
        <v>11786</v>
      </c>
      <c r="E344" s="189" t="e">
        <f>IF('Weekly Series'!B344=0,NA(),'Weekly Series'!B344)</f>
        <v>#N/A</v>
      </c>
      <c r="F344" s="193" t="e">
        <f>IF(ISERROR($E344),NA(),'Weekly Series'!C344)</f>
        <v>#N/A</v>
      </c>
      <c r="G344" s="193" t="e">
        <f>IF(ISERROR($E344),NA(),'Weekly Series'!D344)</f>
        <v>#N/A</v>
      </c>
      <c r="H344" s="193" t="e">
        <f>IF(ISERROR($E344),NA(),'Weekly Series'!E344)</f>
        <v>#N/A</v>
      </c>
      <c r="J344" s="190">
        <f>IF(ISERROR(A344),NA(),'Daily Series'!P348)</f>
        <v>1015</v>
      </c>
      <c r="K344" s="190">
        <f>IF(ISERROR(A344),NA(),'Daily Series'!Q348)</f>
        <v>405</v>
      </c>
      <c r="L344" s="190">
        <f>IF(ISERROR(A344),NA(),'Daily Series'!R348)</f>
        <v>356</v>
      </c>
      <c r="M344" s="193">
        <f t="shared" si="23"/>
        <v>778</v>
      </c>
      <c r="N344" s="193">
        <f t="shared" si="21"/>
        <v>314.57142857142856</v>
      </c>
      <c r="O344" s="193">
        <f t="shared" si="24"/>
        <v>275.14285714285717</v>
      </c>
    </row>
    <row r="345" spans="1:15" x14ac:dyDescent="0.2">
      <c r="A345" s="189">
        <f>IF('Daily Series'!B349=0,NA(),'Daily Series'!B349)</f>
        <v>44630</v>
      </c>
      <c r="B345" s="190">
        <f>IF(ISERROR(A345),NA(),'Daily Series'!E349)</f>
        <v>11597</v>
      </c>
      <c r="C345" s="193">
        <f t="shared" si="22"/>
        <v>11781.285714285714</v>
      </c>
      <c r="E345" s="189" t="e">
        <f>IF('Weekly Series'!B345=0,NA(),'Weekly Series'!B345)</f>
        <v>#N/A</v>
      </c>
      <c r="F345" s="193" t="e">
        <f>IF(ISERROR($E345),NA(),'Weekly Series'!C345)</f>
        <v>#N/A</v>
      </c>
      <c r="G345" s="193" t="e">
        <f>IF(ISERROR($E345),NA(),'Weekly Series'!D345)</f>
        <v>#N/A</v>
      </c>
      <c r="H345" s="193" t="e">
        <f>IF(ISERROR($E345),NA(),'Weekly Series'!E345)</f>
        <v>#N/A</v>
      </c>
      <c r="J345" s="190">
        <f>IF(ISERROR(A345),NA(),'Daily Series'!P349)</f>
        <v>986</v>
      </c>
      <c r="K345" s="190">
        <f>IF(ISERROR(A345),NA(),'Daily Series'!Q349)</f>
        <v>433</v>
      </c>
      <c r="L345" s="190">
        <f>IF(ISERROR(A345),NA(),'Daily Series'!R349)</f>
        <v>352</v>
      </c>
      <c r="M345" s="193">
        <f t="shared" si="23"/>
        <v>776.28571428571433</v>
      </c>
      <c r="N345" s="193">
        <f t="shared" ref="N345:N408" si="25">AVERAGE(K339:K345)</f>
        <v>313.57142857142856</v>
      </c>
      <c r="O345" s="193">
        <f t="shared" si="24"/>
        <v>270.42857142857144</v>
      </c>
    </row>
    <row r="346" spans="1:15" x14ac:dyDescent="0.2">
      <c r="A346" s="189">
        <f>IF('Daily Series'!B350=0,NA(),'Daily Series'!B350)</f>
        <v>44631</v>
      </c>
      <c r="B346" s="190">
        <f>IF(ISERROR(A346),NA(),'Daily Series'!E350)</f>
        <v>11199</v>
      </c>
      <c r="C346" s="193">
        <f t="shared" si="22"/>
        <v>11739.428571428571</v>
      </c>
      <c r="E346" s="189" t="e">
        <f>IF('Weekly Series'!B346=0,NA(),'Weekly Series'!B346)</f>
        <v>#N/A</v>
      </c>
      <c r="F346" s="193" t="e">
        <f>IF(ISERROR($E346),NA(),'Weekly Series'!C346)</f>
        <v>#N/A</v>
      </c>
      <c r="G346" s="193" t="e">
        <f>IF(ISERROR($E346),NA(),'Weekly Series'!D346)</f>
        <v>#N/A</v>
      </c>
      <c r="H346" s="193" t="e">
        <f>IF(ISERROR($E346),NA(),'Weekly Series'!E346)</f>
        <v>#N/A</v>
      </c>
      <c r="J346" s="190">
        <f>IF(ISERROR(A346),NA(),'Daily Series'!P350)</f>
        <v>984</v>
      </c>
      <c r="K346" s="190">
        <f>IF(ISERROR(A346),NA(),'Daily Series'!Q350)</f>
        <v>385</v>
      </c>
      <c r="L346" s="190">
        <f>IF(ISERROR(A346),NA(),'Daily Series'!R350)</f>
        <v>300</v>
      </c>
      <c r="M346" s="193">
        <f t="shared" si="23"/>
        <v>786</v>
      </c>
      <c r="N346" s="193">
        <f t="shared" si="25"/>
        <v>310.14285714285717</v>
      </c>
      <c r="O346" s="193">
        <f t="shared" si="24"/>
        <v>265.42857142857144</v>
      </c>
    </row>
    <row r="347" spans="1:15" x14ac:dyDescent="0.2">
      <c r="A347" s="189">
        <f>IF('Daily Series'!B351=0,NA(),'Daily Series'!B351)</f>
        <v>44632</v>
      </c>
      <c r="B347" s="190">
        <f>IF(ISERROR(A347),NA(),'Daily Series'!E351)</f>
        <v>11226</v>
      </c>
      <c r="C347" s="193">
        <f t="shared" si="22"/>
        <v>11658</v>
      </c>
      <c r="E347" s="189" t="e">
        <f>IF('Weekly Series'!B347=0,NA(),'Weekly Series'!B347)</f>
        <v>#N/A</v>
      </c>
      <c r="F347" s="193" t="e">
        <f>IF(ISERROR($E347),NA(),'Weekly Series'!C347)</f>
        <v>#N/A</v>
      </c>
      <c r="G347" s="193" t="e">
        <f>IF(ISERROR($E347),NA(),'Weekly Series'!D347)</f>
        <v>#N/A</v>
      </c>
      <c r="H347" s="193" t="e">
        <f>IF(ISERROR($E347),NA(),'Weekly Series'!E347)</f>
        <v>#N/A</v>
      </c>
      <c r="J347" s="190">
        <f>IF(ISERROR(A347),NA(),'Daily Series'!P351)</f>
        <v>397</v>
      </c>
      <c r="K347" s="190">
        <f>IF(ISERROR(A347),NA(),'Daily Series'!Q351)</f>
        <v>179</v>
      </c>
      <c r="L347" s="190">
        <f>IF(ISERROR(A347),NA(),'Daily Series'!R351)</f>
        <v>139</v>
      </c>
      <c r="M347" s="193">
        <f t="shared" si="23"/>
        <v>786.57142857142856</v>
      </c>
      <c r="N347" s="193">
        <f t="shared" si="25"/>
        <v>310.14285714285717</v>
      </c>
      <c r="O347" s="193">
        <f t="shared" si="24"/>
        <v>265.71428571428572</v>
      </c>
    </row>
    <row r="348" spans="1:15" x14ac:dyDescent="0.2">
      <c r="A348" s="189">
        <f>IF('Daily Series'!B352=0,NA(),'Daily Series'!B352)</f>
        <v>44633</v>
      </c>
      <c r="B348" s="190">
        <f>IF(ISERROR(A348),NA(),'Daily Series'!E352)</f>
        <v>11596</v>
      </c>
      <c r="C348" s="193">
        <f t="shared" si="22"/>
        <v>11619.142857142857</v>
      </c>
      <c r="E348" s="189" t="e">
        <f>IF('Weekly Series'!B348=0,NA(),'Weekly Series'!B348)</f>
        <v>#N/A</v>
      </c>
      <c r="F348" s="193" t="e">
        <f>IF(ISERROR($E348),NA(),'Weekly Series'!C348)</f>
        <v>#N/A</v>
      </c>
      <c r="G348" s="193" t="e">
        <f>IF(ISERROR($E348),NA(),'Weekly Series'!D348)</f>
        <v>#N/A</v>
      </c>
      <c r="H348" s="193" t="e">
        <f>IF(ISERROR($E348),NA(),'Weekly Series'!E348)</f>
        <v>#N/A</v>
      </c>
      <c r="J348" s="190">
        <f>IF(ISERROR(A348),NA(),'Daily Series'!P352)</f>
        <v>303</v>
      </c>
      <c r="K348" s="190">
        <f>IF(ISERROR(A348),NA(),'Daily Series'!Q352)</f>
        <v>120</v>
      </c>
      <c r="L348" s="190">
        <f>IF(ISERROR(A348),NA(),'Daily Series'!R352)</f>
        <v>86</v>
      </c>
      <c r="M348" s="193">
        <f t="shared" si="23"/>
        <v>785.85714285714289</v>
      </c>
      <c r="N348" s="193">
        <f t="shared" si="25"/>
        <v>311.42857142857144</v>
      </c>
      <c r="O348" s="193">
        <f t="shared" si="24"/>
        <v>266.57142857142856</v>
      </c>
    </row>
    <row r="349" spans="1:15" x14ac:dyDescent="0.2">
      <c r="A349" s="189">
        <f>IF('Daily Series'!B353=0,NA(),'Daily Series'!B353)</f>
        <v>44634</v>
      </c>
      <c r="B349" s="190">
        <f>IF(ISERROR(A349),NA(),'Daily Series'!E353)</f>
        <v>11768</v>
      </c>
      <c r="C349" s="193">
        <f t="shared" si="22"/>
        <v>11605</v>
      </c>
      <c r="E349" s="189" t="e">
        <f>IF('Weekly Series'!B349=0,NA(),'Weekly Series'!B349)</f>
        <v>#N/A</v>
      </c>
      <c r="F349" s="193" t="e">
        <f>IF(ISERROR($E349),NA(),'Weekly Series'!C349)</f>
        <v>#N/A</v>
      </c>
      <c r="G349" s="193" t="e">
        <f>IF(ISERROR($E349),NA(),'Weekly Series'!D349)</f>
        <v>#N/A</v>
      </c>
      <c r="H349" s="193" t="e">
        <f>IF(ISERROR($E349),NA(),'Weekly Series'!E349)</f>
        <v>#N/A</v>
      </c>
      <c r="J349" s="190">
        <f>IF(ISERROR(A349),NA(),'Daily Series'!P353)</f>
        <v>732</v>
      </c>
      <c r="K349" s="190">
        <f>IF(ISERROR(A349),NA(),'Daily Series'!Q353)</f>
        <v>304</v>
      </c>
      <c r="L349" s="190">
        <f>IF(ISERROR(A349),NA(),'Daily Series'!R353)</f>
        <v>270</v>
      </c>
      <c r="M349" s="193">
        <f t="shared" si="23"/>
        <v>775.85714285714289</v>
      </c>
      <c r="N349" s="193">
        <f t="shared" si="25"/>
        <v>314.14285714285717</v>
      </c>
      <c r="O349" s="193">
        <f t="shared" si="24"/>
        <v>266.85714285714283</v>
      </c>
    </row>
    <row r="350" spans="1:15" x14ac:dyDescent="0.2">
      <c r="A350" s="189">
        <f>IF('Daily Series'!B354=0,NA(),'Daily Series'!B354)</f>
        <v>44635</v>
      </c>
      <c r="B350" s="190">
        <f>IF(ISERROR(A350),NA(),'Daily Series'!E354)</f>
        <v>12220</v>
      </c>
      <c r="C350" s="193">
        <f t="shared" si="22"/>
        <v>11648</v>
      </c>
      <c r="E350" s="189" t="e">
        <f>IF('Weekly Series'!B350=0,NA(),'Weekly Series'!B350)</f>
        <v>#N/A</v>
      </c>
      <c r="F350" s="193" t="e">
        <f>IF(ISERROR($E350),NA(),'Weekly Series'!C350)</f>
        <v>#N/A</v>
      </c>
      <c r="G350" s="193" t="e">
        <f>IF(ISERROR($E350),NA(),'Weekly Series'!D350)</f>
        <v>#N/A</v>
      </c>
      <c r="H350" s="193" t="e">
        <f>IF(ISERROR($E350),NA(),'Weekly Series'!E350)</f>
        <v>#N/A</v>
      </c>
      <c r="J350" s="190">
        <f>IF(ISERROR(A350),NA(),'Daily Series'!P354)</f>
        <v>933</v>
      </c>
      <c r="K350" s="190">
        <f>IF(ISERROR(A350),NA(),'Daily Series'!Q354)</f>
        <v>404</v>
      </c>
      <c r="L350" s="190">
        <f>IF(ISERROR(A350),NA(),'Daily Series'!R354)</f>
        <v>343</v>
      </c>
      <c r="M350" s="193">
        <f t="shared" si="23"/>
        <v>764.28571428571433</v>
      </c>
      <c r="N350" s="193">
        <f t="shared" si="25"/>
        <v>318.57142857142856</v>
      </c>
      <c r="O350" s="193">
        <f t="shared" si="24"/>
        <v>263.71428571428572</v>
      </c>
    </row>
    <row r="351" spans="1:15" x14ac:dyDescent="0.2">
      <c r="A351" s="189">
        <f>IF('Daily Series'!B355=0,NA(),'Daily Series'!B355)</f>
        <v>44636</v>
      </c>
      <c r="B351" s="190">
        <f>IF(ISERROR(A351),NA(),'Daily Series'!E355)</f>
        <v>12196</v>
      </c>
      <c r="C351" s="193">
        <f t="shared" si="22"/>
        <v>11686</v>
      </c>
      <c r="E351" s="189" t="e">
        <f>IF('Weekly Series'!B351=0,NA(),'Weekly Series'!B351)</f>
        <v>#N/A</v>
      </c>
      <c r="F351" s="193" t="e">
        <f>IF(ISERROR($E351),NA(),'Weekly Series'!C351)</f>
        <v>#N/A</v>
      </c>
      <c r="G351" s="193" t="e">
        <f>IF(ISERROR($E351),NA(),'Weekly Series'!D351)</f>
        <v>#N/A</v>
      </c>
      <c r="H351" s="193" t="e">
        <f>IF(ISERROR($E351),NA(),'Weekly Series'!E351)</f>
        <v>#N/A</v>
      </c>
      <c r="J351" s="190">
        <f>IF(ISERROR(A351),NA(),'Daily Series'!P355)</f>
        <v>939</v>
      </c>
      <c r="K351" s="190">
        <f>IF(ISERROR(A351),NA(),'Daily Series'!Q355)</f>
        <v>391</v>
      </c>
      <c r="L351" s="190">
        <f>IF(ISERROR(A351),NA(),'Daily Series'!R355)</f>
        <v>319</v>
      </c>
      <c r="M351" s="193">
        <f t="shared" si="23"/>
        <v>753.42857142857144</v>
      </c>
      <c r="N351" s="193">
        <f t="shared" si="25"/>
        <v>316.57142857142856</v>
      </c>
      <c r="O351" s="193">
        <f t="shared" si="24"/>
        <v>258.42857142857144</v>
      </c>
    </row>
    <row r="352" spans="1:15" x14ac:dyDescent="0.2">
      <c r="A352" s="189">
        <f>IF('Daily Series'!B356=0,NA(),'Daily Series'!B356)</f>
        <v>44637</v>
      </c>
      <c r="B352" s="190">
        <f>IF(ISERROR(A352),NA(),'Daily Series'!E356)</f>
        <v>12102</v>
      </c>
      <c r="C352" s="193">
        <f t="shared" si="22"/>
        <v>11758.142857142857</v>
      </c>
      <c r="E352" s="189" t="e">
        <f>IF('Weekly Series'!B352=0,NA(),'Weekly Series'!B352)</f>
        <v>#N/A</v>
      </c>
      <c r="F352" s="193" t="e">
        <f>IF(ISERROR($E352),NA(),'Weekly Series'!C352)</f>
        <v>#N/A</v>
      </c>
      <c r="G352" s="193" t="e">
        <f>IF(ISERROR($E352),NA(),'Weekly Series'!D352)</f>
        <v>#N/A</v>
      </c>
      <c r="H352" s="193" t="e">
        <f>IF(ISERROR($E352),NA(),'Weekly Series'!E352)</f>
        <v>#N/A</v>
      </c>
      <c r="J352" s="190">
        <f>IF(ISERROR(A352),NA(),'Daily Series'!P356)</f>
        <v>945</v>
      </c>
      <c r="K352" s="190">
        <f>IF(ISERROR(A352),NA(),'Daily Series'!Q356)</f>
        <v>383</v>
      </c>
      <c r="L352" s="190">
        <f>IF(ISERROR(A352),NA(),'Daily Series'!R356)</f>
        <v>331</v>
      </c>
      <c r="M352" s="193">
        <f t="shared" si="23"/>
        <v>747.57142857142856</v>
      </c>
      <c r="N352" s="193">
        <f t="shared" si="25"/>
        <v>309.42857142857144</v>
      </c>
      <c r="O352" s="193">
        <f t="shared" si="24"/>
        <v>255.42857142857142</v>
      </c>
    </row>
    <row r="353" spans="1:15" x14ac:dyDescent="0.2">
      <c r="A353" s="189">
        <f>IF('Daily Series'!B357=0,NA(),'Daily Series'!B357)</f>
        <v>44638</v>
      </c>
      <c r="B353" s="190">
        <f>IF(ISERROR(A353),NA(),'Daily Series'!E357)</f>
        <v>11633</v>
      </c>
      <c r="C353" s="193">
        <f t="shared" si="22"/>
        <v>11820.142857142857</v>
      </c>
      <c r="E353" s="189" t="e">
        <f>IF('Weekly Series'!B353=0,NA(),'Weekly Series'!B353)</f>
        <v>#N/A</v>
      </c>
      <c r="F353" s="193" t="e">
        <f>IF(ISERROR($E353),NA(),'Weekly Series'!C353)</f>
        <v>#N/A</v>
      </c>
      <c r="G353" s="193" t="e">
        <f>IF(ISERROR($E353),NA(),'Weekly Series'!D353)</f>
        <v>#N/A</v>
      </c>
      <c r="H353" s="193" t="e">
        <f>IF(ISERROR($E353),NA(),'Weekly Series'!E353)</f>
        <v>#N/A</v>
      </c>
      <c r="J353" s="190">
        <f>IF(ISERROR(A353),NA(),'Daily Series'!P357)</f>
        <v>843</v>
      </c>
      <c r="K353" s="190">
        <f>IF(ISERROR(A353),NA(),'Daily Series'!Q357)</f>
        <v>313</v>
      </c>
      <c r="L353" s="190">
        <f>IF(ISERROR(A353),NA(),'Daily Series'!R357)</f>
        <v>291</v>
      </c>
      <c r="M353" s="193">
        <f t="shared" si="23"/>
        <v>727.42857142857144</v>
      </c>
      <c r="N353" s="193">
        <f t="shared" si="25"/>
        <v>299.14285714285717</v>
      </c>
      <c r="O353" s="193">
        <f t="shared" si="24"/>
        <v>254.14285714285714</v>
      </c>
    </row>
    <row r="354" spans="1:15" x14ac:dyDescent="0.2">
      <c r="A354" s="189">
        <f>IF('Daily Series'!B358=0,NA(),'Daily Series'!B358)</f>
        <v>44639</v>
      </c>
      <c r="B354" s="190">
        <f>IF(ISERROR(A354),NA(),'Daily Series'!E358)</f>
        <v>12045</v>
      </c>
      <c r="C354" s="193">
        <f t="shared" si="22"/>
        <v>11937.142857142857</v>
      </c>
      <c r="E354" s="189" t="e">
        <f>IF('Weekly Series'!B354=0,NA(),'Weekly Series'!B354)</f>
        <v>#N/A</v>
      </c>
      <c r="F354" s="193" t="e">
        <f>IF(ISERROR($E354),NA(),'Weekly Series'!C354)</f>
        <v>#N/A</v>
      </c>
      <c r="G354" s="193" t="e">
        <f>IF(ISERROR($E354),NA(),'Weekly Series'!D354)</f>
        <v>#N/A</v>
      </c>
      <c r="H354" s="193" t="e">
        <f>IF(ISERROR($E354),NA(),'Weekly Series'!E354)</f>
        <v>#N/A</v>
      </c>
      <c r="J354" s="190">
        <f>IF(ISERROR(A354),NA(),'Daily Series'!P358)</f>
        <v>405</v>
      </c>
      <c r="K354" s="190">
        <f>IF(ISERROR(A354),NA(),'Daily Series'!Q358)</f>
        <v>172</v>
      </c>
      <c r="L354" s="190">
        <f>IF(ISERROR(A354),NA(),'Daily Series'!R358)</f>
        <v>150</v>
      </c>
      <c r="M354" s="193">
        <f t="shared" si="23"/>
        <v>728.57142857142856</v>
      </c>
      <c r="N354" s="193">
        <f t="shared" si="25"/>
        <v>298.14285714285717</v>
      </c>
      <c r="O354" s="193">
        <f t="shared" si="24"/>
        <v>255.71428571428572</v>
      </c>
    </row>
    <row r="355" spans="1:15" x14ac:dyDescent="0.2">
      <c r="A355" s="189">
        <f>IF('Daily Series'!B359=0,NA(),'Daily Series'!B359)</f>
        <v>44640</v>
      </c>
      <c r="B355" s="190">
        <f>IF(ISERROR(A355),NA(),'Daily Series'!E359)</f>
        <v>12235</v>
      </c>
      <c r="C355" s="193">
        <f t="shared" si="22"/>
        <v>12028.428571428571</v>
      </c>
      <c r="E355" s="189" t="e">
        <f>IF('Weekly Series'!B355=0,NA(),'Weekly Series'!B355)</f>
        <v>#N/A</v>
      </c>
      <c r="F355" s="193" t="e">
        <f>IF(ISERROR($E355),NA(),'Weekly Series'!C355)</f>
        <v>#N/A</v>
      </c>
      <c r="G355" s="193" t="e">
        <f>IF(ISERROR($E355),NA(),'Weekly Series'!D355)</f>
        <v>#N/A</v>
      </c>
      <c r="H355" s="193" t="e">
        <f>IF(ISERROR($E355),NA(),'Weekly Series'!E355)</f>
        <v>#N/A</v>
      </c>
      <c r="J355" s="190">
        <f>IF(ISERROR(A355),NA(),'Daily Series'!P359)</f>
        <v>254</v>
      </c>
      <c r="K355" s="190">
        <f>IF(ISERROR(A355),NA(),'Daily Series'!Q359)</f>
        <v>98</v>
      </c>
      <c r="L355" s="190">
        <f>IF(ISERROR(A355),NA(),'Daily Series'!R359)</f>
        <v>70</v>
      </c>
      <c r="M355" s="193">
        <f t="shared" si="23"/>
        <v>721.57142857142856</v>
      </c>
      <c r="N355" s="193">
        <f t="shared" si="25"/>
        <v>295</v>
      </c>
      <c r="O355" s="193">
        <f t="shared" si="24"/>
        <v>253.42857142857142</v>
      </c>
    </row>
    <row r="356" spans="1:15" x14ac:dyDescent="0.2">
      <c r="A356" s="189">
        <f>IF('Daily Series'!B360=0,NA(),'Daily Series'!B360)</f>
        <v>44641</v>
      </c>
      <c r="B356" s="190">
        <f>IF(ISERROR(A356),NA(),'Daily Series'!E360)</f>
        <v>12643</v>
      </c>
      <c r="C356" s="193">
        <f t="shared" si="22"/>
        <v>12153.428571428571</v>
      </c>
      <c r="E356" s="189" t="e">
        <f>IF('Weekly Series'!B356=0,NA(),'Weekly Series'!B356)</f>
        <v>#N/A</v>
      </c>
      <c r="F356" s="193" t="e">
        <f>IF(ISERROR($E356),NA(),'Weekly Series'!C356)</f>
        <v>#N/A</v>
      </c>
      <c r="G356" s="193" t="e">
        <f>IF(ISERROR($E356),NA(),'Weekly Series'!D356)</f>
        <v>#N/A</v>
      </c>
      <c r="H356" s="193" t="e">
        <f>IF(ISERROR($E356),NA(),'Weekly Series'!E356)</f>
        <v>#N/A</v>
      </c>
      <c r="J356" s="190">
        <f>IF(ISERROR(A356),NA(),'Daily Series'!P360)</f>
        <v>743</v>
      </c>
      <c r="K356" s="190">
        <f>IF(ISERROR(A356),NA(),'Daily Series'!Q360)</f>
        <v>252</v>
      </c>
      <c r="L356" s="190">
        <f>IF(ISERROR(A356),NA(),'Daily Series'!R360)</f>
        <v>238</v>
      </c>
      <c r="M356" s="193">
        <f t="shared" si="23"/>
        <v>723.14285714285711</v>
      </c>
      <c r="N356" s="193">
        <f t="shared" si="25"/>
        <v>287.57142857142856</v>
      </c>
      <c r="O356" s="193">
        <f t="shared" si="24"/>
        <v>248.85714285714286</v>
      </c>
    </row>
    <row r="357" spans="1:15" x14ac:dyDescent="0.2">
      <c r="A357" s="189">
        <f>IF('Daily Series'!B361=0,NA(),'Daily Series'!B361)</f>
        <v>44642</v>
      </c>
      <c r="B357" s="190">
        <f>IF(ISERROR(A357),NA(),'Daily Series'!E361)</f>
        <v>12433</v>
      </c>
      <c r="C357" s="193">
        <f t="shared" si="22"/>
        <v>12183.857142857143</v>
      </c>
      <c r="E357" s="189" t="e">
        <f>IF('Weekly Series'!B357=0,NA(),'Weekly Series'!B357)</f>
        <v>#N/A</v>
      </c>
      <c r="F357" s="193" t="e">
        <f>IF(ISERROR($E357),NA(),'Weekly Series'!C357)</f>
        <v>#N/A</v>
      </c>
      <c r="G357" s="193" t="e">
        <f>IF(ISERROR($E357),NA(),'Weekly Series'!D357)</f>
        <v>#N/A</v>
      </c>
      <c r="H357" s="193" t="e">
        <f>IF(ISERROR($E357),NA(),'Weekly Series'!E357)</f>
        <v>#N/A</v>
      </c>
      <c r="J357" s="190">
        <f>IF(ISERROR(A357),NA(),'Daily Series'!P361)</f>
        <v>902</v>
      </c>
      <c r="K357" s="190">
        <f>IF(ISERROR(A357),NA(),'Daily Series'!Q361)</f>
        <v>338</v>
      </c>
      <c r="L357" s="190">
        <f>IF(ISERROR(A357),NA(),'Daily Series'!R361)</f>
        <v>357</v>
      </c>
      <c r="M357" s="193">
        <f t="shared" si="23"/>
        <v>718.71428571428567</v>
      </c>
      <c r="N357" s="193">
        <f t="shared" si="25"/>
        <v>278.14285714285717</v>
      </c>
      <c r="O357" s="193">
        <f t="shared" si="24"/>
        <v>250.85714285714286</v>
      </c>
    </row>
    <row r="358" spans="1:15" x14ac:dyDescent="0.2">
      <c r="A358" s="189">
        <f>IF('Daily Series'!B362=0,NA(),'Daily Series'!B362)</f>
        <v>44643</v>
      </c>
      <c r="B358" s="190">
        <f>IF(ISERROR(A358),NA(),'Daily Series'!E362)</f>
        <v>12501</v>
      </c>
      <c r="C358" s="193">
        <f t="shared" si="22"/>
        <v>12227.428571428571</v>
      </c>
      <c r="E358" s="189" t="e">
        <f>IF('Weekly Series'!B358=0,NA(),'Weekly Series'!B358)</f>
        <v>#N/A</v>
      </c>
      <c r="F358" s="193" t="e">
        <f>IF(ISERROR($E358),NA(),'Weekly Series'!C358)</f>
        <v>#N/A</v>
      </c>
      <c r="G358" s="193" t="e">
        <f>IF(ISERROR($E358),NA(),'Weekly Series'!D358)</f>
        <v>#N/A</v>
      </c>
      <c r="H358" s="193" t="e">
        <f>IF(ISERROR($E358),NA(),'Weekly Series'!E358)</f>
        <v>#N/A</v>
      </c>
      <c r="J358" s="190">
        <f>IF(ISERROR(A358),NA(),'Daily Series'!P362)</f>
        <v>875</v>
      </c>
      <c r="K358" s="190">
        <f>IF(ISERROR(A358),NA(),'Daily Series'!Q362)</f>
        <v>375</v>
      </c>
      <c r="L358" s="190">
        <f>IF(ISERROR(A358),NA(),'Daily Series'!R362)</f>
        <v>334</v>
      </c>
      <c r="M358" s="193">
        <f t="shared" si="23"/>
        <v>709.57142857142856</v>
      </c>
      <c r="N358" s="193">
        <f t="shared" si="25"/>
        <v>275.85714285714283</v>
      </c>
      <c r="O358" s="193">
        <f t="shared" si="24"/>
        <v>253</v>
      </c>
    </row>
    <row r="359" spans="1:15" x14ac:dyDescent="0.2">
      <c r="A359" s="189">
        <f>IF('Daily Series'!B363=0,NA(),'Daily Series'!B363)</f>
        <v>44644</v>
      </c>
      <c r="B359" s="190">
        <f>IF(ISERROR(A359),NA(),'Daily Series'!E363)</f>
        <v>12958</v>
      </c>
      <c r="C359" s="193">
        <f t="shared" si="22"/>
        <v>12349.714285714286</v>
      </c>
      <c r="E359" s="189" t="e">
        <f>IF('Weekly Series'!B359=0,NA(),'Weekly Series'!B359)</f>
        <v>#N/A</v>
      </c>
      <c r="F359" s="193" t="e">
        <f>IF(ISERROR($E359),NA(),'Weekly Series'!C359)</f>
        <v>#N/A</v>
      </c>
      <c r="G359" s="193" t="e">
        <f>IF(ISERROR($E359),NA(),'Weekly Series'!D359)</f>
        <v>#N/A</v>
      </c>
      <c r="H359" s="193" t="e">
        <f>IF(ISERROR($E359),NA(),'Weekly Series'!E359)</f>
        <v>#N/A</v>
      </c>
      <c r="J359" s="190">
        <f>IF(ISERROR(A359),NA(),'Daily Series'!P363)</f>
        <v>902</v>
      </c>
      <c r="K359" s="190">
        <f>IF(ISERROR(A359),NA(),'Daily Series'!Q363)</f>
        <v>363</v>
      </c>
      <c r="L359" s="190">
        <f>IF(ISERROR(A359),NA(),'Daily Series'!R363)</f>
        <v>304</v>
      </c>
      <c r="M359" s="193">
        <f t="shared" si="23"/>
        <v>703.42857142857144</v>
      </c>
      <c r="N359" s="193">
        <f t="shared" si="25"/>
        <v>273</v>
      </c>
      <c r="O359" s="193">
        <f t="shared" si="24"/>
        <v>249.14285714285714</v>
      </c>
    </row>
    <row r="360" spans="1:15" x14ac:dyDescent="0.2">
      <c r="A360" s="189">
        <f>IF('Daily Series'!B364=0,NA(),'Daily Series'!B364)</f>
        <v>44645</v>
      </c>
      <c r="B360" s="190">
        <f>IF(ISERROR(A360),NA(),'Daily Series'!E364)</f>
        <v>12752</v>
      </c>
      <c r="C360" s="193">
        <f t="shared" si="22"/>
        <v>12509.571428571429</v>
      </c>
      <c r="E360" s="189" t="e">
        <f>IF('Weekly Series'!B360=0,NA(),'Weekly Series'!B360)</f>
        <v>#N/A</v>
      </c>
      <c r="F360" s="193" t="e">
        <f>IF(ISERROR($E360),NA(),'Weekly Series'!C360)</f>
        <v>#N/A</v>
      </c>
      <c r="G360" s="193" t="e">
        <f>IF(ISERROR($E360),NA(),'Weekly Series'!D360)</f>
        <v>#N/A</v>
      </c>
      <c r="H360" s="193" t="e">
        <f>IF(ISERROR($E360),NA(),'Weekly Series'!E360)</f>
        <v>#N/A</v>
      </c>
      <c r="J360" s="190">
        <f>IF(ISERROR(A360),NA(),'Daily Series'!P364)</f>
        <v>780</v>
      </c>
      <c r="K360" s="190">
        <f>IF(ISERROR(A360),NA(),'Daily Series'!Q364)</f>
        <v>342</v>
      </c>
      <c r="L360" s="190">
        <f>IF(ISERROR(A360),NA(),'Daily Series'!R364)</f>
        <v>318</v>
      </c>
      <c r="M360" s="193">
        <f t="shared" si="23"/>
        <v>694.42857142857144</v>
      </c>
      <c r="N360" s="193">
        <f t="shared" si="25"/>
        <v>277.14285714285717</v>
      </c>
      <c r="O360" s="193">
        <f t="shared" si="24"/>
        <v>253</v>
      </c>
    </row>
    <row r="361" spans="1:15" x14ac:dyDescent="0.2">
      <c r="A361" s="189">
        <f>IF('Daily Series'!B365=0,NA(),'Daily Series'!B365)</f>
        <v>44646</v>
      </c>
      <c r="B361" s="190">
        <f>IF(ISERROR(A361),NA(),'Daily Series'!E365)</f>
        <v>12116</v>
      </c>
      <c r="C361" s="193">
        <f t="shared" si="22"/>
        <v>12519.714285714286</v>
      </c>
      <c r="E361" s="189" t="e">
        <f>IF('Weekly Series'!B361=0,NA(),'Weekly Series'!B361)</f>
        <v>#N/A</v>
      </c>
      <c r="F361" s="193" t="e">
        <f>IF(ISERROR($E361),NA(),'Weekly Series'!C361)</f>
        <v>#N/A</v>
      </c>
      <c r="G361" s="193" t="e">
        <f>IF(ISERROR($E361),NA(),'Weekly Series'!D361)</f>
        <v>#N/A</v>
      </c>
      <c r="H361" s="193" t="e">
        <f>IF(ISERROR($E361),NA(),'Weekly Series'!E361)</f>
        <v>#N/A</v>
      </c>
      <c r="J361" s="190">
        <f>IF(ISERROR(A361),NA(),'Daily Series'!P365)</f>
        <v>406</v>
      </c>
      <c r="K361" s="190">
        <f>IF(ISERROR(A361),NA(),'Daily Series'!Q365)</f>
        <v>162</v>
      </c>
      <c r="L361" s="190">
        <f>IF(ISERROR(A361),NA(),'Daily Series'!R365)</f>
        <v>116</v>
      </c>
      <c r="M361" s="193">
        <f t="shared" si="23"/>
        <v>694.57142857142856</v>
      </c>
      <c r="N361" s="193">
        <f t="shared" si="25"/>
        <v>275.71428571428572</v>
      </c>
      <c r="O361" s="193">
        <f t="shared" si="24"/>
        <v>248.14285714285714</v>
      </c>
    </row>
    <row r="362" spans="1:15" x14ac:dyDescent="0.2">
      <c r="A362" s="189">
        <f>IF('Daily Series'!B366=0,NA(),'Daily Series'!B366)</f>
        <v>44647</v>
      </c>
      <c r="B362" s="190">
        <f>IF(ISERROR(A362),NA(),'Daily Series'!E366)</f>
        <v>13098</v>
      </c>
      <c r="C362" s="193">
        <f t="shared" si="22"/>
        <v>12643</v>
      </c>
      <c r="E362" s="189" t="e">
        <f>IF('Weekly Series'!B362=0,NA(),'Weekly Series'!B362)</f>
        <v>#N/A</v>
      </c>
      <c r="F362" s="193" t="e">
        <f>IF(ISERROR($E362),NA(),'Weekly Series'!C362)</f>
        <v>#N/A</v>
      </c>
      <c r="G362" s="193" t="e">
        <f>IF(ISERROR($E362),NA(),'Weekly Series'!D362)</f>
        <v>#N/A</v>
      </c>
      <c r="H362" s="193" t="e">
        <f>IF(ISERROR($E362),NA(),'Weekly Series'!E362)</f>
        <v>#N/A</v>
      </c>
      <c r="J362" s="190">
        <f>IF(ISERROR(A362),NA(),'Daily Series'!P366)</f>
        <v>275</v>
      </c>
      <c r="K362" s="190">
        <f>IF(ISERROR(A362),NA(),'Daily Series'!Q366)</f>
        <v>101</v>
      </c>
      <c r="L362" s="190">
        <f>IF(ISERROR(A362),NA(),'Daily Series'!R366)</f>
        <v>67</v>
      </c>
      <c r="M362" s="193">
        <f t="shared" si="23"/>
        <v>697.57142857142856</v>
      </c>
      <c r="N362" s="193">
        <f t="shared" si="25"/>
        <v>276.14285714285717</v>
      </c>
      <c r="O362" s="193">
        <f t="shared" si="24"/>
        <v>247.71428571428572</v>
      </c>
    </row>
    <row r="363" spans="1:15" x14ac:dyDescent="0.2">
      <c r="A363" s="189">
        <f>IF('Daily Series'!B367=0,NA(),'Daily Series'!B367)</f>
        <v>44648</v>
      </c>
      <c r="B363" s="190">
        <f>IF(ISERROR(A363),NA(),'Daily Series'!E367)</f>
        <v>12819</v>
      </c>
      <c r="C363" s="193">
        <f t="shared" si="22"/>
        <v>12668.142857142857</v>
      </c>
      <c r="E363" s="189" t="e">
        <f>IF('Weekly Series'!B363=0,NA(),'Weekly Series'!B363)</f>
        <v>#N/A</v>
      </c>
      <c r="F363" s="193" t="e">
        <f>IF(ISERROR($E363),NA(),'Weekly Series'!C363)</f>
        <v>#N/A</v>
      </c>
      <c r="G363" s="193" t="e">
        <f>IF(ISERROR($E363),NA(),'Weekly Series'!D363)</f>
        <v>#N/A</v>
      </c>
      <c r="H363" s="193" t="e">
        <f>IF(ISERROR($E363),NA(),'Weekly Series'!E363)</f>
        <v>#N/A</v>
      </c>
      <c r="J363" s="190">
        <f>IF(ISERROR(A363),NA(),'Daily Series'!P367)</f>
        <v>813</v>
      </c>
      <c r="K363" s="190">
        <f>IF(ISERROR(A363),NA(),'Daily Series'!Q367)</f>
        <v>301</v>
      </c>
      <c r="L363" s="190">
        <f>IF(ISERROR(A363),NA(),'Daily Series'!R367)</f>
        <v>250</v>
      </c>
      <c r="M363" s="193">
        <f t="shared" si="23"/>
        <v>707.57142857142856</v>
      </c>
      <c r="N363" s="193">
        <f t="shared" si="25"/>
        <v>283.14285714285717</v>
      </c>
      <c r="O363" s="193">
        <f t="shared" si="24"/>
        <v>249.42857142857142</v>
      </c>
    </row>
    <row r="364" spans="1:15" x14ac:dyDescent="0.2">
      <c r="A364" s="189">
        <f>IF('Daily Series'!B368=0,NA(),'Daily Series'!B368)</f>
        <v>44649</v>
      </c>
      <c r="B364" s="190">
        <f>IF(ISERROR(A364),NA(),'Daily Series'!E368)</f>
        <v>12434</v>
      </c>
      <c r="C364" s="193">
        <f t="shared" si="22"/>
        <v>12668.285714285714</v>
      </c>
      <c r="E364" s="189" t="e">
        <f>IF('Weekly Series'!B364=0,NA(),'Weekly Series'!B364)</f>
        <v>#N/A</v>
      </c>
      <c r="F364" s="193" t="e">
        <f>IF(ISERROR($E364),NA(),'Weekly Series'!C364)</f>
        <v>#N/A</v>
      </c>
      <c r="G364" s="193" t="e">
        <f>IF(ISERROR($E364),NA(),'Weekly Series'!D364)</f>
        <v>#N/A</v>
      </c>
      <c r="H364" s="193" t="e">
        <f>IF(ISERROR($E364),NA(),'Weekly Series'!E364)</f>
        <v>#N/A</v>
      </c>
      <c r="J364" s="190">
        <f>IF(ISERROR(A364),NA(),'Daily Series'!P368)</f>
        <v>947</v>
      </c>
      <c r="K364" s="190">
        <f>IF(ISERROR(A364),NA(),'Daily Series'!Q368)</f>
        <v>372</v>
      </c>
      <c r="L364" s="190">
        <f>IF(ISERROR(A364),NA(),'Daily Series'!R368)</f>
        <v>296</v>
      </c>
      <c r="M364" s="193">
        <f t="shared" si="23"/>
        <v>714</v>
      </c>
      <c r="N364" s="193">
        <f t="shared" si="25"/>
        <v>288</v>
      </c>
      <c r="O364" s="193">
        <f t="shared" si="24"/>
        <v>240.71428571428572</v>
      </c>
    </row>
    <row r="365" spans="1:15" x14ac:dyDescent="0.2">
      <c r="A365" s="189">
        <f>IF('Daily Series'!B369=0,NA(),'Daily Series'!B369)</f>
        <v>44650</v>
      </c>
      <c r="B365" s="190">
        <f>IF(ISERROR(A365),NA(),'Daily Series'!E369)</f>
        <v>12819</v>
      </c>
      <c r="C365" s="193">
        <f t="shared" si="22"/>
        <v>12713.714285714286</v>
      </c>
      <c r="E365" s="189" t="e">
        <f>IF('Weekly Series'!B365=0,NA(),'Weekly Series'!B365)</f>
        <v>#N/A</v>
      </c>
      <c r="F365" s="193" t="e">
        <f>IF(ISERROR($E365),NA(),'Weekly Series'!C365)</f>
        <v>#N/A</v>
      </c>
      <c r="G365" s="193" t="e">
        <f>IF(ISERROR($E365),NA(),'Weekly Series'!D365)</f>
        <v>#N/A</v>
      </c>
      <c r="H365" s="193" t="e">
        <f>IF(ISERROR($E365),NA(),'Weekly Series'!E365)</f>
        <v>#N/A</v>
      </c>
      <c r="J365" s="190">
        <f>IF(ISERROR(A365),NA(),'Daily Series'!P369)</f>
        <v>915</v>
      </c>
      <c r="K365" s="190">
        <f>IF(ISERROR(A365),NA(),'Daily Series'!Q369)</f>
        <v>408</v>
      </c>
      <c r="L365" s="190">
        <f>IF(ISERROR(A365),NA(),'Daily Series'!R369)</f>
        <v>290</v>
      </c>
      <c r="M365" s="193">
        <f t="shared" si="23"/>
        <v>719.71428571428567</v>
      </c>
      <c r="N365" s="193">
        <f t="shared" si="25"/>
        <v>292.71428571428572</v>
      </c>
      <c r="O365" s="193">
        <f t="shared" si="24"/>
        <v>234.42857142857142</v>
      </c>
    </row>
    <row r="366" spans="1:15" x14ac:dyDescent="0.2">
      <c r="A366" s="189">
        <f>IF('Daily Series'!B370=0,NA(),'Daily Series'!B370)</f>
        <v>44651</v>
      </c>
      <c r="B366" s="190">
        <f>IF(ISERROR(A366),NA(),'Daily Series'!E370)</f>
        <v>13225</v>
      </c>
      <c r="C366" s="193">
        <f t="shared" si="22"/>
        <v>12751.857142857143</v>
      </c>
      <c r="E366" s="189" t="e">
        <f>IF('Weekly Series'!B366=0,NA(),'Weekly Series'!B366)</f>
        <v>#N/A</v>
      </c>
      <c r="F366" s="193" t="e">
        <f>IF(ISERROR($E366),NA(),'Weekly Series'!C366)</f>
        <v>#N/A</v>
      </c>
      <c r="G366" s="193" t="e">
        <f>IF(ISERROR($E366),NA(),'Weekly Series'!D366)</f>
        <v>#N/A</v>
      </c>
      <c r="H366" s="193" t="e">
        <f>IF(ISERROR($E366),NA(),'Weekly Series'!E366)</f>
        <v>#N/A</v>
      </c>
      <c r="J366" s="190">
        <f>IF(ISERROR(A366),NA(),'Daily Series'!P370)</f>
        <v>898</v>
      </c>
      <c r="K366" s="190">
        <f>IF(ISERROR(A366),NA(),'Daily Series'!Q370)</f>
        <v>374</v>
      </c>
      <c r="L366" s="190">
        <f>IF(ISERROR(A366),NA(),'Daily Series'!R370)</f>
        <v>298</v>
      </c>
      <c r="M366" s="193">
        <f t="shared" si="23"/>
        <v>719.14285714285711</v>
      </c>
      <c r="N366" s="193">
        <f t="shared" si="25"/>
        <v>294.28571428571428</v>
      </c>
      <c r="O366" s="193">
        <f t="shared" si="24"/>
        <v>233.57142857142858</v>
      </c>
    </row>
    <row r="367" spans="1:15" x14ac:dyDescent="0.2">
      <c r="A367" s="189">
        <f>IF('Daily Series'!B371=0,NA(),'Daily Series'!B371)</f>
        <v>44652</v>
      </c>
      <c r="B367" s="190">
        <f>IF(ISERROR(A367),NA(),'Daily Series'!E371)</f>
        <v>13228</v>
      </c>
      <c r="C367" s="193">
        <f t="shared" si="22"/>
        <v>12819.857142857143</v>
      </c>
      <c r="E367" s="189" t="e">
        <f>IF('Weekly Series'!B367=0,NA(),'Weekly Series'!B367)</f>
        <v>#N/A</v>
      </c>
      <c r="F367" s="193" t="e">
        <f>IF(ISERROR($E367),NA(),'Weekly Series'!C367)</f>
        <v>#N/A</v>
      </c>
      <c r="G367" s="193" t="e">
        <f>IF(ISERROR($E367),NA(),'Weekly Series'!D367)</f>
        <v>#N/A</v>
      </c>
      <c r="H367" s="193" t="e">
        <f>IF(ISERROR($E367),NA(),'Weekly Series'!E367)</f>
        <v>#N/A</v>
      </c>
      <c r="J367" s="190">
        <f>IF(ISERROR(A367),NA(),'Daily Series'!P371)</f>
        <v>792</v>
      </c>
      <c r="K367" s="190">
        <f>IF(ISERROR(A367),NA(),'Daily Series'!Q371)</f>
        <v>371</v>
      </c>
      <c r="L367" s="190">
        <f>IF(ISERROR(A367),NA(),'Daily Series'!R371)</f>
        <v>285</v>
      </c>
      <c r="M367" s="193">
        <f t="shared" si="23"/>
        <v>720.85714285714289</v>
      </c>
      <c r="N367" s="193">
        <f t="shared" si="25"/>
        <v>298.42857142857144</v>
      </c>
      <c r="O367" s="193">
        <f t="shared" si="24"/>
        <v>228.85714285714286</v>
      </c>
    </row>
    <row r="368" spans="1:15" x14ac:dyDescent="0.2">
      <c r="A368" s="189">
        <f>IF('Daily Series'!B372=0,NA(),'Daily Series'!B372)</f>
        <v>44653</v>
      </c>
      <c r="B368" s="190">
        <f>IF(ISERROR(A368),NA(),'Daily Series'!E372)</f>
        <v>12790</v>
      </c>
      <c r="C368" s="193">
        <f t="shared" si="22"/>
        <v>12916.142857142857</v>
      </c>
      <c r="E368" s="189" t="e">
        <f>IF('Weekly Series'!B368=0,NA(),'Weekly Series'!B368)</f>
        <v>#N/A</v>
      </c>
      <c r="F368" s="193" t="e">
        <f>IF(ISERROR($E368),NA(),'Weekly Series'!C368)</f>
        <v>#N/A</v>
      </c>
      <c r="G368" s="193" t="e">
        <f>IF(ISERROR($E368),NA(),'Weekly Series'!D368)</f>
        <v>#N/A</v>
      </c>
      <c r="H368" s="193" t="e">
        <f>IF(ISERROR($E368),NA(),'Weekly Series'!E368)</f>
        <v>#N/A</v>
      </c>
      <c r="J368" s="190">
        <f>IF(ISERROR(A368),NA(),'Daily Series'!P372)</f>
        <v>401</v>
      </c>
      <c r="K368" s="190">
        <f>IF(ISERROR(A368),NA(),'Daily Series'!Q372)</f>
        <v>179</v>
      </c>
      <c r="L368" s="190">
        <f>IF(ISERROR(A368),NA(),'Daily Series'!R372)</f>
        <v>141</v>
      </c>
      <c r="M368" s="193">
        <f t="shared" si="23"/>
        <v>720.14285714285711</v>
      </c>
      <c r="N368" s="193">
        <f t="shared" si="25"/>
        <v>300.85714285714283</v>
      </c>
      <c r="O368" s="193">
        <f t="shared" si="24"/>
        <v>232.42857142857142</v>
      </c>
    </row>
    <row r="369" spans="1:15" x14ac:dyDescent="0.2">
      <c r="A369" s="189">
        <f>IF('Daily Series'!B373=0,NA(),'Daily Series'!B373)</f>
        <v>44654</v>
      </c>
      <c r="B369" s="190">
        <f>IF(ISERROR(A369),NA(),'Daily Series'!E373)</f>
        <v>12790</v>
      </c>
      <c r="C369" s="193">
        <f t="shared" si="22"/>
        <v>12872.142857142857</v>
      </c>
      <c r="E369" s="189" t="e">
        <f>IF('Weekly Series'!B369=0,NA(),'Weekly Series'!B369)</f>
        <v>#N/A</v>
      </c>
      <c r="F369" s="193" t="e">
        <f>IF(ISERROR($E369),NA(),'Weekly Series'!C369)</f>
        <v>#N/A</v>
      </c>
      <c r="G369" s="193" t="e">
        <f>IF(ISERROR($E369),NA(),'Weekly Series'!D369)</f>
        <v>#N/A</v>
      </c>
      <c r="H369" s="193" t="e">
        <f>IF(ISERROR($E369),NA(),'Weekly Series'!E369)</f>
        <v>#N/A</v>
      </c>
      <c r="J369" s="190">
        <f>IF(ISERROR(A369),NA(),'Daily Series'!P373)</f>
        <v>268</v>
      </c>
      <c r="K369" s="190">
        <f>IF(ISERROR(A369),NA(),'Daily Series'!Q373)</f>
        <v>137</v>
      </c>
      <c r="L369" s="190">
        <f>IF(ISERROR(A369),NA(),'Daily Series'!R373)</f>
        <v>73</v>
      </c>
      <c r="M369" s="193">
        <f t="shared" si="23"/>
        <v>719.14285714285711</v>
      </c>
      <c r="N369" s="193">
        <f t="shared" si="25"/>
        <v>306</v>
      </c>
      <c r="O369" s="193">
        <f t="shared" si="24"/>
        <v>233.28571428571428</v>
      </c>
    </row>
    <row r="370" spans="1:15" x14ac:dyDescent="0.2">
      <c r="A370" s="189">
        <f>IF('Daily Series'!B374=0,NA(),'Daily Series'!B374)</f>
        <v>44655</v>
      </c>
      <c r="B370" s="190">
        <f>IF(ISERROR(A370),NA(),'Daily Series'!E374)</f>
        <v>12751</v>
      </c>
      <c r="C370" s="193">
        <f t="shared" si="22"/>
        <v>12862.428571428571</v>
      </c>
      <c r="E370" s="189" t="e">
        <f>IF('Weekly Series'!B370=0,NA(),'Weekly Series'!B370)</f>
        <v>#N/A</v>
      </c>
      <c r="F370" s="193" t="e">
        <f>IF(ISERROR($E370),NA(),'Weekly Series'!C370)</f>
        <v>#N/A</v>
      </c>
      <c r="G370" s="193" t="e">
        <f>IF(ISERROR($E370),NA(),'Weekly Series'!D370)</f>
        <v>#N/A</v>
      </c>
      <c r="H370" s="193" t="e">
        <f>IF(ISERROR($E370),NA(),'Weekly Series'!E370)</f>
        <v>#N/A</v>
      </c>
      <c r="J370" s="190">
        <f>IF(ISERROR(A370),NA(),'Daily Series'!P374)</f>
        <v>809</v>
      </c>
      <c r="K370" s="190">
        <f>IF(ISERROR(A370),NA(),'Daily Series'!Q374)</f>
        <v>289</v>
      </c>
      <c r="L370" s="190">
        <f>IF(ISERROR(A370),NA(),'Daily Series'!R374)</f>
        <v>244</v>
      </c>
      <c r="M370" s="193">
        <f t="shared" si="23"/>
        <v>718.57142857142856</v>
      </c>
      <c r="N370" s="193">
        <f t="shared" si="25"/>
        <v>304.28571428571428</v>
      </c>
      <c r="O370" s="193">
        <f t="shared" si="24"/>
        <v>232.42857142857142</v>
      </c>
    </row>
    <row r="371" spans="1:15" x14ac:dyDescent="0.2">
      <c r="A371" s="189">
        <f>IF('Daily Series'!B375=0,NA(),'Daily Series'!B375)</f>
        <v>44656</v>
      </c>
      <c r="B371" s="190">
        <f>IF(ISERROR(A371),NA(),'Daily Series'!E375)</f>
        <v>12827</v>
      </c>
      <c r="C371" s="193">
        <f t="shared" si="22"/>
        <v>12918.571428571429</v>
      </c>
      <c r="E371" s="189" t="e">
        <f>IF('Weekly Series'!B371=0,NA(),'Weekly Series'!B371)</f>
        <v>#N/A</v>
      </c>
      <c r="F371" s="193" t="e">
        <f>IF(ISERROR($E371),NA(),'Weekly Series'!C371)</f>
        <v>#N/A</v>
      </c>
      <c r="G371" s="193" t="e">
        <f>IF(ISERROR($E371),NA(),'Weekly Series'!D371)</f>
        <v>#N/A</v>
      </c>
      <c r="H371" s="193" t="e">
        <f>IF(ISERROR($E371),NA(),'Weekly Series'!E371)</f>
        <v>#N/A</v>
      </c>
      <c r="J371" s="190">
        <f>IF(ISERROR(A371),NA(),'Daily Series'!P375)</f>
        <v>996</v>
      </c>
      <c r="K371" s="190">
        <f>IF(ISERROR(A371),NA(),'Daily Series'!Q375)</f>
        <v>401</v>
      </c>
      <c r="L371" s="190">
        <f>IF(ISERROR(A371),NA(),'Daily Series'!R375)</f>
        <v>326</v>
      </c>
      <c r="M371" s="193">
        <f t="shared" si="23"/>
        <v>725.57142857142856</v>
      </c>
      <c r="N371" s="193">
        <f t="shared" si="25"/>
        <v>308.42857142857144</v>
      </c>
      <c r="O371" s="193">
        <f t="shared" si="24"/>
        <v>236.71428571428572</v>
      </c>
    </row>
    <row r="372" spans="1:15" x14ac:dyDescent="0.2">
      <c r="A372" s="189">
        <f>IF('Daily Series'!B376=0,NA(),'Daily Series'!B376)</f>
        <v>44657</v>
      </c>
      <c r="B372" s="190">
        <f>IF(ISERROR(A372),NA(),'Daily Series'!E376)</f>
        <v>12714</v>
      </c>
      <c r="C372" s="193">
        <f t="shared" si="22"/>
        <v>12903.571428571429</v>
      </c>
      <c r="E372" s="189" t="e">
        <f>IF('Weekly Series'!B372=0,NA(),'Weekly Series'!B372)</f>
        <v>#N/A</v>
      </c>
      <c r="F372" s="193" t="e">
        <f>IF(ISERROR($E372),NA(),'Weekly Series'!C372)</f>
        <v>#N/A</v>
      </c>
      <c r="G372" s="193" t="e">
        <f>IF(ISERROR($E372),NA(),'Weekly Series'!D372)</f>
        <v>#N/A</v>
      </c>
      <c r="H372" s="193" t="e">
        <f>IF(ISERROR($E372),NA(),'Weekly Series'!E372)</f>
        <v>#N/A</v>
      </c>
      <c r="J372" s="190">
        <f>IF(ISERROR(A372),NA(),'Daily Series'!P376)</f>
        <v>978</v>
      </c>
      <c r="K372" s="190">
        <f>IF(ISERROR(A372),NA(),'Daily Series'!Q376)</f>
        <v>402</v>
      </c>
      <c r="L372" s="190">
        <f>IF(ISERROR(A372),NA(),'Daily Series'!R376)</f>
        <v>323</v>
      </c>
      <c r="M372" s="193">
        <f t="shared" si="23"/>
        <v>734.57142857142856</v>
      </c>
      <c r="N372" s="193">
        <f t="shared" si="25"/>
        <v>307.57142857142856</v>
      </c>
      <c r="O372" s="193">
        <f t="shared" si="24"/>
        <v>241.42857142857142</v>
      </c>
    </row>
    <row r="373" spans="1:15" x14ac:dyDescent="0.2">
      <c r="A373" s="189">
        <f>IF('Daily Series'!B377=0,NA(),'Daily Series'!B377)</f>
        <v>44658</v>
      </c>
      <c r="B373" s="190">
        <f>IF(ISERROR(A373),NA(),'Daily Series'!E377)</f>
        <v>12765</v>
      </c>
      <c r="C373" s="193">
        <f t="shared" si="22"/>
        <v>12837.857142857143</v>
      </c>
      <c r="E373" s="189" t="e">
        <f>IF('Weekly Series'!B373=0,NA(),'Weekly Series'!B373)</f>
        <v>#N/A</v>
      </c>
      <c r="F373" s="193" t="e">
        <f>IF(ISERROR($E373),NA(),'Weekly Series'!C373)</f>
        <v>#N/A</v>
      </c>
      <c r="G373" s="193" t="e">
        <f>IF(ISERROR($E373),NA(),'Weekly Series'!D373)</f>
        <v>#N/A</v>
      </c>
      <c r="H373" s="193" t="e">
        <f>IF(ISERROR($E373),NA(),'Weekly Series'!E373)</f>
        <v>#N/A</v>
      </c>
      <c r="J373" s="190">
        <f>IF(ISERROR(A373),NA(),'Daily Series'!P377)</f>
        <v>1015</v>
      </c>
      <c r="K373" s="190">
        <f>IF(ISERROR(A373),NA(),'Daily Series'!Q377)</f>
        <v>414</v>
      </c>
      <c r="L373" s="190">
        <f>IF(ISERROR(A373),NA(),'Daily Series'!R377)</f>
        <v>313</v>
      </c>
      <c r="M373" s="193">
        <f t="shared" si="23"/>
        <v>751.28571428571433</v>
      </c>
      <c r="N373" s="193">
        <f t="shared" si="25"/>
        <v>313.28571428571428</v>
      </c>
      <c r="O373" s="193">
        <f t="shared" si="24"/>
        <v>243.57142857142858</v>
      </c>
    </row>
    <row r="374" spans="1:15" x14ac:dyDescent="0.2">
      <c r="A374" s="189">
        <f>IF('Daily Series'!B378=0,NA(),'Daily Series'!B378)</f>
        <v>44659</v>
      </c>
      <c r="B374" s="190">
        <f>IF(ISERROR(A374),NA(),'Daily Series'!E378)</f>
        <v>12899</v>
      </c>
      <c r="C374" s="193">
        <f t="shared" si="22"/>
        <v>12790.857142857143</v>
      </c>
      <c r="E374" s="189" t="e">
        <f>IF('Weekly Series'!B374=0,NA(),'Weekly Series'!B374)</f>
        <v>#N/A</v>
      </c>
      <c r="F374" s="193" t="e">
        <f>IF(ISERROR($E374),NA(),'Weekly Series'!C374)</f>
        <v>#N/A</v>
      </c>
      <c r="G374" s="193" t="e">
        <f>IF(ISERROR($E374),NA(),'Weekly Series'!D374)</f>
        <v>#N/A</v>
      </c>
      <c r="H374" s="193" t="e">
        <f>IF(ISERROR($E374),NA(),'Weekly Series'!E374)</f>
        <v>#N/A</v>
      </c>
      <c r="J374" s="190">
        <f>IF(ISERROR(A374),NA(),'Daily Series'!P378)</f>
        <v>845</v>
      </c>
      <c r="K374" s="190">
        <f>IF(ISERROR(A374),NA(),'Daily Series'!Q378)</f>
        <v>398</v>
      </c>
      <c r="L374" s="190">
        <f>IF(ISERROR(A374),NA(),'Daily Series'!R378)</f>
        <v>305</v>
      </c>
      <c r="M374" s="193">
        <f t="shared" si="23"/>
        <v>758.85714285714289</v>
      </c>
      <c r="N374" s="193">
        <f t="shared" si="25"/>
        <v>317.14285714285717</v>
      </c>
      <c r="O374" s="193">
        <f t="shared" si="24"/>
        <v>246.42857142857142</v>
      </c>
    </row>
    <row r="375" spans="1:15" x14ac:dyDescent="0.2">
      <c r="A375" s="189">
        <f>IF('Daily Series'!B379=0,NA(),'Daily Series'!B379)</f>
        <v>44660</v>
      </c>
      <c r="B375" s="190">
        <f>IF(ISERROR(A375),NA(),'Daily Series'!E379)</f>
        <v>12641</v>
      </c>
      <c r="C375" s="193">
        <f t="shared" si="22"/>
        <v>12769.571428571429</v>
      </c>
      <c r="E375" s="189" t="e">
        <f>IF('Weekly Series'!B375=0,NA(),'Weekly Series'!B375)</f>
        <v>#N/A</v>
      </c>
      <c r="F375" s="193" t="e">
        <f>IF(ISERROR($E375),NA(),'Weekly Series'!C375)</f>
        <v>#N/A</v>
      </c>
      <c r="G375" s="193" t="e">
        <f>IF(ISERROR($E375),NA(),'Weekly Series'!D375)</f>
        <v>#N/A</v>
      </c>
      <c r="H375" s="193" t="e">
        <f>IF(ISERROR($E375),NA(),'Weekly Series'!E375)</f>
        <v>#N/A</v>
      </c>
      <c r="J375" s="190">
        <f>IF(ISERROR(A375),NA(),'Daily Series'!P379)</f>
        <v>420</v>
      </c>
      <c r="K375" s="190">
        <f>IF(ISERROR(A375),NA(),'Daily Series'!Q379)</f>
        <v>200</v>
      </c>
      <c r="L375" s="190">
        <f>IF(ISERROR(A375),NA(),'Daily Series'!R379)</f>
        <v>133</v>
      </c>
      <c r="M375" s="193">
        <f t="shared" si="23"/>
        <v>761.57142857142856</v>
      </c>
      <c r="N375" s="193">
        <f t="shared" si="25"/>
        <v>320.14285714285717</v>
      </c>
      <c r="O375" s="193">
        <f t="shared" si="24"/>
        <v>245.28571428571428</v>
      </c>
    </row>
    <row r="376" spans="1:15" x14ac:dyDescent="0.2">
      <c r="A376" s="189">
        <f>IF('Daily Series'!B380=0,NA(),'Daily Series'!B380)</f>
        <v>44661</v>
      </c>
      <c r="B376" s="190">
        <f>IF(ISERROR(A376),NA(),'Daily Series'!E380)</f>
        <v>12521</v>
      </c>
      <c r="C376" s="193">
        <f t="shared" si="22"/>
        <v>12731.142857142857</v>
      </c>
      <c r="E376" s="189" t="e">
        <f>IF('Weekly Series'!B376=0,NA(),'Weekly Series'!B376)</f>
        <v>#N/A</v>
      </c>
      <c r="F376" s="193" t="e">
        <f>IF(ISERROR($E376),NA(),'Weekly Series'!C376)</f>
        <v>#N/A</v>
      </c>
      <c r="G376" s="193" t="e">
        <f>IF(ISERROR($E376),NA(),'Weekly Series'!D376)</f>
        <v>#N/A</v>
      </c>
      <c r="H376" s="193" t="e">
        <f>IF(ISERROR($E376),NA(),'Weekly Series'!E376)</f>
        <v>#N/A</v>
      </c>
      <c r="J376" s="190">
        <f>IF(ISERROR(A376),NA(),'Daily Series'!P380)</f>
        <v>270</v>
      </c>
      <c r="K376" s="190">
        <f>IF(ISERROR(A376),NA(),'Daily Series'!Q380)</f>
        <v>127</v>
      </c>
      <c r="L376" s="190">
        <f>IF(ISERROR(A376),NA(),'Daily Series'!R380)</f>
        <v>98</v>
      </c>
      <c r="M376" s="193">
        <f t="shared" si="23"/>
        <v>761.85714285714289</v>
      </c>
      <c r="N376" s="193">
        <f t="shared" si="25"/>
        <v>318.71428571428572</v>
      </c>
      <c r="O376" s="193">
        <f t="shared" si="24"/>
        <v>248.85714285714286</v>
      </c>
    </row>
    <row r="377" spans="1:15" x14ac:dyDescent="0.2">
      <c r="A377" s="189">
        <f>IF('Daily Series'!B381=0,NA(),'Daily Series'!B381)</f>
        <v>44662</v>
      </c>
      <c r="B377" s="190">
        <f>IF(ISERROR(A377),NA(),'Daily Series'!E381)</f>
        <v>12370</v>
      </c>
      <c r="C377" s="193">
        <f t="shared" si="22"/>
        <v>12676.714285714286</v>
      </c>
      <c r="E377" s="189" t="e">
        <f>IF('Weekly Series'!B377=0,NA(),'Weekly Series'!B377)</f>
        <v>#N/A</v>
      </c>
      <c r="F377" s="193" t="e">
        <f>IF(ISERROR($E377),NA(),'Weekly Series'!C377)</f>
        <v>#N/A</v>
      </c>
      <c r="G377" s="193" t="e">
        <f>IF(ISERROR($E377),NA(),'Weekly Series'!D377)</f>
        <v>#N/A</v>
      </c>
      <c r="H377" s="193" t="e">
        <f>IF(ISERROR($E377),NA(),'Weekly Series'!E377)</f>
        <v>#N/A</v>
      </c>
      <c r="J377" s="190">
        <f>IF(ISERROR(A377),NA(),'Daily Series'!P381)</f>
        <v>808</v>
      </c>
      <c r="K377" s="190">
        <f>IF(ISERROR(A377),NA(),'Daily Series'!Q381)</f>
        <v>306</v>
      </c>
      <c r="L377" s="190">
        <f>IF(ISERROR(A377),NA(),'Daily Series'!R381)</f>
        <v>283</v>
      </c>
      <c r="M377" s="193">
        <f t="shared" si="23"/>
        <v>761.71428571428567</v>
      </c>
      <c r="N377" s="193">
        <f t="shared" si="25"/>
        <v>321.14285714285717</v>
      </c>
      <c r="O377" s="193">
        <f t="shared" si="24"/>
        <v>254.42857142857142</v>
      </c>
    </row>
    <row r="378" spans="1:15" x14ac:dyDescent="0.2">
      <c r="A378" s="189">
        <f>IF('Daily Series'!B382=0,NA(),'Daily Series'!B382)</f>
        <v>44663</v>
      </c>
      <c r="B378" s="190">
        <f>IF(ISERROR(A378),NA(),'Daily Series'!E382)</f>
        <v>12730</v>
      </c>
      <c r="C378" s="193">
        <f t="shared" si="22"/>
        <v>12662.857142857143</v>
      </c>
      <c r="E378" s="189" t="e">
        <f>IF('Weekly Series'!B378=0,NA(),'Weekly Series'!B378)</f>
        <v>#N/A</v>
      </c>
      <c r="F378" s="193" t="e">
        <f>IF(ISERROR($E378),NA(),'Weekly Series'!C378)</f>
        <v>#N/A</v>
      </c>
      <c r="G378" s="193" t="e">
        <f>IF(ISERROR($E378),NA(),'Weekly Series'!D378)</f>
        <v>#N/A</v>
      </c>
      <c r="H378" s="193" t="e">
        <f>IF(ISERROR($E378),NA(),'Weekly Series'!E378)</f>
        <v>#N/A</v>
      </c>
      <c r="J378" s="190">
        <f>IF(ISERROR(A378),NA(),'Daily Series'!P382)</f>
        <v>1011</v>
      </c>
      <c r="K378" s="190">
        <f>IF(ISERROR(A378),NA(),'Daily Series'!Q382)</f>
        <v>384</v>
      </c>
      <c r="L378" s="190">
        <f>IF(ISERROR(A378),NA(),'Daily Series'!R382)</f>
        <v>358</v>
      </c>
      <c r="M378" s="193">
        <f t="shared" si="23"/>
        <v>763.85714285714289</v>
      </c>
      <c r="N378" s="193">
        <f t="shared" si="25"/>
        <v>318.71428571428572</v>
      </c>
      <c r="O378" s="193">
        <f t="shared" si="24"/>
        <v>259</v>
      </c>
    </row>
    <row r="379" spans="1:15" x14ac:dyDescent="0.2">
      <c r="A379" s="189">
        <f>IF('Daily Series'!B383=0,NA(),'Daily Series'!B383)</f>
        <v>44664</v>
      </c>
      <c r="B379" s="190">
        <f>IF(ISERROR(A379),NA(),'Daily Series'!E383)</f>
        <v>12722</v>
      </c>
      <c r="C379" s="193">
        <f t="shared" si="22"/>
        <v>12664</v>
      </c>
      <c r="E379" s="189" t="e">
        <f>IF('Weekly Series'!B379=0,NA(),'Weekly Series'!B379)</f>
        <v>#N/A</v>
      </c>
      <c r="F379" s="193" t="e">
        <f>IF(ISERROR($E379),NA(),'Weekly Series'!C379)</f>
        <v>#N/A</v>
      </c>
      <c r="G379" s="193" t="e">
        <f>IF(ISERROR($E379),NA(),'Weekly Series'!D379)</f>
        <v>#N/A</v>
      </c>
      <c r="H379" s="193" t="e">
        <f>IF(ISERROR($E379),NA(),'Weekly Series'!E379)</f>
        <v>#N/A</v>
      </c>
      <c r="J379" s="190">
        <f>IF(ISERROR(A379),NA(),'Daily Series'!P383)</f>
        <v>986</v>
      </c>
      <c r="K379" s="190">
        <f>IF(ISERROR(A379),NA(),'Daily Series'!Q383)</f>
        <v>425</v>
      </c>
      <c r="L379" s="190">
        <f>IF(ISERROR(A379),NA(),'Daily Series'!R383)</f>
        <v>343</v>
      </c>
      <c r="M379" s="193">
        <f t="shared" si="23"/>
        <v>765</v>
      </c>
      <c r="N379" s="193">
        <f t="shared" si="25"/>
        <v>322</v>
      </c>
      <c r="O379" s="193">
        <f t="shared" si="24"/>
        <v>261.85714285714283</v>
      </c>
    </row>
    <row r="380" spans="1:15" x14ac:dyDescent="0.2">
      <c r="A380" s="189">
        <f>IF('Daily Series'!B384=0,NA(),'Daily Series'!B384)</f>
        <v>44665</v>
      </c>
      <c r="B380" s="190">
        <f>IF(ISERROR(A380),NA(),'Daily Series'!E384)</f>
        <v>12174</v>
      </c>
      <c r="C380" s="193">
        <f t="shared" si="22"/>
        <v>12579.571428571429</v>
      </c>
      <c r="E380" s="189" t="e">
        <f>IF('Weekly Series'!B380=0,NA(),'Weekly Series'!B380)</f>
        <v>#N/A</v>
      </c>
      <c r="F380" s="193" t="e">
        <f>IF(ISERROR($E380),NA(),'Weekly Series'!C380)</f>
        <v>#N/A</v>
      </c>
      <c r="G380" s="193" t="e">
        <f>IF(ISERROR($E380),NA(),'Weekly Series'!D380)</f>
        <v>#N/A</v>
      </c>
      <c r="H380" s="193" t="e">
        <f>IF(ISERROR($E380),NA(),'Weekly Series'!E380)</f>
        <v>#N/A</v>
      </c>
      <c r="J380" s="190">
        <f>IF(ISERROR(A380),NA(),'Daily Series'!P384)</f>
        <v>1026</v>
      </c>
      <c r="K380" s="190">
        <f>IF(ISERROR(A380),NA(),'Daily Series'!Q384)</f>
        <v>475</v>
      </c>
      <c r="L380" s="190">
        <f>IF(ISERROR(A380),NA(),'Daily Series'!R384)</f>
        <v>371</v>
      </c>
      <c r="M380" s="193">
        <f t="shared" si="23"/>
        <v>766.57142857142856</v>
      </c>
      <c r="N380" s="193">
        <f t="shared" si="25"/>
        <v>330.71428571428572</v>
      </c>
      <c r="O380" s="193">
        <f t="shared" si="24"/>
        <v>270.14285714285717</v>
      </c>
    </row>
    <row r="381" spans="1:15" x14ac:dyDescent="0.2">
      <c r="A381" s="189">
        <f>IF('Daily Series'!B385=0,NA(),'Daily Series'!B385)</f>
        <v>44666</v>
      </c>
      <c r="B381" s="190">
        <f>IF(ISERROR(A381),NA(),'Daily Series'!E385)</f>
        <v>11708</v>
      </c>
      <c r="C381" s="193">
        <f t="shared" si="22"/>
        <v>12409.428571428571</v>
      </c>
      <c r="E381" s="189" t="e">
        <f>IF('Weekly Series'!B381=0,NA(),'Weekly Series'!B381)</f>
        <v>#N/A</v>
      </c>
      <c r="F381" s="193" t="e">
        <f>IF(ISERROR($E381),NA(),'Weekly Series'!C381)</f>
        <v>#N/A</v>
      </c>
      <c r="G381" s="193" t="e">
        <f>IF(ISERROR($E381),NA(),'Weekly Series'!D381)</f>
        <v>#N/A</v>
      </c>
      <c r="H381" s="193" t="e">
        <f>IF(ISERROR($E381),NA(),'Weekly Series'!E381)</f>
        <v>#N/A</v>
      </c>
      <c r="J381" s="190">
        <f>IF(ISERROR(A381),NA(),'Daily Series'!P385)</f>
        <v>643</v>
      </c>
      <c r="K381" s="190">
        <f>IF(ISERROR(A381),NA(),'Daily Series'!Q385)</f>
        <v>293</v>
      </c>
      <c r="L381" s="190">
        <f>IF(ISERROR(A381),NA(),'Daily Series'!R385)</f>
        <v>258</v>
      </c>
      <c r="M381" s="193">
        <f t="shared" si="23"/>
        <v>737.71428571428567</v>
      </c>
      <c r="N381" s="193">
        <f t="shared" si="25"/>
        <v>315.71428571428572</v>
      </c>
      <c r="O381" s="193">
        <f t="shared" si="24"/>
        <v>263.42857142857144</v>
      </c>
    </row>
    <row r="382" spans="1:15" x14ac:dyDescent="0.2">
      <c r="A382" s="189">
        <f>IF('Daily Series'!B386=0,NA(),'Daily Series'!B386)</f>
        <v>44667</v>
      </c>
      <c r="B382" s="190">
        <f>IF(ISERROR(A382),NA(),'Daily Series'!E386)</f>
        <v>11777</v>
      </c>
      <c r="C382" s="193">
        <f t="shared" si="22"/>
        <v>12286</v>
      </c>
      <c r="E382" s="189" t="e">
        <f>IF('Weekly Series'!B382=0,NA(),'Weekly Series'!B382)</f>
        <v>#N/A</v>
      </c>
      <c r="F382" s="193" t="e">
        <f>IF(ISERROR($E382),NA(),'Weekly Series'!C382)</f>
        <v>#N/A</v>
      </c>
      <c r="G382" s="193" t="e">
        <f>IF(ISERROR($E382),NA(),'Weekly Series'!D382)</f>
        <v>#N/A</v>
      </c>
      <c r="H382" s="193" t="e">
        <f>IF(ISERROR($E382),NA(),'Weekly Series'!E382)</f>
        <v>#N/A</v>
      </c>
      <c r="J382" s="190">
        <f>IF(ISERROR(A382),NA(),'Daily Series'!P386)</f>
        <v>325</v>
      </c>
      <c r="K382" s="190">
        <f>IF(ISERROR(A382),NA(),'Daily Series'!Q386)</f>
        <v>162</v>
      </c>
      <c r="L382" s="190">
        <f>IF(ISERROR(A382),NA(),'Daily Series'!R386)</f>
        <v>91</v>
      </c>
      <c r="M382" s="193">
        <f t="shared" si="23"/>
        <v>724.14285714285711</v>
      </c>
      <c r="N382" s="193">
        <f t="shared" si="25"/>
        <v>310.28571428571428</v>
      </c>
      <c r="O382" s="193">
        <f t="shared" si="24"/>
        <v>257.42857142857144</v>
      </c>
    </row>
    <row r="383" spans="1:15" x14ac:dyDescent="0.2">
      <c r="A383" s="189">
        <f>IF('Daily Series'!B387=0,NA(),'Daily Series'!B387)</f>
        <v>44668</v>
      </c>
      <c r="B383" s="190">
        <f>IF(ISERROR(A383),NA(),'Daily Series'!E387)</f>
        <v>11328</v>
      </c>
      <c r="C383" s="193">
        <f t="shared" si="22"/>
        <v>12115.571428571429</v>
      </c>
      <c r="E383" s="189" t="e">
        <f>IF('Weekly Series'!B383=0,NA(),'Weekly Series'!B383)</f>
        <v>#N/A</v>
      </c>
      <c r="F383" s="193" t="e">
        <f>IF(ISERROR($E383),NA(),'Weekly Series'!C383)</f>
        <v>#N/A</v>
      </c>
      <c r="G383" s="193" t="e">
        <f>IF(ISERROR($E383),NA(),'Weekly Series'!D383)</f>
        <v>#N/A</v>
      </c>
      <c r="H383" s="193" t="e">
        <f>IF(ISERROR($E383),NA(),'Weekly Series'!E383)</f>
        <v>#N/A</v>
      </c>
      <c r="J383" s="190">
        <f>IF(ISERROR(A383),NA(),'Daily Series'!P387)</f>
        <v>265</v>
      </c>
      <c r="K383" s="190">
        <f>IF(ISERROR(A383),NA(),'Daily Series'!Q387)</f>
        <v>119</v>
      </c>
      <c r="L383" s="190">
        <f>IF(ISERROR(A383),NA(),'Daily Series'!R387)</f>
        <v>72</v>
      </c>
      <c r="M383" s="193">
        <f t="shared" si="23"/>
        <v>723.42857142857144</v>
      </c>
      <c r="N383" s="193">
        <f t="shared" si="25"/>
        <v>309.14285714285717</v>
      </c>
      <c r="O383" s="193">
        <f t="shared" si="24"/>
        <v>253.71428571428572</v>
      </c>
    </row>
    <row r="384" spans="1:15" x14ac:dyDescent="0.2">
      <c r="A384" s="189">
        <f>IF('Daily Series'!B388=0,NA(),'Daily Series'!B388)</f>
        <v>44669</v>
      </c>
      <c r="B384" s="190">
        <f>IF(ISERROR(A384),NA(),'Daily Series'!E388)</f>
        <v>12042</v>
      </c>
      <c r="C384" s="193">
        <f t="shared" si="22"/>
        <v>12068.714285714286</v>
      </c>
      <c r="E384" s="189" t="e">
        <f>IF('Weekly Series'!B384=0,NA(),'Weekly Series'!B384)</f>
        <v>#N/A</v>
      </c>
      <c r="F384" s="193" t="e">
        <f>IF(ISERROR($E384),NA(),'Weekly Series'!C384)</f>
        <v>#N/A</v>
      </c>
      <c r="G384" s="193" t="e">
        <f>IF(ISERROR($E384),NA(),'Weekly Series'!D384)</f>
        <v>#N/A</v>
      </c>
      <c r="H384" s="193" t="e">
        <f>IF(ISERROR($E384),NA(),'Weekly Series'!E384)</f>
        <v>#N/A</v>
      </c>
      <c r="J384" s="190">
        <f>IF(ISERROR(A384),NA(),'Daily Series'!P388)</f>
        <v>373</v>
      </c>
      <c r="K384" s="190">
        <f>IF(ISERROR(A384),NA(),'Daily Series'!Q388)</f>
        <v>150</v>
      </c>
      <c r="L384" s="190">
        <f>IF(ISERROR(A384),NA(),'Daily Series'!R388)</f>
        <v>124</v>
      </c>
      <c r="M384" s="193">
        <f t="shared" si="23"/>
        <v>661.28571428571433</v>
      </c>
      <c r="N384" s="193">
        <f t="shared" si="25"/>
        <v>286.85714285714283</v>
      </c>
      <c r="O384" s="193">
        <f t="shared" si="24"/>
        <v>231</v>
      </c>
    </row>
    <row r="385" spans="1:15" x14ac:dyDescent="0.2">
      <c r="A385" s="189">
        <f>IF('Daily Series'!B389=0,NA(),'Daily Series'!B389)</f>
        <v>44670</v>
      </c>
      <c r="B385" s="190">
        <f>IF(ISERROR(A385),NA(),'Daily Series'!E389)</f>
        <v>12339</v>
      </c>
      <c r="C385" s="193">
        <f t="shared" si="22"/>
        <v>12012.857142857143</v>
      </c>
      <c r="E385" s="189" t="e">
        <f>IF('Weekly Series'!B385=0,NA(),'Weekly Series'!B385)</f>
        <v>#N/A</v>
      </c>
      <c r="F385" s="193" t="e">
        <f>IF(ISERROR($E385),NA(),'Weekly Series'!C385)</f>
        <v>#N/A</v>
      </c>
      <c r="G385" s="193" t="e">
        <f>IF(ISERROR($E385),NA(),'Weekly Series'!D385)</f>
        <v>#N/A</v>
      </c>
      <c r="H385" s="193" t="e">
        <f>IF(ISERROR($E385),NA(),'Weekly Series'!E385)</f>
        <v>#N/A</v>
      </c>
      <c r="J385" s="190">
        <f>IF(ISERROR(A385),NA(),'Daily Series'!P389)</f>
        <v>684</v>
      </c>
      <c r="K385" s="190">
        <f>IF(ISERROR(A385),NA(),'Daily Series'!Q389)</f>
        <v>298</v>
      </c>
      <c r="L385" s="190">
        <f>IF(ISERROR(A385),NA(),'Daily Series'!R389)</f>
        <v>263</v>
      </c>
      <c r="M385" s="193">
        <f t="shared" si="23"/>
        <v>614.57142857142856</v>
      </c>
      <c r="N385" s="193">
        <f t="shared" si="25"/>
        <v>274.57142857142856</v>
      </c>
      <c r="O385" s="193">
        <f t="shared" si="24"/>
        <v>217.42857142857142</v>
      </c>
    </row>
    <row r="386" spans="1:15" x14ac:dyDescent="0.2">
      <c r="A386" s="189">
        <f>IF('Daily Series'!B390=0,NA(),'Daily Series'!B390)</f>
        <v>44671</v>
      </c>
      <c r="B386" s="190">
        <f>IF(ISERROR(A386),NA(),'Daily Series'!E390)</f>
        <v>12523</v>
      </c>
      <c r="C386" s="193">
        <f t="shared" si="22"/>
        <v>11984.428571428571</v>
      </c>
      <c r="E386" s="189" t="e">
        <f>IF('Weekly Series'!B386=0,NA(),'Weekly Series'!B386)</f>
        <v>#N/A</v>
      </c>
      <c r="F386" s="193" t="e">
        <f>IF(ISERROR($E386),NA(),'Weekly Series'!C386)</f>
        <v>#N/A</v>
      </c>
      <c r="G386" s="193" t="e">
        <f>IF(ISERROR($E386),NA(),'Weekly Series'!D386)</f>
        <v>#N/A</v>
      </c>
      <c r="H386" s="193" t="e">
        <f>IF(ISERROR($E386),NA(),'Weekly Series'!E386)</f>
        <v>#N/A</v>
      </c>
      <c r="J386" s="190">
        <f>IF(ISERROR(A386),NA(),'Daily Series'!P390)</f>
        <v>955</v>
      </c>
      <c r="K386" s="190">
        <f>IF(ISERROR(A386),NA(),'Daily Series'!Q390)</f>
        <v>405</v>
      </c>
      <c r="L386" s="190">
        <f>IF(ISERROR(A386),NA(),'Daily Series'!R390)</f>
        <v>375</v>
      </c>
      <c r="M386" s="193">
        <f t="shared" si="23"/>
        <v>610.14285714285711</v>
      </c>
      <c r="N386" s="193">
        <f t="shared" si="25"/>
        <v>271.71428571428572</v>
      </c>
      <c r="O386" s="193">
        <f t="shared" si="24"/>
        <v>222</v>
      </c>
    </row>
    <row r="387" spans="1:15" x14ac:dyDescent="0.2">
      <c r="A387" s="189">
        <f>IF('Daily Series'!B391=0,NA(),'Daily Series'!B391)</f>
        <v>44672</v>
      </c>
      <c r="B387" s="190">
        <f>IF(ISERROR(A387),NA(),'Daily Series'!E391)</f>
        <v>13029</v>
      </c>
      <c r="C387" s="193">
        <f t="shared" si="22"/>
        <v>12106.571428571429</v>
      </c>
      <c r="E387" s="189" t="e">
        <f>IF('Weekly Series'!B387=0,NA(),'Weekly Series'!B387)</f>
        <v>#N/A</v>
      </c>
      <c r="F387" s="193" t="e">
        <f>IF(ISERROR($E387),NA(),'Weekly Series'!C387)</f>
        <v>#N/A</v>
      </c>
      <c r="G387" s="193" t="e">
        <f>IF(ISERROR($E387),NA(),'Weekly Series'!D387)</f>
        <v>#N/A</v>
      </c>
      <c r="H387" s="193" t="e">
        <f>IF(ISERROR($E387),NA(),'Weekly Series'!E387)</f>
        <v>#N/A</v>
      </c>
      <c r="J387" s="190">
        <f>IF(ISERROR(A387),NA(),'Daily Series'!P391)</f>
        <v>1022</v>
      </c>
      <c r="K387" s="190">
        <f>IF(ISERROR(A387),NA(),'Daily Series'!Q391)</f>
        <v>437</v>
      </c>
      <c r="L387" s="190">
        <f>IF(ISERROR(A387),NA(),'Daily Series'!R391)</f>
        <v>341</v>
      </c>
      <c r="M387" s="193">
        <f t="shared" si="23"/>
        <v>609.57142857142856</v>
      </c>
      <c r="N387" s="193">
        <f t="shared" si="25"/>
        <v>266.28571428571428</v>
      </c>
      <c r="O387" s="193">
        <f t="shared" si="24"/>
        <v>217.71428571428572</v>
      </c>
    </row>
    <row r="388" spans="1:15" x14ac:dyDescent="0.2">
      <c r="A388" s="189">
        <f>IF('Daily Series'!B392=0,NA(),'Daily Series'!B392)</f>
        <v>44673</v>
      </c>
      <c r="B388" s="190">
        <f>IF(ISERROR(A388),NA(),'Daily Series'!E392)</f>
        <v>12697</v>
      </c>
      <c r="C388" s="193">
        <f t="shared" si="22"/>
        <v>12247.857142857143</v>
      </c>
      <c r="E388" s="189" t="e">
        <f>IF('Weekly Series'!B388=0,NA(),'Weekly Series'!B388)</f>
        <v>#N/A</v>
      </c>
      <c r="F388" s="193" t="e">
        <f>IF(ISERROR($E388),NA(),'Weekly Series'!C388)</f>
        <v>#N/A</v>
      </c>
      <c r="G388" s="193" t="e">
        <f>IF(ISERROR($E388),NA(),'Weekly Series'!D388)</f>
        <v>#N/A</v>
      </c>
      <c r="H388" s="193" t="e">
        <f>IF(ISERROR($E388),NA(),'Weekly Series'!E388)</f>
        <v>#N/A</v>
      </c>
      <c r="J388" s="190">
        <f>IF(ISERROR(A388),NA(),'Daily Series'!P392)</f>
        <v>992</v>
      </c>
      <c r="K388" s="190">
        <f>IF(ISERROR(A388),NA(),'Daily Series'!Q392)</f>
        <v>383</v>
      </c>
      <c r="L388" s="190">
        <f>IF(ISERROR(A388),NA(),'Daily Series'!R392)</f>
        <v>343</v>
      </c>
      <c r="M388" s="193">
        <f t="shared" si="23"/>
        <v>659.42857142857144</v>
      </c>
      <c r="N388" s="193">
        <f t="shared" si="25"/>
        <v>279.14285714285717</v>
      </c>
      <c r="O388" s="193">
        <f t="shared" si="24"/>
        <v>229.85714285714286</v>
      </c>
    </row>
    <row r="389" spans="1:15" x14ac:dyDescent="0.2">
      <c r="A389" s="189">
        <f>IF('Daily Series'!B393=0,NA(),'Daily Series'!B393)</f>
        <v>44674</v>
      </c>
      <c r="B389" s="190">
        <f>IF(ISERROR(A389),NA(),'Daily Series'!E393)</f>
        <v>12880</v>
      </c>
      <c r="C389" s="193">
        <f t="shared" si="22"/>
        <v>12405.428571428571</v>
      </c>
      <c r="E389" s="189" t="e">
        <f>IF('Weekly Series'!B389=0,NA(),'Weekly Series'!B389)</f>
        <v>#N/A</v>
      </c>
      <c r="F389" s="193" t="e">
        <f>IF(ISERROR($E389),NA(),'Weekly Series'!C389)</f>
        <v>#N/A</v>
      </c>
      <c r="G389" s="193" t="e">
        <f>IF(ISERROR($E389),NA(),'Weekly Series'!D389)</f>
        <v>#N/A</v>
      </c>
      <c r="H389" s="193" t="e">
        <f>IF(ISERROR($E389),NA(),'Weekly Series'!E389)</f>
        <v>#N/A</v>
      </c>
      <c r="J389" s="190">
        <f>IF(ISERROR(A389),NA(),'Daily Series'!P393)</f>
        <v>469</v>
      </c>
      <c r="K389" s="190">
        <f>IF(ISERROR(A389),NA(),'Daily Series'!Q393)</f>
        <v>195</v>
      </c>
      <c r="L389" s="190">
        <f>IF(ISERROR(A389),NA(),'Daily Series'!R393)</f>
        <v>163</v>
      </c>
      <c r="M389" s="193">
        <f t="shared" si="23"/>
        <v>680</v>
      </c>
      <c r="N389" s="193">
        <f t="shared" si="25"/>
        <v>283.85714285714283</v>
      </c>
      <c r="O389" s="193">
        <f t="shared" si="24"/>
        <v>240.14285714285714</v>
      </c>
    </row>
    <row r="390" spans="1:15" x14ac:dyDescent="0.2">
      <c r="A390" s="189">
        <f>IF('Daily Series'!B394=0,NA(),'Daily Series'!B394)</f>
        <v>44675</v>
      </c>
      <c r="B390" s="190">
        <f>IF(ISERROR(A390),NA(),'Daily Series'!E394)</f>
        <v>12799</v>
      </c>
      <c r="C390" s="193">
        <f t="shared" ref="C390:C453" si="26">AVERAGE(B384:B390)</f>
        <v>12615.571428571429</v>
      </c>
      <c r="E390" s="189" t="e">
        <f>IF('Weekly Series'!B390=0,NA(),'Weekly Series'!B390)</f>
        <v>#N/A</v>
      </c>
      <c r="F390" s="193" t="e">
        <f>IF(ISERROR($E390),NA(),'Weekly Series'!C390)</f>
        <v>#N/A</v>
      </c>
      <c r="G390" s="193" t="e">
        <f>IF(ISERROR($E390),NA(),'Weekly Series'!D390)</f>
        <v>#N/A</v>
      </c>
      <c r="H390" s="193" t="e">
        <f>IF(ISERROR($E390),NA(),'Weekly Series'!E390)</f>
        <v>#N/A</v>
      </c>
      <c r="J390" s="190">
        <f>IF(ISERROR(A390),NA(),'Daily Series'!P394)</f>
        <v>343</v>
      </c>
      <c r="K390" s="190">
        <f>IF(ISERROR(A390),NA(),'Daily Series'!Q394)</f>
        <v>134</v>
      </c>
      <c r="L390" s="190">
        <f>IF(ISERROR(A390),NA(),'Daily Series'!R394)</f>
        <v>91</v>
      </c>
      <c r="M390" s="193">
        <f t="shared" si="23"/>
        <v>691.14285714285711</v>
      </c>
      <c r="N390" s="193">
        <f t="shared" si="25"/>
        <v>286</v>
      </c>
      <c r="O390" s="193">
        <f t="shared" si="24"/>
        <v>242.85714285714286</v>
      </c>
    </row>
    <row r="391" spans="1:15" x14ac:dyDescent="0.2">
      <c r="A391" s="189">
        <f>IF('Daily Series'!B395=0,NA(),'Daily Series'!B395)</f>
        <v>44676</v>
      </c>
      <c r="B391" s="190">
        <f>IF(ISERROR(A391),NA(),'Daily Series'!E395)</f>
        <v>12882</v>
      </c>
      <c r="C391" s="193">
        <f t="shared" si="26"/>
        <v>12735.571428571429</v>
      </c>
      <c r="E391" s="189" t="e">
        <f>IF('Weekly Series'!B391=0,NA(),'Weekly Series'!B391)</f>
        <v>#N/A</v>
      </c>
      <c r="F391" s="193" t="e">
        <f>IF(ISERROR($E391),NA(),'Weekly Series'!C391)</f>
        <v>#N/A</v>
      </c>
      <c r="G391" s="193" t="e">
        <f>IF(ISERROR($E391),NA(),'Weekly Series'!D391)</f>
        <v>#N/A</v>
      </c>
      <c r="H391" s="193" t="e">
        <f>IF(ISERROR($E391),NA(),'Weekly Series'!E391)</f>
        <v>#N/A</v>
      </c>
      <c r="J391" s="190">
        <f>IF(ISERROR(A391),NA(),'Daily Series'!P395)</f>
        <v>797</v>
      </c>
      <c r="K391" s="190">
        <f>IF(ISERROR(A391),NA(),'Daily Series'!Q395)</f>
        <v>363</v>
      </c>
      <c r="L391" s="190">
        <f>IF(ISERROR(A391),NA(),'Daily Series'!R395)</f>
        <v>306</v>
      </c>
      <c r="M391" s="193">
        <f t="shared" si="23"/>
        <v>751.71428571428567</v>
      </c>
      <c r="N391" s="193">
        <f t="shared" si="25"/>
        <v>316.42857142857144</v>
      </c>
      <c r="O391" s="193">
        <f t="shared" si="24"/>
        <v>268.85714285714283</v>
      </c>
    </row>
    <row r="392" spans="1:15" x14ac:dyDescent="0.2">
      <c r="A392" s="189">
        <f>IF('Daily Series'!B396=0,NA(),'Daily Series'!B396)</f>
        <v>44677</v>
      </c>
      <c r="B392" s="190">
        <f>IF(ISERROR(A392),NA(),'Daily Series'!E396)</f>
        <v>12960</v>
      </c>
      <c r="C392" s="193">
        <f t="shared" si="26"/>
        <v>12824.285714285714</v>
      </c>
      <c r="E392" s="189" t="e">
        <f>IF('Weekly Series'!B392=0,NA(),'Weekly Series'!B392)</f>
        <v>#N/A</v>
      </c>
      <c r="F392" s="193" t="e">
        <f>IF(ISERROR($E392),NA(),'Weekly Series'!C392)</f>
        <v>#N/A</v>
      </c>
      <c r="G392" s="193" t="e">
        <f>IF(ISERROR($E392),NA(),'Weekly Series'!D392)</f>
        <v>#N/A</v>
      </c>
      <c r="H392" s="193" t="e">
        <f>IF(ISERROR($E392),NA(),'Weekly Series'!E392)</f>
        <v>#N/A</v>
      </c>
      <c r="J392" s="190">
        <f>IF(ISERROR(A392),NA(),'Daily Series'!P396)</f>
        <v>966</v>
      </c>
      <c r="K392" s="190">
        <f>IF(ISERROR(A392),NA(),'Daily Series'!Q396)</f>
        <v>446</v>
      </c>
      <c r="L392" s="190">
        <f>IF(ISERROR(A392),NA(),'Daily Series'!R396)</f>
        <v>387</v>
      </c>
      <c r="M392" s="193">
        <f t="shared" si="23"/>
        <v>792</v>
      </c>
      <c r="N392" s="193">
        <f t="shared" si="25"/>
        <v>337.57142857142856</v>
      </c>
      <c r="O392" s="193">
        <f t="shared" si="24"/>
        <v>286.57142857142856</v>
      </c>
    </row>
    <row r="393" spans="1:15" x14ac:dyDescent="0.2">
      <c r="A393" s="189">
        <f>IF('Daily Series'!B397=0,NA(),'Daily Series'!B397)</f>
        <v>44678</v>
      </c>
      <c r="B393" s="190">
        <f>IF(ISERROR(A393),NA(),'Daily Series'!E397)</f>
        <v>13075</v>
      </c>
      <c r="C393" s="193">
        <f t="shared" si="26"/>
        <v>12903.142857142857</v>
      </c>
      <c r="E393" s="189" t="e">
        <f>IF('Weekly Series'!B393=0,NA(),'Weekly Series'!B393)</f>
        <v>#N/A</v>
      </c>
      <c r="F393" s="193" t="e">
        <f>IF(ISERROR($E393),NA(),'Weekly Series'!C393)</f>
        <v>#N/A</v>
      </c>
      <c r="G393" s="193" t="e">
        <f>IF(ISERROR($E393),NA(),'Weekly Series'!D393)</f>
        <v>#N/A</v>
      </c>
      <c r="H393" s="193" t="e">
        <f>IF(ISERROR($E393),NA(),'Weekly Series'!E393)</f>
        <v>#N/A</v>
      </c>
      <c r="J393" s="190">
        <f>IF(ISERROR(A393),NA(),'Daily Series'!P397)</f>
        <v>1001</v>
      </c>
      <c r="K393" s="190">
        <f>IF(ISERROR(A393),NA(),'Daily Series'!Q397)</f>
        <v>466</v>
      </c>
      <c r="L393" s="190">
        <f>IF(ISERROR(A393),NA(),'Daily Series'!R397)</f>
        <v>371</v>
      </c>
      <c r="M393" s="193">
        <f t="shared" ref="M393:M456" si="27">AVERAGE(J387:J393)</f>
        <v>798.57142857142856</v>
      </c>
      <c r="N393" s="193">
        <f t="shared" si="25"/>
        <v>346.28571428571428</v>
      </c>
      <c r="O393" s="193">
        <f t="shared" si="24"/>
        <v>286</v>
      </c>
    </row>
    <row r="394" spans="1:15" x14ac:dyDescent="0.2">
      <c r="A394" s="189">
        <f>IF('Daily Series'!B398=0,NA(),'Daily Series'!B398)</f>
        <v>44679</v>
      </c>
      <c r="B394" s="190">
        <f>IF(ISERROR(A394),NA(),'Daily Series'!E398)</f>
        <v>12338</v>
      </c>
      <c r="C394" s="193">
        <f t="shared" si="26"/>
        <v>12804.428571428571</v>
      </c>
      <c r="E394" s="189" t="e">
        <f>IF('Weekly Series'!B394=0,NA(),'Weekly Series'!B394)</f>
        <v>#N/A</v>
      </c>
      <c r="F394" s="193" t="e">
        <f>IF(ISERROR($E394),NA(),'Weekly Series'!C394)</f>
        <v>#N/A</v>
      </c>
      <c r="G394" s="193" t="e">
        <f>IF(ISERROR($E394),NA(),'Weekly Series'!D394)</f>
        <v>#N/A</v>
      </c>
      <c r="H394" s="193" t="e">
        <f>IF(ISERROR($E394),NA(),'Weekly Series'!E394)</f>
        <v>#N/A</v>
      </c>
      <c r="J394" s="190">
        <f>IF(ISERROR(A394),NA(),'Daily Series'!P398)</f>
        <v>1002</v>
      </c>
      <c r="K394" s="190">
        <f>IF(ISERROR(A394),NA(),'Daily Series'!Q398)</f>
        <v>470</v>
      </c>
      <c r="L394" s="190">
        <f>IF(ISERROR(A394),NA(),'Daily Series'!R398)</f>
        <v>379</v>
      </c>
      <c r="M394" s="193">
        <f t="shared" si="27"/>
        <v>795.71428571428567</v>
      </c>
      <c r="N394" s="193">
        <f t="shared" si="25"/>
        <v>351</v>
      </c>
      <c r="O394" s="193">
        <f t="shared" ref="O394:O457" si="28">AVERAGE(L388:L394)</f>
        <v>291.42857142857144</v>
      </c>
    </row>
    <row r="395" spans="1:15" x14ac:dyDescent="0.2">
      <c r="A395" s="189">
        <f>IF('Daily Series'!B399=0,NA(),'Daily Series'!B399)</f>
        <v>44680</v>
      </c>
      <c r="B395" s="190">
        <f>IF(ISERROR(A395),NA(),'Daily Series'!E399)</f>
        <v>12820</v>
      </c>
      <c r="C395" s="193">
        <f t="shared" si="26"/>
        <v>12822</v>
      </c>
      <c r="E395" s="189" t="e">
        <f>IF('Weekly Series'!B395=0,NA(),'Weekly Series'!B395)</f>
        <v>#N/A</v>
      </c>
      <c r="F395" s="193" t="e">
        <f>IF(ISERROR($E395),NA(),'Weekly Series'!C395)</f>
        <v>#N/A</v>
      </c>
      <c r="G395" s="193" t="e">
        <f>IF(ISERROR($E395),NA(),'Weekly Series'!D395)</f>
        <v>#N/A</v>
      </c>
      <c r="H395" s="193" t="e">
        <f>IF(ISERROR($E395),NA(),'Weekly Series'!E395)</f>
        <v>#N/A</v>
      </c>
      <c r="J395" s="190">
        <f>IF(ISERROR(A395),NA(),'Daily Series'!P399)</f>
        <v>1000</v>
      </c>
      <c r="K395" s="190">
        <f>IF(ISERROR(A395),NA(),'Daily Series'!Q399)</f>
        <v>451</v>
      </c>
      <c r="L395" s="190">
        <f>IF(ISERROR(A395),NA(),'Daily Series'!R399)</f>
        <v>301</v>
      </c>
      <c r="M395" s="193">
        <f t="shared" si="27"/>
        <v>796.85714285714289</v>
      </c>
      <c r="N395" s="193">
        <f t="shared" si="25"/>
        <v>360.71428571428572</v>
      </c>
      <c r="O395" s="193">
        <f t="shared" si="28"/>
        <v>285.42857142857144</v>
      </c>
    </row>
    <row r="396" spans="1:15" x14ac:dyDescent="0.2">
      <c r="A396" s="189">
        <f>IF('Daily Series'!B400=0,NA(),'Daily Series'!B400)</f>
        <v>44681</v>
      </c>
      <c r="B396" s="190">
        <f>IF(ISERROR(A396),NA(),'Daily Series'!E400)</f>
        <v>12580</v>
      </c>
      <c r="C396" s="193">
        <f t="shared" si="26"/>
        <v>12779.142857142857</v>
      </c>
      <c r="E396" s="189" t="e">
        <f>IF('Weekly Series'!B396=0,NA(),'Weekly Series'!B396)</f>
        <v>#N/A</v>
      </c>
      <c r="F396" s="193" t="e">
        <f>IF(ISERROR($E396),NA(),'Weekly Series'!C396)</f>
        <v>#N/A</v>
      </c>
      <c r="G396" s="193" t="e">
        <f>IF(ISERROR($E396),NA(),'Weekly Series'!D396)</f>
        <v>#N/A</v>
      </c>
      <c r="H396" s="193" t="e">
        <f>IF(ISERROR($E396),NA(),'Weekly Series'!E396)</f>
        <v>#N/A</v>
      </c>
      <c r="J396" s="190">
        <f>IF(ISERROR(A396),NA(),'Daily Series'!P400)</f>
        <v>510</v>
      </c>
      <c r="K396" s="190">
        <f>IF(ISERROR(A396),NA(),'Daily Series'!Q400)</f>
        <v>252</v>
      </c>
      <c r="L396" s="190">
        <f>IF(ISERROR(A396),NA(),'Daily Series'!R400)</f>
        <v>160</v>
      </c>
      <c r="M396" s="193">
        <f t="shared" si="27"/>
        <v>802.71428571428567</v>
      </c>
      <c r="N396" s="193">
        <f t="shared" si="25"/>
        <v>368.85714285714283</v>
      </c>
      <c r="O396" s="193">
        <f t="shared" si="28"/>
        <v>285</v>
      </c>
    </row>
    <row r="397" spans="1:15" x14ac:dyDescent="0.2">
      <c r="A397" s="189">
        <f>IF('Daily Series'!B401=0,NA(),'Daily Series'!B401)</f>
        <v>44682</v>
      </c>
      <c r="B397" s="190">
        <f>IF(ISERROR(A397),NA(),'Daily Series'!E401)</f>
        <v>12494</v>
      </c>
      <c r="C397" s="193">
        <f t="shared" si="26"/>
        <v>12735.571428571429</v>
      </c>
      <c r="E397" s="189" t="e">
        <f>IF('Weekly Series'!B397=0,NA(),'Weekly Series'!B397)</f>
        <v>#N/A</v>
      </c>
      <c r="F397" s="193" t="e">
        <f>IF(ISERROR($E397),NA(),'Weekly Series'!C397)</f>
        <v>#N/A</v>
      </c>
      <c r="G397" s="193" t="e">
        <f>IF(ISERROR($E397),NA(),'Weekly Series'!D397)</f>
        <v>#N/A</v>
      </c>
      <c r="H397" s="193" t="e">
        <f>IF(ISERROR($E397),NA(),'Weekly Series'!E397)</f>
        <v>#N/A</v>
      </c>
      <c r="J397" s="190">
        <f>IF(ISERROR(A397),NA(),'Daily Series'!P401)</f>
        <v>347</v>
      </c>
      <c r="K397" s="190">
        <f>IF(ISERROR(A397),NA(),'Daily Series'!Q401)</f>
        <v>154</v>
      </c>
      <c r="L397" s="190">
        <f>IF(ISERROR(A397),NA(),'Daily Series'!R401)</f>
        <v>124</v>
      </c>
      <c r="M397" s="193">
        <f t="shared" si="27"/>
        <v>803.28571428571433</v>
      </c>
      <c r="N397" s="193">
        <f t="shared" si="25"/>
        <v>371.71428571428572</v>
      </c>
      <c r="O397" s="193">
        <f t="shared" si="28"/>
        <v>289.71428571428572</v>
      </c>
    </row>
    <row r="398" spans="1:15" x14ac:dyDescent="0.2">
      <c r="A398" s="189">
        <f>IF('Daily Series'!B402=0,NA(),'Daily Series'!B402)</f>
        <v>44683</v>
      </c>
      <c r="B398" s="190">
        <f>IF(ISERROR(A398),NA(),'Daily Series'!E402)</f>
        <v>12099</v>
      </c>
      <c r="C398" s="193">
        <f t="shared" si="26"/>
        <v>12623.714285714286</v>
      </c>
      <c r="E398" s="189" t="e">
        <f>IF('Weekly Series'!B398=0,NA(),'Weekly Series'!B398)</f>
        <v>#N/A</v>
      </c>
      <c r="F398" s="193" t="e">
        <f>IF(ISERROR($E398),NA(),'Weekly Series'!C398)</f>
        <v>#N/A</v>
      </c>
      <c r="G398" s="193" t="e">
        <f>IF(ISERROR($E398),NA(),'Weekly Series'!D398)</f>
        <v>#N/A</v>
      </c>
      <c r="H398" s="193" t="e">
        <f>IF(ISERROR($E398),NA(),'Weekly Series'!E398)</f>
        <v>#N/A</v>
      </c>
      <c r="J398" s="190">
        <f>IF(ISERROR(A398),NA(),'Daily Series'!P402)</f>
        <v>354</v>
      </c>
      <c r="K398" s="190">
        <f>IF(ISERROR(A398),NA(),'Daily Series'!Q402)</f>
        <v>167</v>
      </c>
      <c r="L398" s="190">
        <f>IF(ISERROR(A398),NA(),'Daily Series'!R402)</f>
        <v>123</v>
      </c>
      <c r="M398" s="193">
        <f t="shared" si="27"/>
        <v>740</v>
      </c>
      <c r="N398" s="193">
        <f t="shared" si="25"/>
        <v>343.71428571428572</v>
      </c>
      <c r="O398" s="193">
        <f t="shared" si="28"/>
        <v>263.57142857142856</v>
      </c>
    </row>
    <row r="399" spans="1:15" x14ac:dyDescent="0.2">
      <c r="A399" s="189">
        <f>IF('Daily Series'!B403=0,NA(),'Daily Series'!B403)</f>
        <v>44684</v>
      </c>
      <c r="B399" s="190">
        <f>IF(ISERROR(A399),NA(),'Daily Series'!E403)</f>
        <v>12297</v>
      </c>
      <c r="C399" s="193">
        <f t="shared" si="26"/>
        <v>12529</v>
      </c>
      <c r="E399" s="189" t="e">
        <f>IF('Weekly Series'!B399=0,NA(),'Weekly Series'!B399)</f>
        <v>#N/A</v>
      </c>
      <c r="F399" s="193" t="e">
        <f>IF(ISERROR($E399),NA(),'Weekly Series'!C399)</f>
        <v>#N/A</v>
      </c>
      <c r="G399" s="193" t="e">
        <f>IF(ISERROR($E399),NA(),'Weekly Series'!D399)</f>
        <v>#N/A</v>
      </c>
      <c r="H399" s="193" t="e">
        <f>IF(ISERROR($E399),NA(),'Weekly Series'!E399)</f>
        <v>#N/A</v>
      </c>
      <c r="J399" s="190">
        <f>IF(ISERROR(A399),NA(),'Daily Series'!P403)</f>
        <v>765</v>
      </c>
      <c r="K399" s="190">
        <f>IF(ISERROR(A399),NA(),'Daily Series'!Q403)</f>
        <v>318</v>
      </c>
      <c r="L399" s="190">
        <f>IF(ISERROR(A399),NA(),'Daily Series'!R403)</f>
        <v>269</v>
      </c>
      <c r="M399" s="193">
        <f t="shared" si="27"/>
        <v>711.28571428571433</v>
      </c>
      <c r="N399" s="193">
        <f t="shared" si="25"/>
        <v>325.42857142857144</v>
      </c>
      <c r="O399" s="193">
        <f t="shared" si="28"/>
        <v>246.71428571428572</v>
      </c>
    </row>
    <row r="400" spans="1:15" x14ac:dyDescent="0.2">
      <c r="A400" s="189">
        <f>IF('Daily Series'!B404=0,NA(),'Daily Series'!B404)</f>
        <v>44685</v>
      </c>
      <c r="B400" s="190">
        <f>IF(ISERROR(A400),NA(),'Daily Series'!E404)</f>
        <v>12789</v>
      </c>
      <c r="C400" s="193">
        <f t="shared" si="26"/>
        <v>12488.142857142857</v>
      </c>
      <c r="E400" s="189" t="e">
        <f>IF('Weekly Series'!B400=0,NA(),'Weekly Series'!B400)</f>
        <v>#N/A</v>
      </c>
      <c r="F400" s="193" t="e">
        <f>IF(ISERROR($E400),NA(),'Weekly Series'!C400)</f>
        <v>#N/A</v>
      </c>
      <c r="G400" s="193" t="e">
        <f>IF(ISERROR($E400),NA(),'Weekly Series'!D400)</f>
        <v>#N/A</v>
      </c>
      <c r="H400" s="193" t="e">
        <f>IF(ISERROR($E400),NA(),'Weekly Series'!E400)</f>
        <v>#N/A</v>
      </c>
      <c r="J400" s="190">
        <f>IF(ISERROR(A400),NA(),'Daily Series'!P404)</f>
        <v>1012</v>
      </c>
      <c r="K400" s="190">
        <f>IF(ISERROR(A400),NA(),'Daily Series'!Q404)</f>
        <v>369</v>
      </c>
      <c r="L400" s="190">
        <f>IF(ISERROR(A400),NA(),'Daily Series'!R404)</f>
        <v>339</v>
      </c>
      <c r="M400" s="193">
        <f t="shared" si="27"/>
        <v>712.85714285714289</v>
      </c>
      <c r="N400" s="193">
        <f t="shared" si="25"/>
        <v>311.57142857142856</v>
      </c>
      <c r="O400" s="193">
        <f t="shared" si="28"/>
        <v>242.14285714285714</v>
      </c>
    </row>
    <row r="401" spans="1:15" x14ac:dyDescent="0.2">
      <c r="A401" s="189">
        <f>IF('Daily Series'!B405=0,NA(),'Daily Series'!B405)</f>
        <v>44686</v>
      </c>
      <c r="B401" s="190">
        <f>IF(ISERROR(A401),NA(),'Daily Series'!E405)</f>
        <v>12152</v>
      </c>
      <c r="C401" s="193">
        <f t="shared" si="26"/>
        <v>12461.571428571429</v>
      </c>
      <c r="E401" s="189" t="e">
        <f>IF('Weekly Series'!B401=0,NA(),'Weekly Series'!B401)</f>
        <v>#N/A</v>
      </c>
      <c r="F401" s="193" t="e">
        <f>IF(ISERROR($E401),NA(),'Weekly Series'!C401)</f>
        <v>#N/A</v>
      </c>
      <c r="G401" s="193" t="e">
        <f>IF(ISERROR($E401),NA(),'Weekly Series'!D401)</f>
        <v>#N/A</v>
      </c>
      <c r="H401" s="193" t="e">
        <f>IF(ISERROR($E401),NA(),'Weekly Series'!E401)</f>
        <v>#N/A</v>
      </c>
      <c r="J401" s="190">
        <f>IF(ISERROR(A401),NA(),'Daily Series'!P405)</f>
        <v>970</v>
      </c>
      <c r="K401" s="190">
        <f>IF(ISERROR(A401),NA(),'Daily Series'!Q405)</f>
        <v>428</v>
      </c>
      <c r="L401" s="190">
        <f>IF(ISERROR(A401),NA(),'Daily Series'!R405)</f>
        <v>433</v>
      </c>
      <c r="M401" s="193">
        <f t="shared" si="27"/>
        <v>708.28571428571433</v>
      </c>
      <c r="N401" s="193">
        <f t="shared" si="25"/>
        <v>305.57142857142856</v>
      </c>
      <c r="O401" s="193">
        <f t="shared" si="28"/>
        <v>249.85714285714286</v>
      </c>
    </row>
    <row r="402" spans="1:15" x14ac:dyDescent="0.2">
      <c r="A402" s="189">
        <f>IF('Daily Series'!B406=0,NA(),'Daily Series'!B406)</f>
        <v>44687</v>
      </c>
      <c r="B402" s="190">
        <f>IF(ISERROR(A402),NA(),'Daily Series'!E406)</f>
        <v>12559</v>
      </c>
      <c r="C402" s="193">
        <f t="shared" si="26"/>
        <v>12424.285714285714</v>
      </c>
      <c r="E402" s="189" t="e">
        <f>IF('Weekly Series'!B402=0,NA(),'Weekly Series'!B402)</f>
        <v>#N/A</v>
      </c>
      <c r="F402" s="193" t="e">
        <f>IF(ISERROR($E402),NA(),'Weekly Series'!C402)</f>
        <v>#N/A</v>
      </c>
      <c r="G402" s="193" t="e">
        <f>IF(ISERROR($E402),NA(),'Weekly Series'!D402)</f>
        <v>#N/A</v>
      </c>
      <c r="H402" s="193" t="e">
        <f>IF(ISERROR($E402),NA(),'Weekly Series'!E402)</f>
        <v>#N/A</v>
      </c>
      <c r="J402" s="190">
        <f>IF(ISERROR(A402),NA(),'Daily Series'!P406)</f>
        <v>967</v>
      </c>
      <c r="K402" s="190">
        <f>IF(ISERROR(A402),NA(),'Daily Series'!Q406)</f>
        <v>437</v>
      </c>
      <c r="L402" s="190">
        <f>IF(ISERROR(A402),NA(),'Daily Series'!R406)</f>
        <v>372</v>
      </c>
      <c r="M402" s="193">
        <f t="shared" si="27"/>
        <v>703.57142857142856</v>
      </c>
      <c r="N402" s="193">
        <f t="shared" si="25"/>
        <v>303.57142857142856</v>
      </c>
      <c r="O402" s="193">
        <f t="shared" si="28"/>
        <v>260</v>
      </c>
    </row>
    <row r="403" spans="1:15" x14ac:dyDescent="0.2">
      <c r="A403" s="189">
        <f>IF('Daily Series'!B407=0,NA(),'Daily Series'!B407)</f>
        <v>44688</v>
      </c>
      <c r="B403" s="190">
        <f>IF(ISERROR(A403),NA(),'Daily Series'!E407)</f>
        <v>12371</v>
      </c>
      <c r="C403" s="193">
        <f t="shared" si="26"/>
        <v>12394.428571428571</v>
      </c>
      <c r="E403" s="189" t="e">
        <f>IF('Weekly Series'!B403=0,NA(),'Weekly Series'!B403)</f>
        <v>#N/A</v>
      </c>
      <c r="F403" s="193" t="e">
        <f>IF(ISERROR($E403),NA(),'Weekly Series'!C403)</f>
        <v>#N/A</v>
      </c>
      <c r="G403" s="193" t="e">
        <f>IF(ISERROR($E403),NA(),'Weekly Series'!D403)</f>
        <v>#N/A</v>
      </c>
      <c r="H403" s="193" t="e">
        <f>IF(ISERROR($E403),NA(),'Weekly Series'!E403)</f>
        <v>#N/A</v>
      </c>
      <c r="J403" s="190">
        <f>IF(ISERROR(A403),NA(),'Daily Series'!P407)</f>
        <v>491</v>
      </c>
      <c r="K403" s="190">
        <f>IF(ISERROR(A403),NA(),'Daily Series'!Q407)</f>
        <v>253</v>
      </c>
      <c r="L403" s="190">
        <f>IF(ISERROR(A403),NA(),'Daily Series'!R407)</f>
        <v>148</v>
      </c>
      <c r="M403" s="193">
        <f t="shared" si="27"/>
        <v>700.85714285714289</v>
      </c>
      <c r="N403" s="193">
        <f t="shared" si="25"/>
        <v>303.71428571428572</v>
      </c>
      <c r="O403" s="193">
        <f t="shared" si="28"/>
        <v>258.28571428571428</v>
      </c>
    </row>
    <row r="404" spans="1:15" x14ac:dyDescent="0.2">
      <c r="A404" s="189">
        <f>IF('Daily Series'!B408=0,NA(),'Daily Series'!B408)</f>
        <v>44689</v>
      </c>
      <c r="B404" s="190">
        <f>IF(ISERROR(A404),NA(),'Daily Series'!E408)</f>
        <v>12618</v>
      </c>
      <c r="C404" s="193">
        <f t="shared" si="26"/>
        <v>12412.142857142857</v>
      </c>
      <c r="E404" s="189" t="e">
        <f>IF('Weekly Series'!B404=0,NA(),'Weekly Series'!B404)</f>
        <v>#N/A</v>
      </c>
      <c r="F404" s="193" t="e">
        <f>IF(ISERROR($E404),NA(),'Weekly Series'!C404)</f>
        <v>#N/A</v>
      </c>
      <c r="G404" s="193" t="e">
        <f>IF(ISERROR($E404),NA(),'Weekly Series'!D404)</f>
        <v>#N/A</v>
      </c>
      <c r="H404" s="193" t="e">
        <f>IF(ISERROR($E404),NA(),'Weekly Series'!E404)</f>
        <v>#N/A</v>
      </c>
      <c r="J404" s="190">
        <f>IF(ISERROR(A404),NA(),'Daily Series'!P408)</f>
        <v>325</v>
      </c>
      <c r="K404" s="190">
        <f>IF(ISERROR(A404),NA(),'Daily Series'!Q408)</f>
        <v>129</v>
      </c>
      <c r="L404" s="190">
        <f>IF(ISERROR(A404),NA(),'Daily Series'!R408)</f>
        <v>73</v>
      </c>
      <c r="M404" s="193">
        <f t="shared" si="27"/>
        <v>697.71428571428567</v>
      </c>
      <c r="N404" s="193">
        <f t="shared" si="25"/>
        <v>300.14285714285717</v>
      </c>
      <c r="O404" s="193">
        <f t="shared" si="28"/>
        <v>251</v>
      </c>
    </row>
    <row r="405" spans="1:15" x14ac:dyDescent="0.2">
      <c r="A405" s="189">
        <f>IF('Daily Series'!B409=0,NA(),'Daily Series'!B409)</f>
        <v>44690</v>
      </c>
      <c r="B405" s="190">
        <f>IF(ISERROR(A405),NA(),'Daily Series'!E409)</f>
        <v>12414</v>
      </c>
      <c r="C405" s="193">
        <f t="shared" si="26"/>
        <v>12457.142857142857</v>
      </c>
      <c r="E405" s="189" t="e">
        <f>IF('Weekly Series'!B405=0,NA(),'Weekly Series'!B405)</f>
        <v>#N/A</v>
      </c>
      <c r="F405" s="193" t="e">
        <f>IF(ISERROR($E405),NA(),'Weekly Series'!C405)</f>
        <v>#N/A</v>
      </c>
      <c r="G405" s="193" t="e">
        <f>IF(ISERROR($E405),NA(),'Weekly Series'!D405)</f>
        <v>#N/A</v>
      </c>
      <c r="H405" s="193" t="e">
        <f>IF(ISERROR($E405),NA(),'Weekly Series'!E405)</f>
        <v>#N/A</v>
      </c>
      <c r="J405" s="190">
        <f>IF(ISERROR(A405),NA(),'Daily Series'!P409)</f>
        <v>864</v>
      </c>
      <c r="K405" s="190">
        <f>IF(ISERROR(A405),NA(),'Daily Series'!Q409)</f>
        <v>307</v>
      </c>
      <c r="L405" s="190">
        <f>IF(ISERROR(A405),NA(),'Daily Series'!R409)</f>
        <v>282</v>
      </c>
      <c r="M405" s="193">
        <f t="shared" si="27"/>
        <v>770.57142857142856</v>
      </c>
      <c r="N405" s="193">
        <f t="shared" si="25"/>
        <v>320.14285714285717</v>
      </c>
      <c r="O405" s="193">
        <f t="shared" si="28"/>
        <v>273.71428571428572</v>
      </c>
    </row>
    <row r="406" spans="1:15" x14ac:dyDescent="0.2">
      <c r="A406" s="189">
        <f>IF('Daily Series'!B410=0,NA(),'Daily Series'!B410)</f>
        <v>44691</v>
      </c>
      <c r="B406" s="190">
        <f>IF(ISERROR(A406),NA(),'Daily Series'!E410)</f>
        <v>12692</v>
      </c>
      <c r="C406" s="193">
        <f t="shared" si="26"/>
        <v>12513.571428571429</v>
      </c>
      <c r="E406" s="189" t="e">
        <f>IF('Weekly Series'!B406=0,NA(),'Weekly Series'!B406)</f>
        <v>#N/A</v>
      </c>
      <c r="F406" s="193" t="e">
        <f>IF(ISERROR($E406),NA(),'Weekly Series'!C406)</f>
        <v>#N/A</v>
      </c>
      <c r="G406" s="193" t="e">
        <f>IF(ISERROR($E406),NA(),'Weekly Series'!D406)</f>
        <v>#N/A</v>
      </c>
      <c r="H406" s="193" t="e">
        <f>IF(ISERROR($E406),NA(),'Weekly Series'!E406)</f>
        <v>#N/A</v>
      </c>
      <c r="J406" s="190">
        <f>IF(ISERROR(A406),NA(),'Daily Series'!P410)</f>
        <v>995</v>
      </c>
      <c r="K406" s="190">
        <f>IF(ISERROR(A406),NA(),'Daily Series'!Q410)</f>
        <v>449</v>
      </c>
      <c r="L406" s="190">
        <f>IF(ISERROR(A406),NA(),'Daily Series'!R410)</f>
        <v>400</v>
      </c>
      <c r="M406" s="193">
        <f t="shared" si="27"/>
        <v>803.42857142857144</v>
      </c>
      <c r="N406" s="193">
        <f t="shared" si="25"/>
        <v>338.85714285714283</v>
      </c>
      <c r="O406" s="193">
        <f t="shared" si="28"/>
        <v>292.42857142857144</v>
      </c>
    </row>
    <row r="407" spans="1:15" x14ac:dyDescent="0.2">
      <c r="A407" s="189">
        <f>IF('Daily Series'!B411=0,NA(),'Daily Series'!B411)</f>
        <v>44692</v>
      </c>
      <c r="B407" s="190">
        <f>IF(ISERROR(A407),NA(),'Daily Series'!E411)</f>
        <v>12620</v>
      </c>
      <c r="C407" s="193">
        <f t="shared" si="26"/>
        <v>12489.428571428571</v>
      </c>
      <c r="E407" s="189" t="e">
        <f>IF('Weekly Series'!B407=0,NA(),'Weekly Series'!B407)</f>
        <v>#N/A</v>
      </c>
      <c r="F407" s="193" t="e">
        <f>IF(ISERROR($E407),NA(),'Weekly Series'!C407)</f>
        <v>#N/A</v>
      </c>
      <c r="G407" s="193" t="e">
        <f>IF(ISERROR($E407),NA(),'Weekly Series'!D407)</f>
        <v>#N/A</v>
      </c>
      <c r="H407" s="193" t="e">
        <f>IF(ISERROR($E407),NA(),'Weekly Series'!E407)</f>
        <v>#N/A</v>
      </c>
      <c r="J407" s="190">
        <f>IF(ISERROR(A407),NA(),'Daily Series'!P411)</f>
        <v>999</v>
      </c>
      <c r="K407" s="190">
        <f>IF(ISERROR(A407),NA(),'Daily Series'!Q411)</f>
        <v>422</v>
      </c>
      <c r="L407" s="190">
        <f>IF(ISERROR(A407),NA(),'Daily Series'!R411)</f>
        <v>350</v>
      </c>
      <c r="M407" s="193">
        <f t="shared" si="27"/>
        <v>801.57142857142856</v>
      </c>
      <c r="N407" s="193">
        <f t="shared" si="25"/>
        <v>346.42857142857144</v>
      </c>
      <c r="O407" s="193">
        <f t="shared" si="28"/>
        <v>294</v>
      </c>
    </row>
    <row r="408" spans="1:15" x14ac:dyDescent="0.2">
      <c r="A408" s="189">
        <f>IF('Daily Series'!B412=0,NA(),'Daily Series'!B412)</f>
        <v>44693</v>
      </c>
      <c r="B408" s="190">
        <f>IF(ISERROR(A408),NA(),'Daily Series'!E412)</f>
        <v>12583</v>
      </c>
      <c r="C408" s="193">
        <f t="shared" si="26"/>
        <v>12551</v>
      </c>
      <c r="E408" s="189" t="e">
        <f>IF('Weekly Series'!B408=0,NA(),'Weekly Series'!B408)</f>
        <v>#N/A</v>
      </c>
      <c r="F408" s="193" t="e">
        <f>IF(ISERROR($E408),NA(),'Weekly Series'!C408)</f>
        <v>#N/A</v>
      </c>
      <c r="G408" s="193" t="e">
        <f>IF(ISERROR($E408),NA(),'Weekly Series'!D408)</f>
        <v>#N/A</v>
      </c>
      <c r="H408" s="193" t="e">
        <f>IF(ISERROR($E408),NA(),'Weekly Series'!E408)</f>
        <v>#N/A</v>
      </c>
      <c r="J408" s="190">
        <f>IF(ISERROR(A408),NA(),'Daily Series'!P412)</f>
        <v>963</v>
      </c>
      <c r="K408" s="190">
        <f>IF(ISERROR(A408),NA(),'Daily Series'!Q412)</f>
        <v>446</v>
      </c>
      <c r="L408" s="190">
        <f>IF(ISERROR(A408),NA(),'Daily Series'!R412)</f>
        <v>386</v>
      </c>
      <c r="M408" s="193">
        <f t="shared" si="27"/>
        <v>800.57142857142856</v>
      </c>
      <c r="N408" s="193">
        <f t="shared" si="25"/>
        <v>349</v>
      </c>
      <c r="O408" s="193">
        <f t="shared" si="28"/>
        <v>287.28571428571428</v>
      </c>
    </row>
    <row r="409" spans="1:15" x14ac:dyDescent="0.2">
      <c r="A409" s="189">
        <f>IF('Daily Series'!B413=0,NA(),'Daily Series'!B413)</f>
        <v>44694</v>
      </c>
      <c r="B409" s="190">
        <f>IF(ISERROR(A409),NA(),'Daily Series'!E413)</f>
        <v>12199</v>
      </c>
      <c r="C409" s="193">
        <f t="shared" si="26"/>
        <v>12499.571428571429</v>
      </c>
      <c r="E409" s="189" t="e">
        <f>IF('Weekly Series'!B409=0,NA(),'Weekly Series'!B409)</f>
        <v>#N/A</v>
      </c>
      <c r="F409" s="193" t="e">
        <f>IF(ISERROR($E409),NA(),'Weekly Series'!C409)</f>
        <v>#N/A</v>
      </c>
      <c r="G409" s="193" t="e">
        <f>IF(ISERROR($E409),NA(),'Weekly Series'!D409)</f>
        <v>#N/A</v>
      </c>
      <c r="H409" s="193" t="e">
        <f>IF(ISERROR($E409),NA(),'Weekly Series'!E409)</f>
        <v>#N/A</v>
      </c>
      <c r="J409" s="190">
        <f>IF(ISERROR(A409),NA(),'Daily Series'!P413)</f>
        <v>950</v>
      </c>
      <c r="K409" s="190">
        <f>IF(ISERROR(A409),NA(),'Daily Series'!Q413)</f>
        <v>385</v>
      </c>
      <c r="L409" s="190">
        <f>IF(ISERROR(A409),NA(),'Daily Series'!R413)</f>
        <v>305</v>
      </c>
      <c r="M409" s="193">
        <f t="shared" si="27"/>
        <v>798.14285714285711</v>
      </c>
      <c r="N409" s="193">
        <f t="shared" ref="N409:N472" si="29">AVERAGE(K403:K409)</f>
        <v>341.57142857142856</v>
      </c>
      <c r="O409" s="193">
        <f t="shared" si="28"/>
        <v>277.71428571428572</v>
      </c>
    </row>
    <row r="410" spans="1:15" x14ac:dyDescent="0.2">
      <c r="A410" s="189">
        <f>IF('Daily Series'!B414=0,NA(),'Daily Series'!B414)</f>
        <v>44695</v>
      </c>
      <c r="B410" s="190">
        <f>IF(ISERROR(A410),NA(),'Daily Series'!E414)</f>
        <v>11949</v>
      </c>
      <c r="C410" s="193">
        <f t="shared" si="26"/>
        <v>12439.285714285714</v>
      </c>
      <c r="E410" s="189" t="e">
        <f>IF('Weekly Series'!B410=0,NA(),'Weekly Series'!B410)</f>
        <v>#N/A</v>
      </c>
      <c r="F410" s="193" t="e">
        <f>IF(ISERROR($E410),NA(),'Weekly Series'!C410)</f>
        <v>#N/A</v>
      </c>
      <c r="G410" s="193" t="e">
        <f>IF(ISERROR($E410),NA(),'Weekly Series'!D410)</f>
        <v>#N/A</v>
      </c>
      <c r="H410" s="193" t="e">
        <f>IF(ISERROR($E410),NA(),'Weekly Series'!E410)</f>
        <v>#N/A</v>
      </c>
      <c r="J410" s="190">
        <f>IF(ISERROR(A410),NA(),'Daily Series'!P414)</f>
        <v>440</v>
      </c>
      <c r="K410" s="190">
        <f>IF(ISERROR(A410),NA(),'Daily Series'!Q414)</f>
        <v>191</v>
      </c>
      <c r="L410" s="190">
        <f>IF(ISERROR(A410),NA(),'Daily Series'!R414)</f>
        <v>152</v>
      </c>
      <c r="M410" s="193">
        <f t="shared" si="27"/>
        <v>790.85714285714289</v>
      </c>
      <c r="N410" s="193">
        <f t="shared" si="29"/>
        <v>332.71428571428572</v>
      </c>
      <c r="O410" s="193">
        <f t="shared" si="28"/>
        <v>278.28571428571428</v>
      </c>
    </row>
    <row r="411" spans="1:15" x14ac:dyDescent="0.2">
      <c r="A411" s="189">
        <f>IF('Daily Series'!B415=0,NA(),'Daily Series'!B415)</f>
        <v>44696</v>
      </c>
      <c r="B411" s="190">
        <f>IF(ISERROR(A411),NA(),'Daily Series'!E415)</f>
        <v>12387</v>
      </c>
      <c r="C411" s="193">
        <f t="shared" si="26"/>
        <v>12406.285714285714</v>
      </c>
      <c r="E411" s="189" t="e">
        <f>IF('Weekly Series'!B411=0,NA(),'Weekly Series'!B411)</f>
        <v>#N/A</v>
      </c>
      <c r="F411" s="193" t="e">
        <f>IF(ISERROR($E411),NA(),'Weekly Series'!C411)</f>
        <v>#N/A</v>
      </c>
      <c r="G411" s="193" t="e">
        <f>IF(ISERROR($E411),NA(),'Weekly Series'!D411)</f>
        <v>#N/A</v>
      </c>
      <c r="H411" s="193" t="e">
        <f>IF(ISERROR($E411),NA(),'Weekly Series'!E411)</f>
        <v>#N/A</v>
      </c>
      <c r="J411" s="190">
        <f>IF(ISERROR(A411),NA(),'Daily Series'!P415)</f>
        <v>303</v>
      </c>
      <c r="K411" s="190">
        <f>IF(ISERROR(A411),NA(),'Daily Series'!Q415)</f>
        <v>137</v>
      </c>
      <c r="L411" s="190">
        <f>IF(ISERROR(A411),NA(),'Daily Series'!R415)</f>
        <v>69</v>
      </c>
      <c r="M411" s="193">
        <f t="shared" si="27"/>
        <v>787.71428571428567</v>
      </c>
      <c r="N411" s="193">
        <f t="shared" si="29"/>
        <v>333.85714285714283</v>
      </c>
      <c r="O411" s="193">
        <f t="shared" si="28"/>
        <v>277.71428571428572</v>
      </c>
    </row>
    <row r="412" spans="1:15" x14ac:dyDescent="0.2">
      <c r="A412" s="189">
        <f>IF('Daily Series'!B416=0,NA(),'Daily Series'!B416)</f>
        <v>44697</v>
      </c>
      <c r="B412" s="190">
        <f>IF(ISERROR(A412),NA(),'Daily Series'!E416)</f>
        <v>12131</v>
      </c>
      <c r="C412" s="193">
        <f t="shared" si="26"/>
        <v>12365.857142857143</v>
      </c>
      <c r="E412" s="189" t="e">
        <f>IF('Weekly Series'!B412=0,NA(),'Weekly Series'!B412)</f>
        <v>#N/A</v>
      </c>
      <c r="F412" s="193" t="e">
        <f>IF(ISERROR($E412),NA(),'Weekly Series'!C412)</f>
        <v>#N/A</v>
      </c>
      <c r="G412" s="193" t="e">
        <f>IF(ISERROR($E412),NA(),'Weekly Series'!D412)</f>
        <v>#N/A</v>
      </c>
      <c r="H412" s="193" t="e">
        <f>IF(ISERROR($E412),NA(),'Weekly Series'!E412)</f>
        <v>#N/A</v>
      </c>
      <c r="J412" s="190">
        <f>IF(ISERROR(A412),NA(),'Daily Series'!P416)</f>
        <v>827</v>
      </c>
      <c r="K412" s="190">
        <f>IF(ISERROR(A412),NA(),'Daily Series'!Q416)</f>
        <v>329</v>
      </c>
      <c r="L412" s="190">
        <f>IF(ISERROR(A412),NA(),'Daily Series'!R416)</f>
        <v>306</v>
      </c>
      <c r="M412" s="193">
        <f t="shared" si="27"/>
        <v>782.42857142857144</v>
      </c>
      <c r="N412" s="193">
        <f t="shared" si="29"/>
        <v>337</v>
      </c>
      <c r="O412" s="193">
        <f t="shared" si="28"/>
        <v>281.14285714285717</v>
      </c>
    </row>
    <row r="413" spans="1:15" x14ac:dyDescent="0.2">
      <c r="A413" s="189">
        <f>IF('Daily Series'!B417=0,NA(),'Daily Series'!B417)</f>
        <v>44698</v>
      </c>
      <c r="B413" s="190">
        <f>IF(ISERROR(A413),NA(),'Daily Series'!E417)</f>
        <v>12337</v>
      </c>
      <c r="C413" s="193">
        <f t="shared" si="26"/>
        <v>12315.142857142857</v>
      </c>
      <c r="E413" s="189" t="e">
        <f>IF('Weekly Series'!B413=0,NA(),'Weekly Series'!B413)</f>
        <v>#N/A</v>
      </c>
      <c r="F413" s="193" t="e">
        <f>IF(ISERROR($E413),NA(),'Weekly Series'!C413)</f>
        <v>#N/A</v>
      </c>
      <c r="G413" s="193" t="e">
        <f>IF(ISERROR($E413),NA(),'Weekly Series'!D413)</f>
        <v>#N/A</v>
      </c>
      <c r="H413" s="193" t="e">
        <f>IF(ISERROR($E413),NA(),'Weekly Series'!E413)</f>
        <v>#N/A</v>
      </c>
      <c r="J413" s="190">
        <f>IF(ISERROR(A413),NA(),'Daily Series'!P417)</f>
        <v>1041</v>
      </c>
      <c r="K413" s="190">
        <f>IF(ISERROR(A413),NA(),'Daily Series'!Q417)</f>
        <v>438</v>
      </c>
      <c r="L413" s="190">
        <f>IF(ISERROR(A413),NA(),'Daily Series'!R417)</f>
        <v>350</v>
      </c>
      <c r="M413" s="193">
        <f t="shared" si="27"/>
        <v>789</v>
      </c>
      <c r="N413" s="193">
        <f t="shared" si="29"/>
        <v>335.42857142857144</v>
      </c>
      <c r="O413" s="193">
        <f t="shared" si="28"/>
        <v>274</v>
      </c>
    </row>
    <row r="414" spans="1:15" x14ac:dyDescent="0.2">
      <c r="A414" s="189">
        <f>IF('Daily Series'!B418=0,NA(),'Daily Series'!B418)</f>
        <v>44699</v>
      </c>
      <c r="B414" s="190">
        <f>IF(ISERROR(A414),NA(),'Daily Series'!E418)</f>
        <v>12269</v>
      </c>
      <c r="C414" s="193">
        <f t="shared" si="26"/>
        <v>12265</v>
      </c>
      <c r="E414" s="189" t="e">
        <f>IF('Weekly Series'!B414=0,NA(),'Weekly Series'!B414)</f>
        <v>#N/A</v>
      </c>
      <c r="F414" s="193" t="e">
        <f>IF(ISERROR($E414),NA(),'Weekly Series'!C414)</f>
        <v>#N/A</v>
      </c>
      <c r="G414" s="193" t="e">
        <f>IF(ISERROR($E414),NA(),'Weekly Series'!D414)</f>
        <v>#N/A</v>
      </c>
      <c r="H414" s="193" t="e">
        <f>IF(ISERROR($E414),NA(),'Weekly Series'!E414)</f>
        <v>#N/A</v>
      </c>
      <c r="J414" s="190">
        <f>IF(ISERROR(A414),NA(),'Daily Series'!P418)</f>
        <v>1075</v>
      </c>
      <c r="K414" s="190">
        <f>IF(ISERROR(A414),NA(),'Daily Series'!Q418)</f>
        <v>465</v>
      </c>
      <c r="L414" s="190">
        <f>IF(ISERROR(A414),NA(),'Daily Series'!R418)</f>
        <v>387</v>
      </c>
      <c r="M414" s="193">
        <f t="shared" si="27"/>
        <v>799.85714285714289</v>
      </c>
      <c r="N414" s="193">
        <f t="shared" si="29"/>
        <v>341.57142857142856</v>
      </c>
      <c r="O414" s="193">
        <f t="shared" si="28"/>
        <v>279.28571428571428</v>
      </c>
    </row>
    <row r="415" spans="1:15" x14ac:dyDescent="0.2">
      <c r="A415" s="189">
        <f>IF('Daily Series'!B419=0,NA(),'Daily Series'!B419)</f>
        <v>44700</v>
      </c>
      <c r="B415" s="190">
        <f>IF(ISERROR(A415),NA(),'Daily Series'!E419)</f>
        <v>12410</v>
      </c>
      <c r="C415" s="193">
        <f t="shared" si="26"/>
        <v>12240.285714285714</v>
      </c>
      <c r="E415" s="189" t="e">
        <f>IF('Weekly Series'!B415=0,NA(),'Weekly Series'!B415)</f>
        <v>#N/A</v>
      </c>
      <c r="F415" s="193" t="e">
        <f>IF(ISERROR($E415),NA(),'Weekly Series'!C415)</f>
        <v>#N/A</v>
      </c>
      <c r="G415" s="193" t="e">
        <f>IF(ISERROR($E415),NA(),'Weekly Series'!D415)</f>
        <v>#N/A</v>
      </c>
      <c r="H415" s="193" t="e">
        <f>IF(ISERROR($E415),NA(),'Weekly Series'!E415)</f>
        <v>#N/A</v>
      </c>
      <c r="J415" s="190">
        <f>IF(ISERROR(A415),NA(),'Daily Series'!P419)</f>
        <v>902</v>
      </c>
      <c r="K415" s="190">
        <f>IF(ISERROR(A415),NA(),'Daily Series'!Q419)</f>
        <v>439</v>
      </c>
      <c r="L415" s="190">
        <f>IF(ISERROR(A415),NA(),'Daily Series'!R419)</f>
        <v>353</v>
      </c>
      <c r="M415" s="193">
        <f t="shared" si="27"/>
        <v>791.14285714285711</v>
      </c>
      <c r="N415" s="193">
        <f t="shared" si="29"/>
        <v>340.57142857142856</v>
      </c>
      <c r="O415" s="193">
        <f t="shared" si="28"/>
        <v>274.57142857142856</v>
      </c>
    </row>
    <row r="416" spans="1:15" x14ac:dyDescent="0.2">
      <c r="A416" s="189">
        <f>IF('Daily Series'!B420=0,NA(),'Daily Series'!B420)</f>
        <v>44701</v>
      </c>
      <c r="B416" s="190">
        <f>IF(ISERROR(A416),NA(),'Daily Series'!E420)</f>
        <v>12009</v>
      </c>
      <c r="C416" s="193">
        <f t="shared" si="26"/>
        <v>12213.142857142857</v>
      </c>
      <c r="E416" s="189" t="e">
        <f>IF('Weekly Series'!B416=0,NA(),'Weekly Series'!B416)</f>
        <v>#N/A</v>
      </c>
      <c r="F416" s="193" t="e">
        <f>IF(ISERROR($E416),NA(),'Weekly Series'!C416)</f>
        <v>#N/A</v>
      </c>
      <c r="G416" s="193" t="e">
        <f>IF(ISERROR($E416),NA(),'Weekly Series'!D416)</f>
        <v>#N/A</v>
      </c>
      <c r="H416" s="193" t="e">
        <f>IF(ISERROR($E416),NA(),'Weekly Series'!E416)</f>
        <v>#N/A</v>
      </c>
      <c r="J416" s="190">
        <f>IF(ISERROR(A416),NA(),'Daily Series'!P420)</f>
        <v>929</v>
      </c>
      <c r="K416" s="190">
        <f>IF(ISERROR(A416),NA(),'Daily Series'!Q420)</f>
        <v>413</v>
      </c>
      <c r="L416" s="190">
        <f>IF(ISERROR(A416),NA(),'Daily Series'!R420)</f>
        <v>335</v>
      </c>
      <c r="M416" s="193">
        <f t="shared" si="27"/>
        <v>788.14285714285711</v>
      </c>
      <c r="N416" s="193">
        <f t="shared" si="29"/>
        <v>344.57142857142856</v>
      </c>
      <c r="O416" s="193">
        <f t="shared" si="28"/>
        <v>278.85714285714283</v>
      </c>
    </row>
    <row r="417" spans="1:15" x14ac:dyDescent="0.2">
      <c r="A417" s="189">
        <f>IF('Daily Series'!B421=0,NA(),'Daily Series'!B421)</f>
        <v>44702</v>
      </c>
      <c r="B417" s="190">
        <f>IF(ISERROR(A417),NA(),'Daily Series'!E421)</f>
        <v>12067</v>
      </c>
      <c r="C417" s="193">
        <f t="shared" si="26"/>
        <v>12230</v>
      </c>
      <c r="E417" s="189" t="e">
        <f>IF('Weekly Series'!B417=0,NA(),'Weekly Series'!B417)</f>
        <v>#N/A</v>
      </c>
      <c r="F417" s="193" t="e">
        <f>IF(ISERROR($E417),NA(),'Weekly Series'!C417)</f>
        <v>#N/A</v>
      </c>
      <c r="G417" s="193" t="e">
        <f>IF(ISERROR($E417),NA(),'Weekly Series'!D417)</f>
        <v>#N/A</v>
      </c>
      <c r="H417" s="193" t="e">
        <f>IF(ISERROR($E417),NA(),'Weekly Series'!E417)</f>
        <v>#N/A</v>
      </c>
      <c r="J417" s="190">
        <f>IF(ISERROR(A417),NA(),'Daily Series'!P421)</f>
        <v>440</v>
      </c>
      <c r="K417" s="190">
        <f>IF(ISERROR(A417),NA(),'Daily Series'!Q421)</f>
        <v>194</v>
      </c>
      <c r="L417" s="190">
        <f>IF(ISERROR(A417),NA(),'Daily Series'!R421)</f>
        <v>140</v>
      </c>
      <c r="M417" s="193">
        <f t="shared" si="27"/>
        <v>788.14285714285711</v>
      </c>
      <c r="N417" s="193">
        <f t="shared" si="29"/>
        <v>345</v>
      </c>
      <c r="O417" s="193">
        <f t="shared" si="28"/>
        <v>277.14285714285717</v>
      </c>
    </row>
    <row r="418" spans="1:15" x14ac:dyDescent="0.2">
      <c r="A418" s="189">
        <f>IF('Daily Series'!B422=0,NA(),'Daily Series'!B422)</f>
        <v>44703</v>
      </c>
      <c r="B418" s="190">
        <f>IF(ISERROR(A418),NA(),'Daily Series'!E422)</f>
        <v>13010</v>
      </c>
      <c r="C418" s="193">
        <f t="shared" si="26"/>
        <v>12319</v>
      </c>
      <c r="E418" s="189" t="e">
        <f>IF('Weekly Series'!B418=0,NA(),'Weekly Series'!B418)</f>
        <v>#N/A</v>
      </c>
      <c r="F418" s="193" t="e">
        <f>IF(ISERROR($E418),NA(),'Weekly Series'!C418)</f>
        <v>#N/A</v>
      </c>
      <c r="G418" s="193" t="e">
        <f>IF(ISERROR($E418),NA(),'Weekly Series'!D418)</f>
        <v>#N/A</v>
      </c>
      <c r="H418" s="193" t="e">
        <f>IF(ISERROR($E418),NA(),'Weekly Series'!E418)</f>
        <v>#N/A</v>
      </c>
      <c r="J418" s="190">
        <f>IF(ISERROR(A418),NA(),'Daily Series'!P422)</f>
        <v>304</v>
      </c>
      <c r="K418" s="190">
        <f>IF(ISERROR(A418),NA(),'Daily Series'!Q422)</f>
        <v>134</v>
      </c>
      <c r="L418" s="190">
        <f>IF(ISERROR(A418),NA(),'Daily Series'!R422)</f>
        <v>91</v>
      </c>
      <c r="M418" s="193">
        <f t="shared" si="27"/>
        <v>788.28571428571433</v>
      </c>
      <c r="N418" s="193">
        <f t="shared" si="29"/>
        <v>344.57142857142856</v>
      </c>
      <c r="O418" s="193">
        <f t="shared" si="28"/>
        <v>280.28571428571428</v>
      </c>
    </row>
    <row r="419" spans="1:15" x14ac:dyDescent="0.2">
      <c r="A419" s="189">
        <f>IF('Daily Series'!B423=0,NA(),'Daily Series'!B423)</f>
        <v>44704</v>
      </c>
      <c r="B419" s="190">
        <f>IF(ISERROR(A419),NA(),'Daily Series'!E423)</f>
        <v>12006</v>
      </c>
      <c r="C419" s="193">
        <f t="shared" si="26"/>
        <v>12301.142857142857</v>
      </c>
      <c r="E419" s="189" t="e">
        <f>IF('Weekly Series'!B419=0,NA(),'Weekly Series'!B419)</f>
        <v>#N/A</v>
      </c>
      <c r="F419" s="193" t="e">
        <f>IF(ISERROR($E419),NA(),'Weekly Series'!C419)</f>
        <v>#N/A</v>
      </c>
      <c r="G419" s="193" t="e">
        <f>IF(ISERROR($E419),NA(),'Weekly Series'!D419)</f>
        <v>#N/A</v>
      </c>
      <c r="H419" s="193" t="e">
        <f>IF(ISERROR($E419),NA(),'Weekly Series'!E419)</f>
        <v>#N/A</v>
      </c>
      <c r="J419" s="190">
        <f>IF(ISERROR(A419),NA(),'Daily Series'!P423)</f>
        <v>801</v>
      </c>
      <c r="K419" s="190">
        <f>IF(ISERROR(A419),NA(),'Daily Series'!Q423)</f>
        <v>327</v>
      </c>
      <c r="L419" s="190">
        <f>IF(ISERROR(A419),NA(),'Daily Series'!R423)</f>
        <v>315</v>
      </c>
      <c r="M419" s="193">
        <f t="shared" si="27"/>
        <v>784.57142857142856</v>
      </c>
      <c r="N419" s="193">
        <f t="shared" si="29"/>
        <v>344.28571428571428</v>
      </c>
      <c r="O419" s="193">
        <f t="shared" si="28"/>
        <v>281.57142857142856</v>
      </c>
    </row>
    <row r="420" spans="1:15" x14ac:dyDescent="0.2">
      <c r="A420" s="189">
        <f>IF('Daily Series'!B424=0,NA(),'Daily Series'!B424)</f>
        <v>44705</v>
      </c>
      <c r="B420" s="190">
        <f>IF(ISERROR(A420),NA(),'Daily Series'!E424)</f>
        <v>12152</v>
      </c>
      <c r="C420" s="193">
        <f t="shared" si="26"/>
        <v>12274.714285714286</v>
      </c>
      <c r="E420" s="189" t="e">
        <f>IF('Weekly Series'!B420=0,NA(),'Weekly Series'!B420)</f>
        <v>#N/A</v>
      </c>
      <c r="F420" s="193" t="e">
        <f>IF(ISERROR($E420),NA(),'Weekly Series'!C420)</f>
        <v>#N/A</v>
      </c>
      <c r="G420" s="193" t="e">
        <f>IF(ISERROR($E420),NA(),'Weekly Series'!D420)</f>
        <v>#N/A</v>
      </c>
      <c r="H420" s="193" t="e">
        <f>IF(ISERROR($E420),NA(),'Weekly Series'!E420)</f>
        <v>#N/A</v>
      </c>
      <c r="J420" s="190">
        <f>IF(ISERROR(A420),NA(),'Daily Series'!P424)</f>
        <v>966</v>
      </c>
      <c r="K420" s="190">
        <f>IF(ISERROR(A420),NA(),'Daily Series'!Q424)</f>
        <v>402</v>
      </c>
      <c r="L420" s="190">
        <f>IF(ISERROR(A420),NA(),'Daily Series'!R424)</f>
        <v>345</v>
      </c>
      <c r="M420" s="193">
        <f t="shared" si="27"/>
        <v>773.85714285714289</v>
      </c>
      <c r="N420" s="193">
        <f t="shared" si="29"/>
        <v>339.14285714285717</v>
      </c>
      <c r="O420" s="193">
        <f t="shared" si="28"/>
        <v>280.85714285714283</v>
      </c>
    </row>
    <row r="421" spans="1:15" x14ac:dyDescent="0.2">
      <c r="A421" s="189">
        <f>IF('Daily Series'!B425=0,NA(),'Daily Series'!B425)</f>
        <v>44706</v>
      </c>
      <c r="B421" s="190">
        <f>IF(ISERROR(A421),NA(),'Daily Series'!E425)</f>
        <v>11798</v>
      </c>
      <c r="C421" s="193">
        <f t="shared" si="26"/>
        <v>12207.428571428571</v>
      </c>
      <c r="E421" s="189" t="e">
        <f>IF('Weekly Series'!B421=0,NA(),'Weekly Series'!B421)</f>
        <v>#N/A</v>
      </c>
      <c r="F421" s="193" t="e">
        <f>IF(ISERROR($E421),NA(),'Weekly Series'!C421)</f>
        <v>#N/A</v>
      </c>
      <c r="G421" s="193" t="e">
        <f>IF(ISERROR($E421),NA(),'Weekly Series'!D421)</f>
        <v>#N/A</v>
      </c>
      <c r="H421" s="193" t="e">
        <f>IF(ISERROR($E421),NA(),'Weekly Series'!E421)</f>
        <v>#N/A</v>
      </c>
      <c r="J421" s="190">
        <f>IF(ISERROR(A421),NA(),'Daily Series'!P425)</f>
        <v>1025</v>
      </c>
      <c r="K421" s="190">
        <f>IF(ISERROR(A421),NA(),'Daily Series'!Q425)</f>
        <v>400</v>
      </c>
      <c r="L421" s="190">
        <f>IF(ISERROR(A421),NA(),'Daily Series'!R425)</f>
        <v>374</v>
      </c>
      <c r="M421" s="193">
        <f t="shared" si="27"/>
        <v>766.71428571428567</v>
      </c>
      <c r="N421" s="193">
        <f t="shared" si="29"/>
        <v>329.85714285714283</v>
      </c>
      <c r="O421" s="193">
        <f t="shared" si="28"/>
        <v>279</v>
      </c>
    </row>
    <row r="422" spans="1:15" x14ac:dyDescent="0.2">
      <c r="A422" s="189">
        <f>IF('Daily Series'!B426=0,NA(),'Daily Series'!B426)</f>
        <v>44707</v>
      </c>
      <c r="B422" s="190">
        <f>IF(ISERROR(A422),NA(),'Daily Series'!E426)</f>
        <v>11721</v>
      </c>
      <c r="C422" s="193">
        <f t="shared" si="26"/>
        <v>12109</v>
      </c>
      <c r="E422" s="189" t="e">
        <f>IF('Weekly Series'!B422=0,NA(),'Weekly Series'!B422)</f>
        <v>#N/A</v>
      </c>
      <c r="F422" s="193" t="e">
        <f>IF(ISERROR($E422),NA(),'Weekly Series'!C422)</f>
        <v>#N/A</v>
      </c>
      <c r="G422" s="193" t="e">
        <f>IF(ISERROR($E422),NA(),'Weekly Series'!D422)</f>
        <v>#N/A</v>
      </c>
      <c r="H422" s="193" t="e">
        <f>IF(ISERROR($E422),NA(),'Weekly Series'!E422)</f>
        <v>#N/A</v>
      </c>
      <c r="J422" s="190">
        <f>IF(ISERROR(A422),NA(),'Daily Series'!P426)</f>
        <v>925</v>
      </c>
      <c r="K422" s="190">
        <f>IF(ISERROR(A422),NA(),'Daily Series'!Q426)</f>
        <v>414</v>
      </c>
      <c r="L422" s="190">
        <f>IF(ISERROR(A422),NA(),'Daily Series'!R426)</f>
        <v>366</v>
      </c>
      <c r="M422" s="193">
        <f t="shared" si="27"/>
        <v>770</v>
      </c>
      <c r="N422" s="193">
        <f t="shared" si="29"/>
        <v>326.28571428571428</v>
      </c>
      <c r="O422" s="193">
        <f t="shared" si="28"/>
        <v>280.85714285714283</v>
      </c>
    </row>
    <row r="423" spans="1:15" x14ac:dyDescent="0.2">
      <c r="A423" s="189">
        <f>IF('Daily Series'!B427=0,NA(),'Daily Series'!B427)</f>
        <v>44708</v>
      </c>
      <c r="B423" s="190">
        <f>IF(ISERROR(A423),NA(),'Daily Series'!E427)</f>
        <v>11927</v>
      </c>
      <c r="C423" s="193">
        <f t="shared" si="26"/>
        <v>12097.285714285714</v>
      </c>
      <c r="E423" s="189" t="e">
        <f>IF('Weekly Series'!B423=0,NA(),'Weekly Series'!B423)</f>
        <v>#N/A</v>
      </c>
      <c r="F423" s="193" t="e">
        <f>IF(ISERROR($E423),NA(),'Weekly Series'!C423)</f>
        <v>#N/A</v>
      </c>
      <c r="G423" s="193" t="e">
        <f>IF(ISERROR($E423),NA(),'Weekly Series'!D423)</f>
        <v>#N/A</v>
      </c>
      <c r="H423" s="193" t="e">
        <f>IF(ISERROR($E423),NA(),'Weekly Series'!E423)</f>
        <v>#N/A</v>
      </c>
      <c r="J423" s="190">
        <f>IF(ISERROR(A423),NA(),'Daily Series'!P427)</f>
        <v>882</v>
      </c>
      <c r="K423" s="190">
        <f>IF(ISERROR(A423),NA(),'Daily Series'!Q427)</f>
        <v>379</v>
      </c>
      <c r="L423" s="190">
        <f>IF(ISERROR(A423),NA(),'Daily Series'!R427)</f>
        <v>304</v>
      </c>
      <c r="M423" s="193">
        <f t="shared" si="27"/>
        <v>763.28571428571433</v>
      </c>
      <c r="N423" s="193">
        <f t="shared" si="29"/>
        <v>321.42857142857144</v>
      </c>
      <c r="O423" s="193">
        <f t="shared" si="28"/>
        <v>276.42857142857144</v>
      </c>
    </row>
    <row r="424" spans="1:15" x14ac:dyDescent="0.2">
      <c r="A424" s="189">
        <f>IF('Daily Series'!B428=0,NA(),'Daily Series'!B428)</f>
        <v>44709</v>
      </c>
      <c r="B424" s="190">
        <f>IF(ISERROR(A424),NA(),'Daily Series'!E428)</f>
        <v>11454</v>
      </c>
      <c r="C424" s="193">
        <f t="shared" si="26"/>
        <v>12009.714285714286</v>
      </c>
      <c r="E424" s="189" t="e">
        <f>IF('Weekly Series'!B424=0,NA(),'Weekly Series'!B424)</f>
        <v>#N/A</v>
      </c>
      <c r="F424" s="193" t="e">
        <f>IF(ISERROR($E424),NA(),'Weekly Series'!C424)</f>
        <v>#N/A</v>
      </c>
      <c r="G424" s="193" t="e">
        <f>IF(ISERROR($E424),NA(),'Weekly Series'!D424)</f>
        <v>#N/A</v>
      </c>
      <c r="H424" s="193" t="e">
        <f>IF(ISERROR($E424),NA(),'Weekly Series'!E424)</f>
        <v>#N/A</v>
      </c>
      <c r="J424" s="190">
        <f>IF(ISERROR(A424),NA(),'Daily Series'!P428)</f>
        <v>431</v>
      </c>
      <c r="K424" s="190">
        <f>IF(ISERROR(A424),NA(),'Daily Series'!Q428)</f>
        <v>209</v>
      </c>
      <c r="L424" s="190">
        <f>IF(ISERROR(A424),NA(),'Daily Series'!R428)</f>
        <v>130</v>
      </c>
      <c r="M424" s="193">
        <f t="shared" si="27"/>
        <v>762</v>
      </c>
      <c r="N424" s="193">
        <f t="shared" si="29"/>
        <v>323.57142857142856</v>
      </c>
      <c r="O424" s="193">
        <f t="shared" si="28"/>
        <v>275</v>
      </c>
    </row>
    <row r="425" spans="1:15" x14ac:dyDescent="0.2">
      <c r="A425" s="189">
        <f>IF('Daily Series'!B429=0,NA(),'Daily Series'!B429)</f>
        <v>44710</v>
      </c>
      <c r="B425" s="190">
        <f>IF(ISERROR(A425),NA(),'Daily Series'!E429)</f>
        <v>11654</v>
      </c>
      <c r="C425" s="193">
        <f t="shared" si="26"/>
        <v>11816</v>
      </c>
      <c r="E425" s="189" t="e">
        <f>IF('Weekly Series'!B425=0,NA(),'Weekly Series'!B425)</f>
        <v>#N/A</v>
      </c>
      <c r="F425" s="193" t="e">
        <f>IF(ISERROR($E425),NA(),'Weekly Series'!C425)</f>
        <v>#N/A</v>
      </c>
      <c r="G425" s="193" t="e">
        <f>IF(ISERROR($E425),NA(),'Weekly Series'!D425)</f>
        <v>#N/A</v>
      </c>
      <c r="H425" s="193" t="e">
        <f>IF(ISERROR($E425),NA(),'Weekly Series'!E425)</f>
        <v>#N/A</v>
      </c>
      <c r="J425" s="190">
        <f>IF(ISERROR(A425),NA(),'Daily Series'!P429)</f>
        <v>282</v>
      </c>
      <c r="K425" s="190">
        <f>IF(ISERROR(A425),NA(),'Daily Series'!Q429)</f>
        <v>138</v>
      </c>
      <c r="L425" s="190">
        <f>IF(ISERROR(A425),NA(),'Daily Series'!R429)</f>
        <v>71</v>
      </c>
      <c r="M425" s="193">
        <f t="shared" si="27"/>
        <v>758.85714285714289</v>
      </c>
      <c r="N425" s="193">
        <f t="shared" si="29"/>
        <v>324.14285714285717</v>
      </c>
      <c r="O425" s="193">
        <f t="shared" si="28"/>
        <v>272.14285714285717</v>
      </c>
    </row>
    <row r="426" spans="1:15" x14ac:dyDescent="0.2">
      <c r="A426" s="189">
        <f>IF('Daily Series'!B430=0,NA(),'Daily Series'!B430)</f>
        <v>44711</v>
      </c>
      <c r="B426" s="190">
        <f>IF(ISERROR(A426),NA(),'Daily Series'!E430)</f>
        <v>11673</v>
      </c>
      <c r="C426" s="193">
        <f t="shared" si="26"/>
        <v>11768.428571428571</v>
      </c>
      <c r="E426" s="189" t="e">
        <f>IF('Weekly Series'!B426=0,NA(),'Weekly Series'!B426)</f>
        <v>#N/A</v>
      </c>
      <c r="F426" s="193" t="e">
        <f>IF(ISERROR($E426),NA(),'Weekly Series'!C426)</f>
        <v>#N/A</v>
      </c>
      <c r="G426" s="193" t="e">
        <f>IF(ISERROR($E426),NA(),'Weekly Series'!D426)</f>
        <v>#N/A</v>
      </c>
      <c r="H426" s="193" t="e">
        <f>IF(ISERROR($E426),NA(),'Weekly Series'!E426)</f>
        <v>#N/A</v>
      </c>
      <c r="J426" s="190">
        <f>IF(ISERROR(A426),NA(),'Daily Series'!P430)</f>
        <v>808</v>
      </c>
      <c r="K426" s="190">
        <f>IF(ISERROR(A426),NA(),'Daily Series'!Q430)</f>
        <v>324</v>
      </c>
      <c r="L426" s="190">
        <f>IF(ISERROR(A426),NA(),'Daily Series'!R430)</f>
        <v>288</v>
      </c>
      <c r="M426" s="193">
        <f t="shared" si="27"/>
        <v>759.85714285714289</v>
      </c>
      <c r="N426" s="193">
        <f t="shared" si="29"/>
        <v>323.71428571428572</v>
      </c>
      <c r="O426" s="193">
        <f t="shared" si="28"/>
        <v>268.28571428571428</v>
      </c>
    </row>
    <row r="427" spans="1:15" x14ac:dyDescent="0.2">
      <c r="A427" s="189">
        <f>IF('Daily Series'!B431=0,NA(),'Daily Series'!B431)</f>
        <v>44712</v>
      </c>
      <c r="B427" s="190">
        <f>IF(ISERROR(A427),NA(),'Daily Series'!E431)</f>
        <v>11947</v>
      </c>
      <c r="C427" s="193">
        <f t="shared" si="26"/>
        <v>11739.142857142857</v>
      </c>
      <c r="E427" s="189" t="e">
        <f>IF('Weekly Series'!B427=0,NA(),'Weekly Series'!B427)</f>
        <v>#N/A</v>
      </c>
      <c r="F427" s="193" t="e">
        <f>IF(ISERROR($E427),NA(),'Weekly Series'!C427)</f>
        <v>#N/A</v>
      </c>
      <c r="G427" s="193" t="e">
        <f>IF(ISERROR($E427),NA(),'Weekly Series'!D427)</f>
        <v>#N/A</v>
      </c>
      <c r="H427" s="193" t="e">
        <f>IF(ISERROR($E427),NA(),'Weekly Series'!E427)</f>
        <v>#N/A</v>
      </c>
      <c r="J427" s="190">
        <f>IF(ISERROR(A427),NA(),'Daily Series'!P431)</f>
        <v>1012</v>
      </c>
      <c r="K427" s="190">
        <f>IF(ISERROR(A427),NA(),'Daily Series'!Q431)</f>
        <v>404</v>
      </c>
      <c r="L427" s="190">
        <f>IF(ISERROR(A427),NA(),'Daily Series'!R431)</f>
        <v>366</v>
      </c>
      <c r="M427" s="193">
        <f t="shared" si="27"/>
        <v>766.42857142857144</v>
      </c>
      <c r="N427" s="193">
        <f t="shared" si="29"/>
        <v>324</v>
      </c>
      <c r="O427" s="193">
        <f t="shared" si="28"/>
        <v>271.28571428571428</v>
      </c>
    </row>
    <row r="428" spans="1:15" x14ac:dyDescent="0.2">
      <c r="A428" s="189">
        <f>IF('Daily Series'!B432=0,NA(),'Daily Series'!B432)</f>
        <v>44713</v>
      </c>
      <c r="B428" s="190">
        <f>IF(ISERROR(A428),NA(),'Daily Series'!E432)</f>
        <v>11457</v>
      </c>
      <c r="C428" s="193">
        <f t="shared" si="26"/>
        <v>11690.428571428571</v>
      </c>
      <c r="E428" s="189" t="e">
        <f>IF('Weekly Series'!B428=0,NA(),'Weekly Series'!B428)</f>
        <v>#N/A</v>
      </c>
      <c r="F428" s="193" t="e">
        <f>IF(ISERROR($E428),NA(),'Weekly Series'!C428)</f>
        <v>#N/A</v>
      </c>
      <c r="G428" s="193" t="e">
        <f>IF(ISERROR($E428),NA(),'Weekly Series'!D428)</f>
        <v>#N/A</v>
      </c>
      <c r="H428" s="193" t="e">
        <f>IF(ISERROR($E428),NA(),'Weekly Series'!E428)</f>
        <v>#N/A</v>
      </c>
      <c r="J428" s="190">
        <f>IF(ISERROR(A428),NA(),'Daily Series'!P432)</f>
        <v>1088</v>
      </c>
      <c r="K428" s="190">
        <f>IF(ISERROR(A428),NA(),'Daily Series'!Q432)</f>
        <v>466</v>
      </c>
      <c r="L428" s="190">
        <f>IF(ISERROR(A428),NA(),'Daily Series'!R432)</f>
        <v>388</v>
      </c>
      <c r="M428" s="193">
        <f t="shared" si="27"/>
        <v>775.42857142857144</v>
      </c>
      <c r="N428" s="193">
        <f t="shared" si="29"/>
        <v>333.42857142857144</v>
      </c>
      <c r="O428" s="193">
        <f t="shared" si="28"/>
        <v>273.28571428571428</v>
      </c>
    </row>
    <row r="429" spans="1:15" x14ac:dyDescent="0.2">
      <c r="A429" s="189">
        <f>IF('Daily Series'!B433=0,NA(),'Daily Series'!B433)</f>
        <v>44714</v>
      </c>
      <c r="B429" s="190">
        <f>IF(ISERROR(A429),NA(),'Daily Series'!E433)</f>
        <v>11106</v>
      </c>
      <c r="C429" s="193">
        <f t="shared" si="26"/>
        <v>11602.571428571429</v>
      </c>
      <c r="E429" s="189" t="e">
        <f>IF('Weekly Series'!B429=0,NA(),'Weekly Series'!B429)</f>
        <v>#N/A</v>
      </c>
      <c r="F429" s="193" t="e">
        <f>IF(ISERROR($E429),NA(),'Weekly Series'!C429)</f>
        <v>#N/A</v>
      </c>
      <c r="G429" s="193" t="e">
        <f>IF(ISERROR($E429),NA(),'Weekly Series'!D429)</f>
        <v>#N/A</v>
      </c>
      <c r="H429" s="193" t="e">
        <f>IF(ISERROR($E429),NA(),'Weekly Series'!E429)</f>
        <v>#N/A</v>
      </c>
      <c r="J429" s="190">
        <f>IF(ISERROR(A429),NA(),'Daily Series'!P433)</f>
        <v>675</v>
      </c>
      <c r="K429" s="190">
        <f>IF(ISERROR(A429),NA(),'Daily Series'!Q433)</f>
        <v>321</v>
      </c>
      <c r="L429" s="190">
        <f>IF(ISERROR(A429),NA(),'Daily Series'!R433)</f>
        <v>267</v>
      </c>
      <c r="M429" s="193">
        <f t="shared" si="27"/>
        <v>739.71428571428567</v>
      </c>
      <c r="N429" s="193">
        <f t="shared" si="29"/>
        <v>320.14285714285717</v>
      </c>
      <c r="O429" s="193">
        <f t="shared" si="28"/>
        <v>259.14285714285717</v>
      </c>
    </row>
    <row r="430" spans="1:15" x14ac:dyDescent="0.2">
      <c r="A430" s="189">
        <f>IF('Daily Series'!B434=0,NA(),'Daily Series'!B434)</f>
        <v>44715</v>
      </c>
      <c r="B430" s="190">
        <f>IF(ISERROR(A430),NA(),'Daily Series'!E434)</f>
        <v>10927</v>
      </c>
      <c r="C430" s="193">
        <f t="shared" si="26"/>
        <v>11459.714285714286</v>
      </c>
      <c r="E430" s="189" t="e">
        <f>IF('Weekly Series'!B430=0,NA(),'Weekly Series'!B430)</f>
        <v>#N/A</v>
      </c>
      <c r="F430" s="193" t="e">
        <f>IF(ISERROR($E430),NA(),'Weekly Series'!C430)</f>
        <v>#N/A</v>
      </c>
      <c r="G430" s="193" t="e">
        <f>IF(ISERROR($E430),NA(),'Weekly Series'!D430)</f>
        <v>#N/A</v>
      </c>
      <c r="H430" s="193" t="e">
        <f>IF(ISERROR($E430),NA(),'Weekly Series'!E430)</f>
        <v>#N/A</v>
      </c>
      <c r="J430" s="190">
        <f>IF(ISERROR(A430),NA(),'Daily Series'!P434)</f>
        <v>487</v>
      </c>
      <c r="K430" s="190">
        <f>IF(ISERROR(A430),NA(),'Daily Series'!Q434)</f>
        <v>213</v>
      </c>
      <c r="L430" s="190">
        <f>IF(ISERROR(A430),NA(),'Daily Series'!R434)</f>
        <v>150</v>
      </c>
      <c r="M430" s="193">
        <f t="shared" si="27"/>
        <v>683.28571428571433</v>
      </c>
      <c r="N430" s="193">
        <f t="shared" si="29"/>
        <v>296.42857142857144</v>
      </c>
      <c r="O430" s="193">
        <f t="shared" si="28"/>
        <v>237.14285714285714</v>
      </c>
    </row>
    <row r="431" spans="1:15" x14ac:dyDescent="0.2">
      <c r="A431" s="189">
        <f>IF('Daily Series'!B435=0,NA(),'Daily Series'!B435)</f>
        <v>44716</v>
      </c>
      <c r="B431" s="190">
        <f>IF(ISERROR(A431),NA(),'Daily Series'!E435)</f>
        <v>10857</v>
      </c>
      <c r="C431" s="193">
        <f t="shared" si="26"/>
        <v>11374.428571428571</v>
      </c>
      <c r="E431" s="189" t="e">
        <f>IF('Weekly Series'!B431=0,NA(),'Weekly Series'!B431)</f>
        <v>#N/A</v>
      </c>
      <c r="F431" s="193" t="e">
        <f>IF(ISERROR($E431),NA(),'Weekly Series'!C431)</f>
        <v>#N/A</v>
      </c>
      <c r="G431" s="193" t="e">
        <f>IF(ISERROR($E431),NA(),'Weekly Series'!D431)</f>
        <v>#N/A</v>
      </c>
      <c r="H431" s="193" t="e">
        <f>IF(ISERROR($E431),NA(),'Weekly Series'!E431)</f>
        <v>#N/A</v>
      </c>
      <c r="J431" s="190">
        <f>IF(ISERROR(A431),NA(),'Daily Series'!P435)</f>
        <v>304</v>
      </c>
      <c r="K431" s="190">
        <f>IF(ISERROR(A431),NA(),'Daily Series'!Q435)</f>
        <v>128</v>
      </c>
      <c r="L431" s="190">
        <f>IF(ISERROR(A431),NA(),'Daily Series'!R435)</f>
        <v>90</v>
      </c>
      <c r="M431" s="193">
        <f t="shared" si="27"/>
        <v>665.14285714285711</v>
      </c>
      <c r="N431" s="193">
        <f t="shared" si="29"/>
        <v>284.85714285714283</v>
      </c>
      <c r="O431" s="193">
        <f t="shared" si="28"/>
        <v>231.42857142857142</v>
      </c>
    </row>
    <row r="432" spans="1:15" x14ac:dyDescent="0.2">
      <c r="A432" s="189">
        <f>IF('Daily Series'!B436=0,NA(),'Daily Series'!B436)</f>
        <v>44717</v>
      </c>
      <c r="B432" s="190">
        <f>IF(ISERROR(A432),NA(),'Daily Series'!E436)</f>
        <v>11064</v>
      </c>
      <c r="C432" s="193">
        <f t="shared" si="26"/>
        <v>11290.142857142857</v>
      </c>
      <c r="E432" s="189" t="e">
        <f>IF('Weekly Series'!B432=0,NA(),'Weekly Series'!B432)</f>
        <v>#N/A</v>
      </c>
      <c r="F432" s="193" t="e">
        <f>IF(ISERROR($E432),NA(),'Weekly Series'!C432)</f>
        <v>#N/A</v>
      </c>
      <c r="G432" s="193" t="e">
        <f>IF(ISERROR($E432),NA(),'Weekly Series'!D432)</f>
        <v>#N/A</v>
      </c>
      <c r="H432" s="193" t="e">
        <f>IF(ISERROR($E432),NA(),'Weekly Series'!E432)</f>
        <v>#N/A</v>
      </c>
      <c r="J432" s="190">
        <f>IF(ISERROR(A432),NA(),'Daily Series'!P436)</f>
        <v>219</v>
      </c>
      <c r="K432" s="190">
        <f>IF(ISERROR(A432),NA(),'Daily Series'!Q436)</f>
        <v>120</v>
      </c>
      <c r="L432" s="190">
        <f>IF(ISERROR(A432),NA(),'Daily Series'!R436)</f>
        <v>73</v>
      </c>
      <c r="M432" s="193">
        <f t="shared" si="27"/>
        <v>656.14285714285711</v>
      </c>
      <c r="N432" s="193">
        <f t="shared" si="29"/>
        <v>282.28571428571428</v>
      </c>
      <c r="O432" s="193">
        <f t="shared" si="28"/>
        <v>231.71428571428572</v>
      </c>
    </row>
    <row r="433" spans="1:15" x14ac:dyDescent="0.2">
      <c r="A433" s="189">
        <f>IF('Daily Series'!B437=0,NA(),'Daily Series'!B437)</f>
        <v>44718</v>
      </c>
      <c r="B433" s="190">
        <f>IF(ISERROR(A433),NA(),'Daily Series'!E437)</f>
        <v>11422</v>
      </c>
      <c r="C433" s="193">
        <f t="shared" si="26"/>
        <v>11254.285714285714</v>
      </c>
      <c r="E433" s="189" t="e">
        <f>IF('Weekly Series'!B433=0,NA(),'Weekly Series'!B433)</f>
        <v>#N/A</v>
      </c>
      <c r="F433" s="193" t="e">
        <f>IF(ISERROR($E433),NA(),'Weekly Series'!C433)</f>
        <v>#N/A</v>
      </c>
      <c r="G433" s="193" t="e">
        <f>IF(ISERROR($E433),NA(),'Weekly Series'!D433)</f>
        <v>#N/A</v>
      </c>
      <c r="H433" s="193" t="e">
        <f>IF(ISERROR($E433),NA(),'Weekly Series'!E433)</f>
        <v>#N/A</v>
      </c>
      <c r="J433" s="190">
        <f>IF(ISERROR(A433),NA(),'Daily Series'!P437)</f>
        <v>667</v>
      </c>
      <c r="K433" s="190">
        <f>IF(ISERROR(A433),NA(),'Daily Series'!Q437)</f>
        <v>255</v>
      </c>
      <c r="L433" s="190">
        <f>IF(ISERROR(A433),NA(),'Daily Series'!R437)</f>
        <v>257</v>
      </c>
      <c r="M433" s="193">
        <f t="shared" si="27"/>
        <v>636</v>
      </c>
      <c r="N433" s="193">
        <f t="shared" si="29"/>
        <v>272.42857142857144</v>
      </c>
      <c r="O433" s="193">
        <f t="shared" si="28"/>
        <v>227.28571428571428</v>
      </c>
    </row>
    <row r="434" spans="1:15" x14ac:dyDescent="0.2">
      <c r="A434" s="189">
        <f>IF('Daily Series'!B438=0,NA(),'Daily Series'!B438)</f>
        <v>44719</v>
      </c>
      <c r="B434" s="190">
        <f>IF(ISERROR(A434),NA(),'Daily Series'!E438)</f>
        <v>12016</v>
      </c>
      <c r="C434" s="193">
        <f t="shared" si="26"/>
        <v>11264.142857142857</v>
      </c>
      <c r="E434" s="189" t="e">
        <f>IF('Weekly Series'!B434=0,NA(),'Weekly Series'!B434)</f>
        <v>#N/A</v>
      </c>
      <c r="F434" s="193" t="e">
        <f>IF(ISERROR($E434),NA(),'Weekly Series'!C434)</f>
        <v>#N/A</v>
      </c>
      <c r="G434" s="193" t="e">
        <f>IF(ISERROR($E434),NA(),'Weekly Series'!D434)</f>
        <v>#N/A</v>
      </c>
      <c r="H434" s="193" t="e">
        <f>IF(ISERROR($E434),NA(),'Weekly Series'!E434)</f>
        <v>#N/A</v>
      </c>
      <c r="J434" s="190">
        <f>IF(ISERROR(A434),NA(),'Daily Series'!P438)</f>
        <v>984</v>
      </c>
      <c r="K434" s="190">
        <f>IF(ISERROR(A434),NA(),'Daily Series'!Q438)</f>
        <v>366</v>
      </c>
      <c r="L434" s="190">
        <f>IF(ISERROR(A434),NA(),'Daily Series'!R438)</f>
        <v>336</v>
      </c>
      <c r="M434" s="193">
        <f t="shared" si="27"/>
        <v>632</v>
      </c>
      <c r="N434" s="193">
        <f t="shared" si="29"/>
        <v>267</v>
      </c>
      <c r="O434" s="193">
        <f t="shared" si="28"/>
        <v>223</v>
      </c>
    </row>
    <row r="435" spans="1:15" x14ac:dyDescent="0.2">
      <c r="A435" s="189">
        <f>IF('Daily Series'!B439=0,NA(),'Daily Series'!B439)</f>
        <v>44720</v>
      </c>
      <c r="B435" s="190">
        <f>IF(ISERROR(A435),NA(),'Daily Series'!E439)</f>
        <v>11749</v>
      </c>
      <c r="C435" s="193">
        <f t="shared" si="26"/>
        <v>11305.857142857143</v>
      </c>
      <c r="E435" s="189" t="e">
        <f>IF('Weekly Series'!B435=0,NA(),'Weekly Series'!B435)</f>
        <v>#N/A</v>
      </c>
      <c r="F435" s="193" t="e">
        <f>IF(ISERROR($E435),NA(),'Weekly Series'!C435)</f>
        <v>#N/A</v>
      </c>
      <c r="G435" s="193" t="e">
        <f>IF(ISERROR($E435),NA(),'Weekly Series'!D435)</f>
        <v>#N/A</v>
      </c>
      <c r="H435" s="193" t="e">
        <f>IF(ISERROR($E435),NA(),'Weekly Series'!E435)</f>
        <v>#N/A</v>
      </c>
      <c r="J435" s="190">
        <f>IF(ISERROR(A435),NA(),'Daily Series'!P439)</f>
        <v>1000</v>
      </c>
      <c r="K435" s="190">
        <f>IF(ISERROR(A435),NA(),'Daily Series'!Q439)</f>
        <v>401</v>
      </c>
      <c r="L435" s="190">
        <f>IF(ISERROR(A435),NA(),'Daily Series'!R439)</f>
        <v>378</v>
      </c>
      <c r="M435" s="193">
        <f t="shared" si="27"/>
        <v>619.42857142857144</v>
      </c>
      <c r="N435" s="193">
        <f t="shared" si="29"/>
        <v>257.71428571428572</v>
      </c>
      <c r="O435" s="193">
        <f t="shared" si="28"/>
        <v>221.57142857142858</v>
      </c>
    </row>
    <row r="436" spans="1:15" x14ac:dyDescent="0.2">
      <c r="A436" s="189">
        <f>IF('Daily Series'!B440=0,NA(),'Daily Series'!B440)</f>
        <v>44721</v>
      </c>
      <c r="B436" s="190">
        <f>IF(ISERROR(A436),NA(),'Daily Series'!E440)</f>
        <v>11872</v>
      </c>
      <c r="C436" s="193">
        <f t="shared" si="26"/>
        <v>11415.285714285714</v>
      </c>
      <c r="E436" s="189" t="e">
        <f>IF('Weekly Series'!B436=0,NA(),'Weekly Series'!B436)</f>
        <v>#N/A</v>
      </c>
      <c r="F436" s="193" t="e">
        <f>IF(ISERROR($E436),NA(),'Weekly Series'!C436)</f>
        <v>#N/A</v>
      </c>
      <c r="G436" s="193" t="e">
        <f>IF(ISERROR($E436),NA(),'Weekly Series'!D436)</f>
        <v>#N/A</v>
      </c>
      <c r="H436" s="193" t="e">
        <f>IF(ISERROR($E436),NA(),'Weekly Series'!E436)</f>
        <v>#N/A</v>
      </c>
      <c r="J436" s="190">
        <f>IF(ISERROR(A436),NA(),'Daily Series'!P440)</f>
        <v>1014</v>
      </c>
      <c r="K436" s="190">
        <f>IF(ISERROR(A436),NA(),'Daily Series'!Q440)</f>
        <v>397</v>
      </c>
      <c r="L436" s="190">
        <f>IF(ISERROR(A436),NA(),'Daily Series'!R440)</f>
        <v>365</v>
      </c>
      <c r="M436" s="193">
        <f t="shared" si="27"/>
        <v>667.85714285714289</v>
      </c>
      <c r="N436" s="193">
        <f t="shared" si="29"/>
        <v>268.57142857142856</v>
      </c>
      <c r="O436" s="193">
        <f t="shared" si="28"/>
        <v>235.57142857142858</v>
      </c>
    </row>
    <row r="437" spans="1:15" x14ac:dyDescent="0.2">
      <c r="A437" s="189">
        <f>IF('Daily Series'!B441=0,NA(),'Daily Series'!B441)</f>
        <v>44722</v>
      </c>
      <c r="B437" s="190">
        <f>IF(ISERROR(A437),NA(),'Daily Series'!E441)</f>
        <v>12271</v>
      </c>
      <c r="C437" s="193">
        <f t="shared" si="26"/>
        <v>11607.285714285714</v>
      </c>
      <c r="E437" s="189" t="e">
        <f>IF('Weekly Series'!B437=0,NA(),'Weekly Series'!B437)</f>
        <v>#N/A</v>
      </c>
      <c r="F437" s="193" t="e">
        <f>IF(ISERROR($E437),NA(),'Weekly Series'!C437)</f>
        <v>#N/A</v>
      </c>
      <c r="G437" s="193" t="e">
        <f>IF(ISERROR($E437),NA(),'Weekly Series'!D437)</f>
        <v>#N/A</v>
      </c>
      <c r="H437" s="193" t="e">
        <f>IF(ISERROR($E437),NA(),'Weekly Series'!E437)</f>
        <v>#N/A</v>
      </c>
      <c r="J437" s="190">
        <f>IF(ISERROR(A437),NA(),'Daily Series'!P441)</f>
        <v>977</v>
      </c>
      <c r="K437" s="190">
        <f>IF(ISERROR(A437),NA(),'Daily Series'!Q441)</f>
        <v>428</v>
      </c>
      <c r="L437" s="190">
        <f>IF(ISERROR(A437),NA(),'Daily Series'!R441)</f>
        <v>348</v>
      </c>
      <c r="M437" s="193">
        <f t="shared" si="27"/>
        <v>737.85714285714289</v>
      </c>
      <c r="N437" s="193">
        <f t="shared" si="29"/>
        <v>299.28571428571428</v>
      </c>
      <c r="O437" s="193">
        <f t="shared" si="28"/>
        <v>263.85714285714283</v>
      </c>
    </row>
    <row r="438" spans="1:15" x14ac:dyDescent="0.2">
      <c r="A438" s="189">
        <f>IF('Daily Series'!B442=0,NA(),'Daily Series'!B442)</f>
        <v>44723</v>
      </c>
      <c r="B438" s="190">
        <f>IF(ISERROR(A438),NA(),'Daily Series'!E442)</f>
        <v>12263</v>
      </c>
      <c r="C438" s="193">
        <f t="shared" si="26"/>
        <v>11808.142857142857</v>
      </c>
      <c r="E438" s="189" t="e">
        <f>IF('Weekly Series'!B438=0,NA(),'Weekly Series'!B438)</f>
        <v>#N/A</v>
      </c>
      <c r="F438" s="193" t="e">
        <f>IF(ISERROR($E438),NA(),'Weekly Series'!C438)</f>
        <v>#N/A</v>
      </c>
      <c r="G438" s="193" t="e">
        <f>IF(ISERROR($E438),NA(),'Weekly Series'!D438)</f>
        <v>#N/A</v>
      </c>
      <c r="H438" s="193" t="e">
        <f>IF(ISERROR($E438),NA(),'Weekly Series'!E438)</f>
        <v>#N/A</v>
      </c>
      <c r="J438" s="190">
        <f>IF(ISERROR(A438),NA(),'Daily Series'!P442)</f>
        <v>449</v>
      </c>
      <c r="K438" s="190">
        <f>IF(ISERROR(A438),NA(),'Daily Series'!Q442)</f>
        <v>212</v>
      </c>
      <c r="L438" s="190">
        <f>IF(ISERROR(A438),NA(),'Daily Series'!R442)</f>
        <v>165</v>
      </c>
      <c r="M438" s="193">
        <f t="shared" si="27"/>
        <v>758.57142857142856</v>
      </c>
      <c r="N438" s="193">
        <f t="shared" si="29"/>
        <v>311.28571428571428</v>
      </c>
      <c r="O438" s="193">
        <f t="shared" si="28"/>
        <v>274.57142857142856</v>
      </c>
    </row>
    <row r="439" spans="1:15" x14ac:dyDescent="0.2">
      <c r="A439" s="189">
        <f>IF('Daily Series'!B443=0,NA(),'Daily Series'!B443)</f>
        <v>44724</v>
      </c>
      <c r="B439" s="190">
        <f>IF(ISERROR(A439),NA(),'Daily Series'!E443)</f>
        <v>12362</v>
      </c>
      <c r="C439" s="193">
        <f t="shared" si="26"/>
        <v>11993.571428571429</v>
      </c>
      <c r="E439" s="189" t="e">
        <f>IF('Weekly Series'!B439=0,NA(),'Weekly Series'!B439)</f>
        <v>#N/A</v>
      </c>
      <c r="F439" s="193" t="e">
        <f>IF(ISERROR($E439),NA(),'Weekly Series'!C439)</f>
        <v>#N/A</v>
      </c>
      <c r="G439" s="193" t="e">
        <f>IF(ISERROR($E439),NA(),'Weekly Series'!D439)</f>
        <v>#N/A</v>
      </c>
      <c r="H439" s="193" t="e">
        <f>IF(ISERROR($E439),NA(),'Weekly Series'!E439)</f>
        <v>#N/A</v>
      </c>
      <c r="J439" s="190">
        <f>IF(ISERROR(A439),NA(),'Daily Series'!P443)</f>
        <v>326</v>
      </c>
      <c r="K439" s="190">
        <f>IF(ISERROR(A439),NA(),'Daily Series'!Q443)</f>
        <v>142</v>
      </c>
      <c r="L439" s="190">
        <f>IF(ISERROR(A439),NA(),'Daily Series'!R443)</f>
        <v>94</v>
      </c>
      <c r="M439" s="193">
        <f t="shared" si="27"/>
        <v>773.85714285714289</v>
      </c>
      <c r="N439" s="193">
        <f t="shared" si="29"/>
        <v>314.42857142857144</v>
      </c>
      <c r="O439" s="193">
        <f t="shared" si="28"/>
        <v>277.57142857142856</v>
      </c>
    </row>
    <row r="440" spans="1:15" x14ac:dyDescent="0.2">
      <c r="A440" s="189">
        <f>IF('Daily Series'!B444=0,NA(),'Daily Series'!B444)</f>
        <v>44725</v>
      </c>
      <c r="B440" s="190">
        <f>IF(ISERROR(A440),NA(),'Daily Series'!E444)</f>
        <v>12291</v>
      </c>
      <c r="C440" s="193">
        <f t="shared" si="26"/>
        <v>12117.714285714286</v>
      </c>
      <c r="E440" s="189" t="e">
        <f>IF('Weekly Series'!B440=0,NA(),'Weekly Series'!B440)</f>
        <v>#N/A</v>
      </c>
      <c r="F440" s="193" t="e">
        <f>IF(ISERROR($E440),NA(),'Weekly Series'!C440)</f>
        <v>#N/A</v>
      </c>
      <c r="G440" s="193" t="e">
        <f>IF(ISERROR($E440),NA(),'Weekly Series'!D440)</f>
        <v>#N/A</v>
      </c>
      <c r="H440" s="193" t="e">
        <f>IF(ISERROR($E440),NA(),'Weekly Series'!E440)</f>
        <v>#N/A</v>
      </c>
      <c r="J440" s="190">
        <f>IF(ISERROR(A440),NA(),'Daily Series'!P444)</f>
        <v>857</v>
      </c>
      <c r="K440" s="190">
        <f>IF(ISERROR(A440),NA(),'Daily Series'!Q444)</f>
        <v>312</v>
      </c>
      <c r="L440" s="190">
        <f>IF(ISERROR(A440),NA(),'Daily Series'!R444)</f>
        <v>276</v>
      </c>
      <c r="M440" s="193">
        <f t="shared" si="27"/>
        <v>801</v>
      </c>
      <c r="N440" s="193">
        <f t="shared" si="29"/>
        <v>322.57142857142856</v>
      </c>
      <c r="O440" s="193">
        <f t="shared" si="28"/>
        <v>280.28571428571428</v>
      </c>
    </row>
    <row r="441" spans="1:15" x14ac:dyDescent="0.2">
      <c r="A441" s="189">
        <f>IF('Daily Series'!B445=0,NA(),'Daily Series'!B445)</f>
        <v>44726</v>
      </c>
      <c r="B441" s="190">
        <f>IF(ISERROR(A441),NA(),'Daily Series'!E445)</f>
        <v>12615</v>
      </c>
      <c r="C441" s="193">
        <f t="shared" si="26"/>
        <v>12203.285714285714</v>
      </c>
      <c r="E441" s="189" t="e">
        <f>IF('Weekly Series'!B441=0,NA(),'Weekly Series'!B441)</f>
        <v>#N/A</v>
      </c>
      <c r="F441" s="193" t="e">
        <f>IF(ISERROR($E441),NA(),'Weekly Series'!C441)</f>
        <v>#N/A</v>
      </c>
      <c r="G441" s="193" t="e">
        <f>IF(ISERROR($E441),NA(),'Weekly Series'!D441)</f>
        <v>#N/A</v>
      </c>
      <c r="H441" s="193" t="e">
        <f>IF(ISERROR($E441),NA(),'Weekly Series'!E441)</f>
        <v>#N/A</v>
      </c>
      <c r="J441" s="190">
        <f>IF(ISERROR(A441),NA(),'Daily Series'!P445)</f>
        <v>1009</v>
      </c>
      <c r="K441" s="190">
        <f>IF(ISERROR(A441),NA(),'Daily Series'!Q445)</f>
        <v>411</v>
      </c>
      <c r="L441" s="190">
        <f>IF(ISERROR(A441),NA(),'Daily Series'!R445)</f>
        <v>337</v>
      </c>
      <c r="M441" s="193">
        <f t="shared" si="27"/>
        <v>804.57142857142856</v>
      </c>
      <c r="N441" s="193">
        <f t="shared" si="29"/>
        <v>329</v>
      </c>
      <c r="O441" s="193">
        <f t="shared" si="28"/>
        <v>280.42857142857144</v>
      </c>
    </row>
    <row r="442" spans="1:15" x14ac:dyDescent="0.2">
      <c r="A442" s="189">
        <f>IF('Daily Series'!B446=0,NA(),'Daily Series'!B446)</f>
        <v>44727</v>
      </c>
      <c r="B442" s="190">
        <f>IF(ISERROR(A442),NA(),'Daily Series'!E446)</f>
        <v>13833</v>
      </c>
      <c r="C442" s="193">
        <f t="shared" si="26"/>
        <v>12501</v>
      </c>
      <c r="E442" s="189" t="e">
        <f>IF('Weekly Series'!B442=0,NA(),'Weekly Series'!B442)</f>
        <v>#N/A</v>
      </c>
      <c r="F442" s="193" t="e">
        <f>IF(ISERROR($E442),NA(),'Weekly Series'!C442)</f>
        <v>#N/A</v>
      </c>
      <c r="G442" s="193" t="e">
        <f>IF(ISERROR($E442),NA(),'Weekly Series'!D442)</f>
        <v>#N/A</v>
      </c>
      <c r="H442" s="193" t="e">
        <f>IF(ISERROR($E442),NA(),'Weekly Series'!E442)</f>
        <v>#N/A</v>
      </c>
      <c r="J442" s="190">
        <f>IF(ISERROR(A442),NA(),'Daily Series'!P446)</f>
        <v>1024</v>
      </c>
      <c r="K442" s="190">
        <f>IF(ISERROR(A442),NA(),'Daily Series'!Q446)</f>
        <v>423</v>
      </c>
      <c r="L442" s="190">
        <f>IF(ISERROR(A442),NA(),'Daily Series'!R446)</f>
        <v>392</v>
      </c>
      <c r="M442" s="193">
        <f t="shared" si="27"/>
        <v>808</v>
      </c>
      <c r="N442" s="193">
        <f t="shared" si="29"/>
        <v>332.14285714285717</v>
      </c>
      <c r="O442" s="193">
        <f t="shared" si="28"/>
        <v>282.42857142857144</v>
      </c>
    </row>
    <row r="443" spans="1:15" x14ac:dyDescent="0.2">
      <c r="A443" s="189">
        <f>IF('Daily Series'!B447=0,NA(),'Daily Series'!B447)</f>
        <v>44728</v>
      </c>
      <c r="B443" s="190">
        <f>IF(ISERROR(A443),NA(),'Daily Series'!E447)</f>
        <v>12209</v>
      </c>
      <c r="C443" s="193">
        <f t="shared" si="26"/>
        <v>12549.142857142857</v>
      </c>
      <c r="E443" s="189" t="e">
        <f>IF('Weekly Series'!B443=0,NA(),'Weekly Series'!B443)</f>
        <v>#N/A</v>
      </c>
      <c r="F443" s="193" t="e">
        <f>IF(ISERROR($E443),NA(),'Weekly Series'!C443)</f>
        <v>#N/A</v>
      </c>
      <c r="G443" s="193" t="e">
        <f>IF(ISERROR($E443),NA(),'Weekly Series'!D443)</f>
        <v>#N/A</v>
      </c>
      <c r="H443" s="193" t="e">
        <f>IF(ISERROR($E443),NA(),'Weekly Series'!E443)</f>
        <v>#N/A</v>
      </c>
      <c r="J443" s="190">
        <f>IF(ISERROR(A443),NA(),'Daily Series'!P447)</f>
        <v>968</v>
      </c>
      <c r="K443" s="190">
        <f>IF(ISERROR(A443),NA(),'Daily Series'!Q447)</f>
        <v>400</v>
      </c>
      <c r="L443" s="190">
        <f>IF(ISERROR(A443),NA(),'Daily Series'!R447)</f>
        <v>325</v>
      </c>
      <c r="M443" s="193">
        <f t="shared" si="27"/>
        <v>801.42857142857144</v>
      </c>
      <c r="N443" s="193">
        <f t="shared" si="29"/>
        <v>332.57142857142856</v>
      </c>
      <c r="O443" s="193">
        <f t="shared" si="28"/>
        <v>276.71428571428572</v>
      </c>
    </row>
    <row r="444" spans="1:15" x14ac:dyDescent="0.2">
      <c r="A444" s="189">
        <f>IF('Daily Series'!B448=0,NA(),'Daily Series'!B448)</f>
        <v>44729</v>
      </c>
      <c r="B444" s="190">
        <f>IF(ISERROR(A444),NA(),'Daily Series'!E448)</f>
        <v>12182</v>
      </c>
      <c r="C444" s="193">
        <f t="shared" si="26"/>
        <v>12536.428571428571</v>
      </c>
      <c r="E444" s="189" t="e">
        <f>IF('Weekly Series'!B444=0,NA(),'Weekly Series'!B444)</f>
        <v>#N/A</v>
      </c>
      <c r="F444" s="193" t="e">
        <f>IF(ISERROR($E444),NA(),'Weekly Series'!C444)</f>
        <v>#N/A</v>
      </c>
      <c r="G444" s="193" t="e">
        <f>IF(ISERROR($E444),NA(),'Weekly Series'!D444)</f>
        <v>#N/A</v>
      </c>
      <c r="H444" s="193" t="e">
        <f>IF(ISERROR($E444),NA(),'Weekly Series'!E444)</f>
        <v>#N/A</v>
      </c>
      <c r="J444" s="190">
        <f>IF(ISERROR(A444),NA(),'Daily Series'!P448)</f>
        <v>876</v>
      </c>
      <c r="K444" s="190">
        <f>IF(ISERROR(A444),NA(),'Daily Series'!Q448)</f>
        <v>367</v>
      </c>
      <c r="L444" s="190">
        <f>IF(ISERROR(A444),NA(),'Daily Series'!R448)</f>
        <v>272</v>
      </c>
      <c r="M444" s="193">
        <f t="shared" si="27"/>
        <v>787</v>
      </c>
      <c r="N444" s="193">
        <f t="shared" si="29"/>
        <v>323.85714285714283</v>
      </c>
      <c r="O444" s="193">
        <f t="shared" si="28"/>
        <v>265.85714285714283</v>
      </c>
    </row>
    <row r="445" spans="1:15" x14ac:dyDescent="0.2">
      <c r="A445" s="189">
        <f>IF('Daily Series'!B449=0,NA(),'Daily Series'!B449)</f>
        <v>44730</v>
      </c>
      <c r="B445" s="190">
        <f>IF(ISERROR(A445),NA(),'Daily Series'!E449)</f>
        <v>11717</v>
      </c>
      <c r="C445" s="193">
        <f t="shared" si="26"/>
        <v>12458.428571428571</v>
      </c>
      <c r="E445" s="189" t="e">
        <f>IF('Weekly Series'!B445=0,NA(),'Weekly Series'!B445)</f>
        <v>#N/A</v>
      </c>
      <c r="F445" s="193" t="e">
        <f>IF(ISERROR($E445),NA(),'Weekly Series'!C445)</f>
        <v>#N/A</v>
      </c>
      <c r="G445" s="193" t="e">
        <f>IF(ISERROR($E445),NA(),'Weekly Series'!D445)</f>
        <v>#N/A</v>
      </c>
      <c r="H445" s="193" t="e">
        <f>IF(ISERROR($E445),NA(),'Weekly Series'!E445)</f>
        <v>#N/A</v>
      </c>
      <c r="J445" s="190">
        <f>IF(ISERROR(A445),NA(),'Daily Series'!P449)</f>
        <v>495</v>
      </c>
      <c r="K445" s="190">
        <f>IF(ISERROR(A445),NA(),'Daily Series'!Q449)</f>
        <v>234</v>
      </c>
      <c r="L445" s="190">
        <f>IF(ISERROR(A445),NA(),'Daily Series'!R449)</f>
        <v>152</v>
      </c>
      <c r="M445" s="193">
        <f t="shared" si="27"/>
        <v>793.57142857142856</v>
      </c>
      <c r="N445" s="193">
        <f t="shared" si="29"/>
        <v>327</v>
      </c>
      <c r="O445" s="193">
        <f t="shared" si="28"/>
        <v>264</v>
      </c>
    </row>
    <row r="446" spans="1:15" x14ac:dyDescent="0.2">
      <c r="A446" s="189">
        <f>IF('Daily Series'!B450=0,NA(),'Daily Series'!B450)</f>
        <v>44731</v>
      </c>
      <c r="B446" s="190">
        <f>IF(ISERROR(A446),NA(),'Daily Series'!E450)</f>
        <v>0</v>
      </c>
      <c r="C446" s="193">
        <f t="shared" si="26"/>
        <v>10692.428571428571</v>
      </c>
      <c r="E446" s="189" t="e">
        <f>IF('Weekly Series'!B446=0,NA(),'Weekly Series'!B446)</f>
        <v>#N/A</v>
      </c>
      <c r="F446" s="193" t="e">
        <f>IF(ISERROR($E446),NA(),'Weekly Series'!C446)</f>
        <v>#N/A</v>
      </c>
      <c r="G446" s="193" t="e">
        <f>IF(ISERROR($E446),NA(),'Weekly Series'!D446)</f>
        <v>#N/A</v>
      </c>
      <c r="H446" s="193" t="e">
        <f>IF(ISERROR($E446),NA(),'Weekly Series'!E446)</f>
        <v>#N/A</v>
      </c>
      <c r="J446" s="190">
        <f>IF(ISERROR(A446),NA(),'Daily Series'!P450)</f>
        <v>0</v>
      </c>
      <c r="K446" s="190">
        <f>IF(ISERROR(A446),NA(),'Daily Series'!Q450)</f>
        <v>0</v>
      </c>
      <c r="L446" s="190">
        <f>IF(ISERROR(A446),NA(),'Daily Series'!R450)</f>
        <v>0</v>
      </c>
      <c r="M446" s="193">
        <f t="shared" si="27"/>
        <v>747</v>
      </c>
      <c r="N446" s="193">
        <f t="shared" si="29"/>
        <v>306.71428571428572</v>
      </c>
      <c r="O446" s="193">
        <f t="shared" si="28"/>
        <v>250.57142857142858</v>
      </c>
    </row>
    <row r="447" spans="1:15" x14ac:dyDescent="0.2">
      <c r="A447" s="189">
        <f>IF('Daily Series'!B451=0,NA(),'Daily Series'!B451)</f>
        <v>44732</v>
      </c>
      <c r="B447" s="190">
        <f>IF(ISERROR(A447),NA(),'Daily Series'!E451)</f>
        <v>11621</v>
      </c>
      <c r="C447" s="193">
        <f t="shared" si="26"/>
        <v>10596.714285714286</v>
      </c>
      <c r="E447" s="189" t="e">
        <f>IF('Weekly Series'!B447=0,NA(),'Weekly Series'!B447)</f>
        <v>#N/A</v>
      </c>
      <c r="F447" s="193" t="e">
        <f>IF(ISERROR($E447),NA(),'Weekly Series'!C447)</f>
        <v>#N/A</v>
      </c>
      <c r="G447" s="193" t="e">
        <f>IF(ISERROR($E447),NA(),'Weekly Series'!D447)</f>
        <v>#N/A</v>
      </c>
      <c r="H447" s="193" t="e">
        <f>IF(ISERROR($E447),NA(),'Weekly Series'!E447)</f>
        <v>#N/A</v>
      </c>
      <c r="J447" s="190">
        <f>IF(ISERROR(A447),NA(),'Daily Series'!P451)</f>
        <v>521</v>
      </c>
      <c r="K447" s="190">
        <f>IF(ISERROR(A447),NA(),'Daily Series'!Q451)</f>
        <v>247</v>
      </c>
      <c r="L447" s="190">
        <f>IF(ISERROR(A447),NA(),'Daily Series'!R451)</f>
        <v>169</v>
      </c>
      <c r="M447" s="193">
        <f t="shared" si="27"/>
        <v>699</v>
      </c>
      <c r="N447" s="193">
        <f t="shared" si="29"/>
        <v>297.42857142857144</v>
      </c>
      <c r="O447" s="193">
        <f t="shared" si="28"/>
        <v>235.28571428571428</v>
      </c>
    </row>
    <row r="448" spans="1:15" x14ac:dyDescent="0.2">
      <c r="A448" s="189">
        <f>IF('Daily Series'!B452=0,NA(),'Daily Series'!B452)</f>
        <v>44733</v>
      </c>
      <c r="B448" s="190">
        <f>IF(ISERROR(A448),NA(),'Daily Series'!E452)</f>
        <v>11959</v>
      </c>
      <c r="C448" s="193">
        <f t="shared" si="26"/>
        <v>10503</v>
      </c>
      <c r="E448" s="189" t="e">
        <f>IF('Weekly Series'!B448=0,NA(),'Weekly Series'!B448)</f>
        <v>#N/A</v>
      </c>
      <c r="F448" s="193" t="e">
        <f>IF(ISERROR($E448),NA(),'Weekly Series'!C448)</f>
        <v>#N/A</v>
      </c>
      <c r="G448" s="193" t="e">
        <f>IF(ISERROR($E448),NA(),'Weekly Series'!D448)</f>
        <v>#N/A</v>
      </c>
      <c r="H448" s="193" t="e">
        <f>IF(ISERROR($E448),NA(),'Weekly Series'!E448)</f>
        <v>#N/A</v>
      </c>
      <c r="J448" s="190">
        <f>IF(ISERROR(A448),NA(),'Daily Series'!P452)</f>
        <v>900</v>
      </c>
      <c r="K448" s="190">
        <f>IF(ISERROR(A448),NA(),'Daily Series'!Q452)</f>
        <v>357</v>
      </c>
      <c r="L448" s="190">
        <f>IF(ISERROR(A448),NA(),'Daily Series'!R452)</f>
        <v>298</v>
      </c>
      <c r="M448" s="193">
        <f t="shared" si="27"/>
        <v>683.42857142857144</v>
      </c>
      <c r="N448" s="193">
        <f t="shared" si="29"/>
        <v>289.71428571428572</v>
      </c>
      <c r="O448" s="193">
        <f t="shared" si="28"/>
        <v>229.71428571428572</v>
      </c>
    </row>
    <row r="449" spans="1:15" x14ac:dyDescent="0.2">
      <c r="A449" s="189">
        <f>IF('Daily Series'!B453=0,NA(),'Daily Series'!B453)</f>
        <v>44734</v>
      </c>
      <c r="B449" s="190">
        <f>IF(ISERROR(A449),NA(),'Daily Series'!E453)</f>
        <v>12515</v>
      </c>
      <c r="C449" s="193">
        <f t="shared" si="26"/>
        <v>10314.714285714286</v>
      </c>
      <c r="E449" s="189" t="e">
        <f>IF('Weekly Series'!B449=0,NA(),'Weekly Series'!B449)</f>
        <v>#N/A</v>
      </c>
      <c r="F449" s="193" t="e">
        <f>IF(ISERROR($E449),NA(),'Weekly Series'!C449)</f>
        <v>#N/A</v>
      </c>
      <c r="G449" s="193" t="e">
        <f>IF(ISERROR($E449),NA(),'Weekly Series'!D449)</f>
        <v>#N/A</v>
      </c>
      <c r="H449" s="193" t="e">
        <f>IF(ISERROR($E449),NA(),'Weekly Series'!E449)</f>
        <v>#N/A</v>
      </c>
      <c r="J449" s="190">
        <f>IF(ISERROR(A449),NA(),'Daily Series'!P453)</f>
        <v>948</v>
      </c>
      <c r="K449" s="190">
        <f>IF(ISERROR(A449),NA(),'Daily Series'!Q453)</f>
        <v>354</v>
      </c>
      <c r="L449" s="190">
        <f>IF(ISERROR(A449),NA(),'Daily Series'!R453)</f>
        <v>313</v>
      </c>
      <c r="M449" s="193">
        <f t="shared" si="27"/>
        <v>672.57142857142856</v>
      </c>
      <c r="N449" s="193">
        <f t="shared" si="29"/>
        <v>279.85714285714283</v>
      </c>
      <c r="O449" s="193">
        <f t="shared" si="28"/>
        <v>218.42857142857142</v>
      </c>
    </row>
    <row r="450" spans="1:15" x14ac:dyDescent="0.2">
      <c r="A450" s="189">
        <f>IF('Daily Series'!B454=0,NA(),'Daily Series'!B454)</f>
        <v>44735</v>
      </c>
      <c r="B450" s="190">
        <f>IF(ISERROR(A450),NA(),'Daily Series'!E454)</f>
        <v>12184</v>
      </c>
      <c r="C450" s="193">
        <f t="shared" si="26"/>
        <v>10311.142857142857</v>
      </c>
      <c r="E450" s="189" t="e">
        <f>IF('Weekly Series'!B450=0,NA(),'Weekly Series'!B450)</f>
        <v>#N/A</v>
      </c>
      <c r="F450" s="193" t="e">
        <f>IF(ISERROR($E450),NA(),'Weekly Series'!C450)</f>
        <v>#N/A</v>
      </c>
      <c r="G450" s="193" t="e">
        <f>IF(ISERROR($E450),NA(),'Weekly Series'!D450)</f>
        <v>#N/A</v>
      </c>
      <c r="H450" s="193" t="e">
        <f>IF(ISERROR($E450),NA(),'Weekly Series'!E450)</f>
        <v>#N/A</v>
      </c>
      <c r="J450" s="190">
        <f>IF(ISERROR(A450),NA(),'Daily Series'!P454)</f>
        <v>908</v>
      </c>
      <c r="K450" s="190">
        <f>IF(ISERROR(A450),NA(),'Daily Series'!Q454)</f>
        <v>420</v>
      </c>
      <c r="L450" s="190">
        <f>IF(ISERROR(A450),NA(),'Daily Series'!R454)</f>
        <v>314</v>
      </c>
      <c r="M450" s="193">
        <f t="shared" si="27"/>
        <v>664</v>
      </c>
      <c r="N450" s="193">
        <f t="shared" si="29"/>
        <v>282.71428571428572</v>
      </c>
      <c r="O450" s="193">
        <f t="shared" si="28"/>
        <v>216.85714285714286</v>
      </c>
    </row>
    <row r="451" spans="1:15" x14ac:dyDescent="0.2">
      <c r="A451" s="189">
        <f>IF('Daily Series'!B455=0,NA(),'Daily Series'!B455)</f>
        <v>44736</v>
      </c>
      <c r="B451" s="190">
        <f>IF(ISERROR(A451),NA(),'Daily Series'!E455)</f>
        <v>12293</v>
      </c>
      <c r="C451" s="193">
        <f t="shared" si="26"/>
        <v>10327</v>
      </c>
      <c r="E451" s="189" t="e">
        <f>IF('Weekly Series'!B451=0,NA(),'Weekly Series'!B451)</f>
        <v>#N/A</v>
      </c>
      <c r="F451" s="193" t="e">
        <f>IF(ISERROR($E451),NA(),'Weekly Series'!C451)</f>
        <v>#N/A</v>
      </c>
      <c r="G451" s="193" t="e">
        <f>IF(ISERROR($E451),NA(),'Weekly Series'!D451)</f>
        <v>#N/A</v>
      </c>
      <c r="H451" s="193" t="e">
        <f>IF(ISERROR($E451),NA(),'Weekly Series'!E451)</f>
        <v>#N/A</v>
      </c>
      <c r="J451" s="190">
        <f>IF(ISERROR(A451),NA(),'Daily Series'!P455)</f>
        <v>816</v>
      </c>
      <c r="K451" s="190">
        <f>IF(ISERROR(A451),NA(),'Daily Series'!Q455)</f>
        <v>384</v>
      </c>
      <c r="L451" s="190">
        <f>IF(ISERROR(A451),NA(),'Daily Series'!R455)</f>
        <v>296</v>
      </c>
      <c r="M451" s="193">
        <f t="shared" si="27"/>
        <v>655.42857142857144</v>
      </c>
      <c r="N451" s="193">
        <f t="shared" si="29"/>
        <v>285.14285714285717</v>
      </c>
      <c r="O451" s="193">
        <f t="shared" si="28"/>
        <v>220.28571428571428</v>
      </c>
    </row>
    <row r="452" spans="1:15" x14ac:dyDescent="0.2">
      <c r="A452" s="189">
        <f>IF('Daily Series'!B456=0,NA(),'Daily Series'!B456)</f>
        <v>44737</v>
      </c>
      <c r="B452" s="190">
        <f>IF(ISERROR(A452),NA(),'Daily Series'!E456)</f>
        <v>12202</v>
      </c>
      <c r="C452" s="193">
        <f t="shared" si="26"/>
        <v>10396.285714285714</v>
      </c>
      <c r="E452" s="189" t="e">
        <f>IF('Weekly Series'!B452=0,NA(),'Weekly Series'!B452)</f>
        <v>#N/A</v>
      </c>
      <c r="F452" s="193" t="e">
        <f>IF(ISERROR($E452),NA(),'Weekly Series'!C452)</f>
        <v>#N/A</v>
      </c>
      <c r="G452" s="193" t="e">
        <f>IF(ISERROR($E452),NA(),'Weekly Series'!D452)</f>
        <v>#N/A</v>
      </c>
      <c r="H452" s="193" t="e">
        <f>IF(ISERROR($E452),NA(),'Weekly Series'!E452)</f>
        <v>#N/A</v>
      </c>
      <c r="J452" s="190">
        <f>IF(ISERROR(A452),NA(),'Daily Series'!P456)</f>
        <v>612</v>
      </c>
      <c r="K452" s="190">
        <f>IF(ISERROR(A452),NA(),'Daily Series'!Q456)</f>
        <v>250</v>
      </c>
      <c r="L452" s="190">
        <f>IF(ISERROR(A452),NA(),'Daily Series'!R456)</f>
        <v>160</v>
      </c>
      <c r="M452" s="193">
        <f t="shared" si="27"/>
        <v>672.14285714285711</v>
      </c>
      <c r="N452" s="193">
        <f t="shared" si="29"/>
        <v>287.42857142857144</v>
      </c>
      <c r="O452" s="193">
        <f t="shared" si="28"/>
        <v>221.42857142857142</v>
      </c>
    </row>
    <row r="453" spans="1:15" x14ac:dyDescent="0.2">
      <c r="A453" s="189">
        <f>IF('Daily Series'!B457=0,NA(),'Daily Series'!B457)</f>
        <v>44738</v>
      </c>
      <c r="B453" s="190">
        <f>IF(ISERROR(A453),NA(),'Daily Series'!E457)</f>
        <v>11973</v>
      </c>
      <c r="C453" s="193">
        <f t="shared" si="26"/>
        <v>12106.714285714286</v>
      </c>
      <c r="E453" s="189" t="e">
        <f>IF('Weekly Series'!B453=0,NA(),'Weekly Series'!B453)</f>
        <v>#N/A</v>
      </c>
      <c r="F453" s="193" t="e">
        <f>IF(ISERROR($E453),NA(),'Weekly Series'!C453)</f>
        <v>#N/A</v>
      </c>
      <c r="G453" s="193" t="e">
        <f>IF(ISERROR($E453),NA(),'Weekly Series'!D453)</f>
        <v>#N/A</v>
      </c>
      <c r="H453" s="193" t="e">
        <f>IF(ISERROR($E453),NA(),'Weekly Series'!E453)</f>
        <v>#N/A</v>
      </c>
      <c r="J453" s="190">
        <f>IF(ISERROR(A453),NA(),'Daily Series'!P457)</f>
        <v>300</v>
      </c>
      <c r="K453" s="190">
        <f>IF(ISERROR(A453),NA(),'Daily Series'!Q457)</f>
        <v>149</v>
      </c>
      <c r="L453" s="190">
        <f>IF(ISERROR(A453),NA(),'Daily Series'!R457)</f>
        <v>137</v>
      </c>
      <c r="M453" s="193">
        <f t="shared" si="27"/>
        <v>715</v>
      </c>
      <c r="N453" s="193">
        <f t="shared" si="29"/>
        <v>308.71428571428572</v>
      </c>
      <c r="O453" s="193">
        <f t="shared" si="28"/>
        <v>241</v>
      </c>
    </row>
    <row r="454" spans="1:15" x14ac:dyDescent="0.2">
      <c r="A454" s="189">
        <f>IF('Daily Series'!B458=0,NA(),'Daily Series'!B458)</f>
        <v>44739</v>
      </c>
      <c r="B454" s="190">
        <f>IF(ISERROR(A454),NA(),'Daily Series'!E458)</f>
        <v>12554</v>
      </c>
      <c r="C454" s="193">
        <f t="shared" ref="C454:C517" si="30">AVERAGE(B448:B454)</f>
        <v>12240</v>
      </c>
      <c r="E454" s="189" t="e">
        <f>IF('Weekly Series'!B454=0,NA(),'Weekly Series'!B454)</f>
        <v>#N/A</v>
      </c>
      <c r="F454" s="193" t="e">
        <f>IF(ISERROR($E454),NA(),'Weekly Series'!C454)</f>
        <v>#N/A</v>
      </c>
      <c r="G454" s="193" t="e">
        <f>IF(ISERROR($E454),NA(),'Weekly Series'!D454)</f>
        <v>#N/A</v>
      </c>
      <c r="H454" s="193" t="e">
        <f>IF(ISERROR($E454),NA(),'Weekly Series'!E454)</f>
        <v>#N/A</v>
      </c>
      <c r="J454" s="190">
        <f>IF(ISERROR(A454),NA(),'Daily Series'!P458)</f>
        <v>617</v>
      </c>
      <c r="K454" s="190">
        <f>IF(ISERROR(A454),NA(),'Daily Series'!Q458)</f>
        <v>232</v>
      </c>
      <c r="L454" s="190">
        <f>IF(ISERROR(A454),NA(),'Daily Series'!R458)</f>
        <v>221</v>
      </c>
      <c r="M454" s="193">
        <f t="shared" si="27"/>
        <v>728.71428571428567</v>
      </c>
      <c r="N454" s="193">
        <f t="shared" si="29"/>
        <v>306.57142857142856</v>
      </c>
      <c r="O454" s="193">
        <f t="shared" si="28"/>
        <v>248.42857142857142</v>
      </c>
    </row>
    <row r="455" spans="1:15" x14ac:dyDescent="0.2">
      <c r="A455" s="189">
        <f>IF('Daily Series'!B459=0,NA(),'Daily Series'!B459)</f>
        <v>44740</v>
      </c>
      <c r="B455" s="190">
        <f>IF(ISERROR(A455),NA(),'Daily Series'!E459)</f>
        <v>12521</v>
      </c>
      <c r="C455" s="193">
        <f t="shared" si="30"/>
        <v>12320.285714285714</v>
      </c>
      <c r="E455" s="189" t="e">
        <f>IF('Weekly Series'!B455=0,NA(),'Weekly Series'!B455)</f>
        <v>#N/A</v>
      </c>
      <c r="F455" s="193" t="e">
        <f>IF(ISERROR($E455),NA(),'Weekly Series'!C455)</f>
        <v>#N/A</v>
      </c>
      <c r="G455" s="193" t="e">
        <f>IF(ISERROR($E455),NA(),'Weekly Series'!D455)</f>
        <v>#N/A</v>
      </c>
      <c r="H455" s="193" t="e">
        <f>IF(ISERROR($E455),NA(),'Weekly Series'!E455)</f>
        <v>#N/A</v>
      </c>
      <c r="J455" s="190">
        <f>IF(ISERROR(A455),NA(),'Daily Series'!P459)</f>
        <v>938</v>
      </c>
      <c r="K455" s="190">
        <f>IF(ISERROR(A455),NA(),'Daily Series'!Q459)</f>
        <v>345</v>
      </c>
      <c r="L455" s="190">
        <f>IF(ISERROR(A455),NA(),'Daily Series'!R459)</f>
        <v>318</v>
      </c>
      <c r="M455" s="193">
        <f t="shared" si="27"/>
        <v>734.14285714285711</v>
      </c>
      <c r="N455" s="193">
        <f t="shared" si="29"/>
        <v>304.85714285714283</v>
      </c>
      <c r="O455" s="193">
        <f t="shared" si="28"/>
        <v>251.28571428571428</v>
      </c>
    </row>
    <row r="456" spans="1:15" x14ac:dyDescent="0.2">
      <c r="A456" s="189">
        <f>IF('Daily Series'!B460=0,NA(),'Daily Series'!B460)</f>
        <v>44741</v>
      </c>
      <c r="B456" s="190">
        <f>IF(ISERROR(A456),NA(),'Daily Series'!E460)</f>
        <v>13150</v>
      </c>
      <c r="C456" s="193">
        <f t="shared" si="30"/>
        <v>12411</v>
      </c>
      <c r="E456" s="189" t="e">
        <f>IF('Weekly Series'!B456=0,NA(),'Weekly Series'!B456)</f>
        <v>#N/A</v>
      </c>
      <c r="F456" s="193" t="e">
        <f>IF(ISERROR($E456),NA(),'Weekly Series'!C456)</f>
        <v>#N/A</v>
      </c>
      <c r="G456" s="193" t="e">
        <f>IF(ISERROR($E456),NA(),'Weekly Series'!D456)</f>
        <v>#N/A</v>
      </c>
      <c r="H456" s="193" t="e">
        <f>IF(ISERROR($E456),NA(),'Weekly Series'!E456)</f>
        <v>#N/A</v>
      </c>
      <c r="J456" s="190">
        <f>IF(ISERROR(A456),NA(),'Daily Series'!P460)</f>
        <v>1009</v>
      </c>
      <c r="K456" s="190">
        <f>IF(ISERROR(A456),NA(),'Daily Series'!Q460)</f>
        <v>386</v>
      </c>
      <c r="L456" s="190">
        <f>IF(ISERROR(A456),NA(),'Daily Series'!R460)</f>
        <v>302</v>
      </c>
      <c r="M456" s="193">
        <f t="shared" si="27"/>
        <v>742.85714285714289</v>
      </c>
      <c r="N456" s="193">
        <f t="shared" si="29"/>
        <v>309.42857142857144</v>
      </c>
      <c r="O456" s="193">
        <f t="shared" si="28"/>
        <v>249.71428571428572</v>
      </c>
    </row>
    <row r="457" spans="1:15" x14ac:dyDescent="0.2">
      <c r="A457" s="189">
        <f>IF('Daily Series'!B461=0,NA(),'Daily Series'!B461)</f>
        <v>44742</v>
      </c>
      <c r="B457" s="190">
        <f>IF(ISERROR(A457),NA(),'Daily Series'!E461)</f>
        <v>13017</v>
      </c>
      <c r="C457" s="193">
        <f t="shared" si="30"/>
        <v>12530</v>
      </c>
      <c r="E457" s="189" t="e">
        <f>IF('Weekly Series'!B457=0,NA(),'Weekly Series'!B457)</f>
        <v>#N/A</v>
      </c>
      <c r="F457" s="193" t="e">
        <f>IF(ISERROR($E457),NA(),'Weekly Series'!C457)</f>
        <v>#N/A</v>
      </c>
      <c r="G457" s="193" t="e">
        <f>IF(ISERROR($E457),NA(),'Weekly Series'!D457)</f>
        <v>#N/A</v>
      </c>
      <c r="H457" s="193" t="e">
        <f>IF(ISERROR($E457),NA(),'Weekly Series'!E457)</f>
        <v>#N/A</v>
      </c>
      <c r="J457" s="190">
        <f>IF(ISERROR(A457),NA(),'Daily Series'!P461)</f>
        <v>1011</v>
      </c>
      <c r="K457" s="190">
        <f>IF(ISERROR(A457),NA(),'Daily Series'!Q461)</f>
        <v>466</v>
      </c>
      <c r="L457" s="190">
        <f>IF(ISERROR(A457),NA(),'Daily Series'!R461)</f>
        <v>313</v>
      </c>
      <c r="M457" s="193">
        <f t="shared" ref="M457:M520" si="31">AVERAGE(J451:J457)</f>
        <v>757.57142857142856</v>
      </c>
      <c r="N457" s="193">
        <f t="shared" si="29"/>
        <v>316</v>
      </c>
      <c r="O457" s="193">
        <f t="shared" si="28"/>
        <v>249.57142857142858</v>
      </c>
    </row>
    <row r="458" spans="1:15" x14ac:dyDescent="0.2">
      <c r="A458" s="189">
        <f>IF('Daily Series'!B462=0,NA(),'Daily Series'!B462)</f>
        <v>44743</v>
      </c>
      <c r="B458" s="190">
        <f>IF(ISERROR(A458),NA(),'Daily Series'!E462)</f>
        <v>12851</v>
      </c>
      <c r="C458" s="193">
        <f t="shared" si="30"/>
        <v>12609.714285714286</v>
      </c>
      <c r="E458" s="189" t="e">
        <f>IF('Weekly Series'!B458=0,NA(),'Weekly Series'!B458)</f>
        <v>#N/A</v>
      </c>
      <c r="F458" s="193" t="e">
        <f>IF(ISERROR($E458),NA(),'Weekly Series'!C458)</f>
        <v>#N/A</v>
      </c>
      <c r="G458" s="193" t="e">
        <f>IF(ISERROR($E458),NA(),'Weekly Series'!D458)</f>
        <v>#N/A</v>
      </c>
      <c r="H458" s="193" t="e">
        <f>IF(ISERROR($E458),NA(),'Weekly Series'!E458)</f>
        <v>#N/A</v>
      </c>
      <c r="J458" s="190">
        <f>IF(ISERROR(A458),NA(),'Daily Series'!P462)</f>
        <v>1023</v>
      </c>
      <c r="K458" s="190">
        <f>IF(ISERROR(A458),NA(),'Daily Series'!Q462)</f>
        <v>407</v>
      </c>
      <c r="L458" s="190">
        <f>IF(ISERROR(A458),NA(),'Daily Series'!R462)</f>
        <v>299</v>
      </c>
      <c r="M458" s="193">
        <f t="shared" si="31"/>
        <v>787.14285714285711</v>
      </c>
      <c r="N458" s="193">
        <f t="shared" si="29"/>
        <v>319.28571428571428</v>
      </c>
      <c r="O458" s="193">
        <f t="shared" ref="O458:O521" si="32">AVERAGE(L452:L458)</f>
        <v>250</v>
      </c>
    </row>
    <row r="459" spans="1:15" x14ac:dyDescent="0.2">
      <c r="A459" s="189">
        <f>IF('Daily Series'!B463=0,NA(),'Daily Series'!B463)</f>
        <v>44744</v>
      </c>
      <c r="B459" s="190">
        <f>IF(ISERROR(A459),NA(),'Daily Series'!E463)</f>
        <v>12764</v>
      </c>
      <c r="C459" s="193">
        <f t="shared" si="30"/>
        <v>12690</v>
      </c>
      <c r="E459" s="189" t="e">
        <f>IF('Weekly Series'!B459=0,NA(),'Weekly Series'!B459)</f>
        <v>#N/A</v>
      </c>
      <c r="F459" s="193" t="e">
        <f>IF(ISERROR($E459),NA(),'Weekly Series'!C459)</f>
        <v>#N/A</v>
      </c>
      <c r="G459" s="193" t="e">
        <f>IF(ISERROR($E459),NA(),'Weekly Series'!D459)</f>
        <v>#N/A</v>
      </c>
      <c r="H459" s="193" t="e">
        <f>IF(ISERROR($E459),NA(),'Weekly Series'!E459)</f>
        <v>#N/A</v>
      </c>
      <c r="J459" s="190">
        <f>IF(ISERROR(A459),NA(),'Daily Series'!P463)</f>
        <v>684</v>
      </c>
      <c r="K459" s="190">
        <f>IF(ISERROR(A459),NA(),'Daily Series'!Q463)</f>
        <v>263</v>
      </c>
      <c r="L459" s="190">
        <f>IF(ISERROR(A459),NA(),'Daily Series'!R463)</f>
        <v>194</v>
      </c>
      <c r="M459" s="193">
        <f t="shared" si="31"/>
        <v>797.42857142857144</v>
      </c>
      <c r="N459" s="193">
        <f t="shared" si="29"/>
        <v>321.14285714285717</v>
      </c>
      <c r="O459" s="193">
        <f t="shared" si="32"/>
        <v>254.85714285714286</v>
      </c>
    </row>
    <row r="460" spans="1:15" x14ac:dyDescent="0.2">
      <c r="A460" s="189">
        <f>IF('Daily Series'!B464=0,NA(),'Daily Series'!B464)</f>
        <v>44745</v>
      </c>
      <c r="B460" s="190">
        <f>IF(ISERROR(A460),NA(),'Daily Series'!E464)</f>
        <v>12885</v>
      </c>
      <c r="C460" s="193">
        <f t="shared" si="30"/>
        <v>12820.285714285714</v>
      </c>
      <c r="E460" s="189" t="e">
        <f>IF('Weekly Series'!B460=0,NA(),'Weekly Series'!B460)</f>
        <v>#N/A</v>
      </c>
      <c r="F460" s="193" t="e">
        <f>IF(ISERROR($E460),NA(),'Weekly Series'!C460)</f>
        <v>#N/A</v>
      </c>
      <c r="G460" s="193" t="e">
        <f>IF(ISERROR($E460),NA(),'Weekly Series'!D460)</f>
        <v>#N/A</v>
      </c>
      <c r="H460" s="193" t="e">
        <f>IF(ISERROR($E460),NA(),'Weekly Series'!E460)</f>
        <v>#N/A</v>
      </c>
      <c r="J460" s="190">
        <f>IF(ISERROR(A460),NA(),'Daily Series'!P464)</f>
        <v>326</v>
      </c>
      <c r="K460" s="190">
        <f>IF(ISERROR(A460),NA(),'Daily Series'!Q464)</f>
        <v>160</v>
      </c>
      <c r="L460" s="190">
        <f>IF(ISERROR(A460),NA(),'Daily Series'!R464)</f>
        <v>91</v>
      </c>
      <c r="M460" s="193">
        <f t="shared" si="31"/>
        <v>801.14285714285711</v>
      </c>
      <c r="N460" s="193">
        <f t="shared" si="29"/>
        <v>322.71428571428572</v>
      </c>
      <c r="O460" s="193">
        <f t="shared" si="32"/>
        <v>248.28571428571428</v>
      </c>
    </row>
    <row r="461" spans="1:15" x14ac:dyDescent="0.2">
      <c r="A461" s="189">
        <f>IF('Daily Series'!B465=0,NA(),'Daily Series'!B465)</f>
        <v>44746</v>
      </c>
      <c r="B461" s="190">
        <f>IF(ISERROR(A461),NA(),'Daily Series'!E465)</f>
        <v>12764</v>
      </c>
      <c r="C461" s="193">
        <f t="shared" si="30"/>
        <v>12850.285714285714</v>
      </c>
      <c r="E461" s="189" t="e">
        <f>IF('Weekly Series'!B461=0,NA(),'Weekly Series'!B461)</f>
        <v>#N/A</v>
      </c>
      <c r="F461" s="193" t="e">
        <f>IF(ISERROR($E461),NA(),'Weekly Series'!C461)</f>
        <v>#N/A</v>
      </c>
      <c r="G461" s="193" t="e">
        <f>IF(ISERROR($E461),NA(),'Weekly Series'!D461)</f>
        <v>#N/A</v>
      </c>
      <c r="H461" s="193" t="e">
        <f>IF(ISERROR($E461),NA(),'Weekly Series'!E461)</f>
        <v>#N/A</v>
      </c>
      <c r="J461" s="190">
        <f>IF(ISERROR(A461),NA(),'Daily Series'!P465)</f>
        <v>664</v>
      </c>
      <c r="K461" s="190">
        <f>IF(ISERROR(A461),NA(),'Daily Series'!Q465)</f>
        <v>233</v>
      </c>
      <c r="L461" s="190">
        <f>IF(ISERROR(A461),NA(),'Daily Series'!R465)</f>
        <v>206</v>
      </c>
      <c r="M461" s="193">
        <f t="shared" si="31"/>
        <v>807.85714285714289</v>
      </c>
      <c r="N461" s="193">
        <f t="shared" si="29"/>
        <v>322.85714285714283</v>
      </c>
      <c r="O461" s="193">
        <f t="shared" si="32"/>
        <v>246.14285714285714</v>
      </c>
    </row>
    <row r="462" spans="1:15" x14ac:dyDescent="0.2">
      <c r="A462" s="189">
        <f>IF('Daily Series'!B466=0,NA(),'Daily Series'!B466)</f>
        <v>44747</v>
      </c>
      <c r="B462" s="190">
        <f>IF(ISERROR(A462),NA(),'Daily Series'!E466)</f>
        <v>12962</v>
      </c>
      <c r="C462" s="193">
        <f t="shared" si="30"/>
        <v>12913.285714285714</v>
      </c>
      <c r="E462" s="189" t="e">
        <f>IF('Weekly Series'!B462=0,NA(),'Weekly Series'!B462)</f>
        <v>#N/A</v>
      </c>
      <c r="F462" s="193" t="e">
        <f>IF(ISERROR($E462),NA(),'Weekly Series'!C462)</f>
        <v>#N/A</v>
      </c>
      <c r="G462" s="193" t="e">
        <f>IF(ISERROR($E462),NA(),'Weekly Series'!D462)</f>
        <v>#N/A</v>
      </c>
      <c r="H462" s="193" t="e">
        <f>IF(ISERROR($E462),NA(),'Weekly Series'!E462)</f>
        <v>#N/A</v>
      </c>
      <c r="J462" s="190">
        <f>IF(ISERROR(A462),NA(),'Daily Series'!P466)</f>
        <v>938</v>
      </c>
      <c r="K462" s="190">
        <f>IF(ISERROR(A462),NA(),'Daily Series'!Q466)</f>
        <v>339</v>
      </c>
      <c r="L462" s="190">
        <f>IF(ISERROR(A462),NA(),'Daily Series'!R466)</f>
        <v>267</v>
      </c>
      <c r="M462" s="193">
        <f t="shared" si="31"/>
        <v>807.85714285714289</v>
      </c>
      <c r="N462" s="193">
        <f t="shared" si="29"/>
        <v>322</v>
      </c>
      <c r="O462" s="193">
        <f t="shared" si="32"/>
        <v>238.85714285714286</v>
      </c>
    </row>
    <row r="463" spans="1:15" x14ac:dyDescent="0.2">
      <c r="A463" s="189">
        <f>IF('Daily Series'!B467=0,NA(),'Daily Series'!B467)</f>
        <v>44748</v>
      </c>
      <c r="B463" s="190">
        <f>IF(ISERROR(A463),NA(),'Daily Series'!E467)</f>
        <v>12866</v>
      </c>
      <c r="C463" s="193">
        <f t="shared" si="30"/>
        <v>12872.714285714286</v>
      </c>
      <c r="E463" s="189" t="e">
        <f>IF('Weekly Series'!B463=0,NA(),'Weekly Series'!B463)</f>
        <v>#N/A</v>
      </c>
      <c r="F463" s="193" t="e">
        <f>IF(ISERROR($E463),NA(),'Weekly Series'!C463)</f>
        <v>#N/A</v>
      </c>
      <c r="G463" s="193" t="e">
        <f>IF(ISERROR($E463),NA(),'Weekly Series'!D463)</f>
        <v>#N/A</v>
      </c>
      <c r="H463" s="193" t="e">
        <f>IF(ISERROR($E463),NA(),'Weekly Series'!E463)</f>
        <v>#N/A</v>
      </c>
      <c r="J463" s="190">
        <f>IF(ISERROR(A463),NA(),'Daily Series'!P467)</f>
        <v>1012</v>
      </c>
      <c r="K463" s="190">
        <f>IF(ISERROR(A463),NA(),'Daily Series'!Q467)</f>
        <v>361</v>
      </c>
      <c r="L463" s="190">
        <f>IF(ISERROR(A463),NA(),'Daily Series'!R467)</f>
        <v>316</v>
      </c>
      <c r="M463" s="193">
        <f t="shared" si="31"/>
        <v>808.28571428571433</v>
      </c>
      <c r="N463" s="193">
        <f t="shared" si="29"/>
        <v>318.42857142857144</v>
      </c>
      <c r="O463" s="193">
        <f t="shared" si="32"/>
        <v>240.85714285714286</v>
      </c>
    </row>
    <row r="464" spans="1:15" x14ac:dyDescent="0.2">
      <c r="A464" s="189">
        <f>IF('Daily Series'!B468=0,NA(),'Daily Series'!B468)</f>
        <v>44749</v>
      </c>
      <c r="B464" s="190">
        <f>IF(ISERROR(A464),NA(),'Daily Series'!E468)</f>
        <v>12945</v>
      </c>
      <c r="C464" s="193">
        <f t="shared" si="30"/>
        <v>12862.428571428571</v>
      </c>
      <c r="E464" s="189" t="e">
        <f>IF('Weekly Series'!B464=0,NA(),'Weekly Series'!B464)</f>
        <v>#N/A</v>
      </c>
      <c r="F464" s="193" t="e">
        <f>IF(ISERROR($E464),NA(),'Weekly Series'!C464)</f>
        <v>#N/A</v>
      </c>
      <c r="G464" s="193" t="e">
        <f>IF(ISERROR($E464),NA(),'Weekly Series'!D464)</f>
        <v>#N/A</v>
      </c>
      <c r="H464" s="193" t="e">
        <f>IF(ISERROR($E464),NA(),'Weekly Series'!E464)</f>
        <v>#N/A</v>
      </c>
      <c r="J464" s="190">
        <f>IF(ISERROR(A464),NA(),'Daily Series'!P468)</f>
        <v>969</v>
      </c>
      <c r="K464" s="190">
        <f>IF(ISERROR(A464),NA(),'Daily Series'!Q468)</f>
        <v>384</v>
      </c>
      <c r="L464" s="190">
        <f>IF(ISERROR(A464),NA(),'Daily Series'!R468)</f>
        <v>307</v>
      </c>
      <c r="M464" s="193">
        <f t="shared" si="31"/>
        <v>802.28571428571433</v>
      </c>
      <c r="N464" s="193">
        <f t="shared" si="29"/>
        <v>306.71428571428572</v>
      </c>
      <c r="O464" s="193">
        <f t="shared" si="32"/>
        <v>240</v>
      </c>
    </row>
    <row r="465" spans="1:15" x14ac:dyDescent="0.2">
      <c r="A465" s="189">
        <f>IF('Daily Series'!B469=0,NA(),'Daily Series'!B469)</f>
        <v>44750</v>
      </c>
      <c r="B465" s="190">
        <f>IF(ISERROR(A465),NA(),'Daily Series'!E469)</f>
        <v>12753</v>
      </c>
      <c r="C465" s="193">
        <f t="shared" si="30"/>
        <v>12848.428571428571</v>
      </c>
      <c r="E465" s="189" t="e">
        <f>IF('Weekly Series'!B465=0,NA(),'Weekly Series'!B465)</f>
        <v>#N/A</v>
      </c>
      <c r="F465" s="193" t="e">
        <f>IF(ISERROR($E465),NA(),'Weekly Series'!C465)</f>
        <v>#N/A</v>
      </c>
      <c r="G465" s="193" t="e">
        <f>IF(ISERROR($E465),NA(),'Weekly Series'!D465)</f>
        <v>#N/A</v>
      </c>
      <c r="H465" s="193" t="e">
        <f>IF(ISERROR($E465),NA(),'Weekly Series'!E465)</f>
        <v>#N/A</v>
      </c>
      <c r="J465" s="190">
        <f>IF(ISERROR(A465),NA(),'Daily Series'!P469)</f>
        <v>1045</v>
      </c>
      <c r="K465" s="190">
        <f>IF(ISERROR(A465),NA(),'Daily Series'!Q469)</f>
        <v>376</v>
      </c>
      <c r="L465" s="190">
        <f>IF(ISERROR(A465),NA(),'Daily Series'!R469)</f>
        <v>322</v>
      </c>
      <c r="M465" s="193">
        <f t="shared" si="31"/>
        <v>805.42857142857144</v>
      </c>
      <c r="N465" s="193">
        <f t="shared" si="29"/>
        <v>302.28571428571428</v>
      </c>
      <c r="O465" s="193">
        <f t="shared" si="32"/>
        <v>243.28571428571428</v>
      </c>
    </row>
    <row r="466" spans="1:15" x14ac:dyDescent="0.2">
      <c r="A466" s="189">
        <f>IF('Daily Series'!B470=0,NA(),'Daily Series'!B470)</f>
        <v>44751</v>
      </c>
      <c r="B466" s="190">
        <f>IF(ISERROR(A466),NA(),'Daily Series'!E470)</f>
        <v>12617</v>
      </c>
      <c r="C466" s="193">
        <f t="shared" si="30"/>
        <v>12827.428571428571</v>
      </c>
      <c r="E466" s="189" t="e">
        <f>IF('Weekly Series'!B466=0,NA(),'Weekly Series'!B466)</f>
        <v>#N/A</v>
      </c>
      <c r="F466" s="193" t="e">
        <f>IF(ISERROR($E466),NA(),'Weekly Series'!C466)</f>
        <v>#N/A</v>
      </c>
      <c r="G466" s="193" t="e">
        <f>IF(ISERROR($E466),NA(),'Weekly Series'!D466)</f>
        <v>#N/A</v>
      </c>
      <c r="H466" s="193" t="e">
        <f>IF(ISERROR($E466),NA(),'Weekly Series'!E466)</f>
        <v>#N/A</v>
      </c>
      <c r="J466" s="190">
        <f>IF(ISERROR(A466),NA(),'Daily Series'!P470)</f>
        <v>674</v>
      </c>
      <c r="K466" s="190">
        <f>IF(ISERROR(A466),NA(),'Daily Series'!Q470)</f>
        <v>260</v>
      </c>
      <c r="L466" s="190">
        <f>IF(ISERROR(A466),NA(),'Daily Series'!R470)</f>
        <v>173</v>
      </c>
      <c r="M466" s="193">
        <f t="shared" si="31"/>
        <v>804</v>
      </c>
      <c r="N466" s="193">
        <f t="shared" si="29"/>
        <v>301.85714285714283</v>
      </c>
      <c r="O466" s="193">
        <f t="shared" si="32"/>
        <v>240.28571428571428</v>
      </c>
    </row>
    <row r="467" spans="1:15" x14ac:dyDescent="0.2">
      <c r="A467" s="189">
        <f>IF('Daily Series'!B471=0,NA(),'Daily Series'!B471)</f>
        <v>44752</v>
      </c>
      <c r="B467" s="190">
        <f>IF(ISERROR(A467),NA(),'Daily Series'!E471)</f>
        <v>12842</v>
      </c>
      <c r="C467" s="193">
        <f t="shared" si="30"/>
        <v>12821.285714285714</v>
      </c>
      <c r="E467" s="189" t="e">
        <f>IF('Weekly Series'!B467=0,NA(),'Weekly Series'!B467)</f>
        <v>#N/A</v>
      </c>
      <c r="F467" s="193" t="e">
        <f>IF(ISERROR($E467),NA(),'Weekly Series'!C467)</f>
        <v>#N/A</v>
      </c>
      <c r="G467" s="193" t="e">
        <f>IF(ISERROR($E467),NA(),'Weekly Series'!D467)</f>
        <v>#N/A</v>
      </c>
      <c r="H467" s="193" t="e">
        <f>IF(ISERROR($E467),NA(),'Weekly Series'!E467)</f>
        <v>#N/A</v>
      </c>
      <c r="J467" s="190">
        <f>IF(ISERROR(A467),NA(),'Daily Series'!P471)</f>
        <v>368</v>
      </c>
      <c r="K467" s="190">
        <f>IF(ISERROR(A467),NA(),'Daily Series'!Q471)</f>
        <v>144</v>
      </c>
      <c r="L467" s="190">
        <f>IF(ISERROR(A467),NA(),'Daily Series'!R471)</f>
        <v>90</v>
      </c>
      <c r="M467" s="193">
        <f t="shared" si="31"/>
        <v>810</v>
      </c>
      <c r="N467" s="193">
        <f t="shared" si="29"/>
        <v>299.57142857142856</v>
      </c>
      <c r="O467" s="193">
        <f t="shared" si="32"/>
        <v>240.14285714285714</v>
      </c>
    </row>
    <row r="468" spans="1:15" x14ac:dyDescent="0.2">
      <c r="A468" s="189">
        <f>IF('Daily Series'!B472=0,NA(),'Daily Series'!B472)</f>
        <v>44753</v>
      </c>
      <c r="B468" s="190">
        <f>IF(ISERROR(A468),NA(),'Daily Series'!E472)</f>
        <v>12864</v>
      </c>
      <c r="C468" s="193">
        <f t="shared" si="30"/>
        <v>12835.571428571429</v>
      </c>
      <c r="E468" s="189" t="e">
        <f>IF('Weekly Series'!B468=0,NA(),'Weekly Series'!B468)</f>
        <v>#N/A</v>
      </c>
      <c r="F468" s="193" t="e">
        <f>IF(ISERROR($E468),NA(),'Weekly Series'!C468)</f>
        <v>#N/A</v>
      </c>
      <c r="G468" s="193" t="e">
        <f>IF(ISERROR($E468),NA(),'Weekly Series'!D468)</f>
        <v>#N/A</v>
      </c>
      <c r="H468" s="193" t="e">
        <f>IF(ISERROR($E468),NA(),'Weekly Series'!E468)</f>
        <v>#N/A</v>
      </c>
      <c r="J468" s="190">
        <f>IF(ISERROR(A468),NA(),'Daily Series'!P472)</f>
        <v>658</v>
      </c>
      <c r="K468" s="190">
        <f>IF(ISERROR(A468),NA(),'Daily Series'!Q472)</f>
        <v>249</v>
      </c>
      <c r="L468" s="190">
        <f>IF(ISERROR(A468),NA(),'Daily Series'!R472)</f>
        <v>184</v>
      </c>
      <c r="M468" s="193">
        <f t="shared" si="31"/>
        <v>809.14285714285711</v>
      </c>
      <c r="N468" s="193">
        <f t="shared" si="29"/>
        <v>301.85714285714283</v>
      </c>
      <c r="O468" s="193">
        <f t="shared" si="32"/>
        <v>237</v>
      </c>
    </row>
    <row r="469" spans="1:15" x14ac:dyDescent="0.2">
      <c r="A469" s="189">
        <f>IF('Daily Series'!B473=0,NA(),'Daily Series'!B473)</f>
        <v>44754</v>
      </c>
      <c r="B469" s="190">
        <f>IF(ISERROR(A469),NA(),'Daily Series'!E473)</f>
        <v>12995</v>
      </c>
      <c r="C469" s="193">
        <f t="shared" si="30"/>
        <v>12840.285714285714</v>
      </c>
      <c r="E469" s="189" t="e">
        <f>IF('Weekly Series'!B469=0,NA(),'Weekly Series'!B469)</f>
        <v>#N/A</v>
      </c>
      <c r="F469" s="193" t="e">
        <f>IF(ISERROR($E469),NA(),'Weekly Series'!C469)</f>
        <v>#N/A</v>
      </c>
      <c r="G469" s="193" t="e">
        <f>IF(ISERROR($E469),NA(),'Weekly Series'!D469)</f>
        <v>#N/A</v>
      </c>
      <c r="H469" s="193" t="e">
        <f>IF(ISERROR($E469),NA(),'Weekly Series'!E469)</f>
        <v>#N/A</v>
      </c>
      <c r="J469" s="190">
        <f>IF(ISERROR(A469),NA(),'Daily Series'!P473)</f>
        <v>955</v>
      </c>
      <c r="K469" s="190">
        <f>IF(ISERROR(A469),NA(),'Daily Series'!Q473)</f>
        <v>349</v>
      </c>
      <c r="L469" s="190">
        <f>IF(ISERROR(A469),NA(),'Daily Series'!R473)</f>
        <v>306</v>
      </c>
      <c r="M469" s="193">
        <f t="shared" si="31"/>
        <v>811.57142857142856</v>
      </c>
      <c r="N469" s="193">
        <f t="shared" si="29"/>
        <v>303.28571428571428</v>
      </c>
      <c r="O469" s="193">
        <f t="shared" si="32"/>
        <v>242.57142857142858</v>
      </c>
    </row>
    <row r="470" spans="1:15" x14ac:dyDescent="0.2">
      <c r="A470" s="189">
        <f>IF('Daily Series'!B474=0,NA(),'Daily Series'!B474)</f>
        <v>44755</v>
      </c>
      <c r="B470" s="190">
        <f>IF(ISERROR(A470),NA(),'Daily Series'!E474)</f>
        <v>13138</v>
      </c>
      <c r="C470" s="193">
        <f t="shared" si="30"/>
        <v>12879.142857142857</v>
      </c>
      <c r="E470" s="189" t="e">
        <f>IF('Weekly Series'!B470=0,NA(),'Weekly Series'!B470)</f>
        <v>#N/A</v>
      </c>
      <c r="F470" s="193" t="e">
        <f>IF(ISERROR($E470),NA(),'Weekly Series'!C470)</f>
        <v>#N/A</v>
      </c>
      <c r="G470" s="193" t="e">
        <f>IF(ISERROR($E470),NA(),'Weekly Series'!D470)</f>
        <v>#N/A</v>
      </c>
      <c r="H470" s="193" t="e">
        <f>IF(ISERROR($E470),NA(),'Weekly Series'!E470)</f>
        <v>#N/A</v>
      </c>
      <c r="J470" s="190">
        <f>IF(ISERROR(A470),NA(),'Daily Series'!P474)</f>
        <v>1012</v>
      </c>
      <c r="K470" s="190">
        <f>IF(ISERROR(A470),NA(),'Daily Series'!Q474)</f>
        <v>373</v>
      </c>
      <c r="L470" s="190">
        <f>IF(ISERROR(A470),NA(),'Daily Series'!R474)</f>
        <v>350</v>
      </c>
      <c r="M470" s="193">
        <f t="shared" si="31"/>
        <v>811.57142857142856</v>
      </c>
      <c r="N470" s="193">
        <f t="shared" si="29"/>
        <v>305</v>
      </c>
      <c r="O470" s="193">
        <f t="shared" si="32"/>
        <v>247.42857142857142</v>
      </c>
    </row>
    <row r="471" spans="1:15" x14ac:dyDescent="0.2">
      <c r="A471" s="189">
        <f>IF('Daily Series'!B475=0,NA(),'Daily Series'!B475)</f>
        <v>44756</v>
      </c>
      <c r="B471" s="190">
        <f>IF(ISERROR(A471),NA(),'Daily Series'!E475)</f>
        <v>12939</v>
      </c>
      <c r="C471" s="193">
        <f t="shared" si="30"/>
        <v>12878.285714285714</v>
      </c>
      <c r="E471" s="189" t="e">
        <f>IF('Weekly Series'!B471=0,NA(),'Weekly Series'!B471)</f>
        <v>#N/A</v>
      </c>
      <c r="F471" s="193" t="e">
        <f>IF(ISERROR($E471),NA(),'Weekly Series'!C471)</f>
        <v>#N/A</v>
      </c>
      <c r="G471" s="193" t="e">
        <f>IF(ISERROR($E471),NA(),'Weekly Series'!D471)</f>
        <v>#N/A</v>
      </c>
      <c r="H471" s="193" t="e">
        <f>IF(ISERROR($E471),NA(),'Weekly Series'!E471)</f>
        <v>#N/A</v>
      </c>
      <c r="J471" s="190">
        <f>IF(ISERROR(A471),NA(),'Daily Series'!P475)</f>
        <v>1030</v>
      </c>
      <c r="K471" s="190">
        <f>IF(ISERROR(A471),NA(),'Daily Series'!Q475)</f>
        <v>398</v>
      </c>
      <c r="L471" s="190">
        <f>IF(ISERROR(A471),NA(),'Daily Series'!R475)</f>
        <v>296</v>
      </c>
      <c r="M471" s="193">
        <f t="shared" si="31"/>
        <v>820.28571428571433</v>
      </c>
      <c r="N471" s="193">
        <f t="shared" si="29"/>
        <v>307</v>
      </c>
      <c r="O471" s="193">
        <f t="shared" si="32"/>
        <v>245.85714285714286</v>
      </c>
    </row>
    <row r="472" spans="1:15" x14ac:dyDescent="0.2">
      <c r="A472" s="189">
        <f>IF('Daily Series'!B476=0,NA(),'Daily Series'!B476)</f>
        <v>44757</v>
      </c>
      <c r="B472" s="190">
        <f>IF(ISERROR(A472),NA(),'Daily Series'!E476)</f>
        <v>12972</v>
      </c>
      <c r="C472" s="193">
        <f t="shared" si="30"/>
        <v>12909.571428571429</v>
      </c>
      <c r="E472" s="189" t="e">
        <f>IF('Weekly Series'!B472=0,NA(),'Weekly Series'!B472)</f>
        <v>#N/A</v>
      </c>
      <c r="F472" s="193" t="e">
        <f>IF(ISERROR($E472),NA(),'Weekly Series'!C472)</f>
        <v>#N/A</v>
      </c>
      <c r="G472" s="193" t="e">
        <f>IF(ISERROR($E472),NA(),'Weekly Series'!D472)</f>
        <v>#N/A</v>
      </c>
      <c r="H472" s="193" t="e">
        <f>IF(ISERROR($E472),NA(),'Weekly Series'!E472)</f>
        <v>#N/A</v>
      </c>
      <c r="J472" s="190">
        <f>IF(ISERROR(A472),NA(),'Daily Series'!P476)</f>
        <v>1036</v>
      </c>
      <c r="K472" s="190">
        <f>IF(ISERROR(A472),NA(),'Daily Series'!Q476)</f>
        <v>364</v>
      </c>
      <c r="L472" s="190">
        <f>IF(ISERROR(A472),NA(),'Daily Series'!R476)</f>
        <v>315</v>
      </c>
      <c r="M472" s="193">
        <f t="shared" si="31"/>
        <v>819</v>
      </c>
      <c r="N472" s="193">
        <f t="shared" si="29"/>
        <v>305.28571428571428</v>
      </c>
      <c r="O472" s="193">
        <f t="shared" si="32"/>
        <v>244.85714285714286</v>
      </c>
    </row>
    <row r="473" spans="1:15" x14ac:dyDescent="0.2">
      <c r="A473" s="189">
        <f>IF('Daily Series'!B477=0,NA(),'Daily Series'!B477)</f>
        <v>44758</v>
      </c>
      <c r="B473" s="190">
        <f>IF(ISERROR(A473),NA(),'Daily Series'!E477)</f>
        <v>13010</v>
      </c>
      <c r="C473" s="193">
        <f t="shared" si="30"/>
        <v>12965.714285714286</v>
      </c>
      <c r="E473" s="189" t="e">
        <f>IF('Weekly Series'!B473=0,NA(),'Weekly Series'!B473)</f>
        <v>#N/A</v>
      </c>
      <c r="F473" s="193" t="e">
        <f>IF(ISERROR($E473),NA(),'Weekly Series'!C473)</f>
        <v>#N/A</v>
      </c>
      <c r="G473" s="193" t="e">
        <f>IF(ISERROR($E473),NA(),'Weekly Series'!D473)</f>
        <v>#N/A</v>
      </c>
      <c r="H473" s="193" t="e">
        <f>IF(ISERROR($E473),NA(),'Weekly Series'!E473)</f>
        <v>#N/A</v>
      </c>
      <c r="J473" s="190">
        <f>IF(ISERROR(A473),NA(),'Daily Series'!P477)</f>
        <v>649</v>
      </c>
      <c r="K473" s="190">
        <f>IF(ISERROR(A473),NA(),'Daily Series'!Q477)</f>
        <v>256</v>
      </c>
      <c r="L473" s="190">
        <f>IF(ISERROR(A473),NA(),'Daily Series'!R477)</f>
        <v>189</v>
      </c>
      <c r="M473" s="193">
        <f t="shared" si="31"/>
        <v>815.42857142857144</v>
      </c>
      <c r="N473" s="193">
        <f t="shared" ref="N473:N536" si="33">AVERAGE(K467:K473)</f>
        <v>304.71428571428572</v>
      </c>
      <c r="O473" s="193">
        <f t="shared" si="32"/>
        <v>247.14285714285714</v>
      </c>
    </row>
    <row r="474" spans="1:15" x14ac:dyDescent="0.2">
      <c r="A474" s="189">
        <f>IF('Daily Series'!B478=0,NA(),'Daily Series'!B478)</f>
        <v>44759</v>
      </c>
      <c r="B474" s="190">
        <f>IF(ISERROR(A474),NA(),'Daily Series'!E478)</f>
        <v>13259</v>
      </c>
      <c r="C474" s="193">
        <f t="shared" si="30"/>
        <v>13025.285714285714</v>
      </c>
      <c r="E474" s="189" t="e">
        <f>IF('Weekly Series'!B474=0,NA(),'Weekly Series'!B474)</f>
        <v>#N/A</v>
      </c>
      <c r="F474" s="193" t="e">
        <f>IF(ISERROR($E474),NA(),'Weekly Series'!C474)</f>
        <v>#N/A</v>
      </c>
      <c r="G474" s="193" t="e">
        <f>IF(ISERROR($E474),NA(),'Weekly Series'!D474)</f>
        <v>#N/A</v>
      </c>
      <c r="H474" s="193" t="e">
        <f>IF(ISERROR($E474),NA(),'Weekly Series'!E474)</f>
        <v>#N/A</v>
      </c>
      <c r="J474" s="190">
        <f>IF(ISERROR(A474),NA(),'Daily Series'!P478)</f>
        <v>326</v>
      </c>
      <c r="K474" s="190">
        <f>IF(ISERROR(A474),NA(),'Daily Series'!Q478)</f>
        <v>129</v>
      </c>
      <c r="L474" s="190">
        <f>IF(ISERROR(A474),NA(),'Daily Series'!R478)</f>
        <v>101</v>
      </c>
      <c r="M474" s="193">
        <f t="shared" si="31"/>
        <v>809.42857142857144</v>
      </c>
      <c r="N474" s="193">
        <f t="shared" si="33"/>
        <v>302.57142857142856</v>
      </c>
      <c r="O474" s="193">
        <f t="shared" si="32"/>
        <v>248.71428571428572</v>
      </c>
    </row>
    <row r="475" spans="1:15" x14ac:dyDescent="0.2">
      <c r="A475" s="189">
        <f>IF('Daily Series'!B479=0,NA(),'Daily Series'!B479)</f>
        <v>44760</v>
      </c>
      <c r="B475" s="190">
        <f>IF(ISERROR(A475),NA(),'Daily Series'!E479)</f>
        <v>13012</v>
      </c>
      <c r="C475" s="193">
        <f t="shared" si="30"/>
        <v>13046.428571428571</v>
      </c>
      <c r="E475" s="189" t="e">
        <f>IF('Weekly Series'!B475=0,NA(),'Weekly Series'!B475)</f>
        <v>#N/A</v>
      </c>
      <c r="F475" s="193" t="e">
        <f>IF(ISERROR($E475),NA(),'Weekly Series'!C475)</f>
        <v>#N/A</v>
      </c>
      <c r="G475" s="193" t="e">
        <f>IF(ISERROR($E475),NA(),'Weekly Series'!D475)</f>
        <v>#N/A</v>
      </c>
      <c r="H475" s="193" t="e">
        <f>IF(ISERROR($E475),NA(),'Weekly Series'!E475)</f>
        <v>#N/A</v>
      </c>
      <c r="J475" s="190">
        <f>IF(ISERROR(A475),NA(),'Daily Series'!P479)</f>
        <v>663</v>
      </c>
      <c r="K475" s="190">
        <f>IF(ISERROR(A475),NA(),'Daily Series'!Q479)</f>
        <v>248</v>
      </c>
      <c r="L475" s="190">
        <f>IF(ISERROR(A475),NA(),'Daily Series'!R479)</f>
        <v>175</v>
      </c>
      <c r="M475" s="193">
        <f t="shared" si="31"/>
        <v>810.14285714285711</v>
      </c>
      <c r="N475" s="193">
        <f t="shared" si="33"/>
        <v>302.42857142857144</v>
      </c>
      <c r="O475" s="193">
        <f t="shared" si="32"/>
        <v>247.42857142857142</v>
      </c>
    </row>
    <row r="476" spans="1:15" x14ac:dyDescent="0.2">
      <c r="A476" s="189">
        <f>IF('Daily Series'!B480=0,NA(),'Daily Series'!B480)</f>
        <v>44761</v>
      </c>
      <c r="B476" s="190">
        <f>IF(ISERROR(A476),NA(),'Daily Series'!E480)</f>
        <v>12991</v>
      </c>
      <c r="C476" s="193">
        <f t="shared" si="30"/>
        <v>13045.857142857143</v>
      </c>
      <c r="E476" s="189" t="e">
        <f>IF('Weekly Series'!B476=0,NA(),'Weekly Series'!B476)</f>
        <v>#N/A</v>
      </c>
      <c r="F476" s="193" t="e">
        <f>IF(ISERROR($E476),NA(),'Weekly Series'!C476)</f>
        <v>#N/A</v>
      </c>
      <c r="G476" s="193" t="e">
        <f>IF(ISERROR($E476),NA(),'Weekly Series'!D476)</f>
        <v>#N/A</v>
      </c>
      <c r="H476" s="193" t="e">
        <f>IF(ISERROR($E476),NA(),'Weekly Series'!E476)</f>
        <v>#N/A</v>
      </c>
      <c r="J476" s="190">
        <f>IF(ISERROR(A476),NA(),'Daily Series'!P480)</f>
        <v>888</v>
      </c>
      <c r="K476" s="190">
        <f>IF(ISERROR(A476),NA(),'Daily Series'!Q480)</f>
        <v>373</v>
      </c>
      <c r="L476" s="190">
        <f>IF(ISERROR(A476),NA(),'Daily Series'!R480)</f>
        <v>268</v>
      </c>
      <c r="M476" s="193">
        <f t="shared" si="31"/>
        <v>800.57142857142856</v>
      </c>
      <c r="N476" s="193">
        <f t="shared" si="33"/>
        <v>305.85714285714283</v>
      </c>
      <c r="O476" s="193">
        <f t="shared" si="32"/>
        <v>242</v>
      </c>
    </row>
    <row r="477" spans="1:15" x14ac:dyDescent="0.2">
      <c r="A477" s="189">
        <f>IF('Daily Series'!B481=0,NA(),'Daily Series'!B481)</f>
        <v>44762</v>
      </c>
      <c r="B477" s="190">
        <f>IF(ISERROR(A477),NA(),'Daily Series'!E481)</f>
        <v>13218</v>
      </c>
      <c r="C477" s="193">
        <f t="shared" si="30"/>
        <v>13057.285714285714</v>
      </c>
      <c r="E477" s="189" t="e">
        <f>IF('Weekly Series'!B477=0,NA(),'Weekly Series'!B477)</f>
        <v>#N/A</v>
      </c>
      <c r="F477" s="193" t="e">
        <f>IF(ISERROR($E477),NA(),'Weekly Series'!C477)</f>
        <v>#N/A</v>
      </c>
      <c r="G477" s="193" t="e">
        <f>IF(ISERROR($E477),NA(),'Weekly Series'!D477)</f>
        <v>#N/A</v>
      </c>
      <c r="H477" s="193" t="e">
        <f>IF(ISERROR($E477),NA(),'Weekly Series'!E477)</f>
        <v>#N/A</v>
      </c>
      <c r="J477" s="190">
        <f>IF(ISERROR(A477),NA(),'Daily Series'!P481)</f>
        <v>1023</v>
      </c>
      <c r="K477" s="190">
        <f>IF(ISERROR(A477),NA(),'Daily Series'!Q481)</f>
        <v>375</v>
      </c>
      <c r="L477" s="190">
        <f>IF(ISERROR(A477),NA(),'Daily Series'!R481)</f>
        <v>324</v>
      </c>
      <c r="M477" s="193">
        <f t="shared" si="31"/>
        <v>802.14285714285711</v>
      </c>
      <c r="N477" s="193">
        <f t="shared" si="33"/>
        <v>306.14285714285717</v>
      </c>
      <c r="O477" s="193">
        <f t="shared" si="32"/>
        <v>238.28571428571428</v>
      </c>
    </row>
    <row r="478" spans="1:15" x14ac:dyDescent="0.2">
      <c r="A478" s="189">
        <f>IF('Daily Series'!B482=0,NA(),'Daily Series'!B482)</f>
        <v>44763</v>
      </c>
      <c r="B478" s="190">
        <f>IF(ISERROR(A478),NA(),'Daily Series'!E482)</f>
        <v>13496</v>
      </c>
      <c r="C478" s="193">
        <f t="shared" si="30"/>
        <v>13136.857142857143</v>
      </c>
      <c r="E478" s="189" t="e">
        <f>IF('Weekly Series'!B478=0,NA(),'Weekly Series'!B478)</f>
        <v>#N/A</v>
      </c>
      <c r="F478" s="193" t="e">
        <f>IF(ISERROR($E478),NA(),'Weekly Series'!C478)</f>
        <v>#N/A</v>
      </c>
      <c r="G478" s="193" t="e">
        <f>IF(ISERROR($E478),NA(),'Weekly Series'!D478)</f>
        <v>#N/A</v>
      </c>
      <c r="H478" s="193" t="e">
        <f>IF(ISERROR($E478),NA(),'Weekly Series'!E478)</f>
        <v>#N/A</v>
      </c>
      <c r="J478" s="190">
        <f>IF(ISERROR(A478),NA(),'Daily Series'!P482)</f>
        <v>980</v>
      </c>
      <c r="K478" s="190">
        <f>IF(ISERROR(A478),NA(),'Daily Series'!Q482)</f>
        <v>399</v>
      </c>
      <c r="L478" s="190">
        <f>IF(ISERROR(A478),NA(),'Daily Series'!R482)</f>
        <v>319</v>
      </c>
      <c r="M478" s="193">
        <f t="shared" si="31"/>
        <v>795</v>
      </c>
      <c r="N478" s="193">
        <f t="shared" si="33"/>
        <v>306.28571428571428</v>
      </c>
      <c r="O478" s="193">
        <f t="shared" si="32"/>
        <v>241.57142857142858</v>
      </c>
    </row>
    <row r="479" spans="1:15" x14ac:dyDescent="0.2">
      <c r="A479" s="189">
        <f>IF('Daily Series'!B483=0,NA(),'Daily Series'!B483)</f>
        <v>44764</v>
      </c>
      <c r="B479" s="190">
        <f>IF(ISERROR(A479),NA(),'Daily Series'!E483)</f>
        <v>13341</v>
      </c>
      <c r="C479" s="193">
        <f t="shared" si="30"/>
        <v>13189.571428571429</v>
      </c>
      <c r="E479" s="189" t="e">
        <f>IF('Weekly Series'!B479=0,NA(),'Weekly Series'!B479)</f>
        <v>#N/A</v>
      </c>
      <c r="F479" s="193" t="e">
        <f>IF(ISERROR($E479),NA(),'Weekly Series'!C479)</f>
        <v>#N/A</v>
      </c>
      <c r="G479" s="193" t="e">
        <f>IF(ISERROR($E479),NA(),'Weekly Series'!D479)</f>
        <v>#N/A</v>
      </c>
      <c r="H479" s="193" t="e">
        <f>IF(ISERROR($E479),NA(),'Weekly Series'!E479)</f>
        <v>#N/A</v>
      </c>
      <c r="J479" s="190">
        <f>IF(ISERROR(A479),NA(),'Daily Series'!P483)</f>
        <v>939</v>
      </c>
      <c r="K479" s="190">
        <f>IF(ISERROR(A479),NA(),'Daily Series'!Q483)</f>
        <v>415</v>
      </c>
      <c r="L479" s="190">
        <f>IF(ISERROR(A479),NA(),'Daily Series'!R483)</f>
        <v>340</v>
      </c>
      <c r="M479" s="193">
        <f t="shared" si="31"/>
        <v>781.14285714285711</v>
      </c>
      <c r="N479" s="193">
        <f t="shared" si="33"/>
        <v>313.57142857142856</v>
      </c>
      <c r="O479" s="193">
        <f t="shared" si="32"/>
        <v>245.14285714285714</v>
      </c>
    </row>
    <row r="480" spans="1:15" x14ac:dyDescent="0.2">
      <c r="A480" s="189">
        <f>IF('Daily Series'!B484=0,NA(),'Daily Series'!B484)</f>
        <v>44765</v>
      </c>
      <c r="B480" s="190">
        <f>IF(ISERROR(A480),NA(),'Daily Series'!E484)</f>
        <v>12859</v>
      </c>
      <c r="C480" s="193">
        <f t="shared" si="30"/>
        <v>13168</v>
      </c>
      <c r="E480" s="189" t="e">
        <f>IF('Weekly Series'!B480=0,NA(),'Weekly Series'!B480)</f>
        <v>#N/A</v>
      </c>
      <c r="F480" s="193" t="e">
        <f>IF(ISERROR($E480),NA(),'Weekly Series'!C480)</f>
        <v>#N/A</v>
      </c>
      <c r="G480" s="193" t="e">
        <f>IF(ISERROR($E480),NA(),'Weekly Series'!D480)</f>
        <v>#N/A</v>
      </c>
      <c r="H480" s="193" t="e">
        <f>IF(ISERROR($E480),NA(),'Weekly Series'!E480)</f>
        <v>#N/A</v>
      </c>
      <c r="J480" s="190">
        <f>IF(ISERROR(A480),NA(),'Daily Series'!P484)</f>
        <v>563</v>
      </c>
      <c r="K480" s="190">
        <f>IF(ISERROR(A480),NA(),'Daily Series'!Q484)</f>
        <v>252</v>
      </c>
      <c r="L480" s="190">
        <f>IF(ISERROR(A480),NA(),'Daily Series'!R484)</f>
        <v>203</v>
      </c>
      <c r="M480" s="193">
        <f t="shared" si="31"/>
        <v>768.85714285714289</v>
      </c>
      <c r="N480" s="193">
        <f t="shared" si="33"/>
        <v>313</v>
      </c>
      <c r="O480" s="193">
        <f t="shared" si="32"/>
        <v>247.14285714285714</v>
      </c>
    </row>
    <row r="481" spans="1:15" x14ac:dyDescent="0.2">
      <c r="A481" s="189">
        <f>IF('Daily Series'!B485=0,NA(),'Daily Series'!B485)</f>
        <v>44766</v>
      </c>
      <c r="B481" s="190">
        <f>IF(ISERROR(A481),NA(),'Daily Series'!E485)</f>
        <v>12804</v>
      </c>
      <c r="C481" s="193">
        <f t="shared" si="30"/>
        <v>13103</v>
      </c>
      <c r="E481" s="189" t="e">
        <f>IF('Weekly Series'!B481=0,NA(),'Weekly Series'!B481)</f>
        <v>#N/A</v>
      </c>
      <c r="F481" s="193" t="e">
        <f>IF(ISERROR($E481),NA(),'Weekly Series'!C481)</f>
        <v>#N/A</v>
      </c>
      <c r="G481" s="193" t="e">
        <f>IF(ISERROR($E481),NA(),'Weekly Series'!D481)</f>
        <v>#N/A</v>
      </c>
      <c r="H481" s="193" t="e">
        <f>IF(ISERROR($E481),NA(),'Weekly Series'!E481)</f>
        <v>#N/A</v>
      </c>
      <c r="J481" s="190">
        <f>IF(ISERROR(A481),NA(),'Daily Series'!P485)</f>
        <v>320</v>
      </c>
      <c r="K481" s="190">
        <f>IF(ISERROR(A481),NA(),'Daily Series'!Q485)</f>
        <v>159</v>
      </c>
      <c r="L481" s="190">
        <f>IF(ISERROR(A481),NA(),'Daily Series'!R485)</f>
        <v>112</v>
      </c>
      <c r="M481" s="193">
        <f t="shared" si="31"/>
        <v>768</v>
      </c>
      <c r="N481" s="193">
        <f t="shared" si="33"/>
        <v>317.28571428571428</v>
      </c>
      <c r="O481" s="193">
        <f t="shared" si="32"/>
        <v>248.71428571428572</v>
      </c>
    </row>
    <row r="482" spans="1:15" x14ac:dyDescent="0.2">
      <c r="A482" s="189">
        <f>IF('Daily Series'!B486=0,NA(),'Daily Series'!B486)</f>
        <v>44767</v>
      </c>
      <c r="B482" s="190">
        <f>IF(ISERROR(A482),NA(),'Daily Series'!E486)</f>
        <v>12971</v>
      </c>
      <c r="C482" s="193">
        <f t="shared" si="30"/>
        <v>13097.142857142857</v>
      </c>
      <c r="E482" s="189" t="e">
        <f>IF('Weekly Series'!B482=0,NA(),'Weekly Series'!B482)</f>
        <v>#N/A</v>
      </c>
      <c r="F482" s="193" t="e">
        <f>IF(ISERROR($E482),NA(),'Weekly Series'!C482)</f>
        <v>#N/A</v>
      </c>
      <c r="G482" s="193" t="e">
        <f>IF(ISERROR($E482),NA(),'Weekly Series'!D482)</f>
        <v>#N/A</v>
      </c>
      <c r="H482" s="193" t="e">
        <f>IF(ISERROR($E482),NA(),'Weekly Series'!E482)</f>
        <v>#N/A</v>
      </c>
      <c r="J482" s="190">
        <f>IF(ISERROR(A482),NA(),'Daily Series'!P486)</f>
        <v>683</v>
      </c>
      <c r="K482" s="190">
        <f>IF(ISERROR(A482),NA(),'Daily Series'!Q486)</f>
        <v>233</v>
      </c>
      <c r="L482" s="190">
        <f>IF(ISERROR(A482),NA(),'Daily Series'!R486)</f>
        <v>227</v>
      </c>
      <c r="M482" s="193">
        <f t="shared" si="31"/>
        <v>770.85714285714289</v>
      </c>
      <c r="N482" s="193">
        <f t="shared" si="33"/>
        <v>315.14285714285717</v>
      </c>
      <c r="O482" s="193">
        <f t="shared" si="32"/>
        <v>256.14285714285717</v>
      </c>
    </row>
    <row r="483" spans="1:15" x14ac:dyDescent="0.2">
      <c r="A483" s="189">
        <f>IF('Daily Series'!B487=0,NA(),'Daily Series'!B487)</f>
        <v>44768</v>
      </c>
      <c r="B483" s="190">
        <f>IF(ISERROR(A483),NA(),'Daily Series'!E487)</f>
        <v>13386</v>
      </c>
      <c r="C483" s="193">
        <f t="shared" si="30"/>
        <v>13153.571428571429</v>
      </c>
      <c r="E483" s="189" t="e">
        <f>IF('Weekly Series'!B483=0,NA(),'Weekly Series'!B483)</f>
        <v>#N/A</v>
      </c>
      <c r="F483" s="193" t="e">
        <f>IF(ISERROR($E483),NA(),'Weekly Series'!C483)</f>
        <v>#N/A</v>
      </c>
      <c r="G483" s="193" t="e">
        <f>IF(ISERROR($E483),NA(),'Weekly Series'!D483)</f>
        <v>#N/A</v>
      </c>
      <c r="H483" s="193" t="e">
        <f>IF(ISERROR($E483),NA(),'Weekly Series'!E483)</f>
        <v>#N/A</v>
      </c>
      <c r="J483" s="190">
        <f>IF(ISERROR(A483),NA(),'Daily Series'!P487)</f>
        <v>920</v>
      </c>
      <c r="K483" s="190">
        <f>IF(ISERROR(A483),NA(),'Daily Series'!Q487)</f>
        <v>374</v>
      </c>
      <c r="L483" s="190">
        <f>IF(ISERROR(A483),NA(),'Daily Series'!R487)</f>
        <v>322</v>
      </c>
      <c r="M483" s="193">
        <f t="shared" si="31"/>
        <v>775.42857142857144</v>
      </c>
      <c r="N483" s="193">
        <f t="shared" si="33"/>
        <v>315.28571428571428</v>
      </c>
      <c r="O483" s="193">
        <f t="shared" si="32"/>
        <v>263.85714285714283</v>
      </c>
    </row>
    <row r="484" spans="1:15" x14ac:dyDescent="0.2">
      <c r="A484" s="189">
        <f>IF('Daily Series'!B488=0,NA(),'Daily Series'!B488)</f>
        <v>44769</v>
      </c>
      <c r="B484" s="190">
        <f>IF(ISERROR(A484),NA(),'Daily Series'!E488)</f>
        <v>13610</v>
      </c>
      <c r="C484" s="193">
        <f t="shared" si="30"/>
        <v>13209.571428571429</v>
      </c>
      <c r="E484" s="189" t="e">
        <f>IF('Weekly Series'!B484=0,NA(),'Weekly Series'!B484)</f>
        <v>#N/A</v>
      </c>
      <c r="F484" s="193" t="e">
        <f>IF(ISERROR($E484),NA(),'Weekly Series'!C484)</f>
        <v>#N/A</v>
      </c>
      <c r="G484" s="193" t="e">
        <f>IF(ISERROR($E484),NA(),'Weekly Series'!D484)</f>
        <v>#N/A</v>
      </c>
      <c r="H484" s="193" t="e">
        <f>IF(ISERROR($E484),NA(),'Weekly Series'!E484)</f>
        <v>#N/A</v>
      </c>
      <c r="J484" s="190">
        <f>IF(ISERROR(A484),NA(),'Daily Series'!P488)</f>
        <v>975</v>
      </c>
      <c r="K484" s="190">
        <f>IF(ISERROR(A484),NA(),'Daily Series'!Q488)</f>
        <v>437</v>
      </c>
      <c r="L484" s="190">
        <f>IF(ISERROR(A484),NA(),'Daily Series'!R488)</f>
        <v>361</v>
      </c>
      <c r="M484" s="193">
        <f t="shared" si="31"/>
        <v>768.57142857142856</v>
      </c>
      <c r="N484" s="193">
        <f t="shared" si="33"/>
        <v>324.14285714285717</v>
      </c>
      <c r="O484" s="193">
        <f t="shared" si="32"/>
        <v>269.14285714285717</v>
      </c>
    </row>
    <row r="485" spans="1:15" x14ac:dyDescent="0.2">
      <c r="A485" s="189">
        <f>IF('Daily Series'!B489=0,NA(),'Daily Series'!B489)</f>
        <v>44770</v>
      </c>
      <c r="B485" s="190">
        <f>IF(ISERROR(A485),NA(),'Daily Series'!E489)</f>
        <v>13597</v>
      </c>
      <c r="C485" s="193">
        <f t="shared" si="30"/>
        <v>13224</v>
      </c>
      <c r="E485" s="189" t="e">
        <f>IF('Weekly Series'!B485=0,NA(),'Weekly Series'!B485)</f>
        <v>#N/A</v>
      </c>
      <c r="F485" s="193" t="e">
        <f>IF(ISERROR($E485),NA(),'Weekly Series'!C485)</f>
        <v>#N/A</v>
      </c>
      <c r="G485" s="193" t="e">
        <f>IF(ISERROR($E485),NA(),'Weekly Series'!D485)</f>
        <v>#N/A</v>
      </c>
      <c r="H485" s="193" t="e">
        <f>IF(ISERROR($E485),NA(),'Weekly Series'!E485)</f>
        <v>#N/A</v>
      </c>
      <c r="J485" s="190">
        <f>IF(ISERROR(A485),NA(),'Daily Series'!P489)</f>
        <v>1030</v>
      </c>
      <c r="K485" s="190">
        <f>IF(ISERROR(A485),NA(),'Daily Series'!Q489)</f>
        <v>423</v>
      </c>
      <c r="L485" s="190">
        <f>IF(ISERROR(A485),NA(),'Daily Series'!R489)</f>
        <v>339</v>
      </c>
      <c r="M485" s="193">
        <f t="shared" si="31"/>
        <v>775.71428571428567</v>
      </c>
      <c r="N485" s="193">
        <f t="shared" si="33"/>
        <v>327.57142857142856</v>
      </c>
      <c r="O485" s="193">
        <f t="shared" si="32"/>
        <v>272</v>
      </c>
    </row>
    <row r="486" spans="1:15" x14ac:dyDescent="0.2">
      <c r="A486" s="189">
        <f>IF('Daily Series'!B490=0,NA(),'Daily Series'!B490)</f>
        <v>44771</v>
      </c>
      <c r="B486" s="190">
        <f>IF(ISERROR(A486),NA(),'Daily Series'!E490)</f>
        <v>13217</v>
      </c>
      <c r="C486" s="193">
        <f t="shared" si="30"/>
        <v>13206.285714285714</v>
      </c>
      <c r="E486" s="189" t="e">
        <f>IF('Weekly Series'!B486=0,NA(),'Weekly Series'!B486)</f>
        <v>#N/A</v>
      </c>
      <c r="F486" s="193" t="e">
        <f>IF(ISERROR($E486),NA(),'Weekly Series'!C486)</f>
        <v>#N/A</v>
      </c>
      <c r="G486" s="193" t="e">
        <f>IF(ISERROR($E486),NA(),'Weekly Series'!D486)</f>
        <v>#N/A</v>
      </c>
      <c r="H486" s="193" t="e">
        <f>IF(ISERROR($E486),NA(),'Weekly Series'!E486)</f>
        <v>#N/A</v>
      </c>
      <c r="J486" s="190">
        <f>IF(ISERROR(A486),NA(),'Daily Series'!P490)</f>
        <v>1012</v>
      </c>
      <c r="K486" s="190">
        <f>IF(ISERROR(A486),NA(),'Daily Series'!Q490)</f>
        <v>418</v>
      </c>
      <c r="L486" s="190">
        <f>IF(ISERROR(A486),NA(),'Daily Series'!R490)</f>
        <v>294</v>
      </c>
      <c r="M486" s="193">
        <f t="shared" si="31"/>
        <v>786.14285714285711</v>
      </c>
      <c r="N486" s="193">
        <f t="shared" si="33"/>
        <v>328</v>
      </c>
      <c r="O486" s="193">
        <f t="shared" si="32"/>
        <v>265.42857142857144</v>
      </c>
    </row>
    <row r="487" spans="1:15" x14ac:dyDescent="0.2">
      <c r="A487" s="189">
        <f>IF('Daily Series'!B491=0,NA(),'Daily Series'!B491)</f>
        <v>44772</v>
      </c>
      <c r="B487" s="190">
        <f>IF(ISERROR(A487),NA(),'Daily Series'!E491)</f>
        <v>13381</v>
      </c>
      <c r="C487" s="193">
        <f t="shared" si="30"/>
        <v>13280.857142857143</v>
      </c>
      <c r="E487" s="189" t="e">
        <f>IF('Weekly Series'!B487=0,NA(),'Weekly Series'!B487)</f>
        <v>#N/A</v>
      </c>
      <c r="F487" s="193" t="e">
        <f>IF(ISERROR($E487),NA(),'Weekly Series'!C487)</f>
        <v>#N/A</v>
      </c>
      <c r="G487" s="193" t="e">
        <f>IF(ISERROR($E487),NA(),'Weekly Series'!D487)</f>
        <v>#N/A</v>
      </c>
      <c r="H487" s="193" t="e">
        <f>IF(ISERROR($E487),NA(),'Weekly Series'!E487)</f>
        <v>#N/A</v>
      </c>
      <c r="J487" s="190">
        <f>IF(ISERROR(A487),NA(),'Daily Series'!P491)</f>
        <v>593</v>
      </c>
      <c r="K487" s="190">
        <f>IF(ISERROR(A487),NA(),'Daily Series'!Q491)</f>
        <v>260</v>
      </c>
      <c r="L487" s="190">
        <f>IF(ISERROR(A487),NA(),'Daily Series'!R491)</f>
        <v>175</v>
      </c>
      <c r="M487" s="193">
        <f t="shared" si="31"/>
        <v>790.42857142857144</v>
      </c>
      <c r="N487" s="193">
        <f t="shared" si="33"/>
        <v>329.14285714285717</v>
      </c>
      <c r="O487" s="193">
        <f t="shared" si="32"/>
        <v>261.42857142857144</v>
      </c>
    </row>
    <row r="488" spans="1:15" x14ac:dyDescent="0.2">
      <c r="A488" s="189">
        <f>IF('Daily Series'!B492=0,NA(),'Daily Series'!B492)</f>
        <v>44773</v>
      </c>
      <c r="B488" s="190">
        <f>IF(ISERROR(A488),NA(),'Daily Series'!E492)</f>
        <v>13198</v>
      </c>
      <c r="C488" s="193">
        <f t="shared" si="30"/>
        <v>13337.142857142857</v>
      </c>
      <c r="E488" s="189" t="e">
        <f>IF('Weekly Series'!B488=0,NA(),'Weekly Series'!B488)</f>
        <v>#N/A</v>
      </c>
      <c r="F488" s="193" t="e">
        <f>IF(ISERROR($E488),NA(),'Weekly Series'!C488)</f>
        <v>#N/A</v>
      </c>
      <c r="G488" s="193" t="e">
        <f>IF(ISERROR($E488),NA(),'Weekly Series'!D488)</f>
        <v>#N/A</v>
      </c>
      <c r="H488" s="193" t="e">
        <f>IF(ISERROR($E488),NA(),'Weekly Series'!E488)</f>
        <v>#N/A</v>
      </c>
      <c r="J488" s="190">
        <f>IF(ISERROR(A488),NA(),'Daily Series'!P492)</f>
        <v>345</v>
      </c>
      <c r="K488" s="190">
        <f>IF(ISERROR(A488),NA(),'Daily Series'!Q492)</f>
        <v>132</v>
      </c>
      <c r="L488" s="190">
        <f>IF(ISERROR(A488),NA(),'Daily Series'!R492)</f>
        <v>90</v>
      </c>
      <c r="M488" s="193">
        <f t="shared" si="31"/>
        <v>794</v>
      </c>
      <c r="N488" s="193">
        <f t="shared" si="33"/>
        <v>325.28571428571428</v>
      </c>
      <c r="O488" s="193">
        <f t="shared" si="32"/>
        <v>258.28571428571428</v>
      </c>
    </row>
    <row r="489" spans="1:15" x14ac:dyDescent="0.2">
      <c r="A489" s="189">
        <f>IF('Daily Series'!B493=0,NA(),'Daily Series'!B493)</f>
        <v>44774</v>
      </c>
      <c r="B489" s="190">
        <f>IF(ISERROR(A489),NA(),'Daily Series'!E493)</f>
        <v>13719</v>
      </c>
      <c r="C489" s="193">
        <f t="shared" si="30"/>
        <v>13444</v>
      </c>
      <c r="E489" s="189" t="e">
        <f>IF('Weekly Series'!B489=0,NA(),'Weekly Series'!B489)</f>
        <v>#N/A</v>
      </c>
      <c r="F489" s="193" t="e">
        <f>IF(ISERROR($E489),NA(),'Weekly Series'!C489)</f>
        <v>#N/A</v>
      </c>
      <c r="G489" s="193" t="e">
        <f>IF(ISERROR($E489),NA(),'Weekly Series'!D489)</f>
        <v>#N/A</v>
      </c>
      <c r="H489" s="193" t="e">
        <f>IF(ISERROR($E489),NA(),'Weekly Series'!E489)</f>
        <v>#N/A</v>
      </c>
      <c r="J489" s="190">
        <f>IF(ISERROR(A489),NA(),'Daily Series'!P493)</f>
        <v>620</v>
      </c>
      <c r="K489" s="190">
        <f>IF(ISERROR(A489),NA(),'Daily Series'!Q493)</f>
        <v>229</v>
      </c>
      <c r="L489" s="190">
        <f>IF(ISERROR(A489),NA(),'Daily Series'!R493)</f>
        <v>203</v>
      </c>
      <c r="M489" s="193">
        <f t="shared" si="31"/>
        <v>785</v>
      </c>
      <c r="N489" s="193">
        <f t="shared" si="33"/>
        <v>324.71428571428572</v>
      </c>
      <c r="O489" s="193">
        <f t="shared" si="32"/>
        <v>254.85714285714286</v>
      </c>
    </row>
    <row r="490" spans="1:15" x14ac:dyDescent="0.2">
      <c r="A490" s="189">
        <f>IF('Daily Series'!B494=0,NA(),'Daily Series'!B494)</f>
        <v>44775</v>
      </c>
      <c r="B490" s="190">
        <f>IF(ISERROR(A490),NA(),'Daily Series'!E494)</f>
        <v>13537</v>
      </c>
      <c r="C490" s="193">
        <f t="shared" si="30"/>
        <v>13465.571428571429</v>
      </c>
      <c r="E490" s="189" t="e">
        <f>IF('Weekly Series'!B490=0,NA(),'Weekly Series'!B490)</f>
        <v>#N/A</v>
      </c>
      <c r="F490" s="193" t="e">
        <f>IF(ISERROR($E490),NA(),'Weekly Series'!C490)</f>
        <v>#N/A</v>
      </c>
      <c r="G490" s="193" t="e">
        <f>IF(ISERROR($E490),NA(),'Weekly Series'!D490)</f>
        <v>#N/A</v>
      </c>
      <c r="H490" s="193" t="e">
        <f>IF(ISERROR($E490),NA(),'Weekly Series'!E490)</f>
        <v>#N/A</v>
      </c>
      <c r="J490" s="190">
        <f>IF(ISERROR(A490),NA(),'Daily Series'!P494)</f>
        <v>943</v>
      </c>
      <c r="K490" s="190">
        <f>IF(ISERROR(A490),NA(),'Daily Series'!Q494)</f>
        <v>329</v>
      </c>
      <c r="L490" s="190">
        <f>IF(ISERROR(A490),NA(),'Daily Series'!R494)</f>
        <v>312</v>
      </c>
      <c r="M490" s="193">
        <f t="shared" si="31"/>
        <v>788.28571428571433</v>
      </c>
      <c r="N490" s="193">
        <f t="shared" si="33"/>
        <v>318.28571428571428</v>
      </c>
      <c r="O490" s="193">
        <f t="shared" si="32"/>
        <v>253.42857142857142</v>
      </c>
    </row>
    <row r="491" spans="1:15" x14ac:dyDescent="0.2">
      <c r="A491" s="189">
        <f>IF('Daily Series'!B495=0,NA(),'Daily Series'!B495)</f>
        <v>44776</v>
      </c>
      <c r="B491" s="190">
        <f>IF(ISERROR(A491),NA(),'Daily Series'!E495)</f>
        <v>13423</v>
      </c>
      <c r="C491" s="193">
        <f t="shared" si="30"/>
        <v>13438.857142857143</v>
      </c>
      <c r="E491" s="189" t="e">
        <f>IF('Weekly Series'!B491=0,NA(),'Weekly Series'!B491)</f>
        <v>#N/A</v>
      </c>
      <c r="F491" s="193" t="e">
        <f>IF(ISERROR($E491),NA(),'Weekly Series'!C491)</f>
        <v>#N/A</v>
      </c>
      <c r="G491" s="193" t="e">
        <f>IF(ISERROR($E491),NA(),'Weekly Series'!D491)</f>
        <v>#N/A</v>
      </c>
      <c r="H491" s="193" t="e">
        <f>IF(ISERROR($E491),NA(),'Weekly Series'!E491)</f>
        <v>#N/A</v>
      </c>
      <c r="J491" s="190">
        <f>IF(ISERROR(A491),NA(),'Daily Series'!P495)</f>
        <v>976</v>
      </c>
      <c r="K491" s="190">
        <f>IF(ISERROR(A491),NA(),'Daily Series'!Q495)</f>
        <v>385</v>
      </c>
      <c r="L491" s="190">
        <f>IF(ISERROR(A491),NA(),'Daily Series'!R495)</f>
        <v>301</v>
      </c>
      <c r="M491" s="193">
        <f t="shared" si="31"/>
        <v>788.42857142857144</v>
      </c>
      <c r="N491" s="193">
        <f t="shared" si="33"/>
        <v>310.85714285714283</v>
      </c>
      <c r="O491" s="193">
        <f t="shared" si="32"/>
        <v>244.85714285714286</v>
      </c>
    </row>
    <row r="492" spans="1:15" x14ac:dyDescent="0.2">
      <c r="A492" s="189">
        <f>IF('Daily Series'!B496=0,NA(),'Daily Series'!B496)</f>
        <v>44777</v>
      </c>
      <c r="B492" s="190">
        <f>IF(ISERROR(A492),NA(),'Daily Series'!E496)</f>
        <v>13196</v>
      </c>
      <c r="C492" s="193">
        <f t="shared" si="30"/>
        <v>13381.571428571429</v>
      </c>
      <c r="E492" s="189" t="e">
        <f>IF('Weekly Series'!B492=0,NA(),'Weekly Series'!B492)</f>
        <v>#N/A</v>
      </c>
      <c r="F492" s="193" t="e">
        <f>IF(ISERROR($E492),NA(),'Weekly Series'!C492)</f>
        <v>#N/A</v>
      </c>
      <c r="G492" s="193" t="e">
        <f>IF(ISERROR($E492),NA(),'Weekly Series'!D492)</f>
        <v>#N/A</v>
      </c>
      <c r="H492" s="193" t="e">
        <f>IF(ISERROR($E492),NA(),'Weekly Series'!E492)</f>
        <v>#N/A</v>
      </c>
      <c r="J492" s="190">
        <f>IF(ISERROR(A492),NA(),'Daily Series'!P496)</f>
        <v>907</v>
      </c>
      <c r="K492" s="190">
        <f>IF(ISERROR(A492),NA(),'Daily Series'!Q496)</f>
        <v>417</v>
      </c>
      <c r="L492" s="190">
        <f>IF(ISERROR(A492),NA(),'Daily Series'!R496)</f>
        <v>310</v>
      </c>
      <c r="M492" s="193">
        <f t="shared" si="31"/>
        <v>770.85714285714289</v>
      </c>
      <c r="N492" s="193">
        <f t="shared" si="33"/>
        <v>310</v>
      </c>
      <c r="O492" s="193">
        <f t="shared" si="32"/>
        <v>240.71428571428572</v>
      </c>
    </row>
    <row r="493" spans="1:15" x14ac:dyDescent="0.2">
      <c r="A493" s="189">
        <f>IF('Daily Series'!B497=0,NA(),'Daily Series'!B497)</f>
        <v>44778</v>
      </c>
      <c r="B493" s="190">
        <f>IF(ISERROR(A493),NA(),'Daily Series'!E497)</f>
        <v>13411</v>
      </c>
      <c r="C493" s="193">
        <f t="shared" si="30"/>
        <v>13409.285714285714</v>
      </c>
      <c r="E493" s="189" t="e">
        <f>IF('Weekly Series'!B493=0,NA(),'Weekly Series'!B493)</f>
        <v>#N/A</v>
      </c>
      <c r="F493" s="193" t="e">
        <f>IF(ISERROR($E493),NA(),'Weekly Series'!C493)</f>
        <v>#N/A</v>
      </c>
      <c r="G493" s="193" t="e">
        <f>IF(ISERROR($E493),NA(),'Weekly Series'!D493)</f>
        <v>#N/A</v>
      </c>
      <c r="H493" s="193" t="e">
        <f>IF(ISERROR($E493),NA(),'Weekly Series'!E493)</f>
        <v>#N/A</v>
      </c>
      <c r="J493" s="190">
        <f>IF(ISERROR(A493),NA(),'Daily Series'!P497)</f>
        <v>966</v>
      </c>
      <c r="K493" s="190">
        <f>IF(ISERROR(A493),NA(),'Daily Series'!Q497)</f>
        <v>400</v>
      </c>
      <c r="L493" s="190">
        <f>IF(ISERROR(A493),NA(),'Daily Series'!R497)</f>
        <v>330</v>
      </c>
      <c r="M493" s="193">
        <f t="shared" si="31"/>
        <v>764.28571428571433</v>
      </c>
      <c r="N493" s="193">
        <f t="shared" si="33"/>
        <v>307.42857142857144</v>
      </c>
      <c r="O493" s="193">
        <f t="shared" si="32"/>
        <v>245.85714285714286</v>
      </c>
    </row>
    <row r="494" spans="1:15" x14ac:dyDescent="0.2">
      <c r="A494" s="189">
        <f>IF('Daily Series'!B498=0,NA(),'Daily Series'!B498)</f>
        <v>44779</v>
      </c>
      <c r="B494" s="190">
        <f>IF(ISERROR(A494),NA(),'Daily Series'!E498)</f>
        <v>13340</v>
      </c>
      <c r="C494" s="193">
        <f t="shared" si="30"/>
        <v>13403.428571428571</v>
      </c>
      <c r="E494" s="189" t="e">
        <f>IF('Weekly Series'!B494=0,NA(),'Weekly Series'!B494)</f>
        <v>#N/A</v>
      </c>
      <c r="F494" s="193" t="e">
        <f>IF(ISERROR($E494),NA(),'Weekly Series'!C494)</f>
        <v>#N/A</v>
      </c>
      <c r="G494" s="193" t="e">
        <f>IF(ISERROR($E494),NA(),'Weekly Series'!D494)</f>
        <v>#N/A</v>
      </c>
      <c r="H494" s="193" t="e">
        <f>IF(ISERROR($E494),NA(),'Weekly Series'!E494)</f>
        <v>#N/A</v>
      </c>
      <c r="J494" s="190">
        <f>IF(ISERROR(A494),NA(),'Daily Series'!P498)</f>
        <v>606</v>
      </c>
      <c r="K494" s="190">
        <f>IF(ISERROR(A494),NA(),'Daily Series'!Q498)</f>
        <v>280</v>
      </c>
      <c r="L494" s="190">
        <f>IF(ISERROR(A494),NA(),'Daily Series'!R498)</f>
        <v>156</v>
      </c>
      <c r="M494" s="193">
        <f t="shared" si="31"/>
        <v>766.14285714285711</v>
      </c>
      <c r="N494" s="193">
        <f t="shared" si="33"/>
        <v>310.28571428571428</v>
      </c>
      <c r="O494" s="193">
        <f t="shared" si="32"/>
        <v>243.14285714285714</v>
      </c>
    </row>
    <row r="495" spans="1:15" x14ac:dyDescent="0.2">
      <c r="A495" s="189">
        <f>IF('Daily Series'!B499=0,NA(),'Daily Series'!B499)</f>
        <v>44780</v>
      </c>
      <c r="B495" s="190">
        <f>IF(ISERROR(A495),NA(),'Daily Series'!E499)</f>
        <v>13224</v>
      </c>
      <c r="C495" s="193">
        <f t="shared" si="30"/>
        <v>13407.142857142857</v>
      </c>
      <c r="E495" s="189" t="e">
        <f>IF('Weekly Series'!B495=0,NA(),'Weekly Series'!B495)</f>
        <v>#N/A</v>
      </c>
      <c r="F495" s="193" t="e">
        <f>IF(ISERROR($E495),NA(),'Weekly Series'!C495)</f>
        <v>#N/A</v>
      </c>
      <c r="G495" s="193" t="e">
        <f>IF(ISERROR($E495),NA(),'Weekly Series'!D495)</f>
        <v>#N/A</v>
      </c>
      <c r="H495" s="193" t="e">
        <f>IF(ISERROR($E495),NA(),'Weekly Series'!E495)</f>
        <v>#N/A</v>
      </c>
      <c r="J495" s="190">
        <f>IF(ISERROR(A495),NA(),'Daily Series'!P499)</f>
        <v>321</v>
      </c>
      <c r="K495" s="190">
        <f>IF(ISERROR(A495),NA(),'Daily Series'!Q499)</f>
        <v>134</v>
      </c>
      <c r="L495" s="190">
        <f>IF(ISERROR(A495),NA(),'Daily Series'!R499)</f>
        <v>70</v>
      </c>
      <c r="M495" s="193">
        <f t="shared" si="31"/>
        <v>762.71428571428567</v>
      </c>
      <c r="N495" s="193">
        <f t="shared" si="33"/>
        <v>310.57142857142856</v>
      </c>
      <c r="O495" s="193">
        <f t="shared" si="32"/>
        <v>240.28571428571428</v>
      </c>
    </row>
    <row r="496" spans="1:15" x14ac:dyDescent="0.2">
      <c r="A496" s="189">
        <f>IF('Daily Series'!B500=0,NA(),'Daily Series'!B500)</f>
        <v>44781</v>
      </c>
      <c r="B496" s="190">
        <f>IF(ISERROR(A496),NA(),'Daily Series'!E500)</f>
        <v>13242</v>
      </c>
      <c r="C496" s="193">
        <f t="shared" si="30"/>
        <v>13339</v>
      </c>
      <c r="E496" s="189" t="e">
        <f>IF('Weekly Series'!B496=0,NA(),'Weekly Series'!B496)</f>
        <v>#N/A</v>
      </c>
      <c r="F496" s="193" t="e">
        <f>IF(ISERROR($E496),NA(),'Weekly Series'!C496)</f>
        <v>#N/A</v>
      </c>
      <c r="G496" s="193" t="e">
        <f>IF(ISERROR($E496),NA(),'Weekly Series'!D496)</f>
        <v>#N/A</v>
      </c>
      <c r="H496" s="193" t="e">
        <f>IF(ISERROR($E496),NA(),'Weekly Series'!E496)</f>
        <v>#N/A</v>
      </c>
      <c r="J496" s="190">
        <f>IF(ISERROR(A496),NA(),'Daily Series'!P500)</f>
        <v>656</v>
      </c>
      <c r="K496" s="190">
        <f>IF(ISERROR(A496),NA(),'Daily Series'!Q500)</f>
        <v>246</v>
      </c>
      <c r="L496" s="190">
        <f>IF(ISERROR(A496),NA(),'Daily Series'!R500)</f>
        <v>261</v>
      </c>
      <c r="M496" s="193">
        <f t="shared" si="31"/>
        <v>767.85714285714289</v>
      </c>
      <c r="N496" s="193">
        <f t="shared" si="33"/>
        <v>313</v>
      </c>
      <c r="O496" s="193">
        <f t="shared" si="32"/>
        <v>248.57142857142858</v>
      </c>
    </row>
    <row r="497" spans="1:15" x14ac:dyDescent="0.2">
      <c r="A497" s="189">
        <f>IF('Daily Series'!B501=0,NA(),'Daily Series'!B501)</f>
        <v>44782</v>
      </c>
      <c r="B497" s="190">
        <f>IF(ISERROR(A497),NA(),'Daily Series'!E501)</f>
        <v>13252</v>
      </c>
      <c r="C497" s="193">
        <f t="shared" si="30"/>
        <v>13298.285714285714</v>
      </c>
      <c r="E497" s="189" t="e">
        <f>IF('Weekly Series'!B497=0,NA(),'Weekly Series'!B497)</f>
        <v>#N/A</v>
      </c>
      <c r="F497" s="193" t="e">
        <f>IF(ISERROR($E497),NA(),'Weekly Series'!C497)</f>
        <v>#N/A</v>
      </c>
      <c r="G497" s="193" t="e">
        <f>IF(ISERROR($E497),NA(),'Weekly Series'!D497)</f>
        <v>#N/A</v>
      </c>
      <c r="H497" s="193" t="e">
        <f>IF(ISERROR($E497),NA(),'Weekly Series'!E497)</f>
        <v>#N/A</v>
      </c>
      <c r="J497" s="190">
        <f>IF(ISERROR(A497),NA(),'Daily Series'!P501)</f>
        <v>890</v>
      </c>
      <c r="K497" s="190">
        <f>IF(ISERROR(A497),NA(),'Daily Series'!Q501)</f>
        <v>361</v>
      </c>
      <c r="L497" s="190">
        <f>IF(ISERROR(A497),NA(),'Daily Series'!R501)</f>
        <v>345</v>
      </c>
      <c r="M497" s="193">
        <f t="shared" si="31"/>
        <v>760.28571428571433</v>
      </c>
      <c r="N497" s="193">
        <f t="shared" si="33"/>
        <v>317.57142857142856</v>
      </c>
      <c r="O497" s="193">
        <f t="shared" si="32"/>
        <v>253.28571428571428</v>
      </c>
    </row>
    <row r="498" spans="1:15" x14ac:dyDescent="0.2">
      <c r="A498" s="189">
        <f>IF('Daily Series'!B502=0,NA(),'Daily Series'!B502)</f>
        <v>44783</v>
      </c>
      <c r="B498" s="190">
        <f>IF(ISERROR(A498),NA(),'Daily Series'!E502)</f>
        <v>13354</v>
      </c>
      <c r="C498" s="193">
        <f t="shared" si="30"/>
        <v>13288.428571428571</v>
      </c>
      <c r="E498" s="189" t="e">
        <f>IF('Weekly Series'!B498=0,NA(),'Weekly Series'!B498)</f>
        <v>#N/A</v>
      </c>
      <c r="F498" s="193" t="e">
        <f>IF(ISERROR($E498),NA(),'Weekly Series'!C498)</f>
        <v>#N/A</v>
      </c>
      <c r="G498" s="193" t="e">
        <f>IF(ISERROR($E498),NA(),'Weekly Series'!D498)</f>
        <v>#N/A</v>
      </c>
      <c r="H498" s="193" t="e">
        <f>IF(ISERROR($E498),NA(),'Weekly Series'!E498)</f>
        <v>#N/A</v>
      </c>
      <c r="J498" s="190">
        <f>IF(ISERROR(A498),NA(),'Daily Series'!P502)</f>
        <v>964</v>
      </c>
      <c r="K498" s="190">
        <f>IF(ISERROR(A498),NA(),'Daily Series'!Q502)</f>
        <v>406</v>
      </c>
      <c r="L498" s="190">
        <f>IF(ISERROR(A498),NA(),'Daily Series'!R502)</f>
        <v>354</v>
      </c>
      <c r="M498" s="193">
        <f t="shared" si="31"/>
        <v>758.57142857142856</v>
      </c>
      <c r="N498" s="193">
        <f t="shared" si="33"/>
        <v>320.57142857142856</v>
      </c>
      <c r="O498" s="193">
        <f t="shared" si="32"/>
        <v>260.85714285714283</v>
      </c>
    </row>
    <row r="499" spans="1:15" x14ac:dyDescent="0.2">
      <c r="A499" s="189">
        <f>IF('Daily Series'!B503=0,NA(),'Daily Series'!B503)</f>
        <v>44784</v>
      </c>
      <c r="B499" s="190">
        <f>IF(ISERROR(A499),NA(),'Daily Series'!E503)</f>
        <v>13233</v>
      </c>
      <c r="C499" s="193">
        <f t="shared" si="30"/>
        <v>13293.714285714286</v>
      </c>
      <c r="E499" s="189" t="e">
        <f>IF('Weekly Series'!B499=0,NA(),'Weekly Series'!B499)</f>
        <v>#N/A</v>
      </c>
      <c r="F499" s="193" t="e">
        <f>IF(ISERROR($E499),NA(),'Weekly Series'!C499)</f>
        <v>#N/A</v>
      </c>
      <c r="G499" s="193" t="e">
        <f>IF(ISERROR($E499),NA(),'Weekly Series'!D499)</f>
        <v>#N/A</v>
      </c>
      <c r="H499" s="193" t="e">
        <f>IF(ISERROR($E499),NA(),'Weekly Series'!E499)</f>
        <v>#N/A</v>
      </c>
      <c r="J499" s="190">
        <f>IF(ISERROR(A499),NA(),'Daily Series'!P503)</f>
        <v>930</v>
      </c>
      <c r="K499" s="190">
        <f>IF(ISERROR(A499),NA(),'Daily Series'!Q503)</f>
        <v>433</v>
      </c>
      <c r="L499" s="190">
        <f>IF(ISERROR(A499),NA(),'Daily Series'!R503)</f>
        <v>319</v>
      </c>
      <c r="M499" s="193">
        <f t="shared" si="31"/>
        <v>761.85714285714289</v>
      </c>
      <c r="N499" s="193">
        <f t="shared" si="33"/>
        <v>322.85714285714283</v>
      </c>
      <c r="O499" s="193">
        <f t="shared" si="32"/>
        <v>262.14285714285717</v>
      </c>
    </row>
    <row r="500" spans="1:15" x14ac:dyDescent="0.2">
      <c r="A500" s="189">
        <f>IF('Daily Series'!B504=0,NA(),'Daily Series'!B504)</f>
        <v>44785</v>
      </c>
      <c r="B500" s="190">
        <f>IF(ISERROR(A500),NA(),'Daily Series'!E504)</f>
        <v>13282</v>
      </c>
      <c r="C500" s="193">
        <f t="shared" si="30"/>
        <v>13275.285714285714</v>
      </c>
      <c r="E500" s="189" t="e">
        <f>IF('Weekly Series'!B500=0,NA(),'Weekly Series'!B500)</f>
        <v>#N/A</v>
      </c>
      <c r="F500" s="193" t="e">
        <f>IF(ISERROR($E500),NA(),'Weekly Series'!C500)</f>
        <v>#N/A</v>
      </c>
      <c r="G500" s="193" t="e">
        <f>IF(ISERROR($E500),NA(),'Weekly Series'!D500)</f>
        <v>#N/A</v>
      </c>
      <c r="H500" s="193" t="e">
        <f>IF(ISERROR($E500),NA(),'Weekly Series'!E500)</f>
        <v>#N/A</v>
      </c>
      <c r="J500" s="190">
        <f>IF(ISERROR(A500),NA(),'Daily Series'!P504)</f>
        <v>933</v>
      </c>
      <c r="K500" s="190">
        <f>IF(ISERROR(A500),NA(),'Daily Series'!Q504)</f>
        <v>398</v>
      </c>
      <c r="L500" s="190">
        <f>IF(ISERROR(A500),NA(),'Daily Series'!R504)</f>
        <v>327</v>
      </c>
      <c r="M500" s="193">
        <f t="shared" si="31"/>
        <v>757.14285714285711</v>
      </c>
      <c r="N500" s="193">
        <f t="shared" si="33"/>
        <v>322.57142857142856</v>
      </c>
      <c r="O500" s="193">
        <f t="shared" si="32"/>
        <v>261.71428571428572</v>
      </c>
    </row>
    <row r="501" spans="1:15" x14ac:dyDescent="0.2">
      <c r="A501" s="189">
        <f>IF('Daily Series'!B505=0,NA(),'Daily Series'!B505)</f>
        <v>44786</v>
      </c>
      <c r="B501" s="190">
        <f>IF(ISERROR(A501),NA(),'Daily Series'!E505)</f>
        <v>12984</v>
      </c>
      <c r="C501" s="193">
        <f t="shared" si="30"/>
        <v>13224.428571428571</v>
      </c>
      <c r="E501" s="189" t="e">
        <f>IF('Weekly Series'!B501=0,NA(),'Weekly Series'!B501)</f>
        <v>#N/A</v>
      </c>
      <c r="F501" s="193" t="e">
        <f>IF(ISERROR($E501),NA(),'Weekly Series'!C501)</f>
        <v>#N/A</v>
      </c>
      <c r="G501" s="193" t="e">
        <f>IF(ISERROR($E501),NA(),'Weekly Series'!D501)</f>
        <v>#N/A</v>
      </c>
      <c r="H501" s="193" t="e">
        <f>IF(ISERROR($E501),NA(),'Weekly Series'!E501)</f>
        <v>#N/A</v>
      </c>
      <c r="J501" s="190">
        <f>IF(ISERROR(A501),NA(),'Daily Series'!P505)</f>
        <v>512</v>
      </c>
      <c r="K501" s="190">
        <f>IF(ISERROR(A501),NA(),'Daily Series'!Q505)</f>
        <v>254</v>
      </c>
      <c r="L501" s="190">
        <f>IF(ISERROR(A501),NA(),'Daily Series'!R505)</f>
        <v>166</v>
      </c>
      <c r="M501" s="193">
        <f t="shared" si="31"/>
        <v>743.71428571428567</v>
      </c>
      <c r="N501" s="193">
        <f t="shared" si="33"/>
        <v>318.85714285714283</v>
      </c>
      <c r="O501" s="193">
        <f t="shared" si="32"/>
        <v>263.14285714285717</v>
      </c>
    </row>
    <row r="502" spans="1:15" x14ac:dyDescent="0.2">
      <c r="A502" s="189">
        <f>IF('Daily Series'!B506=0,NA(),'Daily Series'!B506)</f>
        <v>44787</v>
      </c>
      <c r="B502" s="190">
        <f>IF(ISERROR(A502),NA(),'Daily Series'!E506)</f>
        <v>13391</v>
      </c>
      <c r="C502" s="193">
        <f t="shared" si="30"/>
        <v>13248.285714285714</v>
      </c>
      <c r="E502" s="189" t="e">
        <f>IF('Weekly Series'!B502=0,NA(),'Weekly Series'!B502)</f>
        <v>#N/A</v>
      </c>
      <c r="F502" s="193" t="e">
        <f>IF(ISERROR($E502),NA(),'Weekly Series'!C502)</f>
        <v>#N/A</v>
      </c>
      <c r="G502" s="193" t="e">
        <f>IF(ISERROR($E502),NA(),'Weekly Series'!D502)</f>
        <v>#N/A</v>
      </c>
      <c r="H502" s="193" t="e">
        <f>IF(ISERROR($E502),NA(),'Weekly Series'!E502)</f>
        <v>#N/A</v>
      </c>
      <c r="J502" s="190">
        <f>IF(ISERROR(A502),NA(),'Daily Series'!P506)</f>
        <v>286</v>
      </c>
      <c r="K502" s="190">
        <f>IF(ISERROR(A502),NA(),'Daily Series'!Q506)</f>
        <v>137</v>
      </c>
      <c r="L502" s="190">
        <f>IF(ISERROR(A502),NA(),'Daily Series'!R506)</f>
        <v>85</v>
      </c>
      <c r="M502" s="193">
        <f t="shared" si="31"/>
        <v>738.71428571428567</v>
      </c>
      <c r="N502" s="193">
        <f t="shared" si="33"/>
        <v>319.28571428571428</v>
      </c>
      <c r="O502" s="193">
        <f t="shared" si="32"/>
        <v>265.28571428571428</v>
      </c>
    </row>
    <row r="503" spans="1:15" x14ac:dyDescent="0.2">
      <c r="A503" s="189">
        <f>IF('Daily Series'!B507=0,NA(),'Daily Series'!B507)</f>
        <v>44788</v>
      </c>
      <c r="B503" s="190">
        <f>IF(ISERROR(A503),NA(),'Daily Series'!E507)</f>
        <v>13437</v>
      </c>
      <c r="C503" s="193">
        <f t="shared" si="30"/>
        <v>13276.142857142857</v>
      </c>
      <c r="E503" s="189" t="e">
        <f>IF('Weekly Series'!B503=0,NA(),'Weekly Series'!B503)</f>
        <v>#N/A</v>
      </c>
      <c r="F503" s="193" t="e">
        <f>IF(ISERROR($E503),NA(),'Weekly Series'!C503)</f>
        <v>#N/A</v>
      </c>
      <c r="G503" s="193" t="e">
        <f>IF(ISERROR($E503),NA(),'Weekly Series'!D503)</f>
        <v>#N/A</v>
      </c>
      <c r="H503" s="193" t="e">
        <f>IF(ISERROR($E503),NA(),'Weekly Series'!E503)</f>
        <v>#N/A</v>
      </c>
      <c r="J503" s="190">
        <f>IF(ISERROR(A503),NA(),'Daily Series'!P507)</f>
        <v>663</v>
      </c>
      <c r="K503" s="190">
        <f>IF(ISERROR(A503),NA(),'Daily Series'!Q507)</f>
        <v>244</v>
      </c>
      <c r="L503" s="190">
        <f>IF(ISERROR(A503),NA(),'Daily Series'!R507)</f>
        <v>219</v>
      </c>
      <c r="M503" s="193">
        <f t="shared" si="31"/>
        <v>739.71428571428567</v>
      </c>
      <c r="N503" s="193">
        <f t="shared" si="33"/>
        <v>319</v>
      </c>
      <c r="O503" s="193">
        <f t="shared" si="32"/>
        <v>259.28571428571428</v>
      </c>
    </row>
    <row r="504" spans="1:15" x14ac:dyDescent="0.2">
      <c r="A504" s="189">
        <f>IF('Daily Series'!B508=0,NA(),'Daily Series'!B508)</f>
        <v>44789</v>
      </c>
      <c r="B504" s="190">
        <f>IF(ISERROR(A504),NA(),'Daily Series'!E508)</f>
        <v>13450</v>
      </c>
      <c r="C504" s="193">
        <f t="shared" si="30"/>
        <v>13304.428571428571</v>
      </c>
      <c r="E504" s="189" t="e">
        <f>IF('Weekly Series'!B504=0,NA(),'Weekly Series'!B504)</f>
        <v>#N/A</v>
      </c>
      <c r="F504" s="193" t="e">
        <f>IF(ISERROR($E504),NA(),'Weekly Series'!C504)</f>
        <v>#N/A</v>
      </c>
      <c r="G504" s="193" t="e">
        <f>IF(ISERROR($E504),NA(),'Weekly Series'!D504)</f>
        <v>#N/A</v>
      </c>
      <c r="H504" s="193" t="e">
        <f>IF(ISERROR($E504),NA(),'Weekly Series'!E504)</f>
        <v>#N/A</v>
      </c>
      <c r="J504" s="190">
        <f>IF(ISERROR(A504),NA(),'Daily Series'!P508)</f>
        <v>849</v>
      </c>
      <c r="K504" s="190">
        <f>IF(ISERROR(A504),NA(),'Daily Series'!Q508)</f>
        <v>363</v>
      </c>
      <c r="L504" s="190">
        <f>IF(ISERROR(A504),NA(),'Daily Series'!R508)</f>
        <v>316</v>
      </c>
      <c r="M504" s="193">
        <f t="shared" si="31"/>
        <v>733.85714285714289</v>
      </c>
      <c r="N504" s="193">
        <f t="shared" si="33"/>
        <v>319.28571428571428</v>
      </c>
      <c r="O504" s="193">
        <f t="shared" si="32"/>
        <v>255.14285714285714</v>
      </c>
    </row>
    <row r="505" spans="1:15" x14ac:dyDescent="0.2">
      <c r="A505" s="189">
        <f>IF('Daily Series'!B509=0,NA(),'Daily Series'!B509)</f>
        <v>44790</v>
      </c>
      <c r="B505" s="190">
        <f>IF(ISERROR(A505),NA(),'Daily Series'!E509)</f>
        <v>13395</v>
      </c>
      <c r="C505" s="193">
        <f t="shared" si="30"/>
        <v>13310.285714285714</v>
      </c>
      <c r="E505" s="189" t="e">
        <f>IF('Weekly Series'!B505=0,NA(),'Weekly Series'!B505)</f>
        <v>#N/A</v>
      </c>
      <c r="F505" s="193" t="e">
        <f>IF(ISERROR($E505),NA(),'Weekly Series'!C505)</f>
        <v>#N/A</v>
      </c>
      <c r="G505" s="193" t="e">
        <f>IF(ISERROR($E505),NA(),'Weekly Series'!D505)</f>
        <v>#N/A</v>
      </c>
      <c r="H505" s="193" t="e">
        <f>IF(ISERROR($E505),NA(),'Weekly Series'!E505)</f>
        <v>#N/A</v>
      </c>
      <c r="J505" s="190">
        <f>IF(ISERROR(A505),NA(),'Daily Series'!P509)</f>
        <v>986</v>
      </c>
      <c r="K505" s="190">
        <f>IF(ISERROR(A505),NA(),'Daily Series'!Q509)</f>
        <v>388</v>
      </c>
      <c r="L505" s="190">
        <f>IF(ISERROR(A505),NA(),'Daily Series'!R509)</f>
        <v>333</v>
      </c>
      <c r="M505" s="193">
        <f t="shared" si="31"/>
        <v>737</v>
      </c>
      <c r="N505" s="193">
        <f t="shared" si="33"/>
        <v>316.71428571428572</v>
      </c>
      <c r="O505" s="193">
        <f t="shared" si="32"/>
        <v>252.14285714285714</v>
      </c>
    </row>
    <row r="506" spans="1:15" x14ac:dyDescent="0.2">
      <c r="A506" s="189">
        <f>IF('Daily Series'!B510=0,NA(),'Daily Series'!B510)</f>
        <v>44791</v>
      </c>
      <c r="B506" s="190">
        <f>IF(ISERROR(A506),NA(),'Daily Series'!E510)</f>
        <v>13670</v>
      </c>
      <c r="C506" s="193">
        <f t="shared" si="30"/>
        <v>13372.714285714286</v>
      </c>
      <c r="E506" s="189" t="e">
        <f>IF('Weekly Series'!B506=0,NA(),'Weekly Series'!B506)</f>
        <v>#N/A</v>
      </c>
      <c r="F506" s="193" t="e">
        <f>IF(ISERROR($E506),NA(),'Weekly Series'!C506)</f>
        <v>#N/A</v>
      </c>
      <c r="G506" s="193" t="e">
        <f>IF(ISERROR($E506),NA(),'Weekly Series'!D506)</f>
        <v>#N/A</v>
      </c>
      <c r="H506" s="193" t="e">
        <f>IF(ISERROR($E506),NA(),'Weekly Series'!E506)</f>
        <v>#N/A</v>
      </c>
      <c r="J506" s="190">
        <f>IF(ISERROR(A506),NA(),'Daily Series'!P510)</f>
        <v>1021</v>
      </c>
      <c r="K506" s="190">
        <f>IF(ISERROR(A506),NA(),'Daily Series'!Q510)</f>
        <v>414</v>
      </c>
      <c r="L506" s="190">
        <f>IF(ISERROR(A506),NA(),'Daily Series'!R510)</f>
        <v>333</v>
      </c>
      <c r="M506" s="193">
        <f t="shared" si="31"/>
        <v>750</v>
      </c>
      <c r="N506" s="193">
        <f t="shared" si="33"/>
        <v>314</v>
      </c>
      <c r="O506" s="193">
        <f t="shared" si="32"/>
        <v>254.14285714285714</v>
      </c>
    </row>
    <row r="507" spans="1:15" x14ac:dyDescent="0.2">
      <c r="A507" s="189">
        <f>IF('Daily Series'!B511=0,NA(),'Daily Series'!B511)</f>
        <v>44792</v>
      </c>
      <c r="B507" s="190">
        <f>IF(ISERROR(A507),NA(),'Daily Series'!E511)</f>
        <v>13506</v>
      </c>
      <c r="C507" s="193">
        <f t="shared" si="30"/>
        <v>13404.714285714286</v>
      </c>
      <c r="E507" s="189" t="e">
        <f>IF('Weekly Series'!B507=0,NA(),'Weekly Series'!B507)</f>
        <v>#N/A</v>
      </c>
      <c r="F507" s="193" t="e">
        <f>IF(ISERROR($E507),NA(),'Weekly Series'!C507)</f>
        <v>#N/A</v>
      </c>
      <c r="G507" s="193" t="e">
        <f>IF(ISERROR($E507),NA(),'Weekly Series'!D507)</f>
        <v>#N/A</v>
      </c>
      <c r="H507" s="193" t="e">
        <f>IF(ISERROR($E507),NA(),'Weekly Series'!E507)</f>
        <v>#N/A</v>
      </c>
      <c r="J507" s="190">
        <f>IF(ISERROR(A507),NA(),'Daily Series'!P511)</f>
        <v>933</v>
      </c>
      <c r="K507" s="190">
        <f>IF(ISERROR(A507),NA(),'Daily Series'!Q511)</f>
        <v>410</v>
      </c>
      <c r="L507" s="190">
        <f>IF(ISERROR(A507),NA(),'Daily Series'!R511)</f>
        <v>306</v>
      </c>
      <c r="M507" s="193">
        <f t="shared" si="31"/>
        <v>750</v>
      </c>
      <c r="N507" s="193">
        <f t="shared" si="33"/>
        <v>315.71428571428572</v>
      </c>
      <c r="O507" s="193">
        <f t="shared" si="32"/>
        <v>251.14285714285714</v>
      </c>
    </row>
    <row r="508" spans="1:15" x14ac:dyDescent="0.2">
      <c r="A508" s="189">
        <f>IF('Daily Series'!B512=0,NA(),'Daily Series'!B512)</f>
        <v>44793</v>
      </c>
      <c r="B508" s="190">
        <f>IF(ISERROR(A508),NA(),'Daily Series'!E512)</f>
        <v>13535</v>
      </c>
      <c r="C508" s="193">
        <f t="shared" si="30"/>
        <v>13483.428571428571</v>
      </c>
      <c r="E508" s="189" t="e">
        <f>IF('Weekly Series'!B508=0,NA(),'Weekly Series'!B508)</f>
        <v>#N/A</v>
      </c>
      <c r="F508" s="193" t="e">
        <f>IF(ISERROR($E508),NA(),'Weekly Series'!C508)</f>
        <v>#N/A</v>
      </c>
      <c r="G508" s="193" t="e">
        <f>IF(ISERROR($E508),NA(),'Weekly Series'!D508)</f>
        <v>#N/A</v>
      </c>
      <c r="H508" s="193" t="e">
        <f>IF(ISERROR($E508),NA(),'Weekly Series'!E508)</f>
        <v>#N/A</v>
      </c>
      <c r="J508" s="190">
        <f>IF(ISERROR(A508),NA(),'Daily Series'!P512)</f>
        <v>642</v>
      </c>
      <c r="K508" s="190">
        <f>IF(ISERROR(A508),NA(),'Daily Series'!Q512)</f>
        <v>298</v>
      </c>
      <c r="L508" s="190">
        <f>IF(ISERROR(A508),NA(),'Daily Series'!R512)</f>
        <v>207</v>
      </c>
      <c r="M508" s="193">
        <f t="shared" si="31"/>
        <v>768.57142857142856</v>
      </c>
      <c r="N508" s="193">
        <f t="shared" si="33"/>
        <v>322</v>
      </c>
      <c r="O508" s="193">
        <f t="shared" si="32"/>
        <v>257</v>
      </c>
    </row>
    <row r="509" spans="1:15" x14ac:dyDescent="0.2">
      <c r="A509" s="189">
        <f>IF('Daily Series'!B513=0,NA(),'Daily Series'!B513)</f>
        <v>44794</v>
      </c>
      <c r="B509" s="190">
        <f>IF(ISERROR(A509),NA(),'Daily Series'!E513)</f>
        <v>13571</v>
      </c>
      <c r="C509" s="193">
        <f t="shared" si="30"/>
        <v>13509.142857142857</v>
      </c>
      <c r="E509" s="189" t="e">
        <f>IF('Weekly Series'!B509=0,NA(),'Weekly Series'!B509)</f>
        <v>#N/A</v>
      </c>
      <c r="F509" s="193" t="e">
        <f>IF(ISERROR($E509),NA(),'Weekly Series'!C509)</f>
        <v>#N/A</v>
      </c>
      <c r="G509" s="193" t="e">
        <f>IF(ISERROR($E509),NA(),'Weekly Series'!D509)</f>
        <v>#N/A</v>
      </c>
      <c r="H509" s="193" t="e">
        <f>IF(ISERROR($E509),NA(),'Weekly Series'!E509)</f>
        <v>#N/A</v>
      </c>
      <c r="J509" s="190">
        <f>IF(ISERROR(A509),NA(),'Daily Series'!P513)</f>
        <v>295</v>
      </c>
      <c r="K509" s="190">
        <f>IF(ISERROR(A509),NA(),'Daily Series'!Q513)</f>
        <v>136</v>
      </c>
      <c r="L509" s="190">
        <f>IF(ISERROR(A509),NA(),'Daily Series'!R513)</f>
        <v>89</v>
      </c>
      <c r="M509" s="193">
        <f t="shared" si="31"/>
        <v>769.85714285714289</v>
      </c>
      <c r="N509" s="193">
        <f t="shared" si="33"/>
        <v>321.85714285714283</v>
      </c>
      <c r="O509" s="193">
        <f t="shared" si="32"/>
        <v>257.57142857142856</v>
      </c>
    </row>
    <row r="510" spans="1:15" x14ac:dyDescent="0.2">
      <c r="A510" s="189">
        <f>IF('Daily Series'!B514=0,NA(),'Daily Series'!B514)</f>
        <v>44795</v>
      </c>
      <c r="B510" s="190">
        <f>IF(ISERROR(A510),NA(),'Daily Series'!E514)</f>
        <v>13682</v>
      </c>
      <c r="C510" s="193">
        <f t="shared" si="30"/>
        <v>13544.142857142857</v>
      </c>
      <c r="E510" s="189" t="e">
        <f>IF('Weekly Series'!B510=0,NA(),'Weekly Series'!B510)</f>
        <v>#N/A</v>
      </c>
      <c r="F510" s="193" t="e">
        <f>IF(ISERROR($E510),NA(),'Weekly Series'!C510)</f>
        <v>#N/A</v>
      </c>
      <c r="G510" s="193" t="e">
        <f>IF(ISERROR($E510),NA(),'Weekly Series'!D510)</f>
        <v>#N/A</v>
      </c>
      <c r="H510" s="193" t="e">
        <f>IF(ISERROR($E510),NA(),'Weekly Series'!E510)</f>
        <v>#N/A</v>
      </c>
      <c r="J510" s="190">
        <f>IF(ISERROR(A510),NA(),'Daily Series'!P514)</f>
        <v>612</v>
      </c>
      <c r="K510" s="190">
        <f>IF(ISERROR(A510),NA(),'Daily Series'!Q514)</f>
        <v>260</v>
      </c>
      <c r="L510" s="190">
        <f>IF(ISERROR(A510),NA(),'Daily Series'!R514)</f>
        <v>224</v>
      </c>
      <c r="M510" s="193">
        <f t="shared" si="31"/>
        <v>762.57142857142856</v>
      </c>
      <c r="N510" s="193">
        <f t="shared" si="33"/>
        <v>324.14285714285717</v>
      </c>
      <c r="O510" s="193">
        <f t="shared" si="32"/>
        <v>258.28571428571428</v>
      </c>
    </row>
    <row r="511" spans="1:15" x14ac:dyDescent="0.2">
      <c r="A511" s="189">
        <f>IF('Daily Series'!B515=0,NA(),'Daily Series'!B515)</f>
        <v>44796</v>
      </c>
      <c r="B511" s="190">
        <f>IF(ISERROR(A511),NA(),'Daily Series'!E515)</f>
        <v>13482</v>
      </c>
      <c r="C511" s="193">
        <f t="shared" si="30"/>
        <v>13548.714285714286</v>
      </c>
      <c r="E511" s="189" t="e">
        <f>IF('Weekly Series'!B511=0,NA(),'Weekly Series'!B511)</f>
        <v>#N/A</v>
      </c>
      <c r="F511" s="193" t="e">
        <f>IF(ISERROR($E511),NA(),'Weekly Series'!C511)</f>
        <v>#N/A</v>
      </c>
      <c r="G511" s="193" t="e">
        <f>IF(ISERROR($E511),NA(),'Weekly Series'!D511)</f>
        <v>#N/A</v>
      </c>
      <c r="H511" s="193" t="e">
        <f>IF(ISERROR($E511),NA(),'Weekly Series'!E511)</f>
        <v>#N/A</v>
      </c>
      <c r="J511" s="190">
        <f>IF(ISERROR(A511),NA(),'Daily Series'!P515)</f>
        <v>884</v>
      </c>
      <c r="K511" s="190">
        <f>IF(ISERROR(A511),NA(),'Daily Series'!Q515)</f>
        <v>388</v>
      </c>
      <c r="L511" s="190">
        <f>IF(ISERROR(A511),NA(),'Daily Series'!R515)</f>
        <v>312</v>
      </c>
      <c r="M511" s="193">
        <f t="shared" si="31"/>
        <v>767.57142857142856</v>
      </c>
      <c r="N511" s="193">
        <f t="shared" si="33"/>
        <v>327.71428571428572</v>
      </c>
      <c r="O511" s="193">
        <f t="shared" si="32"/>
        <v>257.71428571428572</v>
      </c>
    </row>
    <row r="512" spans="1:15" x14ac:dyDescent="0.2">
      <c r="A512" s="189">
        <f>IF('Daily Series'!B516=0,NA(),'Daily Series'!B516)</f>
        <v>44797</v>
      </c>
      <c r="B512" s="190">
        <f>IF(ISERROR(A512),NA(),'Daily Series'!E516)</f>
        <v>13751</v>
      </c>
      <c r="C512" s="193">
        <f t="shared" si="30"/>
        <v>13599.571428571429</v>
      </c>
      <c r="E512" s="189" t="e">
        <f>IF('Weekly Series'!B512=0,NA(),'Weekly Series'!B512)</f>
        <v>#N/A</v>
      </c>
      <c r="F512" s="193" t="e">
        <f>IF(ISERROR($E512),NA(),'Weekly Series'!C512)</f>
        <v>#N/A</v>
      </c>
      <c r="G512" s="193" t="e">
        <f>IF(ISERROR($E512),NA(),'Weekly Series'!D512)</f>
        <v>#N/A</v>
      </c>
      <c r="H512" s="193" t="e">
        <f>IF(ISERROR($E512),NA(),'Weekly Series'!E512)</f>
        <v>#N/A</v>
      </c>
      <c r="J512" s="190">
        <f>IF(ISERROR(A512),NA(),'Daily Series'!P516)</f>
        <v>957</v>
      </c>
      <c r="K512" s="190">
        <f>IF(ISERROR(A512),NA(),'Daily Series'!Q516)</f>
        <v>402</v>
      </c>
      <c r="L512" s="190">
        <f>IF(ISERROR(A512),NA(),'Daily Series'!R516)</f>
        <v>327</v>
      </c>
      <c r="M512" s="193">
        <f t="shared" si="31"/>
        <v>763.42857142857144</v>
      </c>
      <c r="N512" s="193">
        <f t="shared" si="33"/>
        <v>329.71428571428572</v>
      </c>
      <c r="O512" s="193">
        <f t="shared" si="32"/>
        <v>256.85714285714283</v>
      </c>
    </row>
    <row r="513" spans="1:15" x14ac:dyDescent="0.2">
      <c r="A513" s="189">
        <f>IF('Daily Series'!B517=0,NA(),'Daily Series'!B517)</f>
        <v>44798</v>
      </c>
      <c r="B513" s="190">
        <f>IF(ISERROR(A513),NA(),'Daily Series'!E517)</f>
        <v>13520</v>
      </c>
      <c r="C513" s="193">
        <f t="shared" si="30"/>
        <v>13578.142857142857</v>
      </c>
      <c r="E513" s="189" t="e">
        <f>IF('Weekly Series'!B513=0,NA(),'Weekly Series'!B513)</f>
        <v>#N/A</v>
      </c>
      <c r="F513" s="193" t="e">
        <f>IF(ISERROR($E513),NA(),'Weekly Series'!C513)</f>
        <v>#N/A</v>
      </c>
      <c r="G513" s="193" t="e">
        <f>IF(ISERROR($E513),NA(),'Weekly Series'!D513)</f>
        <v>#N/A</v>
      </c>
      <c r="H513" s="193" t="e">
        <f>IF(ISERROR($E513),NA(),'Weekly Series'!E513)</f>
        <v>#N/A</v>
      </c>
      <c r="J513" s="190">
        <f>IF(ISERROR(A513),NA(),'Daily Series'!P517)</f>
        <v>950</v>
      </c>
      <c r="K513" s="190">
        <f>IF(ISERROR(A513),NA(),'Daily Series'!Q517)</f>
        <v>449</v>
      </c>
      <c r="L513" s="190">
        <f>IF(ISERROR(A513),NA(),'Daily Series'!R517)</f>
        <v>332</v>
      </c>
      <c r="M513" s="193">
        <f t="shared" si="31"/>
        <v>753.28571428571433</v>
      </c>
      <c r="N513" s="193">
        <f t="shared" si="33"/>
        <v>334.71428571428572</v>
      </c>
      <c r="O513" s="193">
        <f t="shared" si="32"/>
        <v>256.71428571428572</v>
      </c>
    </row>
    <row r="514" spans="1:15" x14ac:dyDescent="0.2">
      <c r="A514" s="189">
        <f>IF('Daily Series'!B518=0,NA(),'Daily Series'!B518)</f>
        <v>44799</v>
      </c>
      <c r="B514" s="190">
        <f>IF(ISERROR(A514),NA(),'Daily Series'!E518)</f>
        <v>13428</v>
      </c>
      <c r="C514" s="193">
        <f t="shared" si="30"/>
        <v>13567</v>
      </c>
      <c r="E514" s="189" t="e">
        <f>IF('Weekly Series'!B514=0,NA(),'Weekly Series'!B514)</f>
        <v>#N/A</v>
      </c>
      <c r="F514" s="193" t="e">
        <f>IF(ISERROR($E514),NA(),'Weekly Series'!C514)</f>
        <v>#N/A</v>
      </c>
      <c r="G514" s="193" t="e">
        <f>IF(ISERROR($E514),NA(),'Weekly Series'!D514)</f>
        <v>#N/A</v>
      </c>
      <c r="H514" s="193" t="e">
        <f>IF(ISERROR($E514),NA(),'Weekly Series'!E514)</f>
        <v>#N/A</v>
      </c>
      <c r="J514" s="190">
        <f>IF(ISERROR(A514),NA(),'Daily Series'!P518)</f>
        <v>980</v>
      </c>
      <c r="K514" s="190">
        <f>IF(ISERROR(A514),NA(),'Daily Series'!Q518)</f>
        <v>407</v>
      </c>
      <c r="L514" s="190">
        <f>IF(ISERROR(A514),NA(),'Daily Series'!R518)</f>
        <v>354</v>
      </c>
      <c r="M514" s="193">
        <f t="shared" si="31"/>
        <v>760</v>
      </c>
      <c r="N514" s="193">
        <f t="shared" si="33"/>
        <v>334.28571428571428</v>
      </c>
      <c r="O514" s="193">
        <f t="shared" si="32"/>
        <v>263.57142857142856</v>
      </c>
    </row>
    <row r="515" spans="1:15" x14ac:dyDescent="0.2">
      <c r="A515" s="189">
        <f>IF('Daily Series'!B519=0,NA(),'Daily Series'!B519)</f>
        <v>44800</v>
      </c>
      <c r="B515" s="190">
        <f>IF(ISERROR(A515),NA(),'Daily Series'!E519)</f>
        <v>13315</v>
      </c>
      <c r="C515" s="193">
        <f t="shared" si="30"/>
        <v>13535.571428571429</v>
      </c>
      <c r="E515" s="189" t="e">
        <f>IF('Weekly Series'!B515=0,NA(),'Weekly Series'!B515)</f>
        <v>#N/A</v>
      </c>
      <c r="F515" s="193" t="e">
        <f>IF(ISERROR($E515),NA(),'Weekly Series'!C515)</f>
        <v>#N/A</v>
      </c>
      <c r="G515" s="193" t="e">
        <f>IF(ISERROR($E515),NA(),'Weekly Series'!D515)</f>
        <v>#N/A</v>
      </c>
      <c r="H515" s="193" t="e">
        <f>IF(ISERROR($E515),NA(),'Weekly Series'!E515)</f>
        <v>#N/A</v>
      </c>
      <c r="J515" s="190">
        <f>IF(ISERROR(A515),NA(),'Daily Series'!P519)</f>
        <v>622</v>
      </c>
      <c r="K515" s="190">
        <f>IF(ISERROR(A515),NA(),'Daily Series'!Q519)</f>
        <v>279</v>
      </c>
      <c r="L515" s="190">
        <f>IF(ISERROR(A515),NA(),'Daily Series'!R519)</f>
        <v>191</v>
      </c>
      <c r="M515" s="193">
        <f t="shared" si="31"/>
        <v>757.14285714285711</v>
      </c>
      <c r="N515" s="193">
        <f t="shared" si="33"/>
        <v>331.57142857142856</v>
      </c>
      <c r="O515" s="193">
        <f t="shared" si="32"/>
        <v>261.28571428571428</v>
      </c>
    </row>
    <row r="516" spans="1:15" x14ac:dyDescent="0.2">
      <c r="A516" s="189">
        <f>IF('Daily Series'!B520=0,NA(),'Daily Series'!B520)</f>
        <v>44801</v>
      </c>
      <c r="B516" s="190">
        <f>IF(ISERROR(A516),NA(),'Daily Series'!E520)</f>
        <v>13154</v>
      </c>
      <c r="C516" s="193">
        <f t="shared" si="30"/>
        <v>13476</v>
      </c>
      <c r="E516" s="189" t="e">
        <f>IF('Weekly Series'!B516=0,NA(),'Weekly Series'!B516)</f>
        <v>#N/A</v>
      </c>
      <c r="F516" s="193" t="e">
        <f>IF(ISERROR($E516),NA(),'Weekly Series'!C516)</f>
        <v>#N/A</v>
      </c>
      <c r="G516" s="193" t="e">
        <f>IF(ISERROR($E516),NA(),'Weekly Series'!D516)</f>
        <v>#N/A</v>
      </c>
      <c r="H516" s="193" t="e">
        <f>IF(ISERROR($E516),NA(),'Weekly Series'!E516)</f>
        <v>#N/A</v>
      </c>
      <c r="J516" s="190">
        <f>IF(ISERROR(A516),NA(),'Daily Series'!P520)</f>
        <v>329</v>
      </c>
      <c r="K516" s="190">
        <f>IF(ISERROR(A516),NA(),'Daily Series'!Q520)</f>
        <v>143</v>
      </c>
      <c r="L516" s="190">
        <f>IF(ISERROR(A516),NA(),'Daily Series'!R520)</f>
        <v>98</v>
      </c>
      <c r="M516" s="193">
        <f t="shared" si="31"/>
        <v>762</v>
      </c>
      <c r="N516" s="193">
        <f t="shared" si="33"/>
        <v>332.57142857142856</v>
      </c>
      <c r="O516" s="193">
        <f t="shared" si="32"/>
        <v>262.57142857142856</v>
      </c>
    </row>
    <row r="517" spans="1:15" x14ac:dyDescent="0.2">
      <c r="A517" s="189">
        <f>IF('Daily Series'!B521=0,NA(),'Daily Series'!B521)</f>
        <v>44802</v>
      </c>
      <c r="B517" s="190">
        <f>IF(ISERROR(A517),NA(),'Daily Series'!E521)</f>
        <v>13497</v>
      </c>
      <c r="C517" s="193">
        <f t="shared" si="30"/>
        <v>13449.571428571429</v>
      </c>
      <c r="E517" s="189" t="e">
        <f>IF('Weekly Series'!B517=0,NA(),'Weekly Series'!B517)</f>
        <v>#N/A</v>
      </c>
      <c r="F517" s="193" t="e">
        <f>IF(ISERROR($E517),NA(),'Weekly Series'!C517)</f>
        <v>#N/A</v>
      </c>
      <c r="G517" s="193" t="e">
        <f>IF(ISERROR($E517),NA(),'Weekly Series'!D517)</f>
        <v>#N/A</v>
      </c>
      <c r="H517" s="193" t="e">
        <f>IF(ISERROR($E517),NA(),'Weekly Series'!E517)</f>
        <v>#N/A</v>
      </c>
      <c r="J517" s="190">
        <f>IF(ISERROR(A517),NA(),'Daily Series'!P521)</f>
        <v>341</v>
      </c>
      <c r="K517" s="190">
        <f>IF(ISERROR(A517),NA(),'Daily Series'!Q521)</f>
        <v>145</v>
      </c>
      <c r="L517" s="190">
        <f>IF(ISERROR(A517),NA(),'Daily Series'!R521)</f>
        <v>98</v>
      </c>
      <c r="M517" s="193">
        <f t="shared" si="31"/>
        <v>723.28571428571433</v>
      </c>
      <c r="N517" s="193">
        <f t="shared" si="33"/>
        <v>316.14285714285717</v>
      </c>
      <c r="O517" s="193">
        <f t="shared" si="32"/>
        <v>244.57142857142858</v>
      </c>
    </row>
    <row r="518" spans="1:15" x14ac:dyDescent="0.2">
      <c r="A518" s="189">
        <f>IF('Daily Series'!B522=0,NA(),'Daily Series'!B522)</f>
        <v>44803</v>
      </c>
      <c r="B518" s="190">
        <f>IF(ISERROR(A518),NA(),'Daily Series'!E522)</f>
        <v>13410</v>
      </c>
      <c r="C518" s="193">
        <f t="shared" ref="C518:C581" si="34">AVERAGE(B512:B518)</f>
        <v>13439.285714285714</v>
      </c>
      <c r="E518" s="189" t="e">
        <f>IF('Weekly Series'!B518=0,NA(),'Weekly Series'!B518)</f>
        <v>#N/A</v>
      </c>
      <c r="F518" s="193" t="e">
        <f>IF(ISERROR($E518),NA(),'Weekly Series'!C518)</f>
        <v>#N/A</v>
      </c>
      <c r="G518" s="193" t="e">
        <f>IF(ISERROR($E518),NA(),'Weekly Series'!D518)</f>
        <v>#N/A</v>
      </c>
      <c r="H518" s="193" t="e">
        <f>IF(ISERROR($E518),NA(),'Weekly Series'!E518)</f>
        <v>#N/A</v>
      </c>
      <c r="J518" s="190">
        <f>IF(ISERROR(A518),NA(),'Daily Series'!P522)</f>
        <v>644</v>
      </c>
      <c r="K518" s="190">
        <f>IF(ISERROR(A518),NA(),'Daily Series'!Q522)</f>
        <v>262</v>
      </c>
      <c r="L518" s="190">
        <f>IF(ISERROR(A518),NA(),'Daily Series'!R522)</f>
        <v>230</v>
      </c>
      <c r="M518" s="193">
        <f t="shared" si="31"/>
        <v>689</v>
      </c>
      <c r="N518" s="193">
        <f t="shared" si="33"/>
        <v>298.14285714285717</v>
      </c>
      <c r="O518" s="193">
        <f t="shared" si="32"/>
        <v>232.85714285714286</v>
      </c>
    </row>
    <row r="519" spans="1:15" x14ac:dyDescent="0.2">
      <c r="A519" s="189">
        <f>IF('Daily Series'!B523=0,NA(),'Daily Series'!B523)</f>
        <v>44804</v>
      </c>
      <c r="B519" s="190">
        <f>IF(ISERROR(A519),NA(),'Daily Series'!E523)</f>
        <v>13509</v>
      </c>
      <c r="C519" s="193">
        <f t="shared" si="34"/>
        <v>13404.714285714286</v>
      </c>
      <c r="E519" s="189" t="e">
        <f>IF('Weekly Series'!B519=0,NA(),'Weekly Series'!B519)</f>
        <v>#N/A</v>
      </c>
      <c r="F519" s="193" t="e">
        <f>IF(ISERROR($E519),NA(),'Weekly Series'!C519)</f>
        <v>#N/A</v>
      </c>
      <c r="G519" s="193" t="e">
        <f>IF(ISERROR($E519),NA(),'Weekly Series'!D519)</f>
        <v>#N/A</v>
      </c>
      <c r="H519" s="193" t="e">
        <f>IF(ISERROR($E519),NA(),'Weekly Series'!E519)</f>
        <v>#N/A</v>
      </c>
      <c r="J519" s="190">
        <f>IF(ISERROR(A519),NA(),'Daily Series'!P523)</f>
        <v>901</v>
      </c>
      <c r="K519" s="190">
        <f>IF(ISERROR(A519),NA(),'Daily Series'!Q523)</f>
        <v>343</v>
      </c>
      <c r="L519" s="190">
        <f>IF(ISERROR(A519),NA(),'Daily Series'!R523)</f>
        <v>309</v>
      </c>
      <c r="M519" s="193">
        <f t="shared" si="31"/>
        <v>681</v>
      </c>
      <c r="N519" s="193">
        <f t="shared" si="33"/>
        <v>289.71428571428572</v>
      </c>
      <c r="O519" s="193">
        <f t="shared" si="32"/>
        <v>230.28571428571428</v>
      </c>
    </row>
    <row r="520" spans="1:15" x14ac:dyDescent="0.2">
      <c r="A520" s="189">
        <f>IF('Daily Series'!B524=0,NA(),'Daily Series'!B524)</f>
        <v>44805</v>
      </c>
      <c r="B520" s="190">
        <f>IF(ISERROR(A520),NA(),'Daily Series'!E524)</f>
        <v>13450</v>
      </c>
      <c r="C520" s="193">
        <f t="shared" si="34"/>
        <v>13394.714285714286</v>
      </c>
      <c r="E520" s="189" t="e">
        <f>IF('Weekly Series'!B520=0,NA(),'Weekly Series'!B520)</f>
        <v>#N/A</v>
      </c>
      <c r="F520" s="193" t="e">
        <f>IF(ISERROR($E520),NA(),'Weekly Series'!C520)</f>
        <v>#N/A</v>
      </c>
      <c r="G520" s="193" t="e">
        <f>IF(ISERROR($E520),NA(),'Weekly Series'!D520)</f>
        <v>#N/A</v>
      </c>
      <c r="H520" s="193" t="e">
        <f>IF(ISERROR($E520),NA(),'Weekly Series'!E520)</f>
        <v>#N/A</v>
      </c>
      <c r="J520" s="190">
        <f>IF(ISERROR(A520),NA(),'Daily Series'!P524)</f>
        <v>944</v>
      </c>
      <c r="K520" s="190">
        <f>IF(ISERROR(A520),NA(),'Daily Series'!Q524)</f>
        <v>349</v>
      </c>
      <c r="L520" s="190">
        <f>IF(ISERROR(A520),NA(),'Daily Series'!R524)</f>
        <v>372</v>
      </c>
      <c r="M520" s="193">
        <f t="shared" si="31"/>
        <v>680.14285714285711</v>
      </c>
      <c r="N520" s="193">
        <f t="shared" si="33"/>
        <v>275.42857142857144</v>
      </c>
      <c r="O520" s="193">
        <f t="shared" si="32"/>
        <v>236</v>
      </c>
    </row>
    <row r="521" spans="1:15" x14ac:dyDescent="0.2">
      <c r="A521" s="189">
        <f>IF('Daily Series'!B525=0,NA(),'Daily Series'!B525)</f>
        <v>44806</v>
      </c>
      <c r="B521" s="190">
        <f>IF(ISERROR(A521),NA(),'Daily Series'!E525)</f>
        <v>13310</v>
      </c>
      <c r="C521" s="193">
        <f t="shared" si="34"/>
        <v>13377.857142857143</v>
      </c>
      <c r="E521" s="189" t="e">
        <f>IF('Weekly Series'!B521=0,NA(),'Weekly Series'!B521)</f>
        <v>#N/A</v>
      </c>
      <c r="F521" s="193" t="e">
        <f>IF(ISERROR($E521),NA(),'Weekly Series'!C521)</f>
        <v>#N/A</v>
      </c>
      <c r="G521" s="193" t="e">
        <f>IF(ISERROR($E521),NA(),'Weekly Series'!D521)</f>
        <v>#N/A</v>
      </c>
      <c r="H521" s="193" t="e">
        <f>IF(ISERROR($E521),NA(),'Weekly Series'!E521)</f>
        <v>#N/A</v>
      </c>
      <c r="J521" s="190">
        <f>IF(ISERROR(A521),NA(),'Daily Series'!P525)</f>
        <v>946</v>
      </c>
      <c r="K521" s="190">
        <f>IF(ISERROR(A521),NA(),'Daily Series'!Q525)</f>
        <v>398</v>
      </c>
      <c r="L521" s="190">
        <f>IF(ISERROR(A521),NA(),'Daily Series'!R525)</f>
        <v>345</v>
      </c>
      <c r="M521" s="193">
        <f t="shared" ref="M521:M584" si="35">AVERAGE(J515:J521)</f>
        <v>675.28571428571433</v>
      </c>
      <c r="N521" s="193">
        <f t="shared" si="33"/>
        <v>274.14285714285717</v>
      </c>
      <c r="O521" s="193">
        <f t="shared" si="32"/>
        <v>234.71428571428572</v>
      </c>
    </row>
    <row r="522" spans="1:15" x14ac:dyDescent="0.2">
      <c r="A522" s="189">
        <f>IF('Daily Series'!B526=0,NA(),'Daily Series'!B526)</f>
        <v>44807</v>
      </c>
      <c r="B522" s="190">
        <f>IF(ISERROR(A522),NA(),'Daily Series'!E526)</f>
        <v>13438</v>
      </c>
      <c r="C522" s="193">
        <f t="shared" si="34"/>
        <v>13395.428571428571</v>
      </c>
      <c r="E522" s="189" t="e">
        <f>IF('Weekly Series'!B522=0,NA(),'Weekly Series'!B522)</f>
        <v>#N/A</v>
      </c>
      <c r="F522" s="193" t="e">
        <f>IF(ISERROR($E522),NA(),'Weekly Series'!C522)</f>
        <v>#N/A</v>
      </c>
      <c r="G522" s="193" t="e">
        <f>IF(ISERROR($E522),NA(),'Weekly Series'!D522)</f>
        <v>#N/A</v>
      </c>
      <c r="H522" s="193" t="e">
        <f>IF(ISERROR($E522),NA(),'Weekly Series'!E522)</f>
        <v>#N/A</v>
      </c>
      <c r="J522" s="190">
        <f>IF(ISERROR(A522),NA(),'Daily Series'!P526)</f>
        <v>671</v>
      </c>
      <c r="K522" s="190">
        <f>IF(ISERROR(A522),NA(),'Daily Series'!Q526)</f>
        <v>259</v>
      </c>
      <c r="L522" s="190">
        <f>IF(ISERROR(A522),NA(),'Daily Series'!R526)</f>
        <v>183</v>
      </c>
      <c r="M522" s="193">
        <f t="shared" si="35"/>
        <v>682.28571428571433</v>
      </c>
      <c r="N522" s="193">
        <f t="shared" si="33"/>
        <v>271.28571428571428</v>
      </c>
      <c r="O522" s="193">
        <f t="shared" ref="O522:O585" si="36">AVERAGE(L516:L522)</f>
        <v>233.57142857142858</v>
      </c>
    </row>
    <row r="523" spans="1:15" x14ac:dyDescent="0.2">
      <c r="A523" s="189">
        <f>IF('Daily Series'!B527=0,NA(),'Daily Series'!B527)</f>
        <v>44808</v>
      </c>
      <c r="B523" s="190">
        <f>IF(ISERROR(A523),NA(),'Daily Series'!E527)</f>
        <v>13639</v>
      </c>
      <c r="C523" s="193">
        <f t="shared" si="34"/>
        <v>13464.714285714286</v>
      </c>
      <c r="E523" s="189" t="e">
        <f>IF('Weekly Series'!B523=0,NA(),'Weekly Series'!B523)</f>
        <v>#N/A</v>
      </c>
      <c r="F523" s="193" t="e">
        <f>IF(ISERROR($E523),NA(),'Weekly Series'!C523)</f>
        <v>#N/A</v>
      </c>
      <c r="G523" s="193" t="e">
        <f>IF(ISERROR($E523),NA(),'Weekly Series'!D523)</f>
        <v>#N/A</v>
      </c>
      <c r="H523" s="193" t="e">
        <f>IF(ISERROR($E523),NA(),'Weekly Series'!E523)</f>
        <v>#N/A</v>
      </c>
      <c r="J523" s="190">
        <f>IF(ISERROR(A523),NA(),'Daily Series'!P527)</f>
        <v>330</v>
      </c>
      <c r="K523" s="190">
        <f>IF(ISERROR(A523),NA(),'Daily Series'!Q527)</f>
        <v>135</v>
      </c>
      <c r="L523" s="190">
        <f>IF(ISERROR(A523),NA(),'Daily Series'!R527)</f>
        <v>86</v>
      </c>
      <c r="M523" s="193">
        <f t="shared" si="35"/>
        <v>682.42857142857144</v>
      </c>
      <c r="N523" s="193">
        <f t="shared" si="33"/>
        <v>270.14285714285717</v>
      </c>
      <c r="O523" s="193">
        <f t="shared" si="36"/>
        <v>231.85714285714286</v>
      </c>
    </row>
    <row r="524" spans="1:15" x14ac:dyDescent="0.2">
      <c r="A524" s="189">
        <f>IF('Daily Series'!B528=0,NA(),'Daily Series'!B528)</f>
        <v>44809</v>
      </c>
      <c r="B524" s="190">
        <f>IF(ISERROR(A524),NA(),'Daily Series'!E528)</f>
        <v>13436</v>
      </c>
      <c r="C524" s="193">
        <f t="shared" si="34"/>
        <v>13456</v>
      </c>
      <c r="E524" s="189" t="e">
        <f>IF('Weekly Series'!B524=0,NA(),'Weekly Series'!B524)</f>
        <v>#N/A</v>
      </c>
      <c r="F524" s="193" t="e">
        <f>IF(ISERROR($E524),NA(),'Weekly Series'!C524)</f>
        <v>#N/A</v>
      </c>
      <c r="G524" s="193" t="e">
        <f>IF(ISERROR($E524),NA(),'Weekly Series'!D524)</f>
        <v>#N/A</v>
      </c>
      <c r="H524" s="193" t="e">
        <f>IF(ISERROR($E524),NA(),'Weekly Series'!E524)</f>
        <v>#N/A</v>
      </c>
      <c r="J524" s="190">
        <f>IF(ISERROR(A524),NA(),'Daily Series'!P528)</f>
        <v>584</v>
      </c>
      <c r="K524" s="190">
        <f>IF(ISERROR(A524),NA(),'Daily Series'!Q528)</f>
        <v>232</v>
      </c>
      <c r="L524" s="190">
        <f>IF(ISERROR(A524),NA(),'Daily Series'!R528)</f>
        <v>202</v>
      </c>
      <c r="M524" s="193">
        <f t="shared" si="35"/>
        <v>717.14285714285711</v>
      </c>
      <c r="N524" s="193">
        <f t="shared" si="33"/>
        <v>282.57142857142856</v>
      </c>
      <c r="O524" s="193">
        <f t="shared" si="36"/>
        <v>246.71428571428572</v>
      </c>
    </row>
    <row r="525" spans="1:15" x14ac:dyDescent="0.2">
      <c r="A525" s="189">
        <f>IF('Daily Series'!B529=0,NA(),'Daily Series'!B529)</f>
        <v>44810</v>
      </c>
      <c r="B525" s="190">
        <f>IF(ISERROR(A525),NA(),'Daily Series'!E529)</f>
        <v>13122</v>
      </c>
      <c r="C525" s="193">
        <f t="shared" si="34"/>
        <v>13414.857142857143</v>
      </c>
      <c r="E525" s="189" t="e">
        <f>IF('Weekly Series'!B525=0,NA(),'Weekly Series'!B525)</f>
        <v>#N/A</v>
      </c>
      <c r="F525" s="193" t="e">
        <f>IF(ISERROR($E525),NA(),'Weekly Series'!C525)</f>
        <v>#N/A</v>
      </c>
      <c r="G525" s="193" t="e">
        <f>IF(ISERROR($E525),NA(),'Weekly Series'!D525)</f>
        <v>#N/A</v>
      </c>
      <c r="H525" s="193" t="e">
        <f>IF(ISERROR($E525),NA(),'Weekly Series'!E525)</f>
        <v>#N/A</v>
      </c>
      <c r="J525" s="190">
        <f>IF(ISERROR(A525),NA(),'Daily Series'!P529)</f>
        <v>955</v>
      </c>
      <c r="K525" s="190">
        <f>IF(ISERROR(A525),NA(),'Daily Series'!Q529)</f>
        <v>369</v>
      </c>
      <c r="L525" s="190">
        <f>IF(ISERROR(A525),NA(),'Daily Series'!R529)</f>
        <v>333</v>
      </c>
      <c r="M525" s="193">
        <f t="shared" si="35"/>
        <v>761.57142857142856</v>
      </c>
      <c r="N525" s="193">
        <f t="shared" si="33"/>
        <v>297.85714285714283</v>
      </c>
      <c r="O525" s="193">
        <f t="shared" si="36"/>
        <v>261.42857142857144</v>
      </c>
    </row>
    <row r="526" spans="1:15" x14ac:dyDescent="0.2">
      <c r="A526" s="189">
        <f>IF('Daily Series'!B530=0,NA(),'Daily Series'!B530)</f>
        <v>44811</v>
      </c>
      <c r="B526" s="190">
        <f>IF(ISERROR(A526),NA(),'Daily Series'!E530)</f>
        <v>12913</v>
      </c>
      <c r="C526" s="193">
        <f t="shared" si="34"/>
        <v>13329.714285714286</v>
      </c>
      <c r="E526" s="189" t="e">
        <f>IF('Weekly Series'!B526=0,NA(),'Weekly Series'!B526)</f>
        <v>#N/A</v>
      </c>
      <c r="F526" s="193" t="e">
        <f>IF(ISERROR($E526),NA(),'Weekly Series'!C526)</f>
        <v>#N/A</v>
      </c>
      <c r="G526" s="193" t="e">
        <f>IF(ISERROR($E526),NA(),'Weekly Series'!D526)</f>
        <v>#N/A</v>
      </c>
      <c r="H526" s="193" t="e">
        <f>IF(ISERROR($E526),NA(),'Weekly Series'!E526)</f>
        <v>#N/A</v>
      </c>
      <c r="J526" s="190">
        <f>IF(ISERROR(A526),NA(),'Daily Series'!P530)</f>
        <v>996</v>
      </c>
      <c r="K526" s="190">
        <f>IF(ISERROR(A526),NA(),'Daily Series'!Q530)</f>
        <v>380</v>
      </c>
      <c r="L526" s="190">
        <f>IF(ISERROR(A526),NA(),'Daily Series'!R530)</f>
        <v>310</v>
      </c>
      <c r="M526" s="193">
        <f t="shared" si="35"/>
        <v>775.14285714285711</v>
      </c>
      <c r="N526" s="193">
        <f t="shared" si="33"/>
        <v>303.14285714285717</v>
      </c>
      <c r="O526" s="193">
        <f t="shared" si="36"/>
        <v>261.57142857142856</v>
      </c>
    </row>
    <row r="527" spans="1:15" x14ac:dyDescent="0.2">
      <c r="A527" s="189">
        <f>IF('Daily Series'!B531=0,NA(),'Daily Series'!B531)</f>
        <v>44812</v>
      </c>
      <c r="B527" s="190">
        <f>IF(ISERROR(A527),NA(),'Daily Series'!E531)</f>
        <v>13148</v>
      </c>
      <c r="C527" s="193">
        <f t="shared" si="34"/>
        <v>13286.571428571429</v>
      </c>
      <c r="E527" s="189" t="e">
        <f>IF('Weekly Series'!B527=0,NA(),'Weekly Series'!B527)</f>
        <v>#N/A</v>
      </c>
      <c r="F527" s="193" t="e">
        <f>IF(ISERROR($E527),NA(),'Weekly Series'!C527)</f>
        <v>#N/A</v>
      </c>
      <c r="G527" s="193" t="e">
        <f>IF(ISERROR($E527),NA(),'Weekly Series'!D527)</f>
        <v>#N/A</v>
      </c>
      <c r="H527" s="193" t="e">
        <f>IF(ISERROR($E527),NA(),'Weekly Series'!E527)</f>
        <v>#N/A</v>
      </c>
      <c r="J527" s="190">
        <f>IF(ISERROR(A527),NA(),'Daily Series'!P531)</f>
        <v>952</v>
      </c>
      <c r="K527" s="190">
        <f>IF(ISERROR(A527),NA(),'Daily Series'!Q531)</f>
        <v>415</v>
      </c>
      <c r="L527" s="190">
        <f>IF(ISERROR(A527),NA(),'Daily Series'!R531)</f>
        <v>334</v>
      </c>
      <c r="M527" s="193">
        <f t="shared" si="35"/>
        <v>776.28571428571433</v>
      </c>
      <c r="N527" s="193">
        <f t="shared" si="33"/>
        <v>312.57142857142856</v>
      </c>
      <c r="O527" s="193">
        <f t="shared" si="36"/>
        <v>256.14285714285717</v>
      </c>
    </row>
    <row r="528" spans="1:15" x14ac:dyDescent="0.2">
      <c r="A528" s="189">
        <f>IF('Daily Series'!B532=0,NA(),'Daily Series'!B532)</f>
        <v>44813</v>
      </c>
      <c r="B528" s="190">
        <f>IF(ISERROR(A528),NA(),'Daily Series'!E532)</f>
        <v>12809</v>
      </c>
      <c r="C528" s="193">
        <f t="shared" si="34"/>
        <v>13215</v>
      </c>
      <c r="E528" s="189" t="e">
        <f>IF('Weekly Series'!B528=0,NA(),'Weekly Series'!B528)</f>
        <v>#N/A</v>
      </c>
      <c r="F528" s="193" t="e">
        <f>IF(ISERROR($E528),NA(),'Weekly Series'!C528)</f>
        <v>#N/A</v>
      </c>
      <c r="G528" s="193" t="e">
        <f>IF(ISERROR($E528),NA(),'Weekly Series'!D528)</f>
        <v>#N/A</v>
      </c>
      <c r="H528" s="193" t="e">
        <f>IF(ISERROR($E528),NA(),'Weekly Series'!E528)</f>
        <v>#N/A</v>
      </c>
      <c r="J528" s="190">
        <f>IF(ISERROR(A528),NA(),'Daily Series'!P532)</f>
        <v>882</v>
      </c>
      <c r="K528" s="190">
        <f>IF(ISERROR(A528),NA(),'Daily Series'!Q532)</f>
        <v>403</v>
      </c>
      <c r="L528" s="190">
        <f>IF(ISERROR(A528),NA(),'Daily Series'!R532)</f>
        <v>339</v>
      </c>
      <c r="M528" s="193">
        <f t="shared" si="35"/>
        <v>767.14285714285711</v>
      </c>
      <c r="N528" s="193">
        <f t="shared" si="33"/>
        <v>313.28571428571428</v>
      </c>
      <c r="O528" s="193">
        <f t="shared" si="36"/>
        <v>255.28571428571428</v>
      </c>
    </row>
    <row r="529" spans="1:15" x14ac:dyDescent="0.2">
      <c r="A529" s="189">
        <f>IF('Daily Series'!B533=0,NA(),'Daily Series'!B533)</f>
        <v>44814</v>
      </c>
      <c r="B529" s="190">
        <f>IF(ISERROR(A529),NA(),'Daily Series'!E533)</f>
        <v>12935</v>
      </c>
      <c r="C529" s="193">
        <f t="shared" si="34"/>
        <v>13143.142857142857</v>
      </c>
      <c r="E529" s="189" t="e">
        <f>IF('Weekly Series'!B529=0,NA(),'Weekly Series'!B529)</f>
        <v>#N/A</v>
      </c>
      <c r="F529" s="193" t="e">
        <f>IF(ISERROR($E529),NA(),'Weekly Series'!C529)</f>
        <v>#N/A</v>
      </c>
      <c r="G529" s="193" t="e">
        <f>IF(ISERROR($E529),NA(),'Weekly Series'!D529)</f>
        <v>#N/A</v>
      </c>
      <c r="H529" s="193" t="e">
        <f>IF(ISERROR($E529),NA(),'Weekly Series'!E529)</f>
        <v>#N/A</v>
      </c>
      <c r="J529" s="190">
        <f>IF(ISERROR(A529),NA(),'Daily Series'!P533)</f>
        <v>621</v>
      </c>
      <c r="K529" s="190">
        <f>IF(ISERROR(A529),NA(),'Daily Series'!Q533)</f>
        <v>256</v>
      </c>
      <c r="L529" s="190">
        <f>IF(ISERROR(A529),NA(),'Daily Series'!R533)</f>
        <v>173</v>
      </c>
      <c r="M529" s="193">
        <f t="shared" si="35"/>
        <v>760</v>
      </c>
      <c r="N529" s="193">
        <f t="shared" si="33"/>
        <v>312.85714285714283</v>
      </c>
      <c r="O529" s="193">
        <f t="shared" si="36"/>
        <v>253.85714285714286</v>
      </c>
    </row>
    <row r="530" spans="1:15" x14ac:dyDescent="0.2">
      <c r="A530" s="189">
        <f>IF('Daily Series'!B534=0,NA(),'Daily Series'!B534)</f>
        <v>44815</v>
      </c>
      <c r="B530" s="190">
        <f>IF(ISERROR(A530),NA(),'Daily Series'!E534)</f>
        <v>13088</v>
      </c>
      <c r="C530" s="193">
        <f t="shared" si="34"/>
        <v>13064.428571428571</v>
      </c>
      <c r="E530" s="189" t="e">
        <f>IF('Weekly Series'!B530=0,NA(),'Weekly Series'!B530)</f>
        <v>#N/A</v>
      </c>
      <c r="F530" s="193" t="e">
        <f>IF(ISERROR($E530),NA(),'Weekly Series'!C530)</f>
        <v>#N/A</v>
      </c>
      <c r="G530" s="193" t="e">
        <f>IF(ISERROR($E530),NA(),'Weekly Series'!D530)</f>
        <v>#N/A</v>
      </c>
      <c r="H530" s="193" t="e">
        <f>IF(ISERROR($E530),NA(),'Weekly Series'!E530)</f>
        <v>#N/A</v>
      </c>
      <c r="J530" s="190">
        <f>IF(ISERROR(A530),NA(),'Daily Series'!P534)</f>
        <v>332</v>
      </c>
      <c r="K530" s="190">
        <f>IF(ISERROR(A530),NA(),'Daily Series'!Q534)</f>
        <v>124</v>
      </c>
      <c r="L530" s="190">
        <f>IF(ISERROR(A530),NA(),'Daily Series'!R534)</f>
        <v>101</v>
      </c>
      <c r="M530" s="193">
        <f t="shared" si="35"/>
        <v>760.28571428571433</v>
      </c>
      <c r="N530" s="193">
        <f t="shared" si="33"/>
        <v>311.28571428571428</v>
      </c>
      <c r="O530" s="193">
        <f t="shared" si="36"/>
        <v>256</v>
      </c>
    </row>
    <row r="531" spans="1:15" x14ac:dyDescent="0.2">
      <c r="A531" s="189">
        <f>IF('Daily Series'!B535=0,NA(),'Daily Series'!B535)</f>
        <v>44816</v>
      </c>
      <c r="B531" s="190">
        <f>IF(ISERROR(A531),NA(),'Daily Series'!E535)</f>
        <v>13321</v>
      </c>
      <c r="C531" s="193">
        <f t="shared" si="34"/>
        <v>13048</v>
      </c>
      <c r="E531" s="189" t="e">
        <f>IF('Weekly Series'!B531=0,NA(),'Weekly Series'!B531)</f>
        <v>#N/A</v>
      </c>
      <c r="F531" s="193" t="e">
        <f>IF(ISERROR($E531),NA(),'Weekly Series'!C531)</f>
        <v>#N/A</v>
      </c>
      <c r="G531" s="193" t="e">
        <f>IF(ISERROR($E531),NA(),'Weekly Series'!D531)</f>
        <v>#N/A</v>
      </c>
      <c r="H531" s="193" t="e">
        <f>IF(ISERROR($E531),NA(),'Weekly Series'!E531)</f>
        <v>#N/A</v>
      </c>
      <c r="J531" s="190">
        <f>IF(ISERROR(A531),NA(),'Daily Series'!P535)</f>
        <v>633</v>
      </c>
      <c r="K531" s="190">
        <f>IF(ISERROR(A531),NA(),'Daily Series'!Q535)</f>
        <v>245</v>
      </c>
      <c r="L531" s="190">
        <f>IF(ISERROR(A531),NA(),'Daily Series'!R535)</f>
        <v>211</v>
      </c>
      <c r="M531" s="193">
        <f t="shared" si="35"/>
        <v>767.28571428571433</v>
      </c>
      <c r="N531" s="193">
        <f t="shared" si="33"/>
        <v>313.14285714285717</v>
      </c>
      <c r="O531" s="193">
        <f t="shared" si="36"/>
        <v>257.28571428571428</v>
      </c>
    </row>
    <row r="532" spans="1:15" x14ac:dyDescent="0.2">
      <c r="A532" s="189">
        <f>IF('Daily Series'!B536=0,NA(),'Daily Series'!B536)</f>
        <v>44817</v>
      </c>
      <c r="B532" s="190">
        <f>IF(ISERROR(A532),NA(),'Daily Series'!E536)</f>
        <v>13177</v>
      </c>
      <c r="C532" s="193">
        <f t="shared" si="34"/>
        <v>13055.857142857143</v>
      </c>
      <c r="E532" s="189" t="e">
        <f>IF('Weekly Series'!B532=0,NA(),'Weekly Series'!B532)</f>
        <v>#N/A</v>
      </c>
      <c r="F532" s="193" t="e">
        <f>IF(ISERROR($E532),NA(),'Weekly Series'!C532)</f>
        <v>#N/A</v>
      </c>
      <c r="G532" s="193" t="e">
        <f>IF(ISERROR($E532),NA(),'Weekly Series'!D532)</f>
        <v>#N/A</v>
      </c>
      <c r="H532" s="193" t="e">
        <f>IF(ISERROR($E532),NA(),'Weekly Series'!E532)</f>
        <v>#N/A</v>
      </c>
      <c r="J532" s="190">
        <f>IF(ISERROR(A532),NA(),'Daily Series'!P536)</f>
        <v>877</v>
      </c>
      <c r="K532" s="190">
        <f>IF(ISERROR(A532),NA(),'Daily Series'!Q536)</f>
        <v>345</v>
      </c>
      <c r="L532" s="190">
        <f>IF(ISERROR(A532),NA(),'Daily Series'!R536)</f>
        <v>316</v>
      </c>
      <c r="M532" s="193">
        <f t="shared" si="35"/>
        <v>756.14285714285711</v>
      </c>
      <c r="N532" s="193">
        <f t="shared" si="33"/>
        <v>309.71428571428572</v>
      </c>
      <c r="O532" s="193">
        <f t="shared" si="36"/>
        <v>254.85714285714286</v>
      </c>
    </row>
    <row r="533" spans="1:15" x14ac:dyDescent="0.2">
      <c r="A533" s="189">
        <f>IF('Daily Series'!B537=0,NA(),'Daily Series'!B537)</f>
        <v>44818</v>
      </c>
      <c r="B533" s="190">
        <f>IF(ISERROR(A533),NA(),'Daily Series'!E537)</f>
        <v>13373</v>
      </c>
      <c r="C533" s="193">
        <f t="shared" si="34"/>
        <v>13121.571428571429</v>
      </c>
      <c r="E533" s="189" t="e">
        <f>IF('Weekly Series'!B533=0,NA(),'Weekly Series'!B533)</f>
        <v>#N/A</v>
      </c>
      <c r="F533" s="193" t="e">
        <f>IF(ISERROR($E533),NA(),'Weekly Series'!C533)</f>
        <v>#N/A</v>
      </c>
      <c r="G533" s="193" t="e">
        <f>IF(ISERROR($E533),NA(),'Weekly Series'!D533)</f>
        <v>#N/A</v>
      </c>
      <c r="H533" s="193" t="e">
        <f>IF(ISERROR($E533),NA(),'Weekly Series'!E533)</f>
        <v>#N/A</v>
      </c>
      <c r="J533" s="190">
        <f>IF(ISERROR(A533),NA(),'Daily Series'!P537)</f>
        <v>946</v>
      </c>
      <c r="K533" s="190">
        <f>IF(ISERROR(A533),NA(),'Daily Series'!Q537)</f>
        <v>365</v>
      </c>
      <c r="L533" s="190">
        <f>IF(ISERROR(A533),NA(),'Daily Series'!R537)</f>
        <v>306</v>
      </c>
      <c r="M533" s="193">
        <f t="shared" si="35"/>
        <v>749</v>
      </c>
      <c r="N533" s="193">
        <f t="shared" si="33"/>
        <v>307.57142857142856</v>
      </c>
      <c r="O533" s="193">
        <f t="shared" si="36"/>
        <v>254.28571428571428</v>
      </c>
    </row>
    <row r="534" spans="1:15" x14ac:dyDescent="0.2">
      <c r="A534" s="189">
        <f>IF('Daily Series'!B538=0,NA(),'Daily Series'!B538)</f>
        <v>44819</v>
      </c>
      <c r="B534" s="190">
        <f>IF(ISERROR(A534),NA(),'Daily Series'!E538)</f>
        <v>13288</v>
      </c>
      <c r="C534" s="193">
        <f t="shared" si="34"/>
        <v>13141.571428571429</v>
      </c>
      <c r="E534" s="189" t="e">
        <f>IF('Weekly Series'!B534=0,NA(),'Weekly Series'!B534)</f>
        <v>#N/A</v>
      </c>
      <c r="F534" s="193" t="e">
        <f>IF(ISERROR($E534),NA(),'Weekly Series'!C534)</f>
        <v>#N/A</v>
      </c>
      <c r="G534" s="193" t="e">
        <f>IF(ISERROR($E534),NA(),'Weekly Series'!D534)</f>
        <v>#N/A</v>
      </c>
      <c r="H534" s="193" t="e">
        <f>IF(ISERROR($E534),NA(),'Weekly Series'!E534)</f>
        <v>#N/A</v>
      </c>
      <c r="J534" s="190">
        <f>IF(ISERROR(A534),NA(),'Daily Series'!P538)</f>
        <v>969</v>
      </c>
      <c r="K534" s="190">
        <f>IF(ISERROR(A534),NA(),'Daily Series'!Q538)</f>
        <v>383</v>
      </c>
      <c r="L534" s="190">
        <f>IF(ISERROR(A534),NA(),'Daily Series'!R538)</f>
        <v>341</v>
      </c>
      <c r="M534" s="193">
        <f t="shared" si="35"/>
        <v>751.42857142857144</v>
      </c>
      <c r="N534" s="193">
        <f t="shared" si="33"/>
        <v>303</v>
      </c>
      <c r="O534" s="193">
        <f t="shared" si="36"/>
        <v>255.28571428571428</v>
      </c>
    </row>
    <row r="535" spans="1:15" x14ac:dyDescent="0.2">
      <c r="A535" s="189">
        <f>IF('Daily Series'!B539=0,NA(),'Daily Series'!B539)</f>
        <v>44820</v>
      </c>
      <c r="B535" s="190">
        <f>IF(ISERROR(A535),NA(),'Daily Series'!E539)</f>
        <v>13198</v>
      </c>
      <c r="C535" s="193">
        <f t="shared" si="34"/>
        <v>13197.142857142857</v>
      </c>
      <c r="E535" s="189" t="e">
        <f>IF('Weekly Series'!B535=0,NA(),'Weekly Series'!B535)</f>
        <v>#N/A</v>
      </c>
      <c r="F535" s="193" t="e">
        <f>IF(ISERROR($E535),NA(),'Weekly Series'!C535)</f>
        <v>#N/A</v>
      </c>
      <c r="G535" s="193" t="e">
        <f>IF(ISERROR($E535),NA(),'Weekly Series'!D535)</f>
        <v>#N/A</v>
      </c>
      <c r="H535" s="193" t="e">
        <f>IF(ISERROR($E535),NA(),'Weekly Series'!E535)</f>
        <v>#N/A</v>
      </c>
      <c r="J535" s="190">
        <f>IF(ISERROR(A535),NA(),'Daily Series'!P539)</f>
        <v>922</v>
      </c>
      <c r="K535" s="190">
        <f>IF(ISERROR(A535),NA(),'Daily Series'!Q539)</f>
        <v>368</v>
      </c>
      <c r="L535" s="190">
        <f>IF(ISERROR(A535),NA(),'Daily Series'!R539)</f>
        <v>331</v>
      </c>
      <c r="M535" s="193">
        <f t="shared" si="35"/>
        <v>757.14285714285711</v>
      </c>
      <c r="N535" s="193">
        <f t="shared" si="33"/>
        <v>298</v>
      </c>
      <c r="O535" s="193">
        <f t="shared" si="36"/>
        <v>254.14285714285714</v>
      </c>
    </row>
    <row r="536" spans="1:15" x14ac:dyDescent="0.2">
      <c r="A536" s="189">
        <f>IF('Daily Series'!B540=0,NA(),'Daily Series'!B540)</f>
        <v>44821</v>
      </c>
      <c r="B536" s="190">
        <f>IF(ISERROR(A536),NA(),'Daily Series'!E540)</f>
        <v>13400</v>
      </c>
      <c r="C536" s="193">
        <f t="shared" si="34"/>
        <v>13263.571428571429</v>
      </c>
      <c r="E536" s="189" t="e">
        <f>IF('Weekly Series'!B536=0,NA(),'Weekly Series'!B536)</f>
        <v>#N/A</v>
      </c>
      <c r="F536" s="193" t="e">
        <f>IF(ISERROR($E536),NA(),'Weekly Series'!C536)</f>
        <v>#N/A</v>
      </c>
      <c r="G536" s="193" t="e">
        <f>IF(ISERROR($E536),NA(),'Weekly Series'!D536)</f>
        <v>#N/A</v>
      </c>
      <c r="H536" s="193" t="e">
        <f>IF(ISERROR($E536),NA(),'Weekly Series'!E536)</f>
        <v>#N/A</v>
      </c>
      <c r="J536" s="190">
        <f>IF(ISERROR(A536),NA(),'Daily Series'!P540)</f>
        <v>589</v>
      </c>
      <c r="K536" s="190">
        <f>IF(ISERROR(A536),NA(),'Daily Series'!Q540)</f>
        <v>276</v>
      </c>
      <c r="L536" s="190">
        <f>IF(ISERROR(A536),NA(),'Daily Series'!R540)</f>
        <v>185</v>
      </c>
      <c r="M536" s="193">
        <f t="shared" si="35"/>
        <v>752.57142857142856</v>
      </c>
      <c r="N536" s="193">
        <f t="shared" si="33"/>
        <v>300.85714285714283</v>
      </c>
      <c r="O536" s="193">
        <f t="shared" si="36"/>
        <v>255.85714285714286</v>
      </c>
    </row>
    <row r="537" spans="1:15" x14ac:dyDescent="0.2">
      <c r="A537" s="189">
        <f>IF('Daily Series'!B541=0,NA(),'Daily Series'!B541)</f>
        <v>44822</v>
      </c>
      <c r="B537" s="190">
        <f>IF(ISERROR(A537),NA(),'Daily Series'!E541)</f>
        <v>13276</v>
      </c>
      <c r="C537" s="193">
        <f t="shared" si="34"/>
        <v>13290.428571428571</v>
      </c>
      <c r="E537" s="189" t="e">
        <f>IF('Weekly Series'!B537=0,NA(),'Weekly Series'!B537)</f>
        <v>#N/A</v>
      </c>
      <c r="F537" s="193" t="e">
        <f>IF(ISERROR($E537),NA(),'Weekly Series'!C537)</f>
        <v>#N/A</v>
      </c>
      <c r="G537" s="193" t="e">
        <f>IF(ISERROR($E537),NA(),'Weekly Series'!D537)</f>
        <v>#N/A</v>
      </c>
      <c r="H537" s="193" t="e">
        <f>IF(ISERROR($E537),NA(),'Weekly Series'!E537)</f>
        <v>#N/A</v>
      </c>
      <c r="J537" s="190">
        <f>IF(ISERROR(A537),NA(),'Daily Series'!P541)</f>
        <v>380</v>
      </c>
      <c r="K537" s="190">
        <f>IF(ISERROR(A537),NA(),'Daily Series'!Q541)</f>
        <v>156</v>
      </c>
      <c r="L537" s="190">
        <f>IF(ISERROR(A537),NA(),'Daily Series'!R541)</f>
        <v>99</v>
      </c>
      <c r="M537" s="193">
        <f t="shared" si="35"/>
        <v>759.42857142857144</v>
      </c>
      <c r="N537" s="193">
        <f t="shared" ref="N537:N600" si="37">AVERAGE(K531:K537)</f>
        <v>305.42857142857144</v>
      </c>
      <c r="O537" s="193">
        <f t="shared" si="36"/>
        <v>255.57142857142858</v>
      </c>
    </row>
    <row r="538" spans="1:15" x14ac:dyDescent="0.2">
      <c r="A538" s="189">
        <f>IF('Daily Series'!B542=0,NA(),'Daily Series'!B542)</f>
        <v>44823</v>
      </c>
      <c r="B538" s="190">
        <f>IF(ISERROR(A538),NA(),'Daily Series'!E542)</f>
        <v>13086</v>
      </c>
      <c r="C538" s="193">
        <f t="shared" si="34"/>
        <v>13256.857142857143</v>
      </c>
      <c r="E538" s="189" t="e">
        <f>IF('Weekly Series'!B538=0,NA(),'Weekly Series'!B538)</f>
        <v>#N/A</v>
      </c>
      <c r="F538" s="193" t="e">
        <f>IF(ISERROR($E538),NA(),'Weekly Series'!C538)</f>
        <v>#N/A</v>
      </c>
      <c r="G538" s="193" t="e">
        <f>IF(ISERROR($E538),NA(),'Weekly Series'!D538)</f>
        <v>#N/A</v>
      </c>
      <c r="H538" s="193" t="e">
        <f>IF(ISERROR($E538),NA(),'Weekly Series'!E538)</f>
        <v>#N/A</v>
      </c>
      <c r="J538" s="190">
        <f>IF(ISERROR(A538),NA(),'Daily Series'!P542)</f>
        <v>394</v>
      </c>
      <c r="K538" s="190">
        <f>IF(ISERROR(A538),NA(),'Daily Series'!Q542)</f>
        <v>164</v>
      </c>
      <c r="L538" s="190">
        <f>IF(ISERROR(A538),NA(),'Daily Series'!R542)</f>
        <v>124</v>
      </c>
      <c r="M538" s="193">
        <f t="shared" si="35"/>
        <v>725.28571428571433</v>
      </c>
      <c r="N538" s="193">
        <f t="shared" si="37"/>
        <v>293.85714285714283</v>
      </c>
      <c r="O538" s="193">
        <f t="shared" si="36"/>
        <v>243.14285714285714</v>
      </c>
    </row>
    <row r="539" spans="1:15" x14ac:dyDescent="0.2">
      <c r="A539" s="189">
        <f>IF('Daily Series'!B543=0,NA(),'Daily Series'!B543)</f>
        <v>44824</v>
      </c>
      <c r="B539" s="190">
        <f>IF(ISERROR(A539),NA(),'Daily Series'!E543)</f>
        <v>13430</v>
      </c>
      <c r="C539" s="193">
        <f t="shared" si="34"/>
        <v>13293</v>
      </c>
      <c r="E539" s="189" t="e">
        <f>IF('Weekly Series'!B539=0,NA(),'Weekly Series'!B539)</f>
        <v>#N/A</v>
      </c>
      <c r="F539" s="193" t="e">
        <f>IF(ISERROR($E539),NA(),'Weekly Series'!C539)</f>
        <v>#N/A</v>
      </c>
      <c r="G539" s="193" t="e">
        <f>IF(ISERROR($E539),NA(),'Weekly Series'!D539)</f>
        <v>#N/A</v>
      </c>
      <c r="H539" s="193" t="e">
        <f>IF(ISERROR($E539),NA(),'Weekly Series'!E539)</f>
        <v>#N/A</v>
      </c>
      <c r="J539" s="190">
        <f>IF(ISERROR(A539),NA(),'Daily Series'!P543)</f>
        <v>648</v>
      </c>
      <c r="K539" s="190">
        <f>IF(ISERROR(A539),NA(),'Daily Series'!Q543)</f>
        <v>277</v>
      </c>
      <c r="L539" s="190">
        <f>IF(ISERROR(A539),NA(),'Daily Series'!R543)</f>
        <v>237</v>
      </c>
      <c r="M539" s="193">
        <f t="shared" si="35"/>
        <v>692.57142857142856</v>
      </c>
      <c r="N539" s="193">
        <f t="shared" si="37"/>
        <v>284.14285714285717</v>
      </c>
      <c r="O539" s="193">
        <f t="shared" si="36"/>
        <v>231.85714285714286</v>
      </c>
    </row>
    <row r="540" spans="1:15" x14ac:dyDescent="0.2">
      <c r="A540" s="189">
        <f>IF('Daily Series'!B544=0,NA(),'Daily Series'!B544)</f>
        <v>44825</v>
      </c>
      <c r="B540" s="190">
        <f>IF(ISERROR(A540),NA(),'Daily Series'!E544)</f>
        <v>13119</v>
      </c>
      <c r="C540" s="193">
        <f t="shared" si="34"/>
        <v>13256.714285714286</v>
      </c>
      <c r="E540" s="189" t="e">
        <f>IF('Weekly Series'!B540=0,NA(),'Weekly Series'!B540)</f>
        <v>#N/A</v>
      </c>
      <c r="F540" s="193" t="e">
        <f>IF(ISERROR($E540),NA(),'Weekly Series'!C540)</f>
        <v>#N/A</v>
      </c>
      <c r="G540" s="193" t="e">
        <f>IF(ISERROR($E540),NA(),'Weekly Series'!D540)</f>
        <v>#N/A</v>
      </c>
      <c r="H540" s="193" t="e">
        <f>IF(ISERROR($E540),NA(),'Weekly Series'!E540)</f>
        <v>#N/A</v>
      </c>
      <c r="J540" s="190">
        <f>IF(ISERROR(A540),NA(),'Daily Series'!P544)</f>
        <v>816</v>
      </c>
      <c r="K540" s="190">
        <f>IF(ISERROR(A540),NA(),'Daily Series'!Q544)</f>
        <v>322</v>
      </c>
      <c r="L540" s="190">
        <f>IF(ISERROR(A540),NA(),'Daily Series'!R544)</f>
        <v>289</v>
      </c>
      <c r="M540" s="193">
        <f t="shared" si="35"/>
        <v>674</v>
      </c>
      <c r="N540" s="193">
        <f t="shared" si="37"/>
        <v>278</v>
      </c>
      <c r="O540" s="193">
        <f t="shared" si="36"/>
        <v>229.42857142857142</v>
      </c>
    </row>
    <row r="541" spans="1:15" x14ac:dyDescent="0.2">
      <c r="A541" s="189">
        <f>IF('Daily Series'!B545=0,NA(),'Daily Series'!B545)</f>
        <v>44826</v>
      </c>
      <c r="B541" s="190">
        <f>IF(ISERROR(A541),NA(),'Daily Series'!E545)</f>
        <v>13466</v>
      </c>
      <c r="C541" s="193">
        <f t="shared" si="34"/>
        <v>13282.142857142857</v>
      </c>
      <c r="E541" s="189" t="e">
        <f>IF('Weekly Series'!B541=0,NA(),'Weekly Series'!B541)</f>
        <v>#N/A</v>
      </c>
      <c r="F541" s="193" t="e">
        <f>IF(ISERROR($E541),NA(),'Weekly Series'!C541)</f>
        <v>#N/A</v>
      </c>
      <c r="G541" s="193" t="e">
        <f>IF(ISERROR($E541),NA(),'Weekly Series'!D541)</f>
        <v>#N/A</v>
      </c>
      <c r="H541" s="193" t="e">
        <f>IF(ISERROR($E541),NA(),'Weekly Series'!E541)</f>
        <v>#N/A</v>
      </c>
      <c r="J541" s="190">
        <f>IF(ISERROR(A541),NA(),'Daily Series'!P545)</f>
        <v>892</v>
      </c>
      <c r="K541" s="190">
        <f>IF(ISERROR(A541),NA(),'Daily Series'!Q545)</f>
        <v>420</v>
      </c>
      <c r="L541" s="190">
        <f>IF(ISERROR(A541),NA(),'Daily Series'!R545)</f>
        <v>346</v>
      </c>
      <c r="M541" s="193">
        <f t="shared" si="35"/>
        <v>663</v>
      </c>
      <c r="N541" s="193">
        <f t="shared" si="37"/>
        <v>283.28571428571428</v>
      </c>
      <c r="O541" s="193">
        <f t="shared" si="36"/>
        <v>230.14285714285714</v>
      </c>
    </row>
    <row r="542" spans="1:15" x14ac:dyDescent="0.2">
      <c r="A542" s="189">
        <f>IF('Daily Series'!B546=0,NA(),'Daily Series'!B546)</f>
        <v>44827</v>
      </c>
      <c r="B542" s="190">
        <f>IF(ISERROR(A542),NA(),'Daily Series'!E546)</f>
        <v>13462</v>
      </c>
      <c r="C542" s="193">
        <f t="shared" si="34"/>
        <v>13319.857142857143</v>
      </c>
      <c r="E542" s="189" t="e">
        <f>IF('Weekly Series'!B542=0,NA(),'Weekly Series'!B542)</f>
        <v>#N/A</v>
      </c>
      <c r="F542" s="193" t="e">
        <f>IF(ISERROR($E542),NA(),'Weekly Series'!C542)</f>
        <v>#N/A</v>
      </c>
      <c r="G542" s="193" t="e">
        <f>IF(ISERROR($E542),NA(),'Weekly Series'!D542)</f>
        <v>#N/A</v>
      </c>
      <c r="H542" s="193" t="e">
        <f>IF(ISERROR($E542),NA(),'Weekly Series'!E542)</f>
        <v>#N/A</v>
      </c>
      <c r="J542" s="190">
        <f>IF(ISERROR(A542),NA(),'Daily Series'!P546)</f>
        <v>860</v>
      </c>
      <c r="K542" s="190">
        <f>IF(ISERROR(A542),NA(),'Daily Series'!Q546)</f>
        <v>354</v>
      </c>
      <c r="L542" s="190">
        <f>IF(ISERROR(A542),NA(),'Daily Series'!R546)</f>
        <v>358</v>
      </c>
      <c r="M542" s="193">
        <f t="shared" si="35"/>
        <v>654.14285714285711</v>
      </c>
      <c r="N542" s="193">
        <f t="shared" si="37"/>
        <v>281.28571428571428</v>
      </c>
      <c r="O542" s="193">
        <f t="shared" si="36"/>
        <v>234</v>
      </c>
    </row>
    <row r="543" spans="1:15" x14ac:dyDescent="0.2">
      <c r="A543" s="189">
        <f>IF('Daily Series'!B547=0,NA(),'Daily Series'!B547)</f>
        <v>44828</v>
      </c>
      <c r="B543" s="190">
        <f>IF(ISERROR(A543),NA(),'Daily Series'!E547)</f>
        <v>13573</v>
      </c>
      <c r="C543" s="193">
        <f t="shared" si="34"/>
        <v>13344.571428571429</v>
      </c>
      <c r="E543" s="189" t="e">
        <f>IF('Weekly Series'!B543=0,NA(),'Weekly Series'!B543)</f>
        <v>#N/A</v>
      </c>
      <c r="F543" s="193" t="e">
        <f>IF(ISERROR($E543),NA(),'Weekly Series'!C543)</f>
        <v>#N/A</v>
      </c>
      <c r="G543" s="193" t="e">
        <f>IF(ISERROR($E543),NA(),'Weekly Series'!D543)</f>
        <v>#N/A</v>
      </c>
      <c r="H543" s="193" t="e">
        <f>IF(ISERROR($E543),NA(),'Weekly Series'!E543)</f>
        <v>#N/A</v>
      </c>
      <c r="J543" s="190">
        <f>IF(ISERROR(A543),NA(),'Daily Series'!P547)</f>
        <v>670</v>
      </c>
      <c r="K543" s="190">
        <f>IF(ISERROR(A543),NA(),'Daily Series'!Q547)</f>
        <v>231</v>
      </c>
      <c r="L543" s="190">
        <f>IF(ISERROR(A543),NA(),'Daily Series'!R547)</f>
        <v>207</v>
      </c>
      <c r="M543" s="193">
        <f t="shared" si="35"/>
        <v>665.71428571428567</v>
      </c>
      <c r="N543" s="193">
        <f t="shared" si="37"/>
        <v>274.85714285714283</v>
      </c>
      <c r="O543" s="193">
        <f t="shared" si="36"/>
        <v>237.14285714285714</v>
      </c>
    </row>
    <row r="544" spans="1:15" x14ac:dyDescent="0.2">
      <c r="A544" s="189">
        <f>IF('Daily Series'!B548=0,NA(),'Daily Series'!B548)</f>
        <v>44829</v>
      </c>
      <c r="B544" s="190">
        <f>IF(ISERROR(A544),NA(),'Daily Series'!E548)</f>
        <v>13705</v>
      </c>
      <c r="C544" s="193">
        <f t="shared" si="34"/>
        <v>13405.857142857143</v>
      </c>
      <c r="E544" s="189" t="e">
        <f>IF('Weekly Series'!B544=0,NA(),'Weekly Series'!B544)</f>
        <v>#N/A</v>
      </c>
      <c r="F544" s="193" t="e">
        <f>IF(ISERROR($E544),NA(),'Weekly Series'!C544)</f>
        <v>#N/A</v>
      </c>
      <c r="G544" s="193" t="e">
        <f>IF(ISERROR($E544),NA(),'Weekly Series'!D544)</f>
        <v>#N/A</v>
      </c>
      <c r="H544" s="193" t="e">
        <f>IF(ISERROR($E544),NA(),'Weekly Series'!E544)</f>
        <v>#N/A</v>
      </c>
      <c r="J544" s="190">
        <f>IF(ISERROR(A544),NA(),'Daily Series'!P548)</f>
        <v>297</v>
      </c>
      <c r="K544" s="190">
        <f>IF(ISERROR(A544),NA(),'Daily Series'!Q548)</f>
        <v>145</v>
      </c>
      <c r="L544" s="190">
        <f>IF(ISERROR(A544),NA(),'Daily Series'!R548)</f>
        <v>107</v>
      </c>
      <c r="M544" s="193">
        <f t="shared" si="35"/>
        <v>653.85714285714289</v>
      </c>
      <c r="N544" s="193">
        <f t="shared" si="37"/>
        <v>273.28571428571428</v>
      </c>
      <c r="O544" s="193">
        <f t="shared" si="36"/>
        <v>238.28571428571428</v>
      </c>
    </row>
    <row r="545" spans="1:15" x14ac:dyDescent="0.2">
      <c r="A545" s="189">
        <f>IF('Daily Series'!B549=0,NA(),'Daily Series'!B549)</f>
        <v>44830</v>
      </c>
      <c r="B545" s="190">
        <f>IF(ISERROR(A545),NA(),'Daily Series'!E549)</f>
        <v>13760</v>
      </c>
      <c r="C545" s="193">
        <f t="shared" si="34"/>
        <v>13502.142857142857</v>
      </c>
      <c r="E545" s="189" t="e">
        <f>IF('Weekly Series'!B545=0,NA(),'Weekly Series'!B545)</f>
        <v>#N/A</v>
      </c>
      <c r="F545" s="193" t="e">
        <f>IF(ISERROR($E545),NA(),'Weekly Series'!C545)</f>
        <v>#N/A</v>
      </c>
      <c r="G545" s="193" t="e">
        <f>IF(ISERROR($E545),NA(),'Weekly Series'!D545)</f>
        <v>#N/A</v>
      </c>
      <c r="H545" s="193" t="e">
        <f>IF(ISERROR($E545),NA(),'Weekly Series'!E545)</f>
        <v>#N/A</v>
      </c>
      <c r="J545" s="190">
        <f>IF(ISERROR(A545),NA(),'Daily Series'!P549)</f>
        <v>605</v>
      </c>
      <c r="K545" s="190">
        <f>IF(ISERROR(A545),NA(),'Daily Series'!Q549)</f>
        <v>217</v>
      </c>
      <c r="L545" s="190">
        <f>IF(ISERROR(A545),NA(),'Daily Series'!R549)</f>
        <v>205</v>
      </c>
      <c r="M545" s="193">
        <f t="shared" si="35"/>
        <v>684</v>
      </c>
      <c r="N545" s="193">
        <f t="shared" si="37"/>
        <v>280.85714285714283</v>
      </c>
      <c r="O545" s="193">
        <f t="shared" si="36"/>
        <v>249.85714285714286</v>
      </c>
    </row>
    <row r="546" spans="1:15" x14ac:dyDescent="0.2">
      <c r="A546" s="189">
        <f>IF('Daily Series'!B550=0,NA(),'Daily Series'!B550)</f>
        <v>44831</v>
      </c>
      <c r="B546" s="190">
        <f>IF(ISERROR(A546),NA(),'Daily Series'!E550)</f>
        <v>13612</v>
      </c>
      <c r="C546" s="193">
        <f t="shared" si="34"/>
        <v>13528.142857142857</v>
      </c>
      <c r="E546" s="189" t="e">
        <f>IF('Weekly Series'!B546=0,NA(),'Weekly Series'!B546)</f>
        <v>#N/A</v>
      </c>
      <c r="F546" s="193" t="e">
        <f>IF(ISERROR($E546),NA(),'Weekly Series'!C546)</f>
        <v>#N/A</v>
      </c>
      <c r="G546" s="193" t="e">
        <f>IF(ISERROR($E546),NA(),'Weekly Series'!D546)</f>
        <v>#N/A</v>
      </c>
      <c r="H546" s="193" t="e">
        <f>IF(ISERROR($E546),NA(),'Weekly Series'!E546)</f>
        <v>#N/A</v>
      </c>
      <c r="J546" s="190">
        <f>IF(ISERROR(A546),NA(),'Daily Series'!P550)</f>
        <v>904</v>
      </c>
      <c r="K546" s="190">
        <f>IF(ISERROR(A546),NA(),'Daily Series'!Q550)</f>
        <v>340</v>
      </c>
      <c r="L546" s="190">
        <f>IF(ISERROR(A546),NA(),'Daily Series'!R550)</f>
        <v>293</v>
      </c>
      <c r="M546" s="193">
        <f t="shared" si="35"/>
        <v>720.57142857142856</v>
      </c>
      <c r="N546" s="193">
        <f t="shared" si="37"/>
        <v>289.85714285714283</v>
      </c>
      <c r="O546" s="193">
        <f t="shared" si="36"/>
        <v>257.85714285714283</v>
      </c>
    </row>
    <row r="547" spans="1:15" x14ac:dyDescent="0.2">
      <c r="A547" s="189">
        <f>IF('Daily Series'!B551=0,NA(),'Daily Series'!B551)</f>
        <v>44832</v>
      </c>
      <c r="B547" s="190">
        <f>IF(ISERROR(A547),NA(),'Daily Series'!E551)</f>
        <v>13774</v>
      </c>
      <c r="C547" s="193">
        <f t="shared" si="34"/>
        <v>13621.714285714286</v>
      </c>
      <c r="E547" s="189" t="e">
        <f>IF('Weekly Series'!B547=0,NA(),'Weekly Series'!B547)</f>
        <v>#N/A</v>
      </c>
      <c r="F547" s="193" t="e">
        <f>IF(ISERROR($E547),NA(),'Weekly Series'!C547)</f>
        <v>#N/A</v>
      </c>
      <c r="G547" s="193" t="e">
        <f>IF(ISERROR($E547),NA(),'Weekly Series'!D547)</f>
        <v>#N/A</v>
      </c>
      <c r="H547" s="193" t="e">
        <f>IF(ISERROR($E547),NA(),'Weekly Series'!E547)</f>
        <v>#N/A</v>
      </c>
      <c r="J547" s="190">
        <f>IF(ISERROR(A547),NA(),'Daily Series'!P551)</f>
        <v>904</v>
      </c>
      <c r="K547" s="190">
        <f>IF(ISERROR(A547),NA(),'Daily Series'!Q551)</f>
        <v>361</v>
      </c>
      <c r="L547" s="190">
        <f>IF(ISERROR(A547),NA(),'Daily Series'!R551)</f>
        <v>376</v>
      </c>
      <c r="M547" s="193">
        <f t="shared" si="35"/>
        <v>733.14285714285711</v>
      </c>
      <c r="N547" s="193">
        <f t="shared" si="37"/>
        <v>295.42857142857144</v>
      </c>
      <c r="O547" s="193">
        <f t="shared" si="36"/>
        <v>270.28571428571428</v>
      </c>
    </row>
    <row r="548" spans="1:15" x14ac:dyDescent="0.2">
      <c r="A548" s="189">
        <f>IF('Daily Series'!B552=0,NA(),'Daily Series'!B552)</f>
        <v>44833</v>
      </c>
      <c r="B548" s="190">
        <f>IF(ISERROR(A548),NA(),'Daily Series'!E552)</f>
        <v>13581</v>
      </c>
      <c r="C548" s="193">
        <f t="shared" si="34"/>
        <v>13638.142857142857</v>
      </c>
      <c r="E548" s="189" t="e">
        <f>IF('Weekly Series'!B548=0,NA(),'Weekly Series'!B548)</f>
        <v>#N/A</v>
      </c>
      <c r="F548" s="193" t="e">
        <f>IF(ISERROR($E548),NA(),'Weekly Series'!C548)</f>
        <v>#N/A</v>
      </c>
      <c r="G548" s="193" t="e">
        <f>IF(ISERROR($E548),NA(),'Weekly Series'!D548)</f>
        <v>#N/A</v>
      </c>
      <c r="H548" s="193" t="e">
        <f>IF(ISERROR($E548),NA(),'Weekly Series'!E548)</f>
        <v>#N/A</v>
      </c>
      <c r="J548" s="190">
        <f>IF(ISERROR(A548),NA(),'Daily Series'!P552)</f>
        <v>980</v>
      </c>
      <c r="K548" s="190">
        <f>IF(ISERROR(A548),NA(),'Daily Series'!Q552)</f>
        <v>378</v>
      </c>
      <c r="L548" s="190">
        <f>IF(ISERROR(A548),NA(),'Daily Series'!R552)</f>
        <v>362</v>
      </c>
      <c r="M548" s="193">
        <f t="shared" si="35"/>
        <v>745.71428571428567</v>
      </c>
      <c r="N548" s="193">
        <f t="shared" si="37"/>
        <v>289.42857142857144</v>
      </c>
      <c r="O548" s="193">
        <f t="shared" si="36"/>
        <v>272.57142857142856</v>
      </c>
    </row>
    <row r="549" spans="1:15" x14ac:dyDescent="0.2">
      <c r="A549" s="189">
        <f>IF('Daily Series'!B553=0,NA(),'Daily Series'!B553)</f>
        <v>44834</v>
      </c>
      <c r="B549" s="190">
        <f>IF(ISERROR(A549),NA(),'Daily Series'!E553)</f>
        <v>13514</v>
      </c>
      <c r="C549" s="193">
        <f t="shared" si="34"/>
        <v>13645.571428571429</v>
      </c>
      <c r="E549" s="189" t="e">
        <f>IF('Weekly Series'!B549=0,NA(),'Weekly Series'!B549)</f>
        <v>#N/A</v>
      </c>
      <c r="F549" s="193" t="e">
        <f>IF(ISERROR($E549),NA(),'Weekly Series'!C549)</f>
        <v>#N/A</v>
      </c>
      <c r="G549" s="193" t="e">
        <f>IF(ISERROR($E549),NA(),'Weekly Series'!D549)</f>
        <v>#N/A</v>
      </c>
      <c r="H549" s="193" t="e">
        <f>IF(ISERROR($E549),NA(),'Weekly Series'!E549)</f>
        <v>#N/A</v>
      </c>
      <c r="J549" s="190">
        <f>IF(ISERROR(A549),NA(),'Daily Series'!P553)</f>
        <v>896</v>
      </c>
      <c r="K549" s="190">
        <f>IF(ISERROR(A549),NA(),'Daily Series'!Q553)</f>
        <v>369</v>
      </c>
      <c r="L549" s="190">
        <f>IF(ISERROR(A549),NA(),'Daily Series'!R553)</f>
        <v>341</v>
      </c>
      <c r="M549" s="193">
        <f t="shared" si="35"/>
        <v>750.85714285714289</v>
      </c>
      <c r="N549" s="193">
        <f t="shared" si="37"/>
        <v>291.57142857142856</v>
      </c>
      <c r="O549" s="193">
        <f t="shared" si="36"/>
        <v>270.14285714285717</v>
      </c>
    </row>
    <row r="550" spans="1:15" x14ac:dyDescent="0.2">
      <c r="A550" s="189">
        <f>IF('Daily Series'!B554=0,NA(),'Daily Series'!B554)</f>
        <v>44835</v>
      </c>
      <c r="B550" s="190">
        <f>IF(ISERROR(A550),NA(),'Daily Series'!E554)</f>
        <v>13585</v>
      </c>
      <c r="C550" s="193">
        <f t="shared" si="34"/>
        <v>13647.285714285714</v>
      </c>
      <c r="E550" s="189" t="e">
        <f>IF('Weekly Series'!B550=0,NA(),'Weekly Series'!B550)</f>
        <v>#N/A</v>
      </c>
      <c r="F550" s="193" t="e">
        <f>IF(ISERROR($E550),NA(),'Weekly Series'!C550)</f>
        <v>#N/A</v>
      </c>
      <c r="G550" s="193" t="e">
        <f>IF(ISERROR($E550),NA(),'Weekly Series'!D550)</f>
        <v>#N/A</v>
      </c>
      <c r="H550" s="193" t="e">
        <f>IF(ISERROR($E550),NA(),'Weekly Series'!E550)</f>
        <v>#N/A</v>
      </c>
      <c r="J550" s="190">
        <f>IF(ISERROR(A550),NA(),'Daily Series'!P554)</f>
        <v>622</v>
      </c>
      <c r="K550" s="190">
        <f>IF(ISERROR(A550),NA(),'Daily Series'!Q554)</f>
        <v>245</v>
      </c>
      <c r="L550" s="190">
        <f>IF(ISERROR(A550),NA(),'Daily Series'!R554)</f>
        <v>207</v>
      </c>
      <c r="M550" s="193">
        <f t="shared" si="35"/>
        <v>744</v>
      </c>
      <c r="N550" s="193">
        <f t="shared" si="37"/>
        <v>293.57142857142856</v>
      </c>
      <c r="O550" s="193">
        <f t="shared" si="36"/>
        <v>270.14285714285717</v>
      </c>
    </row>
    <row r="551" spans="1:15" x14ac:dyDescent="0.2">
      <c r="A551" s="189">
        <f>IF('Daily Series'!B555=0,NA(),'Daily Series'!B555)</f>
        <v>44836</v>
      </c>
      <c r="B551" s="190">
        <f>IF(ISERROR(A551),NA(),'Daily Series'!E555)</f>
        <v>13632</v>
      </c>
      <c r="C551" s="193">
        <f t="shared" si="34"/>
        <v>13636.857142857143</v>
      </c>
      <c r="E551" s="189" t="e">
        <f>IF('Weekly Series'!B551=0,NA(),'Weekly Series'!B551)</f>
        <v>#N/A</v>
      </c>
      <c r="F551" s="193" t="e">
        <f>IF(ISERROR($E551),NA(),'Weekly Series'!C551)</f>
        <v>#N/A</v>
      </c>
      <c r="G551" s="193" t="e">
        <f>IF(ISERROR($E551),NA(),'Weekly Series'!D551)</f>
        <v>#N/A</v>
      </c>
      <c r="H551" s="193" t="e">
        <f>IF(ISERROR($E551),NA(),'Weekly Series'!E551)</f>
        <v>#N/A</v>
      </c>
      <c r="J551" s="190">
        <f>IF(ISERROR(A551),NA(),'Daily Series'!P555)</f>
        <v>327</v>
      </c>
      <c r="K551" s="190">
        <f>IF(ISERROR(A551),NA(),'Daily Series'!Q555)</f>
        <v>159</v>
      </c>
      <c r="L551" s="190">
        <f>IF(ISERROR(A551),NA(),'Daily Series'!R555)</f>
        <v>118</v>
      </c>
      <c r="M551" s="193">
        <f t="shared" si="35"/>
        <v>748.28571428571433</v>
      </c>
      <c r="N551" s="193">
        <f t="shared" si="37"/>
        <v>295.57142857142856</v>
      </c>
      <c r="O551" s="193">
        <f t="shared" si="36"/>
        <v>271.71428571428572</v>
      </c>
    </row>
    <row r="552" spans="1:15" x14ac:dyDescent="0.2">
      <c r="A552" s="189">
        <f>IF('Daily Series'!B556=0,NA(),'Daily Series'!B556)</f>
        <v>44837</v>
      </c>
      <c r="B552" s="190">
        <f>IF(ISERROR(A552),NA(),'Daily Series'!E556)</f>
        <v>13697</v>
      </c>
      <c r="C552" s="193">
        <f t="shared" si="34"/>
        <v>13627.857142857143</v>
      </c>
      <c r="E552" s="189" t="e">
        <f>IF('Weekly Series'!B552=0,NA(),'Weekly Series'!B552)</f>
        <v>#N/A</v>
      </c>
      <c r="F552" s="193" t="e">
        <f>IF(ISERROR($E552),NA(),'Weekly Series'!C552)</f>
        <v>#N/A</v>
      </c>
      <c r="G552" s="193" t="e">
        <f>IF(ISERROR($E552),NA(),'Weekly Series'!D552)</f>
        <v>#N/A</v>
      </c>
      <c r="H552" s="193" t="e">
        <f>IF(ISERROR($E552),NA(),'Weekly Series'!E552)</f>
        <v>#N/A</v>
      </c>
      <c r="J552" s="190">
        <f>IF(ISERROR(A552),NA(),'Daily Series'!P556)</f>
        <v>609</v>
      </c>
      <c r="K552" s="190">
        <f>IF(ISERROR(A552),NA(),'Daily Series'!Q556)</f>
        <v>252</v>
      </c>
      <c r="L552" s="190">
        <f>IF(ISERROR(A552),NA(),'Daily Series'!R556)</f>
        <v>210</v>
      </c>
      <c r="M552" s="193">
        <f t="shared" si="35"/>
        <v>748.85714285714289</v>
      </c>
      <c r="N552" s="193">
        <f t="shared" si="37"/>
        <v>300.57142857142856</v>
      </c>
      <c r="O552" s="193">
        <f t="shared" si="36"/>
        <v>272.42857142857144</v>
      </c>
    </row>
    <row r="553" spans="1:15" x14ac:dyDescent="0.2">
      <c r="A553" s="189">
        <f>IF('Daily Series'!B557=0,NA(),'Daily Series'!B557)</f>
        <v>44838</v>
      </c>
      <c r="B553" s="190">
        <f>IF(ISERROR(A553),NA(),'Daily Series'!E557)</f>
        <v>13504</v>
      </c>
      <c r="C553" s="193">
        <f t="shared" si="34"/>
        <v>13612.428571428571</v>
      </c>
      <c r="E553" s="189" t="e">
        <f>IF('Weekly Series'!B553=0,NA(),'Weekly Series'!B553)</f>
        <v>#N/A</v>
      </c>
      <c r="F553" s="193" t="e">
        <f>IF(ISERROR($E553),NA(),'Weekly Series'!C553)</f>
        <v>#N/A</v>
      </c>
      <c r="G553" s="193" t="e">
        <f>IF(ISERROR($E553),NA(),'Weekly Series'!D553)</f>
        <v>#N/A</v>
      </c>
      <c r="H553" s="193" t="e">
        <f>IF(ISERROR($E553),NA(),'Weekly Series'!E553)</f>
        <v>#N/A</v>
      </c>
      <c r="J553" s="190">
        <f>IF(ISERROR(A553),NA(),'Daily Series'!P557)</f>
        <v>917</v>
      </c>
      <c r="K553" s="190">
        <f>IF(ISERROR(A553),NA(),'Daily Series'!Q557)</f>
        <v>332</v>
      </c>
      <c r="L553" s="190">
        <f>IF(ISERROR(A553),NA(),'Daily Series'!R557)</f>
        <v>351</v>
      </c>
      <c r="M553" s="193">
        <f t="shared" si="35"/>
        <v>750.71428571428567</v>
      </c>
      <c r="N553" s="193">
        <f t="shared" si="37"/>
        <v>299.42857142857144</v>
      </c>
      <c r="O553" s="193">
        <f t="shared" si="36"/>
        <v>280.71428571428572</v>
      </c>
    </row>
    <row r="554" spans="1:15" x14ac:dyDescent="0.2">
      <c r="A554" s="189">
        <f>IF('Daily Series'!B558=0,NA(),'Daily Series'!B558)</f>
        <v>44839</v>
      </c>
      <c r="B554" s="190">
        <f>IF(ISERROR(A554),NA(),'Daily Series'!E558)</f>
        <v>13936</v>
      </c>
      <c r="C554" s="193">
        <f t="shared" si="34"/>
        <v>13635.571428571429</v>
      </c>
      <c r="E554" s="189" t="e">
        <f>IF('Weekly Series'!B554=0,NA(),'Weekly Series'!B554)</f>
        <v>#N/A</v>
      </c>
      <c r="F554" s="193" t="e">
        <f>IF(ISERROR($E554),NA(),'Weekly Series'!C554)</f>
        <v>#N/A</v>
      </c>
      <c r="G554" s="193" t="e">
        <f>IF(ISERROR($E554),NA(),'Weekly Series'!D554)</f>
        <v>#N/A</v>
      </c>
      <c r="H554" s="193" t="e">
        <f>IF(ISERROR($E554),NA(),'Weekly Series'!E554)</f>
        <v>#N/A</v>
      </c>
      <c r="J554" s="190">
        <f>IF(ISERROR(A554),NA(),'Daily Series'!P558)</f>
        <v>973</v>
      </c>
      <c r="K554" s="190">
        <f>IF(ISERROR(A554),NA(),'Daily Series'!Q558)</f>
        <v>406</v>
      </c>
      <c r="L554" s="190">
        <f>IF(ISERROR(A554),NA(),'Daily Series'!R558)</f>
        <v>323</v>
      </c>
      <c r="M554" s="193">
        <f t="shared" si="35"/>
        <v>760.57142857142856</v>
      </c>
      <c r="N554" s="193">
        <f t="shared" si="37"/>
        <v>305.85714285714283</v>
      </c>
      <c r="O554" s="193">
        <f t="shared" si="36"/>
        <v>273.14285714285717</v>
      </c>
    </row>
    <row r="555" spans="1:15" x14ac:dyDescent="0.2">
      <c r="A555" s="189">
        <f>IF('Daily Series'!B559=0,NA(),'Daily Series'!B559)</f>
        <v>44840</v>
      </c>
      <c r="B555" s="190">
        <f>IF(ISERROR(A555),NA(),'Daily Series'!E559)</f>
        <v>13833</v>
      </c>
      <c r="C555" s="193">
        <f t="shared" si="34"/>
        <v>13671.571428571429</v>
      </c>
      <c r="E555" s="189" t="e">
        <f>IF('Weekly Series'!B555=0,NA(),'Weekly Series'!B555)</f>
        <v>#N/A</v>
      </c>
      <c r="F555" s="193" t="e">
        <f>IF(ISERROR($E555),NA(),'Weekly Series'!C555)</f>
        <v>#N/A</v>
      </c>
      <c r="G555" s="193" t="e">
        <f>IF(ISERROR($E555),NA(),'Weekly Series'!D555)</f>
        <v>#N/A</v>
      </c>
      <c r="H555" s="193" t="e">
        <f>IF(ISERROR($E555),NA(),'Weekly Series'!E555)</f>
        <v>#N/A</v>
      </c>
      <c r="J555" s="190">
        <f>IF(ISERROR(A555),NA(),'Daily Series'!P559)</f>
        <v>976</v>
      </c>
      <c r="K555" s="190">
        <f>IF(ISERROR(A555),NA(),'Daily Series'!Q559)</f>
        <v>415</v>
      </c>
      <c r="L555" s="190">
        <f>IF(ISERROR(A555),NA(),'Daily Series'!R559)</f>
        <v>348</v>
      </c>
      <c r="M555" s="193">
        <f t="shared" si="35"/>
        <v>760</v>
      </c>
      <c r="N555" s="193">
        <f t="shared" si="37"/>
        <v>311.14285714285717</v>
      </c>
      <c r="O555" s="193">
        <f t="shared" si="36"/>
        <v>271.14285714285717</v>
      </c>
    </row>
    <row r="556" spans="1:15" x14ac:dyDescent="0.2">
      <c r="A556" s="189">
        <f>IF('Daily Series'!B560=0,NA(),'Daily Series'!B560)</f>
        <v>44841</v>
      </c>
      <c r="B556" s="190">
        <f>IF(ISERROR(A556),NA(),'Daily Series'!E560)</f>
        <v>13693</v>
      </c>
      <c r="C556" s="193">
        <f t="shared" si="34"/>
        <v>13697.142857142857</v>
      </c>
      <c r="E556" s="189" t="e">
        <f>IF('Weekly Series'!B556=0,NA(),'Weekly Series'!B556)</f>
        <v>#N/A</v>
      </c>
      <c r="F556" s="193" t="e">
        <f>IF(ISERROR($E556),NA(),'Weekly Series'!C556)</f>
        <v>#N/A</v>
      </c>
      <c r="G556" s="193" t="e">
        <f>IF(ISERROR($E556),NA(),'Weekly Series'!D556)</f>
        <v>#N/A</v>
      </c>
      <c r="H556" s="193" t="e">
        <f>IF(ISERROR($E556),NA(),'Weekly Series'!E556)</f>
        <v>#N/A</v>
      </c>
      <c r="J556" s="190">
        <f>IF(ISERROR(A556),NA(),'Daily Series'!P560)</f>
        <v>964</v>
      </c>
      <c r="K556" s="190">
        <f>IF(ISERROR(A556),NA(),'Daily Series'!Q560)</f>
        <v>377</v>
      </c>
      <c r="L556" s="190">
        <f>IF(ISERROR(A556),NA(),'Daily Series'!R560)</f>
        <v>326</v>
      </c>
      <c r="M556" s="193">
        <f t="shared" si="35"/>
        <v>769.71428571428567</v>
      </c>
      <c r="N556" s="193">
        <f t="shared" si="37"/>
        <v>312.28571428571428</v>
      </c>
      <c r="O556" s="193">
        <f t="shared" si="36"/>
        <v>269</v>
      </c>
    </row>
    <row r="557" spans="1:15" x14ac:dyDescent="0.2">
      <c r="A557" s="189">
        <f>IF('Daily Series'!B561=0,NA(),'Daily Series'!B561)</f>
        <v>44842</v>
      </c>
      <c r="B557" s="190">
        <f>IF(ISERROR(A557),NA(),'Daily Series'!E561)</f>
        <v>13597</v>
      </c>
      <c r="C557" s="193">
        <f t="shared" si="34"/>
        <v>13698.857142857143</v>
      </c>
      <c r="E557" s="189" t="e">
        <f>IF('Weekly Series'!B557=0,NA(),'Weekly Series'!B557)</f>
        <v>#N/A</v>
      </c>
      <c r="F557" s="193" t="e">
        <f>IF(ISERROR($E557),NA(),'Weekly Series'!C557)</f>
        <v>#N/A</v>
      </c>
      <c r="G557" s="193" t="e">
        <f>IF(ISERROR($E557),NA(),'Weekly Series'!D557)</f>
        <v>#N/A</v>
      </c>
      <c r="H557" s="193" t="e">
        <f>IF(ISERROR($E557),NA(),'Weekly Series'!E557)</f>
        <v>#N/A</v>
      </c>
      <c r="J557" s="190">
        <f>IF(ISERROR(A557),NA(),'Daily Series'!P561)</f>
        <v>581</v>
      </c>
      <c r="K557" s="190">
        <f>IF(ISERROR(A557),NA(),'Daily Series'!Q561)</f>
        <v>241</v>
      </c>
      <c r="L557" s="190">
        <f>IF(ISERROR(A557),NA(),'Daily Series'!R561)</f>
        <v>165</v>
      </c>
      <c r="M557" s="193">
        <f t="shared" si="35"/>
        <v>763.85714285714289</v>
      </c>
      <c r="N557" s="193">
        <f t="shared" si="37"/>
        <v>311.71428571428572</v>
      </c>
      <c r="O557" s="193">
        <f t="shared" si="36"/>
        <v>263</v>
      </c>
    </row>
    <row r="558" spans="1:15" x14ac:dyDescent="0.2">
      <c r="A558" s="189">
        <f>IF('Daily Series'!B562=0,NA(),'Daily Series'!B562)</f>
        <v>44843</v>
      </c>
      <c r="B558" s="190">
        <f>IF(ISERROR(A558),NA(),'Daily Series'!E562)</f>
        <v>13653</v>
      </c>
      <c r="C558" s="193">
        <f t="shared" si="34"/>
        <v>13701.857142857143</v>
      </c>
      <c r="E558" s="189" t="e">
        <f>IF('Weekly Series'!B558=0,NA(),'Weekly Series'!B558)</f>
        <v>#N/A</v>
      </c>
      <c r="F558" s="193" t="e">
        <f>IF(ISERROR($E558),NA(),'Weekly Series'!C558)</f>
        <v>#N/A</v>
      </c>
      <c r="G558" s="193" t="e">
        <f>IF(ISERROR($E558),NA(),'Weekly Series'!D558)</f>
        <v>#N/A</v>
      </c>
      <c r="H558" s="193" t="e">
        <f>IF(ISERROR($E558),NA(),'Weekly Series'!E558)</f>
        <v>#N/A</v>
      </c>
      <c r="J558" s="190">
        <f>IF(ISERROR(A558),NA(),'Daily Series'!P562)</f>
        <v>351</v>
      </c>
      <c r="K558" s="190">
        <f>IF(ISERROR(A558),NA(),'Daily Series'!Q562)</f>
        <v>166</v>
      </c>
      <c r="L558" s="190">
        <f>IF(ISERROR(A558),NA(),'Daily Series'!R562)</f>
        <v>117</v>
      </c>
      <c r="M558" s="193">
        <f t="shared" si="35"/>
        <v>767.28571428571433</v>
      </c>
      <c r="N558" s="193">
        <f t="shared" si="37"/>
        <v>312.71428571428572</v>
      </c>
      <c r="O558" s="193">
        <f t="shared" si="36"/>
        <v>262.85714285714283</v>
      </c>
    </row>
    <row r="559" spans="1:15" x14ac:dyDescent="0.2">
      <c r="A559" s="189">
        <f>IF('Daily Series'!B563=0,NA(),'Daily Series'!B563)</f>
        <v>44844</v>
      </c>
      <c r="B559" s="190">
        <f>IF(ISERROR(A559),NA(),'Daily Series'!E563)</f>
        <v>13665</v>
      </c>
      <c r="C559" s="193">
        <f t="shared" si="34"/>
        <v>13697.285714285714</v>
      </c>
      <c r="E559" s="189" t="e">
        <f>IF('Weekly Series'!B559=0,NA(),'Weekly Series'!B559)</f>
        <v>#N/A</v>
      </c>
      <c r="F559" s="193" t="e">
        <f>IF(ISERROR($E559),NA(),'Weekly Series'!C559)</f>
        <v>#N/A</v>
      </c>
      <c r="G559" s="193" t="e">
        <f>IF(ISERROR($E559),NA(),'Weekly Series'!D559)</f>
        <v>#N/A</v>
      </c>
      <c r="H559" s="193" t="e">
        <f>IF(ISERROR($E559),NA(),'Weekly Series'!E559)</f>
        <v>#N/A</v>
      </c>
      <c r="J559" s="190">
        <f>IF(ISERROR(A559),NA(),'Daily Series'!P563)</f>
        <v>645</v>
      </c>
      <c r="K559" s="190">
        <f>IF(ISERROR(A559),NA(),'Daily Series'!Q563)</f>
        <v>239</v>
      </c>
      <c r="L559" s="190">
        <f>IF(ISERROR(A559),NA(),'Daily Series'!R563)</f>
        <v>218</v>
      </c>
      <c r="M559" s="193">
        <f t="shared" si="35"/>
        <v>772.42857142857144</v>
      </c>
      <c r="N559" s="193">
        <f t="shared" si="37"/>
        <v>310.85714285714283</v>
      </c>
      <c r="O559" s="193">
        <f t="shared" si="36"/>
        <v>264</v>
      </c>
    </row>
    <row r="560" spans="1:15" x14ac:dyDescent="0.2">
      <c r="A560" s="189">
        <f>IF('Daily Series'!B564=0,NA(),'Daily Series'!B564)</f>
        <v>44845</v>
      </c>
      <c r="B560" s="190">
        <f>IF(ISERROR(A560),NA(),'Daily Series'!E564)</f>
        <v>13687</v>
      </c>
      <c r="C560" s="193">
        <f t="shared" si="34"/>
        <v>13723.428571428571</v>
      </c>
      <c r="E560" s="189" t="e">
        <f>IF('Weekly Series'!B560=0,NA(),'Weekly Series'!B560)</f>
        <v>#N/A</v>
      </c>
      <c r="F560" s="193" t="e">
        <f>IF(ISERROR($E560),NA(),'Weekly Series'!C560)</f>
        <v>#N/A</v>
      </c>
      <c r="G560" s="193" t="e">
        <f>IF(ISERROR($E560),NA(),'Weekly Series'!D560)</f>
        <v>#N/A</v>
      </c>
      <c r="H560" s="193" t="e">
        <f>IF(ISERROR($E560),NA(),'Weekly Series'!E560)</f>
        <v>#N/A</v>
      </c>
      <c r="J560" s="190">
        <f>IF(ISERROR(A560),NA(),'Daily Series'!P564)</f>
        <v>889</v>
      </c>
      <c r="K560" s="190">
        <f>IF(ISERROR(A560),NA(),'Daily Series'!Q564)</f>
        <v>342</v>
      </c>
      <c r="L560" s="190">
        <f>IF(ISERROR(A560),NA(),'Daily Series'!R564)</f>
        <v>285</v>
      </c>
      <c r="M560" s="193">
        <f t="shared" si="35"/>
        <v>768.42857142857144</v>
      </c>
      <c r="N560" s="193">
        <f t="shared" si="37"/>
        <v>312.28571428571428</v>
      </c>
      <c r="O560" s="193">
        <f t="shared" si="36"/>
        <v>254.57142857142858</v>
      </c>
    </row>
    <row r="561" spans="1:15" x14ac:dyDescent="0.2">
      <c r="A561" s="189">
        <f>IF('Daily Series'!B565=0,NA(),'Daily Series'!B565)</f>
        <v>44846</v>
      </c>
      <c r="B561" s="190">
        <f>IF(ISERROR(A561),NA(),'Daily Series'!E565)</f>
        <v>13484</v>
      </c>
      <c r="C561" s="193">
        <f t="shared" si="34"/>
        <v>13658.857142857143</v>
      </c>
      <c r="E561" s="189" t="e">
        <f>IF('Weekly Series'!B561=0,NA(),'Weekly Series'!B561)</f>
        <v>#N/A</v>
      </c>
      <c r="F561" s="193" t="e">
        <f>IF(ISERROR($E561),NA(),'Weekly Series'!C561)</f>
        <v>#N/A</v>
      </c>
      <c r="G561" s="193" t="e">
        <f>IF(ISERROR($E561),NA(),'Weekly Series'!D561)</f>
        <v>#N/A</v>
      </c>
      <c r="H561" s="193" t="e">
        <f>IF(ISERROR($E561),NA(),'Weekly Series'!E561)</f>
        <v>#N/A</v>
      </c>
      <c r="J561" s="190">
        <f>IF(ISERROR(A561),NA(),'Daily Series'!P565)</f>
        <v>928</v>
      </c>
      <c r="K561" s="190">
        <f>IF(ISERROR(A561),NA(),'Daily Series'!Q565)</f>
        <v>377</v>
      </c>
      <c r="L561" s="190">
        <f>IF(ISERROR(A561),NA(),'Daily Series'!R565)</f>
        <v>324</v>
      </c>
      <c r="M561" s="193">
        <f t="shared" si="35"/>
        <v>762</v>
      </c>
      <c r="N561" s="193">
        <f t="shared" si="37"/>
        <v>308.14285714285717</v>
      </c>
      <c r="O561" s="193">
        <f t="shared" si="36"/>
        <v>254.71428571428572</v>
      </c>
    </row>
    <row r="562" spans="1:15" x14ac:dyDescent="0.2">
      <c r="A562" s="189">
        <f>IF('Daily Series'!B566=0,NA(),'Daily Series'!B566)</f>
        <v>44847</v>
      </c>
      <c r="B562" s="190">
        <f>IF(ISERROR(A562),NA(),'Daily Series'!E566)</f>
        <v>13533</v>
      </c>
      <c r="C562" s="193">
        <f t="shared" si="34"/>
        <v>13616</v>
      </c>
      <c r="E562" s="189" t="e">
        <f>IF('Weekly Series'!B562=0,NA(),'Weekly Series'!B562)</f>
        <v>#N/A</v>
      </c>
      <c r="F562" s="193" t="e">
        <f>IF(ISERROR($E562),NA(),'Weekly Series'!C562)</f>
        <v>#N/A</v>
      </c>
      <c r="G562" s="193" t="e">
        <f>IF(ISERROR($E562),NA(),'Weekly Series'!D562)</f>
        <v>#N/A</v>
      </c>
      <c r="H562" s="193" t="e">
        <f>IF(ISERROR($E562),NA(),'Weekly Series'!E562)</f>
        <v>#N/A</v>
      </c>
      <c r="J562" s="190">
        <f>IF(ISERROR(A562),NA(),'Daily Series'!P566)</f>
        <v>959</v>
      </c>
      <c r="K562" s="190">
        <f>IF(ISERROR(A562),NA(),'Daily Series'!Q566)</f>
        <v>413</v>
      </c>
      <c r="L562" s="190">
        <f>IF(ISERROR(A562),NA(),'Daily Series'!R566)</f>
        <v>321</v>
      </c>
      <c r="M562" s="193">
        <f t="shared" si="35"/>
        <v>759.57142857142856</v>
      </c>
      <c r="N562" s="193">
        <f t="shared" si="37"/>
        <v>307.85714285714283</v>
      </c>
      <c r="O562" s="193">
        <f t="shared" si="36"/>
        <v>250.85714285714286</v>
      </c>
    </row>
    <row r="563" spans="1:15" x14ac:dyDescent="0.2">
      <c r="A563" s="189">
        <f>IF('Daily Series'!B567=0,NA(),'Daily Series'!B567)</f>
        <v>44848</v>
      </c>
      <c r="B563" s="190">
        <f>IF(ISERROR(A563),NA(),'Daily Series'!E567)</f>
        <v>13449</v>
      </c>
      <c r="C563" s="193">
        <f t="shared" si="34"/>
        <v>13581.142857142857</v>
      </c>
      <c r="E563" s="189" t="e">
        <f>IF('Weekly Series'!B563=0,NA(),'Weekly Series'!B563)</f>
        <v>#N/A</v>
      </c>
      <c r="F563" s="193" t="e">
        <f>IF(ISERROR($E563),NA(),'Weekly Series'!C563)</f>
        <v>#N/A</v>
      </c>
      <c r="G563" s="193" t="e">
        <f>IF(ISERROR($E563),NA(),'Weekly Series'!D563)</f>
        <v>#N/A</v>
      </c>
      <c r="H563" s="193" t="e">
        <f>IF(ISERROR($E563),NA(),'Weekly Series'!E563)</f>
        <v>#N/A</v>
      </c>
      <c r="J563" s="190">
        <f>IF(ISERROR(A563),NA(),'Daily Series'!P567)</f>
        <v>952</v>
      </c>
      <c r="K563" s="190">
        <f>IF(ISERROR(A563),NA(),'Daily Series'!Q567)</f>
        <v>438</v>
      </c>
      <c r="L563" s="190">
        <f>IF(ISERROR(A563),NA(),'Daily Series'!R567)</f>
        <v>291</v>
      </c>
      <c r="M563" s="193">
        <f t="shared" si="35"/>
        <v>757.85714285714289</v>
      </c>
      <c r="N563" s="193">
        <f t="shared" si="37"/>
        <v>316.57142857142856</v>
      </c>
      <c r="O563" s="193">
        <f t="shared" si="36"/>
        <v>245.85714285714286</v>
      </c>
    </row>
    <row r="564" spans="1:15" x14ac:dyDescent="0.2">
      <c r="A564" s="189">
        <f>IF('Daily Series'!B568=0,NA(),'Daily Series'!B568)</f>
        <v>44849</v>
      </c>
      <c r="B564" s="190">
        <f>IF(ISERROR(A564),NA(),'Daily Series'!E568)</f>
        <v>13318</v>
      </c>
      <c r="C564" s="193">
        <f t="shared" si="34"/>
        <v>13541.285714285714</v>
      </c>
      <c r="E564" s="189" t="e">
        <f>IF('Weekly Series'!B564=0,NA(),'Weekly Series'!B564)</f>
        <v>#N/A</v>
      </c>
      <c r="F564" s="193" t="e">
        <f>IF(ISERROR($E564),NA(),'Weekly Series'!C564)</f>
        <v>#N/A</v>
      </c>
      <c r="G564" s="193" t="e">
        <f>IF(ISERROR($E564),NA(),'Weekly Series'!D564)</f>
        <v>#N/A</v>
      </c>
      <c r="H564" s="193" t="e">
        <f>IF(ISERROR($E564),NA(),'Weekly Series'!E564)</f>
        <v>#N/A</v>
      </c>
      <c r="J564" s="190">
        <f>IF(ISERROR(A564),NA(),'Daily Series'!P568)</f>
        <v>633</v>
      </c>
      <c r="K564" s="190">
        <f>IF(ISERROR(A564),NA(),'Daily Series'!Q568)</f>
        <v>283</v>
      </c>
      <c r="L564" s="190">
        <f>IF(ISERROR(A564),NA(),'Daily Series'!R568)</f>
        <v>199</v>
      </c>
      <c r="M564" s="193">
        <f t="shared" si="35"/>
        <v>765.28571428571433</v>
      </c>
      <c r="N564" s="193">
        <f t="shared" si="37"/>
        <v>322.57142857142856</v>
      </c>
      <c r="O564" s="193">
        <f t="shared" si="36"/>
        <v>250.71428571428572</v>
      </c>
    </row>
    <row r="565" spans="1:15" x14ac:dyDescent="0.2">
      <c r="A565" s="189">
        <f>IF('Daily Series'!B569=0,NA(),'Daily Series'!B569)</f>
        <v>44850</v>
      </c>
      <c r="B565" s="190">
        <f>IF(ISERROR(A565),NA(),'Daily Series'!E569)</f>
        <v>13479</v>
      </c>
      <c r="C565" s="193">
        <f t="shared" si="34"/>
        <v>13516.428571428571</v>
      </c>
      <c r="E565" s="189" t="e">
        <f>IF('Weekly Series'!B565=0,NA(),'Weekly Series'!B565)</f>
        <v>#N/A</v>
      </c>
      <c r="F565" s="193" t="e">
        <f>IF(ISERROR($E565),NA(),'Weekly Series'!C565)</f>
        <v>#N/A</v>
      </c>
      <c r="G565" s="193" t="e">
        <f>IF(ISERROR($E565),NA(),'Weekly Series'!D565)</f>
        <v>#N/A</v>
      </c>
      <c r="H565" s="193" t="e">
        <f>IF(ISERROR($E565),NA(),'Weekly Series'!E565)</f>
        <v>#N/A</v>
      </c>
      <c r="J565" s="190">
        <f>IF(ISERROR(A565),NA(),'Daily Series'!P569)</f>
        <v>390</v>
      </c>
      <c r="K565" s="190">
        <f>IF(ISERROR(A565),NA(),'Daily Series'!Q569)</f>
        <v>163</v>
      </c>
      <c r="L565" s="190">
        <f>IF(ISERROR(A565),NA(),'Daily Series'!R569)</f>
        <v>104</v>
      </c>
      <c r="M565" s="193">
        <f t="shared" si="35"/>
        <v>770.85714285714289</v>
      </c>
      <c r="N565" s="193">
        <f t="shared" si="37"/>
        <v>322.14285714285717</v>
      </c>
      <c r="O565" s="193">
        <f t="shared" si="36"/>
        <v>248.85714285714286</v>
      </c>
    </row>
    <row r="566" spans="1:15" x14ac:dyDescent="0.2">
      <c r="A566" s="189">
        <f>IF('Daily Series'!B570=0,NA(),'Daily Series'!B570)</f>
        <v>44851</v>
      </c>
      <c r="B566" s="190">
        <f>IF(ISERROR(A566),NA(),'Daily Series'!E570)</f>
        <v>13785</v>
      </c>
      <c r="C566" s="193">
        <f t="shared" si="34"/>
        <v>13533.571428571429</v>
      </c>
      <c r="E566" s="189" t="e">
        <f>IF('Weekly Series'!B566=0,NA(),'Weekly Series'!B566)</f>
        <v>#N/A</v>
      </c>
      <c r="F566" s="193" t="e">
        <f>IF(ISERROR($E566),NA(),'Weekly Series'!C566)</f>
        <v>#N/A</v>
      </c>
      <c r="G566" s="193" t="e">
        <f>IF(ISERROR($E566),NA(),'Weekly Series'!D566)</f>
        <v>#N/A</v>
      </c>
      <c r="H566" s="193" t="e">
        <f>IF(ISERROR($E566),NA(),'Weekly Series'!E566)</f>
        <v>#N/A</v>
      </c>
      <c r="J566" s="190">
        <f>IF(ISERROR(A566),NA(),'Daily Series'!P570)</f>
        <v>675</v>
      </c>
      <c r="K566" s="190">
        <f>IF(ISERROR(A566),NA(),'Daily Series'!Q570)</f>
        <v>233</v>
      </c>
      <c r="L566" s="190">
        <f>IF(ISERROR(A566),NA(),'Daily Series'!R570)</f>
        <v>239</v>
      </c>
      <c r="M566" s="193">
        <f t="shared" si="35"/>
        <v>775.14285714285711</v>
      </c>
      <c r="N566" s="193">
        <f t="shared" si="37"/>
        <v>321.28571428571428</v>
      </c>
      <c r="O566" s="193">
        <f t="shared" si="36"/>
        <v>251.85714285714286</v>
      </c>
    </row>
    <row r="567" spans="1:15" x14ac:dyDescent="0.2">
      <c r="A567" s="189">
        <f>IF('Daily Series'!B571=0,NA(),'Daily Series'!B571)</f>
        <v>44852</v>
      </c>
      <c r="B567" s="190">
        <f>IF(ISERROR(A567),NA(),'Daily Series'!E571)</f>
        <v>13683</v>
      </c>
      <c r="C567" s="193">
        <f t="shared" si="34"/>
        <v>13533</v>
      </c>
      <c r="E567" s="189" t="e">
        <f>IF('Weekly Series'!B567=0,NA(),'Weekly Series'!B567)</f>
        <v>#N/A</v>
      </c>
      <c r="F567" s="193" t="e">
        <f>IF(ISERROR($E567),NA(),'Weekly Series'!C567)</f>
        <v>#N/A</v>
      </c>
      <c r="G567" s="193" t="e">
        <f>IF(ISERROR($E567),NA(),'Weekly Series'!D567)</f>
        <v>#N/A</v>
      </c>
      <c r="H567" s="193" t="e">
        <f>IF(ISERROR($E567),NA(),'Weekly Series'!E567)</f>
        <v>#N/A</v>
      </c>
      <c r="J567" s="190">
        <f>IF(ISERROR(A567),NA(),'Daily Series'!P571)</f>
        <v>903</v>
      </c>
      <c r="K567" s="190">
        <f>IF(ISERROR(A567),NA(),'Daily Series'!Q571)</f>
        <v>363</v>
      </c>
      <c r="L567" s="190">
        <f>IF(ISERROR(A567),NA(),'Daily Series'!R571)</f>
        <v>335</v>
      </c>
      <c r="M567" s="193">
        <f t="shared" si="35"/>
        <v>777.14285714285711</v>
      </c>
      <c r="N567" s="193">
        <f t="shared" si="37"/>
        <v>324.28571428571428</v>
      </c>
      <c r="O567" s="193">
        <f t="shared" si="36"/>
        <v>259</v>
      </c>
    </row>
    <row r="568" spans="1:15" x14ac:dyDescent="0.2">
      <c r="A568" s="189">
        <f>IF('Daily Series'!B572=0,NA(),'Daily Series'!B572)</f>
        <v>44853</v>
      </c>
      <c r="B568" s="190">
        <f>IF(ISERROR(A568),NA(),'Daily Series'!E572)</f>
        <v>13659</v>
      </c>
      <c r="C568" s="193">
        <f t="shared" si="34"/>
        <v>13558</v>
      </c>
      <c r="E568" s="189" t="e">
        <f>IF('Weekly Series'!B568=0,NA(),'Weekly Series'!B568)</f>
        <v>#N/A</v>
      </c>
      <c r="F568" s="193" t="e">
        <f>IF(ISERROR($E568),NA(),'Weekly Series'!C568)</f>
        <v>#N/A</v>
      </c>
      <c r="G568" s="193" t="e">
        <f>IF(ISERROR($E568),NA(),'Weekly Series'!D568)</f>
        <v>#N/A</v>
      </c>
      <c r="H568" s="193" t="e">
        <f>IF(ISERROR($E568),NA(),'Weekly Series'!E568)</f>
        <v>#N/A</v>
      </c>
      <c r="J568" s="190">
        <f>IF(ISERROR(A568),NA(),'Daily Series'!P572)</f>
        <v>964</v>
      </c>
      <c r="K568" s="190">
        <f>IF(ISERROR(A568),NA(),'Daily Series'!Q572)</f>
        <v>418</v>
      </c>
      <c r="L568" s="190">
        <f>IF(ISERROR(A568),NA(),'Daily Series'!R572)</f>
        <v>339</v>
      </c>
      <c r="M568" s="193">
        <f t="shared" si="35"/>
        <v>782.28571428571433</v>
      </c>
      <c r="N568" s="193">
        <f t="shared" si="37"/>
        <v>330.14285714285717</v>
      </c>
      <c r="O568" s="193">
        <f t="shared" si="36"/>
        <v>261.14285714285717</v>
      </c>
    </row>
    <row r="569" spans="1:15" x14ac:dyDescent="0.2">
      <c r="A569" s="189">
        <f>IF('Daily Series'!B573=0,NA(),'Daily Series'!B573)</f>
        <v>44854</v>
      </c>
      <c r="B569" s="190">
        <f>IF(ISERROR(A569),NA(),'Daily Series'!E573)</f>
        <v>13753</v>
      </c>
      <c r="C569" s="193">
        <f t="shared" si="34"/>
        <v>13589.428571428571</v>
      </c>
      <c r="E569" s="189" t="e">
        <f>IF('Weekly Series'!B569=0,NA(),'Weekly Series'!B569)</f>
        <v>#N/A</v>
      </c>
      <c r="F569" s="193" t="e">
        <f>IF(ISERROR($E569),NA(),'Weekly Series'!C569)</f>
        <v>#N/A</v>
      </c>
      <c r="G569" s="193" t="e">
        <f>IF(ISERROR($E569),NA(),'Weekly Series'!D569)</f>
        <v>#N/A</v>
      </c>
      <c r="H569" s="193" t="e">
        <f>IF(ISERROR($E569),NA(),'Weekly Series'!E569)</f>
        <v>#N/A</v>
      </c>
      <c r="J569" s="190">
        <f>IF(ISERROR(A569),NA(),'Daily Series'!P573)</f>
        <v>936</v>
      </c>
      <c r="K569" s="190">
        <f>IF(ISERROR(A569),NA(),'Daily Series'!Q573)</f>
        <v>411</v>
      </c>
      <c r="L569" s="190">
        <f>IF(ISERROR(A569),NA(),'Daily Series'!R573)</f>
        <v>352</v>
      </c>
      <c r="M569" s="193">
        <f t="shared" si="35"/>
        <v>779</v>
      </c>
      <c r="N569" s="193">
        <f t="shared" si="37"/>
        <v>329.85714285714283</v>
      </c>
      <c r="O569" s="193">
        <f t="shared" si="36"/>
        <v>265.57142857142856</v>
      </c>
    </row>
    <row r="570" spans="1:15" x14ac:dyDescent="0.2">
      <c r="A570" s="189">
        <f>IF('Daily Series'!B574=0,NA(),'Daily Series'!B574)</f>
        <v>44855</v>
      </c>
      <c r="B570" s="190">
        <f>IF(ISERROR(A570),NA(),'Daily Series'!E574)</f>
        <v>13875</v>
      </c>
      <c r="C570" s="193">
        <f t="shared" si="34"/>
        <v>13650.285714285714</v>
      </c>
      <c r="E570" s="189" t="e">
        <f>IF('Weekly Series'!B570=0,NA(),'Weekly Series'!B570)</f>
        <v>#N/A</v>
      </c>
      <c r="F570" s="193" t="e">
        <f>IF(ISERROR($E570),NA(),'Weekly Series'!C570)</f>
        <v>#N/A</v>
      </c>
      <c r="G570" s="193" t="e">
        <f>IF(ISERROR($E570),NA(),'Weekly Series'!D570)</f>
        <v>#N/A</v>
      </c>
      <c r="H570" s="193" t="e">
        <f>IF(ISERROR($E570),NA(),'Weekly Series'!E570)</f>
        <v>#N/A</v>
      </c>
      <c r="J570" s="190">
        <f>IF(ISERROR(A570),NA(),'Daily Series'!P574)</f>
        <v>948</v>
      </c>
      <c r="K570" s="190">
        <f>IF(ISERROR(A570),NA(),'Daily Series'!Q574)</f>
        <v>411</v>
      </c>
      <c r="L570" s="190">
        <f>IF(ISERROR(A570),NA(),'Daily Series'!R574)</f>
        <v>315</v>
      </c>
      <c r="M570" s="193">
        <f t="shared" si="35"/>
        <v>778.42857142857144</v>
      </c>
      <c r="N570" s="193">
        <f t="shared" si="37"/>
        <v>326</v>
      </c>
      <c r="O570" s="193">
        <f t="shared" si="36"/>
        <v>269</v>
      </c>
    </row>
    <row r="571" spans="1:15" x14ac:dyDescent="0.2">
      <c r="A571" s="189">
        <f>IF('Daily Series'!B575=0,NA(),'Daily Series'!B575)</f>
        <v>44856</v>
      </c>
      <c r="B571" s="190">
        <f>IF(ISERROR(A571),NA(),'Daily Series'!E575)</f>
        <v>13470</v>
      </c>
      <c r="C571" s="193">
        <f t="shared" si="34"/>
        <v>13672</v>
      </c>
      <c r="E571" s="189" t="e">
        <f>IF('Weekly Series'!B571=0,NA(),'Weekly Series'!B571)</f>
        <v>#N/A</v>
      </c>
      <c r="F571" s="193" t="e">
        <f>IF(ISERROR($E571),NA(),'Weekly Series'!C571)</f>
        <v>#N/A</v>
      </c>
      <c r="G571" s="193" t="e">
        <f>IF(ISERROR($E571),NA(),'Weekly Series'!D571)</f>
        <v>#N/A</v>
      </c>
      <c r="H571" s="193" t="e">
        <f>IF(ISERROR($E571),NA(),'Weekly Series'!E571)</f>
        <v>#N/A</v>
      </c>
      <c r="J571" s="190">
        <f>IF(ISERROR(A571),NA(),'Daily Series'!P575)</f>
        <v>550</v>
      </c>
      <c r="K571" s="190">
        <f>IF(ISERROR(A571),NA(),'Daily Series'!Q575)</f>
        <v>257</v>
      </c>
      <c r="L571" s="190">
        <f>IF(ISERROR(A571),NA(),'Daily Series'!R575)</f>
        <v>169</v>
      </c>
      <c r="M571" s="193">
        <f t="shared" si="35"/>
        <v>766.57142857142856</v>
      </c>
      <c r="N571" s="193">
        <f t="shared" si="37"/>
        <v>322.28571428571428</v>
      </c>
      <c r="O571" s="193">
        <f t="shared" si="36"/>
        <v>264.71428571428572</v>
      </c>
    </row>
    <row r="572" spans="1:15" x14ac:dyDescent="0.2">
      <c r="A572" s="189">
        <f>IF('Daily Series'!B576=0,NA(),'Daily Series'!B576)</f>
        <v>44857</v>
      </c>
      <c r="B572" s="190">
        <f>IF(ISERROR(A572),NA(),'Daily Series'!E576)</f>
        <v>13441</v>
      </c>
      <c r="C572" s="193">
        <f t="shared" si="34"/>
        <v>13666.571428571429</v>
      </c>
      <c r="E572" s="189" t="e">
        <f>IF('Weekly Series'!B572=0,NA(),'Weekly Series'!B572)</f>
        <v>#N/A</v>
      </c>
      <c r="F572" s="193" t="e">
        <f>IF(ISERROR($E572),NA(),'Weekly Series'!C572)</f>
        <v>#N/A</v>
      </c>
      <c r="G572" s="193" t="e">
        <f>IF(ISERROR($E572),NA(),'Weekly Series'!D572)</f>
        <v>#N/A</v>
      </c>
      <c r="H572" s="193" t="e">
        <f>IF(ISERROR($E572),NA(),'Weekly Series'!E572)</f>
        <v>#N/A</v>
      </c>
      <c r="J572" s="190">
        <f>IF(ISERROR(A572),NA(),'Daily Series'!P576)</f>
        <v>364</v>
      </c>
      <c r="K572" s="190">
        <f>IF(ISERROR(A572),NA(),'Daily Series'!Q576)</f>
        <v>148</v>
      </c>
      <c r="L572" s="190">
        <f>IF(ISERROR(A572),NA(),'Daily Series'!R576)</f>
        <v>109</v>
      </c>
      <c r="M572" s="193">
        <f t="shared" si="35"/>
        <v>762.85714285714289</v>
      </c>
      <c r="N572" s="193">
        <f t="shared" si="37"/>
        <v>320.14285714285717</v>
      </c>
      <c r="O572" s="193">
        <f t="shared" si="36"/>
        <v>265.42857142857144</v>
      </c>
    </row>
    <row r="573" spans="1:15" x14ac:dyDescent="0.2">
      <c r="A573" s="189">
        <f>IF('Daily Series'!B577=0,NA(),'Daily Series'!B577)</f>
        <v>44858</v>
      </c>
      <c r="B573" s="190">
        <f>IF(ISERROR(A573),NA(),'Daily Series'!E577)</f>
        <v>13682</v>
      </c>
      <c r="C573" s="193">
        <f t="shared" si="34"/>
        <v>13651.857142857143</v>
      </c>
      <c r="E573" s="189" t="e">
        <f>IF('Weekly Series'!B573=0,NA(),'Weekly Series'!B573)</f>
        <v>#N/A</v>
      </c>
      <c r="F573" s="193" t="e">
        <f>IF(ISERROR($E573),NA(),'Weekly Series'!C573)</f>
        <v>#N/A</v>
      </c>
      <c r="G573" s="193" t="e">
        <f>IF(ISERROR($E573),NA(),'Weekly Series'!D573)</f>
        <v>#N/A</v>
      </c>
      <c r="H573" s="193" t="e">
        <f>IF(ISERROR($E573),NA(),'Weekly Series'!E573)</f>
        <v>#N/A</v>
      </c>
      <c r="J573" s="190">
        <f>IF(ISERROR(A573),NA(),'Daily Series'!P577)</f>
        <v>595</v>
      </c>
      <c r="K573" s="190">
        <f>IF(ISERROR(A573),NA(),'Daily Series'!Q577)</f>
        <v>232</v>
      </c>
      <c r="L573" s="190">
        <f>IF(ISERROR(A573),NA(),'Daily Series'!R577)</f>
        <v>231</v>
      </c>
      <c r="M573" s="193">
        <f t="shared" si="35"/>
        <v>751.42857142857144</v>
      </c>
      <c r="N573" s="193">
        <f t="shared" si="37"/>
        <v>320</v>
      </c>
      <c r="O573" s="193">
        <f t="shared" si="36"/>
        <v>264.28571428571428</v>
      </c>
    </row>
    <row r="574" spans="1:15" x14ac:dyDescent="0.2">
      <c r="A574" s="189">
        <f>IF('Daily Series'!B578=0,NA(),'Daily Series'!B578)</f>
        <v>44859</v>
      </c>
      <c r="B574" s="190">
        <f>IF(ISERROR(A574),NA(),'Daily Series'!E578)</f>
        <v>13481</v>
      </c>
      <c r="C574" s="193">
        <f t="shared" si="34"/>
        <v>13623</v>
      </c>
      <c r="E574" s="189" t="e">
        <f>IF('Weekly Series'!B574=0,NA(),'Weekly Series'!B574)</f>
        <v>#N/A</v>
      </c>
      <c r="F574" s="193" t="e">
        <f>IF(ISERROR($E574),NA(),'Weekly Series'!C574)</f>
        <v>#N/A</v>
      </c>
      <c r="G574" s="193" t="e">
        <f>IF(ISERROR($E574),NA(),'Weekly Series'!D574)</f>
        <v>#N/A</v>
      </c>
      <c r="H574" s="193" t="e">
        <f>IF(ISERROR($E574),NA(),'Weekly Series'!E574)</f>
        <v>#N/A</v>
      </c>
      <c r="J574" s="190">
        <f>IF(ISERROR(A574),NA(),'Daily Series'!P578)</f>
        <v>820</v>
      </c>
      <c r="K574" s="190">
        <f>IF(ISERROR(A574),NA(),'Daily Series'!Q578)</f>
        <v>369</v>
      </c>
      <c r="L574" s="190">
        <f>IF(ISERROR(A574),NA(),'Daily Series'!R578)</f>
        <v>328</v>
      </c>
      <c r="M574" s="193">
        <f t="shared" si="35"/>
        <v>739.57142857142856</v>
      </c>
      <c r="N574" s="193">
        <f t="shared" si="37"/>
        <v>320.85714285714283</v>
      </c>
      <c r="O574" s="193">
        <f t="shared" si="36"/>
        <v>263.28571428571428</v>
      </c>
    </row>
    <row r="575" spans="1:15" x14ac:dyDescent="0.2">
      <c r="A575" s="189">
        <f>IF('Daily Series'!B579=0,NA(),'Daily Series'!B579)</f>
        <v>44860</v>
      </c>
      <c r="B575" s="190">
        <f>IF(ISERROR(A575),NA(),'Daily Series'!E579)</f>
        <v>13772</v>
      </c>
      <c r="C575" s="193">
        <f t="shared" si="34"/>
        <v>13639.142857142857</v>
      </c>
      <c r="E575" s="189" t="e">
        <f>IF('Weekly Series'!B575=0,NA(),'Weekly Series'!B575)</f>
        <v>#N/A</v>
      </c>
      <c r="F575" s="193" t="e">
        <f>IF(ISERROR($E575),NA(),'Weekly Series'!C575)</f>
        <v>#N/A</v>
      </c>
      <c r="G575" s="193" t="e">
        <f>IF(ISERROR($E575),NA(),'Weekly Series'!D575)</f>
        <v>#N/A</v>
      </c>
      <c r="H575" s="193" t="e">
        <f>IF(ISERROR($E575),NA(),'Weekly Series'!E575)</f>
        <v>#N/A</v>
      </c>
      <c r="J575" s="190">
        <f>IF(ISERROR(A575),NA(),'Daily Series'!P579)</f>
        <v>905</v>
      </c>
      <c r="K575" s="190">
        <f>IF(ISERROR(A575),NA(),'Daily Series'!Q579)</f>
        <v>412</v>
      </c>
      <c r="L575" s="190">
        <f>IF(ISERROR(A575),NA(),'Daily Series'!R579)</f>
        <v>303</v>
      </c>
      <c r="M575" s="193">
        <f t="shared" si="35"/>
        <v>731.14285714285711</v>
      </c>
      <c r="N575" s="193">
        <f t="shared" si="37"/>
        <v>320</v>
      </c>
      <c r="O575" s="193">
        <f t="shared" si="36"/>
        <v>258.14285714285717</v>
      </c>
    </row>
    <row r="576" spans="1:15" x14ac:dyDescent="0.2">
      <c r="A576" s="189">
        <f>IF('Daily Series'!B580=0,NA(),'Daily Series'!B580)</f>
        <v>44861</v>
      </c>
      <c r="B576" s="190">
        <f>IF(ISERROR(A576),NA(),'Daily Series'!E580)</f>
        <v>13676</v>
      </c>
      <c r="C576" s="193">
        <f t="shared" si="34"/>
        <v>13628.142857142857</v>
      </c>
      <c r="E576" s="189" t="e">
        <f>IF('Weekly Series'!B576=0,NA(),'Weekly Series'!B576)</f>
        <v>#N/A</v>
      </c>
      <c r="F576" s="193" t="e">
        <f>IF(ISERROR($E576),NA(),'Weekly Series'!C576)</f>
        <v>#N/A</v>
      </c>
      <c r="G576" s="193" t="e">
        <f>IF(ISERROR($E576),NA(),'Weekly Series'!D576)</f>
        <v>#N/A</v>
      </c>
      <c r="H576" s="193" t="e">
        <f>IF(ISERROR($E576),NA(),'Weekly Series'!E576)</f>
        <v>#N/A</v>
      </c>
      <c r="J576" s="190">
        <f>IF(ISERROR(A576),NA(),'Daily Series'!P580)</f>
        <v>903</v>
      </c>
      <c r="K576" s="190">
        <f>IF(ISERROR(A576),NA(),'Daily Series'!Q580)</f>
        <v>389</v>
      </c>
      <c r="L576" s="190">
        <f>IF(ISERROR(A576),NA(),'Daily Series'!R580)</f>
        <v>346</v>
      </c>
      <c r="M576" s="193">
        <f t="shared" si="35"/>
        <v>726.42857142857144</v>
      </c>
      <c r="N576" s="193">
        <f t="shared" si="37"/>
        <v>316.85714285714283</v>
      </c>
      <c r="O576" s="193">
        <f t="shared" si="36"/>
        <v>257.28571428571428</v>
      </c>
    </row>
    <row r="577" spans="1:15" x14ac:dyDescent="0.2">
      <c r="A577" s="189">
        <f>IF('Daily Series'!B581=0,NA(),'Daily Series'!B581)</f>
        <v>44862</v>
      </c>
      <c r="B577" s="190">
        <f>IF(ISERROR(A577),NA(),'Daily Series'!E581)</f>
        <v>13579</v>
      </c>
      <c r="C577" s="193">
        <f t="shared" si="34"/>
        <v>13585.857142857143</v>
      </c>
      <c r="E577" s="189" t="e">
        <f>IF('Weekly Series'!B577=0,NA(),'Weekly Series'!B577)</f>
        <v>#N/A</v>
      </c>
      <c r="F577" s="193" t="e">
        <f>IF(ISERROR($E577),NA(),'Weekly Series'!C577)</f>
        <v>#N/A</v>
      </c>
      <c r="G577" s="193" t="e">
        <f>IF(ISERROR($E577),NA(),'Weekly Series'!D577)</f>
        <v>#N/A</v>
      </c>
      <c r="H577" s="193" t="e">
        <f>IF(ISERROR($E577),NA(),'Weekly Series'!E577)</f>
        <v>#N/A</v>
      </c>
      <c r="J577" s="190">
        <f>IF(ISERROR(A577),NA(),'Daily Series'!P581)</f>
        <v>887</v>
      </c>
      <c r="K577" s="190">
        <f>IF(ISERROR(A577),NA(),'Daily Series'!Q581)</f>
        <v>374</v>
      </c>
      <c r="L577" s="190">
        <f>IF(ISERROR(A577),NA(),'Daily Series'!R581)</f>
        <v>332</v>
      </c>
      <c r="M577" s="193">
        <f t="shared" si="35"/>
        <v>717.71428571428567</v>
      </c>
      <c r="N577" s="193">
        <f t="shared" si="37"/>
        <v>311.57142857142856</v>
      </c>
      <c r="O577" s="193">
        <f t="shared" si="36"/>
        <v>259.71428571428572</v>
      </c>
    </row>
    <row r="578" spans="1:15" x14ac:dyDescent="0.2">
      <c r="A578" s="189">
        <f>IF('Daily Series'!B582=0,NA(),'Daily Series'!B582)</f>
        <v>44863</v>
      </c>
      <c r="B578" s="190">
        <f>IF(ISERROR(A578),NA(),'Daily Series'!E582)</f>
        <v>13305</v>
      </c>
      <c r="C578" s="193">
        <f t="shared" si="34"/>
        <v>13562.285714285714</v>
      </c>
      <c r="E578" s="189" t="e">
        <f>IF('Weekly Series'!B578=0,NA(),'Weekly Series'!B578)</f>
        <v>#N/A</v>
      </c>
      <c r="F578" s="193" t="e">
        <f>IF(ISERROR($E578),NA(),'Weekly Series'!C578)</f>
        <v>#N/A</v>
      </c>
      <c r="G578" s="193" t="e">
        <f>IF(ISERROR($E578),NA(),'Weekly Series'!D578)</f>
        <v>#N/A</v>
      </c>
      <c r="H578" s="193" t="e">
        <f>IF(ISERROR($E578),NA(),'Weekly Series'!E578)</f>
        <v>#N/A</v>
      </c>
      <c r="J578" s="190">
        <f>IF(ISERROR(A578),NA(),'Daily Series'!P582)</f>
        <v>493</v>
      </c>
      <c r="K578" s="190">
        <f>IF(ISERROR(A578),NA(),'Daily Series'!Q582)</f>
        <v>248</v>
      </c>
      <c r="L578" s="190">
        <f>IF(ISERROR(A578),NA(),'Daily Series'!R582)</f>
        <v>186</v>
      </c>
      <c r="M578" s="193">
        <f t="shared" si="35"/>
        <v>709.57142857142856</v>
      </c>
      <c r="N578" s="193">
        <f t="shared" si="37"/>
        <v>310.28571428571428</v>
      </c>
      <c r="O578" s="193">
        <f t="shared" si="36"/>
        <v>262.14285714285717</v>
      </c>
    </row>
    <row r="579" spans="1:15" x14ac:dyDescent="0.2">
      <c r="A579" s="189">
        <f>IF('Daily Series'!B583=0,NA(),'Daily Series'!B583)</f>
        <v>44864</v>
      </c>
      <c r="B579" s="190">
        <f>IF(ISERROR(A579),NA(),'Daily Series'!E583)</f>
        <v>13515</v>
      </c>
      <c r="C579" s="193">
        <f t="shared" si="34"/>
        <v>13572.857142857143</v>
      </c>
      <c r="E579" s="189" t="e">
        <f>IF('Weekly Series'!B579=0,NA(),'Weekly Series'!B579)</f>
        <v>#N/A</v>
      </c>
      <c r="F579" s="193" t="e">
        <f>IF(ISERROR($E579),NA(),'Weekly Series'!C579)</f>
        <v>#N/A</v>
      </c>
      <c r="G579" s="193" t="e">
        <f>IF(ISERROR($E579),NA(),'Weekly Series'!D579)</f>
        <v>#N/A</v>
      </c>
      <c r="H579" s="193" t="e">
        <f>IF(ISERROR($E579),NA(),'Weekly Series'!E579)</f>
        <v>#N/A</v>
      </c>
      <c r="J579" s="190">
        <f>IF(ISERROR(A579),NA(),'Daily Series'!P583)</f>
        <v>325</v>
      </c>
      <c r="K579" s="190">
        <f>IF(ISERROR(A579),NA(),'Daily Series'!Q583)</f>
        <v>120</v>
      </c>
      <c r="L579" s="190">
        <f>IF(ISERROR(A579),NA(),'Daily Series'!R583)</f>
        <v>85</v>
      </c>
      <c r="M579" s="193">
        <f t="shared" si="35"/>
        <v>704</v>
      </c>
      <c r="N579" s="193">
        <f t="shared" si="37"/>
        <v>306.28571428571428</v>
      </c>
      <c r="O579" s="193">
        <f t="shared" si="36"/>
        <v>258.71428571428572</v>
      </c>
    </row>
    <row r="580" spans="1:15" x14ac:dyDescent="0.2">
      <c r="A580" s="189">
        <f>IF('Daily Series'!B584=0,NA(),'Daily Series'!B584)</f>
        <v>44865</v>
      </c>
      <c r="B580" s="190">
        <f>IF(ISERROR(A580),NA(),'Daily Series'!E584)</f>
        <v>14106</v>
      </c>
      <c r="C580" s="193">
        <f t="shared" si="34"/>
        <v>13633.428571428571</v>
      </c>
      <c r="E580" s="189" t="e">
        <f>IF('Weekly Series'!B580=0,NA(),'Weekly Series'!B580)</f>
        <v>#N/A</v>
      </c>
      <c r="F580" s="193" t="e">
        <f>IF(ISERROR($E580),NA(),'Weekly Series'!C580)</f>
        <v>#N/A</v>
      </c>
      <c r="G580" s="193" t="e">
        <f>IF(ISERROR($E580),NA(),'Weekly Series'!D580)</f>
        <v>#N/A</v>
      </c>
      <c r="H580" s="193" t="e">
        <f>IF(ISERROR($E580),NA(),'Weekly Series'!E580)</f>
        <v>#N/A</v>
      </c>
      <c r="J580" s="190">
        <f>IF(ISERROR(A580),NA(),'Daily Series'!P584)</f>
        <v>626</v>
      </c>
      <c r="K580" s="190">
        <f>IF(ISERROR(A580),NA(),'Daily Series'!Q584)</f>
        <v>279</v>
      </c>
      <c r="L580" s="190">
        <f>IF(ISERROR(A580),NA(),'Daily Series'!R584)</f>
        <v>238</v>
      </c>
      <c r="M580" s="193">
        <f t="shared" si="35"/>
        <v>708.42857142857144</v>
      </c>
      <c r="N580" s="193">
        <f t="shared" si="37"/>
        <v>313</v>
      </c>
      <c r="O580" s="193">
        <f t="shared" si="36"/>
        <v>259.71428571428572</v>
      </c>
    </row>
    <row r="581" spans="1:15" x14ac:dyDescent="0.2">
      <c r="A581" s="189">
        <f>IF('Daily Series'!B585=0,NA(),'Daily Series'!B585)</f>
        <v>44866</v>
      </c>
      <c r="B581" s="190">
        <f>IF(ISERROR(A581),NA(),'Daily Series'!E585)</f>
        <v>14092</v>
      </c>
      <c r="C581" s="193">
        <f t="shared" si="34"/>
        <v>13720.714285714286</v>
      </c>
      <c r="E581" s="189" t="e">
        <f>IF('Weekly Series'!B581=0,NA(),'Weekly Series'!B581)</f>
        <v>#N/A</v>
      </c>
      <c r="F581" s="193" t="e">
        <f>IF(ISERROR($E581),NA(),'Weekly Series'!C581)</f>
        <v>#N/A</v>
      </c>
      <c r="G581" s="193" t="e">
        <f>IF(ISERROR($E581),NA(),'Weekly Series'!D581)</f>
        <v>#N/A</v>
      </c>
      <c r="H581" s="193" t="e">
        <f>IF(ISERROR($E581),NA(),'Weekly Series'!E581)</f>
        <v>#N/A</v>
      </c>
      <c r="J581" s="190">
        <f>IF(ISERROR(A581),NA(),'Daily Series'!P585)</f>
        <v>961</v>
      </c>
      <c r="K581" s="190">
        <f>IF(ISERROR(A581),NA(),'Daily Series'!Q585)</f>
        <v>363</v>
      </c>
      <c r="L581" s="190">
        <f>IF(ISERROR(A581),NA(),'Daily Series'!R585)</f>
        <v>344</v>
      </c>
      <c r="M581" s="193">
        <f t="shared" si="35"/>
        <v>728.57142857142856</v>
      </c>
      <c r="N581" s="193">
        <f t="shared" si="37"/>
        <v>312.14285714285717</v>
      </c>
      <c r="O581" s="193">
        <f t="shared" si="36"/>
        <v>262</v>
      </c>
    </row>
    <row r="582" spans="1:15" x14ac:dyDescent="0.2">
      <c r="A582" s="189">
        <f>IF('Daily Series'!B586=0,NA(),'Daily Series'!B586)</f>
        <v>44867</v>
      </c>
      <c r="B582" s="190">
        <f>IF(ISERROR(A582),NA(),'Daily Series'!E586)</f>
        <v>13831</v>
      </c>
      <c r="C582" s="193">
        <f t="shared" ref="C582:C645" si="38">AVERAGE(B576:B582)</f>
        <v>13729.142857142857</v>
      </c>
      <c r="E582" s="189" t="e">
        <f>IF('Weekly Series'!B582=0,NA(),'Weekly Series'!B582)</f>
        <v>#N/A</v>
      </c>
      <c r="F582" s="193" t="e">
        <f>IF(ISERROR($E582),NA(),'Weekly Series'!C582)</f>
        <v>#N/A</v>
      </c>
      <c r="G582" s="193" t="e">
        <f>IF(ISERROR($E582),NA(),'Weekly Series'!D582)</f>
        <v>#N/A</v>
      </c>
      <c r="H582" s="193" t="e">
        <f>IF(ISERROR($E582),NA(),'Weekly Series'!E582)</f>
        <v>#N/A</v>
      </c>
      <c r="J582" s="190">
        <f>IF(ISERROR(A582),NA(),'Daily Series'!P586)</f>
        <v>961</v>
      </c>
      <c r="K582" s="190">
        <f>IF(ISERROR(A582),NA(),'Daily Series'!Q586)</f>
        <v>464</v>
      </c>
      <c r="L582" s="190">
        <f>IF(ISERROR(A582),NA(),'Daily Series'!R586)</f>
        <v>373</v>
      </c>
      <c r="M582" s="193">
        <f t="shared" si="35"/>
        <v>736.57142857142856</v>
      </c>
      <c r="N582" s="193">
        <f t="shared" si="37"/>
        <v>319.57142857142856</v>
      </c>
      <c r="O582" s="193">
        <f t="shared" si="36"/>
        <v>272</v>
      </c>
    </row>
    <row r="583" spans="1:15" x14ac:dyDescent="0.2">
      <c r="A583" s="189">
        <f>IF('Daily Series'!B587=0,NA(),'Daily Series'!B587)</f>
        <v>44868</v>
      </c>
      <c r="B583" s="190">
        <f>IF(ISERROR(A583),NA(),'Daily Series'!E587)</f>
        <v>14163</v>
      </c>
      <c r="C583" s="193">
        <f t="shared" si="38"/>
        <v>13798.714285714286</v>
      </c>
      <c r="E583" s="189" t="e">
        <f>IF('Weekly Series'!B583=0,NA(),'Weekly Series'!B583)</f>
        <v>#N/A</v>
      </c>
      <c r="F583" s="193" t="e">
        <f>IF(ISERROR($E583),NA(),'Weekly Series'!C583)</f>
        <v>#N/A</v>
      </c>
      <c r="G583" s="193" t="e">
        <f>IF(ISERROR($E583),NA(),'Weekly Series'!D583)</f>
        <v>#N/A</v>
      </c>
      <c r="H583" s="193" t="e">
        <f>IF(ISERROR($E583),NA(),'Weekly Series'!E583)</f>
        <v>#N/A</v>
      </c>
      <c r="J583" s="190">
        <f>IF(ISERROR(A583),NA(),'Daily Series'!P587)</f>
        <v>929</v>
      </c>
      <c r="K583" s="190">
        <f>IF(ISERROR(A583),NA(),'Daily Series'!Q587)</f>
        <v>421</v>
      </c>
      <c r="L583" s="190">
        <f>IF(ISERROR(A583),NA(),'Daily Series'!R587)</f>
        <v>327</v>
      </c>
      <c r="M583" s="193">
        <f t="shared" si="35"/>
        <v>740.28571428571433</v>
      </c>
      <c r="N583" s="193">
        <f t="shared" si="37"/>
        <v>324.14285714285717</v>
      </c>
      <c r="O583" s="193">
        <f t="shared" si="36"/>
        <v>269.28571428571428</v>
      </c>
    </row>
    <row r="584" spans="1:15" x14ac:dyDescent="0.2">
      <c r="A584" s="189">
        <f>IF('Daily Series'!B588=0,NA(),'Daily Series'!B588)</f>
        <v>44869</v>
      </c>
      <c r="B584" s="190">
        <f>IF(ISERROR(A584),NA(),'Daily Series'!E588)</f>
        <v>14037</v>
      </c>
      <c r="C584" s="193">
        <f t="shared" si="38"/>
        <v>13864.142857142857</v>
      </c>
      <c r="E584" s="189" t="e">
        <f>IF('Weekly Series'!B584=0,NA(),'Weekly Series'!B584)</f>
        <v>#N/A</v>
      </c>
      <c r="F584" s="193" t="e">
        <f>IF(ISERROR($E584),NA(),'Weekly Series'!C584)</f>
        <v>#N/A</v>
      </c>
      <c r="G584" s="193" t="e">
        <f>IF(ISERROR($E584),NA(),'Weekly Series'!D584)</f>
        <v>#N/A</v>
      </c>
      <c r="H584" s="193" t="e">
        <f>IF(ISERROR($E584),NA(),'Weekly Series'!E584)</f>
        <v>#N/A</v>
      </c>
      <c r="J584" s="190">
        <f>IF(ISERROR(A584),NA(),'Daily Series'!P588)</f>
        <v>950</v>
      </c>
      <c r="K584" s="190">
        <f>IF(ISERROR(A584),NA(),'Daily Series'!Q588)</f>
        <v>414</v>
      </c>
      <c r="L584" s="190">
        <f>IF(ISERROR(A584),NA(),'Daily Series'!R588)</f>
        <v>363</v>
      </c>
      <c r="M584" s="193">
        <f t="shared" si="35"/>
        <v>749.28571428571433</v>
      </c>
      <c r="N584" s="193">
        <f t="shared" si="37"/>
        <v>329.85714285714283</v>
      </c>
      <c r="O584" s="193">
        <f t="shared" si="36"/>
        <v>273.71428571428572</v>
      </c>
    </row>
    <row r="585" spans="1:15" x14ac:dyDescent="0.2">
      <c r="A585" s="189">
        <f>IF('Daily Series'!B589=0,NA(),'Daily Series'!B589)</f>
        <v>44870</v>
      </c>
      <c r="B585" s="190">
        <f>IF(ISERROR(A585),NA(),'Daily Series'!E589)</f>
        <v>13615</v>
      </c>
      <c r="C585" s="193">
        <f t="shared" si="38"/>
        <v>13908.428571428571</v>
      </c>
      <c r="E585" s="189" t="e">
        <f>IF('Weekly Series'!B585=0,NA(),'Weekly Series'!B585)</f>
        <v>#N/A</v>
      </c>
      <c r="F585" s="193" t="e">
        <f>IF(ISERROR($E585),NA(),'Weekly Series'!C585)</f>
        <v>#N/A</v>
      </c>
      <c r="G585" s="193" t="e">
        <f>IF(ISERROR($E585),NA(),'Weekly Series'!D585)</f>
        <v>#N/A</v>
      </c>
      <c r="H585" s="193" t="e">
        <f>IF(ISERROR($E585),NA(),'Weekly Series'!E585)</f>
        <v>#N/A</v>
      </c>
      <c r="J585" s="190">
        <f>IF(ISERROR(A585),NA(),'Daily Series'!P589)</f>
        <v>667</v>
      </c>
      <c r="K585" s="190">
        <f>IF(ISERROR(A585),NA(),'Daily Series'!Q589)</f>
        <v>252</v>
      </c>
      <c r="L585" s="190">
        <f>IF(ISERROR(A585),NA(),'Daily Series'!R589)</f>
        <v>204</v>
      </c>
      <c r="M585" s="193">
        <f t="shared" ref="M585:M648" si="39">AVERAGE(J579:J585)</f>
        <v>774.14285714285711</v>
      </c>
      <c r="N585" s="193">
        <f t="shared" si="37"/>
        <v>330.42857142857144</v>
      </c>
      <c r="O585" s="193">
        <f t="shared" si="36"/>
        <v>276.28571428571428</v>
      </c>
    </row>
    <row r="586" spans="1:15" x14ac:dyDescent="0.2">
      <c r="A586" s="189">
        <f>IF('Daily Series'!B590=0,NA(),'Daily Series'!B590)</f>
        <v>44871</v>
      </c>
      <c r="B586" s="190">
        <f>IF(ISERROR(A586),NA(),'Daily Series'!E590)</f>
        <v>13587</v>
      </c>
      <c r="C586" s="193">
        <f t="shared" si="38"/>
        <v>13918.714285714286</v>
      </c>
      <c r="E586" s="189" t="e">
        <f>IF('Weekly Series'!B586=0,NA(),'Weekly Series'!B586)</f>
        <v>#N/A</v>
      </c>
      <c r="F586" s="193" t="e">
        <f>IF(ISERROR($E586),NA(),'Weekly Series'!C586)</f>
        <v>#N/A</v>
      </c>
      <c r="G586" s="193" t="e">
        <f>IF(ISERROR($E586),NA(),'Weekly Series'!D586)</f>
        <v>#N/A</v>
      </c>
      <c r="H586" s="193" t="e">
        <f>IF(ISERROR($E586),NA(),'Weekly Series'!E586)</f>
        <v>#N/A</v>
      </c>
      <c r="J586" s="190">
        <f>IF(ISERROR(A586),NA(),'Daily Series'!P590)</f>
        <v>344</v>
      </c>
      <c r="K586" s="190">
        <f>IF(ISERROR(A586),NA(),'Daily Series'!Q590)</f>
        <v>176</v>
      </c>
      <c r="L586" s="190">
        <f>IF(ISERROR(A586),NA(),'Daily Series'!R590)</f>
        <v>89</v>
      </c>
      <c r="M586" s="193">
        <f t="shared" si="39"/>
        <v>776.85714285714289</v>
      </c>
      <c r="N586" s="193">
        <f t="shared" si="37"/>
        <v>338.42857142857144</v>
      </c>
      <c r="O586" s="193">
        <f t="shared" ref="O586:O649" si="40">AVERAGE(L580:L586)</f>
        <v>276.85714285714283</v>
      </c>
    </row>
    <row r="587" spans="1:15" x14ac:dyDescent="0.2">
      <c r="A587" s="189">
        <f>IF('Daily Series'!B591=0,NA(),'Daily Series'!B591)</f>
        <v>44872</v>
      </c>
      <c r="B587" s="190">
        <f>IF(ISERROR(A587),NA(),'Daily Series'!E591)</f>
        <v>13567</v>
      </c>
      <c r="C587" s="193">
        <f t="shared" si="38"/>
        <v>13841.714285714286</v>
      </c>
      <c r="E587" s="189" t="e">
        <f>IF('Weekly Series'!B587=0,NA(),'Weekly Series'!B587)</f>
        <v>#N/A</v>
      </c>
      <c r="F587" s="193" t="e">
        <f>IF(ISERROR($E587),NA(),'Weekly Series'!C587)</f>
        <v>#N/A</v>
      </c>
      <c r="G587" s="193" t="e">
        <f>IF(ISERROR($E587),NA(),'Weekly Series'!D587)</f>
        <v>#N/A</v>
      </c>
      <c r="H587" s="193" t="e">
        <f>IF(ISERROR($E587),NA(),'Weekly Series'!E587)</f>
        <v>#N/A</v>
      </c>
      <c r="J587" s="190">
        <f>IF(ISERROR(A587),NA(),'Daily Series'!P591)</f>
        <v>675</v>
      </c>
      <c r="K587" s="190">
        <f>IF(ISERROR(A587),NA(),'Daily Series'!Q591)</f>
        <v>256</v>
      </c>
      <c r="L587" s="190">
        <f>IF(ISERROR(A587),NA(),'Daily Series'!R591)</f>
        <v>249</v>
      </c>
      <c r="M587" s="193">
        <f t="shared" si="39"/>
        <v>783.85714285714289</v>
      </c>
      <c r="N587" s="193">
        <f t="shared" si="37"/>
        <v>335.14285714285717</v>
      </c>
      <c r="O587" s="193">
        <f t="shared" si="40"/>
        <v>278.42857142857144</v>
      </c>
    </row>
    <row r="588" spans="1:15" x14ac:dyDescent="0.2">
      <c r="A588" s="189">
        <f>IF('Daily Series'!B592=0,NA(),'Daily Series'!B592)</f>
        <v>44873</v>
      </c>
      <c r="B588" s="190">
        <f>IF(ISERROR(A588),NA(),'Daily Series'!E592)</f>
        <v>13638</v>
      </c>
      <c r="C588" s="193">
        <f t="shared" si="38"/>
        <v>13776.857142857143</v>
      </c>
      <c r="E588" s="189" t="e">
        <f>IF('Weekly Series'!B588=0,NA(),'Weekly Series'!B588)</f>
        <v>#N/A</v>
      </c>
      <c r="F588" s="193" t="e">
        <f>IF(ISERROR($E588),NA(),'Weekly Series'!C588)</f>
        <v>#N/A</v>
      </c>
      <c r="G588" s="193" t="e">
        <f>IF(ISERROR($E588),NA(),'Weekly Series'!D588)</f>
        <v>#N/A</v>
      </c>
      <c r="H588" s="193" t="e">
        <f>IF(ISERROR($E588),NA(),'Weekly Series'!E588)</f>
        <v>#N/A</v>
      </c>
      <c r="J588" s="190">
        <f>IF(ISERROR(A588),NA(),'Daily Series'!P592)</f>
        <v>906</v>
      </c>
      <c r="K588" s="190">
        <f>IF(ISERROR(A588),NA(),'Daily Series'!Q592)</f>
        <v>411</v>
      </c>
      <c r="L588" s="190">
        <f>IF(ISERROR(A588),NA(),'Daily Series'!R592)</f>
        <v>330</v>
      </c>
      <c r="M588" s="193">
        <f t="shared" si="39"/>
        <v>776</v>
      </c>
      <c r="N588" s="193">
        <f t="shared" si="37"/>
        <v>342</v>
      </c>
      <c r="O588" s="193">
        <f t="shared" si="40"/>
        <v>276.42857142857144</v>
      </c>
    </row>
    <row r="589" spans="1:15" x14ac:dyDescent="0.2">
      <c r="A589" s="189">
        <f>IF('Daily Series'!B593=0,NA(),'Daily Series'!B593)</f>
        <v>44874</v>
      </c>
      <c r="B589" s="190">
        <f>IF(ISERROR(A589),NA(),'Daily Series'!E593)</f>
        <v>13776</v>
      </c>
      <c r="C589" s="193">
        <f t="shared" si="38"/>
        <v>13769</v>
      </c>
      <c r="E589" s="189" t="e">
        <f>IF('Weekly Series'!B589=0,NA(),'Weekly Series'!B589)</f>
        <v>#N/A</v>
      </c>
      <c r="F589" s="193" t="e">
        <f>IF(ISERROR($E589),NA(),'Weekly Series'!C589)</f>
        <v>#N/A</v>
      </c>
      <c r="G589" s="193" t="e">
        <f>IF(ISERROR($E589),NA(),'Weekly Series'!D589)</f>
        <v>#N/A</v>
      </c>
      <c r="H589" s="193" t="e">
        <f>IF(ISERROR($E589),NA(),'Weekly Series'!E589)</f>
        <v>#N/A</v>
      </c>
      <c r="J589" s="190">
        <f>IF(ISERROR(A589),NA(),'Daily Series'!P593)</f>
        <v>1045</v>
      </c>
      <c r="K589" s="190">
        <f>IF(ISERROR(A589),NA(),'Daily Series'!Q593)</f>
        <v>417</v>
      </c>
      <c r="L589" s="190">
        <f>IF(ISERROR(A589),NA(),'Daily Series'!R593)</f>
        <v>364</v>
      </c>
      <c r="M589" s="193">
        <f t="shared" si="39"/>
        <v>788</v>
      </c>
      <c r="N589" s="193">
        <f t="shared" si="37"/>
        <v>335.28571428571428</v>
      </c>
      <c r="O589" s="193">
        <f t="shared" si="40"/>
        <v>275.14285714285717</v>
      </c>
    </row>
    <row r="590" spans="1:15" x14ac:dyDescent="0.2">
      <c r="A590" s="189">
        <f>IF('Daily Series'!B594=0,NA(),'Daily Series'!B594)</f>
        <v>44875</v>
      </c>
      <c r="B590" s="190">
        <f>IF(ISERROR(A590),NA(),'Daily Series'!E594)</f>
        <v>13622</v>
      </c>
      <c r="C590" s="193">
        <f t="shared" si="38"/>
        <v>13691.714285714286</v>
      </c>
      <c r="E590" s="189" t="e">
        <f>IF('Weekly Series'!B590=0,NA(),'Weekly Series'!B590)</f>
        <v>#N/A</v>
      </c>
      <c r="F590" s="193" t="e">
        <f>IF(ISERROR($E590),NA(),'Weekly Series'!C590)</f>
        <v>#N/A</v>
      </c>
      <c r="G590" s="193" t="e">
        <f>IF(ISERROR($E590),NA(),'Weekly Series'!D590)</f>
        <v>#N/A</v>
      </c>
      <c r="H590" s="193" t="e">
        <f>IF(ISERROR($E590),NA(),'Weekly Series'!E590)</f>
        <v>#N/A</v>
      </c>
      <c r="J590" s="190">
        <f>IF(ISERROR(A590),NA(),'Daily Series'!P594)</f>
        <v>970</v>
      </c>
      <c r="K590" s="190">
        <f>IF(ISERROR(A590),NA(),'Daily Series'!Q594)</f>
        <v>458</v>
      </c>
      <c r="L590" s="190">
        <f>IF(ISERROR(A590),NA(),'Daily Series'!R594)</f>
        <v>364</v>
      </c>
      <c r="M590" s="193">
        <f t="shared" si="39"/>
        <v>793.85714285714289</v>
      </c>
      <c r="N590" s="193">
        <f t="shared" si="37"/>
        <v>340.57142857142856</v>
      </c>
      <c r="O590" s="193">
        <f t="shared" si="40"/>
        <v>280.42857142857144</v>
      </c>
    </row>
    <row r="591" spans="1:15" x14ac:dyDescent="0.2">
      <c r="A591" s="189">
        <f>IF('Daily Series'!B595=0,NA(),'Daily Series'!B595)</f>
        <v>44876</v>
      </c>
      <c r="B591" s="190">
        <f>IF(ISERROR(A591),NA(),'Daily Series'!E595)</f>
        <v>13546</v>
      </c>
      <c r="C591" s="193">
        <f t="shared" si="38"/>
        <v>13621.571428571429</v>
      </c>
      <c r="E591" s="189" t="e">
        <f>IF('Weekly Series'!B591=0,NA(),'Weekly Series'!B591)</f>
        <v>#N/A</v>
      </c>
      <c r="F591" s="193" t="e">
        <f>IF(ISERROR($E591),NA(),'Weekly Series'!C591)</f>
        <v>#N/A</v>
      </c>
      <c r="G591" s="193" t="e">
        <f>IF(ISERROR($E591),NA(),'Weekly Series'!D591)</f>
        <v>#N/A</v>
      </c>
      <c r="H591" s="193" t="e">
        <f>IF(ISERROR($E591),NA(),'Weekly Series'!E591)</f>
        <v>#N/A</v>
      </c>
      <c r="J591" s="190">
        <f>IF(ISERROR(A591),NA(),'Daily Series'!P595)</f>
        <v>974</v>
      </c>
      <c r="K591" s="190">
        <f>IF(ISERROR(A591),NA(),'Daily Series'!Q595)</f>
        <v>406</v>
      </c>
      <c r="L591" s="190">
        <f>IF(ISERROR(A591),NA(),'Daily Series'!R595)</f>
        <v>335</v>
      </c>
      <c r="M591" s="193">
        <f t="shared" si="39"/>
        <v>797.28571428571433</v>
      </c>
      <c r="N591" s="193">
        <f t="shared" si="37"/>
        <v>339.42857142857144</v>
      </c>
      <c r="O591" s="193">
        <f t="shared" si="40"/>
        <v>276.42857142857144</v>
      </c>
    </row>
    <row r="592" spans="1:15" x14ac:dyDescent="0.2">
      <c r="A592" s="189">
        <f>IF('Daily Series'!B596=0,NA(),'Daily Series'!B596)</f>
        <v>44877</v>
      </c>
      <c r="B592" s="190">
        <f>IF(ISERROR(A592),NA(),'Daily Series'!E596)</f>
        <v>13147</v>
      </c>
      <c r="C592" s="193">
        <f t="shared" si="38"/>
        <v>13554.714285714286</v>
      </c>
      <c r="E592" s="189" t="e">
        <f>IF('Weekly Series'!B592=0,NA(),'Weekly Series'!B592)</f>
        <v>#N/A</v>
      </c>
      <c r="F592" s="193" t="e">
        <f>IF(ISERROR($E592),NA(),'Weekly Series'!C592)</f>
        <v>#N/A</v>
      </c>
      <c r="G592" s="193" t="e">
        <f>IF(ISERROR($E592),NA(),'Weekly Series'!D592)</f>
        <v>#N/A</v>
      </c>
      <c r="H592" s="193" t="e">
        <f>IF(ISERROR($E592),NA(),'Weekly Series'!E592)</f>
        <v>#N/A</v>
      </c>
      <c r="J592" s="190">
        <f>IF(ISERROR(A592),NA(),'Daily Series'!P596)</f>
        <v>656</v>
      </c>
      <c r="K592" s="190">
        <f>IF(ISERROR(A592),NA(),'Daily Series'!Q596)</f>
        <v>257</v>
      </c>
      <c r="L592" s="190">
        <f>IF(ISERROR(A592),NA(),'Daily Series'!R596)</f>
        <v>186</v>
      </c>
      <c r="M592" s="193">
        <f t="shared" si="39"/>
        <v>795.71428571428567</v>
      </c>
      <c r="N592" s="193">
        <f t="shared" si="37"/>
        <v>340.14285714285717</v>
      </c>
      <c r="O592" s="193">
        <f t="shared" si="40"/>
        <v>273.85714285714283</v>
      </c>
    </row>
    <row r="593" spans="1:15" x14ac:dyDescent="0.2">
      <c r="A593" s="189">
        <f>IF('Daily Series'!B597=0,NA(),'Daily Series'!B597)</f>
        <v>44878</v>
      </c>
      <c r="B593" s="190">
        <f>IF(ISERROR(A593),NA(),'Daily Series'!E597)</f>
        <v>13129</v>
      </c>
      <c r="C593" s="193">
        <f t="shared" si="38"/>
        <v>13489.285714285714</v>
      </c>
      <c r="E593" s="189" t="e">
        <f>IF('Weekly Series'!B593=0,NA(),'Weekly Series'!B593)</f>
        <v>#N/A</v>
      </c>
      <c r="F593" s="193" t="e">
        <f>IF(ISERROR($E593),NA(),'Weekly Series'!C593)</f>
        <v>#N/A</v>
      </c>
      <c r="G593" s="193" t="e">
        <f>IF(ISERROR($E593),NA(),'Weekly Series'!D593)</f>
        <v>#N/A</v>
      </c>
      <c r="H593" s="193" t="e">
        <f>IF(ISERROR($E593),NA(),'Weekly Series'!E593)</f>
        <v>#N/A</v>
      </c>
      <c r="J593" s="190">
        <f>IF(ISERROR(A593),NA(),'Daily Series'!P597)</f>
        <v>308</v>
      </c>
      <c r="K593" s="190">
        <f>IF(ISERROR(A593),NA(),'Daily Series'!Q597)</f>
        <v>143</v>
      </c>
      <c r="L593" s="190">
        <f>IF(ISERROR(A593),NA(),'Daily Series'!R597)</f>
        <v>92</v>
      </c>
      <c r="M593" s="193">
        <f t="shared" si="39"/>
        <v>790.57142857142856</v>
      </c>
      <c r="N593" s="193">
        <f t="shared" si="37"/>
        <v>335.42857142857144</v>
      </c>
      <c r="O593" s="193">
        <f t="shared" si="40"/>
        <v>274.28571428571428</v>
      </c>
    </row>
    <row r="594" spans="1:15" x14ac:dyDescent="0.2">
      <c r="A594" s="189">
        <f>IF('Daily Series'!B598=0,NA(),'Daily Series'!B598)</f>
        <v>44879</v>
      </c>
      <c r="B594" s="190">
        <f>IF(ISERROR(A594),NA(),'Daily Series'!E598)</f>
        <v>13502</v>
      </c>
      <c r="C594" s="193">
        <f t="shared" si="38"/>
        <v>13480</v>
      </c>
      <c r="E594" s="189" t="e">
        <f>IF('Weekly Series'!B594=0,NA(),'Weekly Series'!B594)</f>
        <v>#N/A</v>
      </c>
      <c r="F594" s="193" t="e">
        <f>IF(ISERROR($E594),NA(),'Weekly Series'!C594)</f>
        <v>#N/A</v>
      </c>
      <c r="G594" s="193" t="e">
        <f>IF(ISERROR($E594),NA(),'Weekly Series'!D594)</f>
        <v>#N/A</v>
      </c>
      <c r="H594" s="193" t="e">
        <f>IF(ISERROR($E594),NA(),'Weekly Series'!E594)</f>
        <v>#N/A</v>
      </c>
      <c r="J594" s="190">
        <f>IF(ISERROR(A594),NA(),'Daily Series'!P598)</f>
        <v>644</v>
      </c>
      <c r="K594" s="190">
        <f>IF(ISERROR(A594),NA(),'Daily Series'!Q598)</f>
        <v>289</v>
      </c>
      <c r="L594" s="190">
        <f>IF(ISERROR(A594),NA(),'Daily Series'!R598)</f>
        <v>238</v>
      </c>
      <c r="M594" s="193">
        <f t="shared" si="39"/>
        <v>786.14285714285711</v>
      </c>
      <c r="N594" s="193">
        <f t="shared" si="37"/>
        <v>340.14285714285717</v>
      </c>
      <c r="O594" s="193">
        <f t="shared" si="40"/>
        <v>272.71428571428572</v>
      </c>
    </row>
    <row r="595" spans="1:15" x14ac:dyDescent="0.2">
      <c r="A595" s="189">
        <f>IF('Daily Series'!B599=0,NA(),'Daily Series'!B599)</f>
        <v>44880</v>
      </c>
      <c r="B595" s="190">
        <f>IF(ISERROR(A595),NA(),'Daily Series'!E599)</f>
        <v>13605</v>
      </c>
      <c r="C595" s="193">
        <f t="shared" si="38"/>
        <v>13475.285714285714</v>
      </c>
      <c r="E595" s="189" t="e">
        <f>IF('Weekly Series'!B595=0,NA(),'Weekly Series'!B595)</f>
        <v>#N/A</v>
      </c>
      <c r="F595" s="193" t="e">
        <f>IF(ISERROR($E595),NA(),'Weekly Series'!C595)</f>
        <v>#N/A</v>
      </c>
      <c r="G595" s="193" t="e">
        <f>IF(ISERROR($E595),NA(),'Weekly Series'!D595)</f>
        <v>#N/A</v>
      </c>
      <c r="H595" s="193" t="e">
        <f>IF(ISERROR($E595),NA(),'Weekly Series'!E595)</f>
        <v>#N/A</v>
      </c>
      <c r="J595" s="190">
        <f>IF(ISERROR(A595),NA(),'Daily Series'!P599)</f>
        <v>888</v>
      </c>
      <c r="K595" s="190">
        <f>IF(ISERROR(A595),NA(),'Daily Series'!Q599)</f>
        <v>416</v>
      </c>
      <c r="L595" s="190">
        <f>IF(ISERROR(A595),NA(),'Daily Series'!R599)</f>
        <v>359</v>
      </c>
      <c r="M595" s="193">
        <f t="shared" si="39"/>
        <v>783.57142857142856</v>
      </c>
      <c r="N595" s="193">
        <f t="shared" si="37"/>
        <v>340.85714285714283</v>
      </c>
      <c r="O595" s="193">
        <f t="shared" si="40"/>
        <v>276.85714285714283</v>
      </c>
    </row>
    <row r="596" spans="1:15" x14ac:dyDescent="0.2">
      <c r="A596" s="189">
        <f>IF('Daily Series'!B600=0,NA(),'Daily Series'!B600)</f>
        <v>44881</v>
      </c>
      <c r="B596" s="190">
        <f>IF(ISERROR(A596),NA(),'Daily Series'!E600)</f>
        <v>13505</v>
      </c>
      <c r="C596" s="193">
        <f t="shared" si="38"/>
        <v>13436.571428571429</v>
      </c>
      <c r="E596" s="189" t="e">
        <f>IF('Weekly Series'!B596=0,NA(),'Weekly Series'!B596)</f>
        <v>#N/A</v>
      </c>
      <c r="F596" s="193" t="e">
        <f>IF(ISERROR($E596),NA(),'Weekly Series'!C596)</f>
        <v>#N/A</v>
      </c>
      <c r="G596" s="193" t="e">
        <f>IF(ISERROR($E596),NA(),'Weekly Series'!D596)</f>
        <v>#N/A</v>
      </c>
      <c r="H596" s="193" t="e">
        <f>IF(ISERROR($E596),NA(),'Weekly Series'!E596)</f>
        <v>#N/A</v>
      </c>
      <c r="J596" s="190">
        <f>IF(ISERROR(A596),NA(),'Daily Series'!P600)</f>
        <v>988</v>
      </c>
      <c r="K596" s="190">
        <f>IF(ISERROR(A596),NA(),'Daily Series'!Q600)</f>
        <v>455</v>
      </c>
      <c r="L596" s="190">
        <f>IF(ISERROR(A596),NA(),'Daily Series'!R600)</f>
        <v>344</v>
      </c>
      <c r="M596" s="193">
        <f t="shared" si="39"/>
        <v>775.42857142857144</v>
      </c>
      <c r="N596" s="193">
        <f t="shared" si="37"/>
        <v>346.28571428571428</v>
      </c>
      <c r="O596" s="193">
        <f t="shared" si="40"/>
        <v>274</v>
      </c>
    </row>
    <row r="597" spans="1:15" x14ac:dyDescent="0.2">
      <c r="A597" s="189">
        <f>IF('Daily Series'!B601=0,NA(),'Daily Series'!B601)</f>
        <v>44882</v>
      </c>
      <c r="B597" s="190">
        <f>IF(ISERROR(A597),NA(),'Daily Series'!E601)</f>
        <v>13679</v>
      </c>
      <c r="C597" s="193">
        <f t="shared" si="38"/>
        <v>13444.714285714286</v>
      </c>
      <c r="E597" s="189" t="e">
        <f>IF('Weekly Series'!B597=0,NA(),'Weekly Series'!B597)</f>
        <v>#N/A</v>
      </c>
      <c r="F597" s="193" t="e">
        <f>IF(ISERROR($E597),NA(),'Weekly Series'!C597)</f>
        <v>#N/A</v>
      </c>
      <c r="G597" s="193" t="e">
        <f>IF(ISERROR($E597),NA(),'Weekly Series'!D597)</f>
        <v>#N/A</v>
      </c>
      <c r="H597" s="193" t="e">
        <f>IF(ISERROR($E597),NA(),'Weekly Series'!E597)</f>
        <v>#N/A</v>
      </c>
      <c r="J597" s="190">
        <f>IF(ISERROR(A597),NA(),'Daily Series'!P601)</f>
        <v>944</v>
      </c>
      <c r="K597" s="190">
        <f>IF(ISERROR(A597),NA(),'Daily Series'!Q601)</f>
        <v>444</v>
      </c>
      <c r="L597" s="190">
        <f>IF(ISERROR(A597),NA(),'Daily Series'!R601)</f>
        <v>354</v>
      </c>
      <c r="M597" s="193">
        <f t="shared" si="39"/>
        <v>771.71428571428567</v>
      </c>
      <c r="N597" s="193">
        <f t="shared" si="37"/>
        <v>344.28571428571428</v>
      </c>
      <c r="O597" s="193">
        <f t="shared" si="40"/>
        <v>272.57142857142856</v>
      </c>
    </row>
    <row r="598" spans="1:15" x14ac:dyDescent="0.2">
      <c r="A598" s="189">
        <f>IF('Daily Series'!B602=0,NA(),'Daily Series'!B602)</f>
        <v>44883</v>
      </c>
      <c r="B598" s="190">
        <f>IF(ISERROR(A598),NA(),'Daily Series'!E602)</f>
        <v>13480</v>
      </c>
      <c r="C598" s="193">
        <f t="shared" si="38"/>
        <v>13435.285714285714</v>
      </c>
      <c r="E598" s="189" t="e">
        <f>IF('Weekly Series'!B598=0,NA(),'Weekly Series'!B598)</f>
        <v>#N/A</v>
      </c>
      <c r="F598" s="193" t="e">
        <f>IF(ISERROR($E598),NA(),'Weekly Series'!C598)</f>
        <v>#N/A</v>
      </c>
      <c r="G598" s="193" t="e">
        <f>IF(ISERROR($E598),NA(),'Weekly Series'!D598)</f>
        <v>#N/A</v>
      </c>
      <c r="H598" s="193" t="e">
        <f>IF(ISERROR($E598),NA(),'Weekly Series'!E598)</f>
        <v>#N/A</v>
      </c>
      <c r="J598" s="190">
        <f>IF(ISERROR(A598),NA(),'Daily Series'!P602)</f>
        <v>934</v>
      </c>
      <c r="K598" s="190">
        <f>IF(ISERROR(A598),NA(),'Daily Series'!Q602)</f>
        <v>408</v>
      </c>
      <c r="L598" s="190">
        <f>IF(ISERROR(A598),NA(),'Daily Series'!R602)</f>
        <v>340</v>
      </c>
      <c r="M598" s="193">
        <f t="shared" si="39"/>
        <v>766</v>
      </c>
      <c r="N598" s="193">
        <f t="shared" si="37"/>
        <v>344.57142857142856</v>
      </c>
      <c r="O598" s="193">
        <f t="shared" si="40"/>
        <v>273.28571428571428</v>
      </c>
    </row>
    <row r="599" spans="1:15" x14ac:dyDescent="0.2">
      <c r="A599" s="189">
        <f>IF('Daily Series'!B603=0,NA(),'Daily Series'!B603)</f>
        <v>44884</v>
      </c>
      <c r="B599" s="190">
        <f>IF(ISERROR(A599),NA(),'Daily Series'!E603)</f>
        <v>13335</v>
      </c>
      <c r="C599" s="193">
        <f t="shared" si="38"/>
        <v>13462.142857142857</v>
      </c>
      <c r="E599" s="189" t="e">
        <f>IF('Weekly Series'!B599=0,NA(),'Weekly Series'!B599)</f>
        <v>#N/A</v>
      </c>
      <c r="F599" s="193" t="e">
        <f>IF(ISERROR($E599),NA(),'Weekly Series'!C599)</f>
        <v>#N/A</v>
      </c>
      <c r="G599" s="193" t="e">
        <f>IF(ISERROR($E599),NA(),'Weekly Series'!D599)</f>
        <v>#N/A</v>
      </c>
      <c r="H599" s="193" t="e">
        <f>IF(ISERROR($E599),NA(),'Weekly Series'!E599)</f>
        <v>#N/A</v>
      </c>
      <c r="J599" s="190">
        <f>IF(ISERROR(A599),NA(),'Daily Series'!P603)</f>
        <v>579</v>
      </c>
      <c r="K599" s="190">
        <f>IF(ISERROR(A599),NA(),'Daily Series'!Q603)</f>
        <v>250</v>
      </c>
      <c r="L599" s="190">
        <f>IF(ISERROR(A599),NA(),'Daily Series'!R603)</f>
        <v>179</v>
      </c>
      <c r="M599" s="193">
        <f t="shared" si="39"/>
        <v>755</v>
      </c>
      <c r="N599" s="193">
        <f t="shared" si="37"/>
        <v>343.57142857142856</v>
      </c>
      <c r="O599" s="193">
        <f t="shared" si="40"/>
        <v>272.28571428571428</v>
      </c>
    </row>
    <row r="600" spans="1:15" x14ac:dyDescent="0.2">
      <c r="A600" s="189">
        <f>IF('Daily Series'!B604=0,NA(),'Daily Series'!B604)</f>
        <v>44885</v>
      </c>
      <c r="B600" s="190">
        <f>IF(ISERROR(A600),NA(),'Daily Series'!E604)</f>
        <v>13515</v>
      </c>
      <c r="C600" s="193">
        <f t="shared" si="38"/>
        <v>13517.285714285714</v>
      </c>
      <c r="E600" s="189" t="e">
        <f>IF('Weekly Series'!B600=0,NA(),'Weekly Series'!B600)</f>
        <v>#N/A</v>
      </c>
      <c r="F600" s="193" t="e">
        <f>IF(ISERROR($E600),NA(),'Weekly Series'!C600)</f>
        <v>#N/A</v>
      </c>
      <c r="G600" s="193" t="e">
        <f>IF(ISERROR($E600),NA(),'Weekly Series'!D600)</f>
        <v>#N/A</v>
      </c>
      <c r="H600" s="193" t="e">
        <f>IF(ISERROR($E600),NA(),'Weekly Series'!E600)</f>
        <v>#N/A</v>
      </c>
      <c r="J600" s="190">
        <f>IF(ISERROR(A600),NA(),'Daily Series'!P604)</f>
        <v>346</v>
      </c>
      <c r="K600" s="190">
        <f>IF(ISERROR(A600),NA(),'Daily Series'!Q604)</f>
        <v>148</v>
      </c>
      <c r="L600" s="190">
        <f>IF(ISERROR(A600),NA(),'Daily Series'!R604)</f>
        <v>95</v>
      </c>
      <c r="M600" s="193">
        <f t="shared" si="39"/>
        <v>760.42857142857144</v>
      </c>
      <c r="N600" s="193">
        <f t="shared" si="37"/>
        <v>344.28571428571428</v>
      </c>
      <c r="O600" s="193">
        <f t="shared" si="40"/>
        <v>272.71428571428572</v>
      </c>
    </row>
    <row r="601" spans="1:15" x14ac:dyDescent="0.2">
      <c r="A601" s="189">
        <f>IF('Daily Series'!B605=0,NA(),'Daily Series'!B605)</f>
        <v>44886</v>
      </c>
      <c r="B601" s="190">
        <f>IF(ISERROR(A601),NA(),'Daily Series'!E605)</f>
        <v>13473</v>
      </c>
      <c r="C601" s="193">
        <f t="shared" si="38"/>
        <v>13513.142857142857</v>
      </c>
      <c r="E601" s="189" t="e">
        <f>IF('Weekly Series'!B601=0,NA(),'Weekly Series'!B601)</f>
        <v>#N/A</v>
      </c>
      <c r="F601" s="193" t="e">
        <f>IF(ISERROR($E601),NA(),'Weekly Series'!C601)</f>
        <v>#N/A</v>
      </c>
      <c r="G601" s="193" t="e">
        <f>IF(ISERROR($E601),NA(),'Weekly Series'!D601)</f>
        <v>#N/A</v>
      </c>
      <c r="H601" s="193" t="e">
        <f>IF(ISERROR($E601),NA(),'Weekly Series'!E601)</f>
        <v>#N/A</v>
      </c>
      <c r="J601" s="190">
        <f>IF(ISERROR(A601),NA(),'Daily Series'!P605)</f>
        <v>700</v>
      </c>
      <c r="K601" s="190">
        <f>IF(ISERROR(A601),NA(),'Daily Series'!Q605)</f>
        <v>254</v>
      </c>
      <c r="L601" s="190">
        <f>IF(ISERROR(A601),NA(),'Daily Series'!R605)</f>
        <v>257</v>
      </c>
      <c r="M601" s="193">
        <f t="shared" si="39"/>
        <v>768.42857142857144</v>
      </c>
      <c r="N601" s="193">
        <f t="shared" ref="N601:N664" si="41">AVERAGE(K595:K601)</f>
        <v>339.28571428571428</v>
      </c>
      <c r="O601" s="193">
        <f t="shared" si="40"/>
        <v>275.42857142857144</v>
      </c>
    </row>
    <row r="602" spans="1:15" x14ac:dyDescent="0.2">
      <c r="A602" s="189">
        <f>IF('Daily Series'!B606=0,NA(),'Daily Series'!B606)</f>
        <v>44887</v>
      </c>
      <c r="B602" s="190">
        <f>IF(ISERROR(A602),NA(),'Daily Series'!E606)</f>
        <v>13436</v>
      </c>
      <c r="C602" s="193">
        <f t="shared" si="38"/>
        <v>13489</v>
      </c>
      <c r="E602" s="189" t="e">
        <f>IF('Weekly Series'!B602=0,NA(),'Weekly Series'!B602)</f>
        <v>#N/A</v>
      </c>
      <c r="F602" s="193" t="e">
        <f>IF(ISERROR($E602),NA(),'Weekly Series'!C602)</f>
        <v>#N/A</v>
      </c>
      <c r="G602" s="193" t="e">
        <f>IF(ISERROR($E602),NA(),'Weekly Series'!D602)</f>
        <v>#N/A</v>
      </c>
      <c r="H602" s="193" t="e">
        <f>IF(ISERROR($E602),NA(),'Weekly Series'!E602)</f>
        <v>#N/A</v>
      </c>
      <c r="J602" s="190">
        <f>IF(ISERROR(A602),NA(),'Daily Series'!P606)</f>
        <v>958</v>
      </c>
      <c r="K602" s="190">
        <f>IF(ISERROR(A602),NA(),'Daily Series'!Q606)</f>
        <v>386</v>
      </c>
      <c r="L602" s="190">
        <f>IF(ISERROR(A602),NA(),'Daily Series'!R606)</f>
        <v>346</v>
      </c>
      <c r="M602" s="193">
        <f t="shared" si="39"/>
        <v>778.42857142857144</v>
      </c>
      <c r="N602" s="193">
        <f t="shared" si="41"/>
        <v>335</v>
      </c>
      <c r="O602" s="193">
        <f t="shared" si="40"/>
        <v>273.57142857142856</v>
      </c>
    </row>
    <row r="603" spans="1:15" x14ac:dyDescent="0.2">
      <c r="A603" s="189">
        <f>IF('Daily Series'!B607=0,NA(),'Daily Series'!B607)</f>
        <v>44888</v>
      </c>
      <c r="B603" s="190">
        <f>IF(ISERROR(A603),NA(),'Daily Series'!E607)</f>
        <v>13378</v>
      </c>
      <c r="C603" s="193">
        <f t="shared" si="38"/>
        <v>13470.857142857143</v>
      </c>
      <c r="E603" s="189" t="e">
        <f>IF('Weekly Series'!B603=0,NA(),'Weekly Series'!B603)</f>
        <v>#N/A</v>
      </c>
      <c r="F603" s="193" t="e">
        <f>IF(ISERROR($E603),NA(),'Weekly Series'!C603)</f>
        <v>#N/A</v>
      </c>
      <c r="G603" s="193" t="e">
        <f>IF(ISERROR($E603),NA(),'Weekly Series'!D603)</f>
        <v>#N/A</v>
      </c>
      <c r="H603" s="193" t="e">
        <f>IF(ISERROR($E603),NA(),'Weekly Series'!E603)</f>
        <v>#N/A</v>
      </c>
      <c r="J603" s="190">
        <f>IF(ISERROR(A603),NA(),'Daily Series'!P607)</f>
        <v>915</v>
      </c>
      <c r="K603" s="190">
        <f>IF(ISERROR(A603),NA(),'Daily Series'!Q607)</f>
        <v>415</v>
      </c>
      <c r="L603" s="190">
        <f>IF(ISERROR(A603),NA(),'Daily Series'!R607)</f>
        <v>364</v>
      </c>
      <c r="M603" s="193">
        <f t="shared" si="39"/>
        <v>768</v>
      </c>
      <c r="N603" s="193">
        <f t="shared" si="41"/>
        <v>329.28571428571428</v>
      </c>
      <c r="O603" s="193">
        <f t="shared" si="40"/>
        <v>276.42857142857144</v>
      </c>
    </row>
    <row r="604" spans="1:15" x14ac:dyDescent="0.2">
      <c r="A604" s="189">
        <f>IF('Daily Series'!B608=0,NA(),'Daily Series'!B608)</f>
        <v>44889</v>
      </c>
      <c r="B604" s="190">
        <f>IF(ISERROR(A604),NA(),'Daily Series'!E608)</f>
        <v>13510</v>
      </c>
      <c r="C604" s="193">
        <f t="shared" si="38"/>
        <v>13446.714285714286</v>
      </c>
      <c r="E604" s="189" t="e">
        <f>IF('Weekly Series'!B604=0,NA(),'Weekly Series'!B604)</f>
        <v>#N/A</v>
      </c>
      <c r="F604" s="193" t="e">
        <f>IF(ISERROR($E604),NA(),'Weekly Series'!C604)</f>
        <v>#N/A</v>
      </c>
      <c r="G604" s="193" t="e">
        <f>IF(ISERROR($E604),NA(),'Weekly Series'!D604)</f>
        <v>#N/A</v>
      </c>
      <c r="H604" s="193" t="e">
        <f>IF(ISERROR($E604),NA(),'Weekly Series'!E604)</f>
        <v>#N/A</v>
      </c>
      <c r="J604" s="190">
        <f>IF(ISERROR(A604),NA(),'Daily Series'!P608)</f>
        <v>938</v>
      </c>
      <c r="K604" s="190">
        <f>IF(ISERROR(A604),NA(),'Daily Series'!Q608)</f>
        <v>421</v>
      </c>
      <c r="L604" s="190">
        <f>IF(ISERROR(A604),NA(),'Daily Series'!R608)</f>
        <v>326</v>
      </c>
      <c r="M604" s="193">
        <f t="shared" si="39"/>
        <v>767.14285714285711</v>
      </c>
      <c r="N604" s="193">
        <f t="shared" si="41"/>
        <v>326</v>
      </c>
      <c r="O604" s="193">
        <f t="shared" si="40"/>
        <v>272.42857142857144</v>
      </c>
    </row>
    <row r="605" spans="1:15" x14ac:dyDescent="0.2">
      <c r="A605" s="189">
        <f>IF('Daily Series'!B609=0,NA(),'Daily Series'!B609)</f>
        <v>44890</v>
      </c>
      <c r="B605" s="190">
        <f>IF(ISERROR(A605),NA(),'Daily Series'!E609)</f>
        <v>13509</v>
      </c>
      <c r="C605" s="193">
        <f t="shared" si="38"/>
        <v>13450.857142857143</v>
      </c>
      <c r="E605" s="189" t="e">
        <f>IF('Weekly Series'!B605=0,NA(),'Weekly Series'!B605)</f>
        <v>#N/A</v>
      </c>
      <c r="F605" s="193" t="e">
        <f>IF(ISERROR($E605),NA(),'Weekly Series'!C605)</f>
        <v>#N/A</v>
      </c>
      <c r="G605" s="193" t="e">
        <f>IF(ISERROR($E605),NA(),'Weekly Series'!D605)</f>
        <v>#N/A</v>
      </c>
      <c r="H605" s="193" t="e">
        <f>IF(ISERROR($E605),NA(),'Weekly Series'!E605)</f>
        <v>#N/A</v>
      </c>
      <c r="J605" s="190">
        <f>IF(ISERROR(A605),NA(),'Daily Series'!P609)</f>
        <v>1032</v>
      </c>
      <c r="K605" s="190">
        <f>IF(ISERROR(A605),NA(),'Daily Series'!Q609)</f>
        <v>402</v>
      </c>
      <c r="L605" s="190">
        <f>IF(ISERROR(A605),NA(),'Daily Series'!R609)</f>
        <v>356</v>
      </c>
      <c r="M605" s="193">
        <f t="shared" si="39"/>
        <v>781.14285714285711</v>
      </c>
      <c r="N605" s="193">
        <f t="shared" si="41"/>
        <v>325.14285714285717</v>
      </c>
      <c r="O605" s="193">
        <f t="shared" si="40"/>
        <v>274.71428571428572</v>
      </c>
    </row>
    <row r="606" spans="1:15" x14ac:dyDescent="0.2">
      <c r="A606" s="189">
        <f>IF('Daily Series'!B610=0,NA(),'Daily Series'!B610)</f>
        <v>44891</v>
      </c>
      <c r="B606" s="190">
        <f>IF(ISERROR(A606),NA(),'Daily Series'!E610)</f>
        <v>13046</v>
      </c>
      <c r="C606" s="193">
        <f t="shared" si="38"/>
        <v>13409.571428571429</v>
      </c>
      <c r="E606" s="189" t="e">
        <f>IF('Weekly Series'!B606=0,NA(),'Weekly Series'!B606)</f>
        <v>#N/A</v>
      </c>
      <c r="F606" s="193" t="e">
        <f>IF(ISERROR($E606),NA(),'Weekly Series'!C606)</f>
        <v>#N/A</v>
      </c>
      <c r="G606" s="193" t="e">
        <f>IF(ISERROR($E606),NA(),'Weekly Series'!D606)</f>
        <v>#N/A</v>
      </c>
      <c r="H606" s="193" t="e">
        <f>IF(ISERROR($E606),NA(),'Weekly Series'!E606)</f>
        <v>#N/A</v>
      </c>
      <c r="J606" s="190">
        <f>IF(ISERROR(A606),NA(),'Daily Series'!P610)</f>
        <v>555</v>
      </c>
      <c r="K606" s="190">
        <f>IF(ISERROR(A606),NA(),'Daily Series'!Q610)</f>
        <v>236</v>
      </c>
      <c r="L606" s="190">
        <f>IF(ISERROR(A606),NA(),'Daily Series'!R610)</f>
        <v>186</v>
      </c>
      <c r="M606" s="193">
        <f t="shared" si="39"/>
        <v>777.71428571428567</v>
      </c>
      <c r="N606" s="193">
        <f t="shared" si="41"/>
        <v>323.14285714285717</v>
      </c>
      <c r="O606" s="193">
        <f t="shared" si="40"/>
        <v>275.71428571428572</v>
      </c>
    </row>
    <row r="607" spans="1:15" x14ac:dyDescent="0.2">
      <c r="A607" s="189">
        <f>IF('Daily Series'!B611=0,NA(),'Daily Series'!B611)</f>
        <v>44892</v>
      </c>
      <c r="B607" s="190">
        <f>IF(ISERROR(A607),NA(),'Daily Series'!E611)</f>
        <v>13351</v>
      </c>
      <c r="C607" s="193">
        <f t="shared" si="38"/>
        <v>13386.142857142857</v>
      </c>
      <c r="E607" s="189" t="e">
        <f>IF('Weekly Series'!B607=0,NA(),'Weekly Series'!B607)</f>
        <v>#N/A</v>
      </c>
      <c r="F607" s="193" t="e">
        <f>IF(ISERROR($E607),NA(),'Weekly Series'!C607)</f>
        <v>#N/A</v>
      </c>
      <c r="G607" s="193" t="e">
        <f>IF(ISERROR($E607),NA(),'Weekly Series'!D607)</f>
        <v>#N/A</v>
      </c>
      <c r="H607" s="193" t="e">
        <f>IF(ISERROR($E607),NA(),'Weekly Series'!E607)</f>
        <v>#N/A</v>
      </c>
      <c r="J607" s="190">
        <f>IF(ISERROR(A607),NA(),'Daily Series'!P611)</f>
        <v>342</v>
      </c>
      <c r="K607" s="190">
        <f>IF(ISERROR(A607),NA(),'Daily Series'!Q611)</f>
        <v>148</v>
      </c>
      <c r="L607" s="190">
        <f>IF(ISERROR(A607),NA(),'Daily Series'!R611)</f>
        <v>102</v>
      </c>
      <c r="M607" s="193">
        <f t="shared" si="39"/>
        <v>777.14285714285711</v>
      </c>
      <c r="N607" s="193">
        <f t="shared" si="41"/>
        <v>323.14285714285717</v>
      </c>
      <c r="O607" s="193">
        <f t="shared" si="40"/>
        <v>276.71428571428572</v>
      </c>
    </row>
    <row r="608" spans="1:15" x14ac:dyDescent="0.2">
      <c r="A608" s="189">
        <f>IF('Daily Series'!B612=0,NA(),'Daily Series'!B612)</f>
        <v>44893</v>
      </c>
      <c r="B608" s="190">
        <f>IF(ISERROR(A608),NA(),'Daily Series'!E612)</f>
        <v>13541</v>
      </c>
      <c r="C608" s="193">
        <f t="shared" si="38"/>
        <v>13395.857142857143</v>
      </c>
      <c r="E608" s="189" t="e">
        <f>IF('Weekly Series'!B608=0,NA(),'Weekly Series'!B608)</f>
        <v>#N/A</v>
      </c>
      <c r="F608" s="193" t="e">
        <f>IF(ISERROR($E608),NA(),'Weekly Series'!C608)</f>
        <v>#N/A</v>
      </c>
      <c r="G608" s="193" t="e">
        <f>IF(ISERROR($E608),NA(),'Weekly Series'!D608)</f>
        <v>#N/A</v>
      </c>
      <c r="H608" s="193" t="e">
        <f>IF(ISERROR($E608),NA(),'Weekly Series'!E608)</f>
        <v>#N/A</v>
      </c>
      <c r="J608" s="190">
        <f>IF(ISERROR(A608),NA(),'Daily Series'!P612)</f>
        <v>657</v>
      </c>
      <c r="K608" s="190">
        <f>IF(ISERROR(A608),NA(),'Daily Series'!Q612)</f>
        <v>249</v>
      </c>
      <c r="L608" s="190">
        <f>IF(ISERROR(A608),NA(),'Daily Series'!R612)</f>
        <v>245</v>
      </c>
      <c r="M608" s="193">
        <f t="shared" si="39"/>
        <v>771</v>
      </c>
      <c r="N608" s="193">
        <f t="shared" si="41"/>
        <v>322.42857142857144</v>
      </c>
      <c r="O608" s="193">
        <f t="shared" si="40"/>
        <v>275</v>
      </c>
    </row>
    <row r="609" spans="1:15" x14ac:dyDescent="0.2">
      <c r="A609" s="189">
        <f>IF('Daily Series'!B613=0,NA(),'Daily Series'!B613)</f>
        <v>44894</v>
      </c>
      <c r="B609" s="190">
        <f>IF(ISERROR(A609),NA(),'Daily Series'!E613)</f>
        <v>13659</v>
      </c>
      <c r="C609" s="193">
        <f t="shared" si="38"/>
        <v>13427.714285714286</v>
      </c>
      <c r="E609" s="189" t="e">
        <f>IF('Weekly Series'!B609=0,NA(),'Weekly Series'!B609)</f>
        <v>#N/A</v>
      </c>
      <c r="F609" s="193" t="e">
        <f>IF(ISERROR($E609),NA(),'Weekly Series'!C609)</f>
        <v>#N/A</v>
      </c>
      <c r="G609" s="193" t="e">
        <f>IF(ISERROR($E609),NA(),'Weekly Series'!D609)</f>
        <v>#N/A</v>
      </c>
      <c r="H609" s="193" t="e">
        <f>IF(ISERROR($E609),NA(),'Weekly Series'!E609)</f>
        <v>#N/A</v>
      </c>
      <c r="J609" s="190">
        <f>IF(ISERROR(A609),NA(),'Daily Series'!P613)</f>
        <v>952</v>
      </c>
      <c r="K609" s="190">
        <f>IF(ISERROR(A609),NA(),'Daily Series'!Q613)</f>
        <v>372</v>
      </c>
      <c r="L609" s="190">
        <f>IF(ISERROR(A609),NA(),'Daily Series'!R613)</f>
        <v>341</v>
      </c>
      <c r="M609" s="193">
        <f t="shared" si="39"/>
        <v>770.14285714285711</v>
      </c>
      <c r="N609" s="193">
        <f t="shared" si="41"/>
        <v>320.42857142857144</v>
      </c>
      <c r="O609" s="193">
        <f t="shared" si="40"/>
        <v>274.28571428571428</v>
      </c>
    </row>
    <row r="610" spans="1:15" x14ac:dyDescent="0.2">
      <c r="A610" s="189">
        <f>IF('Daily Series'!B614=0,NA(),'Daily Series'!B614)</f>
        <v>44895</v>
      </c>
      <c r="B610" s="190">
        <f>IF(ISERROR(A610),NA(),'Daily Series'!E614)</f>
        <v>13687</v>
      </c>
      <c r="C610" s="193">
        <f t="shared" si="38"/>
        <v>13471.857142857143</v>
      </c>
      <c r="E610" s="189" t="e">
        <f>IF('Weekly Series'!B610=0,NA(),'Weekly Series'!B610)</f>
        <v>#N/A</v>
      </c>
      <c r="F610" s="193" t="e">
        <f>IF(ISERROR($E610),NA(),'Weekly Series'!C610)</f>
        <v>#N/A</v>
      </c>
      <c r="G610" s="193" t="e">
        <f>IF(ISERROR($E610),NA(),'Weekly Series'!D610)</f>
        <v>#N/A</v>
      </c>
      <c r="H610" s="193" t="e">
        <f>IF(ISERROR($E610),NA(),'Weekly Series'!E610)</f>
        <v>#N/A</v>
      </c>
      <c r="J610" s="190">
        <f>IF(ISERROR(A610),NA(),'Daily Series'!P614)</f>
        <v>953</v>
      </c>
      <c r="K610" s="190">
        <f>IF(ISERROR(A610),NA(),'Daily Series'!Q614)</f>
        <v>420</v>
      </c>
      <c r="L610" s="190">
        <f>IF(ISERROR(A610),NA(),'Daily Series'!R614)</f>
        <v>344</v>
      </c>
      <c r="M610" s="193">
        <f t="shared" si="39"/>
        <v>775.57142857142856</v>
      </c>
      <c r="N610" s="193">
        <f t="shared" si="41"/>
        <v>321.14285714285717</v>
      </c>
      <c r="O610" s="193">
        <f t="shared" si="40"/>
        <v>271.42857142857144</v>
      </c>
    </row>
    <row r="611" spans="1:15" x14ac:dyDescent="0.2">
      <c r="A611" s="189">
        <f>IF('Daily Series'!B615=0,NA(),'Daily Series'!B615)</f>
        <v>44896</v>
      </c>
      <c r="B611" s="190">
        <f>IF(ISERROR(A611),NA(),'Daily Series'!E615)</f>
        <v>14019</v>
      </c>
      <c r="C611" s="193">
        <f t="shared" si="38"/>
        <v>13544.571428571429</v>
      </c>
      <c r="E611" s="189" t="e">
        <f>IF('Weekly Series'!B611=0,NA(),'Weekly Series'!B611)</f>
        <v>#N/A</v>
      </c>
      <c r="F611" s="193" t="e">
        <f>IF(ISERROR($E611),NA(),'Weekly Series'!C611)</f>
        <v>#N/A</v>
      </c>
      <c r="G611" s="193" t="e">
        <f>IF(ISERROR($E611),NA(),'Weekly Series'!D611)</f>
        <v>#N/A</v>
      </c>
      <c r="H611" s="193" t="e">
        <f>IF(ISERROR($E611),NA(),'Weekly Series'!E611)</f>
        <v>#N/A</v>
      </c>
      <c r="J611" s="190">
        <f>IF(ISERROR(A611),NA(),'Daily Series'!P615)</f>
        <v>938</v>
      </c>
      <c r="K611" s="190">
        <f>IF(ISERROR(A611),NA(),'Daily Series'!Q615)</f>
        <v>435</v>
      </c>
      <c r="L611" s="190">
        <f>IF(ISERROR(A611),NA(),'Daily Series'!R615)</f>
        <v>355</v>
      </c>
      <c r="M611" s="193">
        <f t="shared" si="39"/>
        <v>775.57142857142856</v>
      </c>
      <c r="N611" s="193">
        <f t="shared" si="41"/>
        <v>323.14285714285717</v>
      </c>
      <c r="O611" s="193">
        <f t="shared" si="40"/>
        <v>275.57142857142856</v>
      </c>
    </row>
    <row r="612" spans="1:15" x14ac:dyDescent="0.2">
      <c r="A612" s="189">
        <f>IF('Daily Series'!B616=0,NA(),'Daily Series'!B616)</f>
        <v>44897</v>
      </c>
      <c r="B612" s="190">
        <f>IF(ISERROR(A612),NA(),'Daily Series'!E616)</f>
        <v>13771</v>
      </c>
      <c r="C612" s="193">
        <f t="shared" si="38"/>
        <v>13582</v>
      </c>
      <c r="E612" s="189" t="e">
        <f>IF('Weekly Series'!B612=0,NA(),'Weekly Series'!B612)</f>
        <v>#N/A</v>
      </c>
      <c r="F612" s="193" t="e">
        <f>IF(ISERROR($E612),NA(),'Weekly Series'!C612)</f>
        <v>#N/A</v>
      </c>
      <c r="G612" s="193" t="e">
        <f>IF(ISERROR($E612),NA(),'Weekly Series'!D612)</f>
        <v>#N/A</v>
      </c>
      <c r="H612" s="193" t="e">
        <f>IF(ISERROR($E612),NA(),'Weekly Series'!E612)</f>
        <v>#N/A</v>
      </c>
      <c r="J612" s="190">
        <f>IF(ISERROR(A612),NA(),'Daily Series'!P616)</f>
        <v>951</v>
      </c>
      <c r="K612" s="190">
        <f>IF(ISERROR(A612),NA(),'Daily Series'!Q616)</f>
        <v>413</v>
      </c>
      <c r="L612" s="190">
        <f>IF(ISERROR(A612),NA(),'Daily Series'!R616)</f>
        <v>317</v>
      </c>
      <c r="M612" s="193">
        <f t="shared" si="39"/>
        <v>764</v>
      </c>
      <c r="N612" s="193">
        <f t="shared" si="41"/>
        <v>324.71428571428572</v>
      </c>
      <c r="O612" s="193">
        <f t="shared" si="40"/>
        <v>270</v>
      </c>
    </row>
    <row r="613" spans="1:15" x14ac:dyDescent="0.2">
      <c r="A613" s="189">
        <f>IF('Daily Series'!B617=0,NA(),'Daily Series'!B617)</f>
        <v>44898</v>
      </c>
      <c r="B613" s="190">
        <f>IF(ISERROR(A613),NA(),'Daily Series'!E617)</f>
        <v>13620</v>
      </c>
      <c r="C613" s="193">
        <f t="shared" si="38"/>
        <v>13664</v>
      </c>
      <c r="E613" s="189" t="e">
        <f>IF('Weekly Series'!B613=0,NA(),'Weekly Series'!B613)</f>
        <v>#N/A</v>
      </c>
      <c r="F613" s="193" t="e">
        <f>IF(ISERROR($E613),NA(),'Weekly Series'!C613)</f>
        <v>#N/A</v>
      </c>
      <c r="G613" s="193" t="e">
        <f>IF(ISERROR($E613),NA(),'Weekly Series'!D613)</f>
        <v>#N/A</v>
      </c>
      <c r="H613" s="193" t="e">
        <f>IF(ISERROR($E613),NA(),'Weekly Series'!E613)</f>
        <v>#N/A</v>
      </c>
      <c r="J613" s="190">
        <f>IF(ISERROR(A613),NA(),'Daily Series'!P617)</f>
        <v>584</v>
      </c>
      <c r="K613" s="190">
        <f>IF(ISERROR(A613),NA(),'Daily Series'!Q617)</f>
        <v>230</v>
      </c>
      <c r="L613" s="190">
        <f>IF(ISERROR(A613),NA(),'Daily Series'!R617)</f>
        <v>170</v>
      </c>
      <c r="M613" s="193">
        <f t="shared" si="39"/>
        <v>768.14285714285711</v>
      </c>
      <c r="N613" s="193">
        <f t="shared" si="41"/>
        <v>323.85714285714283</v>
      </c>
      <c r="O613" s="193">
        <f t="shared" si="40"/>
        <v>267.71428571428572</v>
      </c>
    </row>
    <row r="614" spans="1:15" x14ac:dyDescent="0.2">
      <c r="A614" s="189">
        <f>IF('Daily Series'!B618=0,NA(),'Daily Series'!B618)</f>
        <v>44899</v>
      </c>
      <c r="B614" s="190">
        <f>IF(ISERROR(A614),NA(),'Daily Series'!E618)</f>
        <v>13743</v>
      </c>
      <c r="C614" s="193">
        <f t="shared" si="38"/>
        <v>13720</v>
      </c>
      <c r="E614" s="189" t="e">
        <f>IF('Weekly Series'!B614=0,NA(),'Weekly Series'!B614)</f>
        <v>#N/A</v>
      </c>
      <c r="F614" s="193" t="e">
        <f>IF(ISERROR($E614),NA(),'Weekly Series'!C614)</f>
        <v>#N/A</v>
      </c>
      <c r="G614" s="193" t="e">
        <f>IF(ISERROR($E614),NA(),'Weekly Series'!D614)</f>
        <v>#N/A</v>
      </c>
      <c r="H614" s="193" t="e">
        <f>IF(ISERROR($E614),NA(),'Weekly Series'!E614)</f>
        <v>#N/A</v>
      </c>
      <c r="J614" s="190">
        <f>IF(ISERROR(A614),NA(),'Daily Series'!P618)</f>
        <v>321</v>
      </c>
      <c r="K614" s="190">
        <f>IF(ISERROR(A614),NA(),'Daily Series'!Q618)</f>
        <v>153</v>
      </c>
      <c r="L614" s="190">
        <f>IF(ISERROR(A614),NA(),'Daily Series'!R618)</f>
        <v>94</v>
      </c>
      <c r="M614" s="193">
        <f t="shared" si="39"/>
        <v>765.14285714285711</v>
      </c>
      <c r="N614" s="193">
        <f t="shared" si="41"/>
        <v>324.57142857142856</v>
      </c>
      <c r="O614" s="193">
        <f t="shared" si="40"/>
        <v>266.57142857142856</v>
      </c>
    </row>
    <row r="615" spans="1:15" x14ac:dyDescent="0.2">
      <c r="A615" s="189">
        <f>IF('Daily Series'!B619=0,NA(),'Daily Series'!B619)</f>
        <v>44900</v>
      </c>
      <c r="B615" s="190">
        <f>IF(ISERROR(A615),NA(),'Daily Series'!E619)</f>
        <v>13813</v>
      </c>
      <c r="C615" s="193">
        <f t="shared" si="38"/>
        <v>13758.857142857143</v>
      </c>
      <c r="E615" s="189" t="e">
        <f>IF('Weekly Series'!B615=0,NA(),'Weekly Series'!B615)</f>
        <v>#N/A</v>
      </c>
      <c r="F615" s="193" t="e">
        <f>IF(ISERROR($E615),NA(),'Weekly Series'!C615)</f>
        <v>#N/A</v>
      </c>
      <c r="G615" s="193" t="e">
        <f>IF(ISERROR($E615),NA(),'Weekly Series'!D615)</f>
        <v>#N/A</v>
      </c>
      <c r="H615" s="193" t="e">
        <f>IF(ISERROR($E615),NA(),'Weekly Series'!E615)</f>
        <v>#N/A</v>
      </c>
      <c r="J615" s="190">
        <f>IF(ISERROR(A615),NA(),'Daily Series'!P619)</f>
        <v>678</v>
      </c>
      <c r="K615" s="190">
        <f>IF(ISERROR(A615),NA(),'Daily Series'!Q619)</f>
        <v>259</v>
      </c>
      <c r="L615" s="190">
        <f>IF(ISERROR(A615),NA(),'Daily Series'!R619)</f>
        <v>220</v>
      </c>
      <c r="M615" s="193">
        <f t="shared" si="39"/>
        <v>768.14285714285711</v>
      </c>
      <c r="N615" s="193">
        <f t="shared" si="41"/>
        <v>326</v>
      </c>
      <c r="O615" s="193">
        <f t="shared" si="40"/>
        <v>263</v>
      </c>
    </row>
    <row r="616" spans="1:15" x14ac:dyDescent="0.2">
      <c r="A616" s="189">
        <f>IF('Daily Series'!B620=0,NA(),'Daily Series'!B620)</f>
        <v>44901</v>
      </c>
      <c r="B616" s="190">
        <f>IF(ISERROR(A616),NA(),'Daily Series'!E620)</f>
        <v>13894</v>
      </c>
      <c r="C616" s="193">
        <f t="shared" si="38"/>
        <v>13792.428571428571</v>
      </c>
      <c r="E616" s="189" t="e">
        <f>IF('Weekly Series'!B616=0,NA(),'Weekly Series'!B616)</f>
        <v>#N/A</v>
      </c>
      <c r="F616" s="193" t="e">
        <f>IF(ISERROR($E616),NA(),'Weekly Series'!C616)</f>
        <v>#N/A</v>
      </c>
      <c r="G616" s="193" t="e">
        <f>IF(ISERROR($E616),NA(),'Weekly Series'!D616)</f>
        <v>#N/A</v>
      </c>
      <c r="H616" s="193" t="e">
        <f>IF(ISERROR($E616),NA(),'Weekly Series'!E616)</f>
        <v>#N/A</v>
      </c>
      <c r="J616" s="190">
        <f>IF(ISERROR(A616),NA(),'Daily Series'!P620)</f>
        <v>901</v>
      </c>
      <c r="K616" s="190">
        <f>IF(ISERROR(A616),NA(),'Daily Series'!Q620)</f>
        <v>343</v>
      </c>
      <c r="L616" s="190">
        <f>IF(ISERROR(A616),NA(),'Daily Series'!R620)</f>
        <v>342</v>
      </c>
      <c r="M616" s="193">
        <f t="shared" si="39"/>
        <v>760.85714285714289</v>
      </c>
      <c r="N616" s="193">
        <f t="shared" si="41"/>
        <v>321.85714285714283</v>
      </c>
      <c r="O616" s="193">
        <f t="shared" si="40"/>
        <v>263.14285714285717</v>
      </c>
    </row>
    <row r="617" spans="1:15" x14ac:dyDescent="0.2">
      <c r="A617" s="189">
        <f>IF('Daily Series'!B621=0,NA(),'Daily Series'!B621)</f>
        <v>44902</v>
      </c>
      <c r="B617" s="190">
        <f>IF(ISERROR(A617),NA(),'Daily Series'!E621)</f>
        <v>13912</v>
      </c>
      <c r="C617" s="193">
        <f t="shared" si="38"/>
        <v>13824.571428571429</v>
      </c>
      <c r="E617" s="189" t="e">
        <f>IF('Weekly Series'!B617=0,NA(),'Weekly Series'!B617)</f>
        <v>#N/A</v>
      </c>
      <c r="F617" s="193" t="e">
        <f>IF(ISERROR($E617),NA(),'Weekly Series'!C617)</f>
        <v>#N/A</v>
      </c>
      <c r="G617" s="193" t="e">
        <f>IF(ISERROR($E617),NA(),'Weekly Series'!D617)</f>
        <v>#N/A</v>
      </c>
      <c r="H617" s="193" t="e">
        <f>IF(ISERROR($E617),NA(),'Weekly Series'!E617)</f>
        <v>#N/A</v>
      </c>
      <c r="J617" s="190">
        <f>IF(ISERROR(A617),NA(),'Daily Series'!P621)</f>
        <v>906</v>
      </c>
      <c r="K617" s="190">
        <f>IF(ISERROR(A617),NA(),'Daily Series'!Q621)</f>
        <v>402</v>
      </c>
      <c r="L617" s="190">
        <f>IF(ISERROR(A617),NA(),'Daily Series'!R621)</f>
        <v>343</v>
      </c>
      <c r="M617" s="193">
        <f t="shared" si="39"/>
        <v>754.14285714285711</v>
      </c>
      <c r="N617" s="193">
        <f t="shared" si="41"/>
        <v>319.28571428571428</v>
      </c>
      <c r="O617" s="193">
        <f t="shared" si="40"/>
        <v>263</v>
      </c>
    </row>
    <row r="618" spans="1:15" x14ac:dyDescent="0.2">
      <c r="A618" s="189">
        <f>IF('Daily Series'!B622=0,NA(),'Daily Series'!B622)</f>
        <v>44903</v>
      </c>
      <c r="B618" s="190">
        <f>IF(ISERROR(A618),NA(),'Daily Series'!E622)</f>
        <v>13837</v>
      </c>
      <c r="C618" s="193">
        <f t="shared" si="38"/>
        <v>13798.571428571429</v>
      </c>
      <c r="E618" s="189" t="e">
        <f>IF('Weekly Series'!B618=0,NA(),'Weekly Series'!B618)</f>
        <v>#N/A</v>
      </c>
      <c r="F618" s="193" t="e">
        <f>IF(ISERROR($E618),NA(),'Weekly Series'!C618)</f>
        <v>#N/A</v>
      </c>
      <c r="G618" s="193" t="e">
        <f>IF(ISERROR($E618),NA(),'Weekly Series'!D618)</f>
        <v>#N/A</v>
      </c>
      <c r="H618" s="193" t="e">
        <f>IF(ISERROR($E618),NA(),'Weekly Series'!E618)</f>
        <v>#N/A</v>
      </c>
      <c r="J618" s="190">
        <f>IF(ISERROR(A618),NA(),'Daily Series'!P622)</f>
        <v>933</v>
      </c>
      <c r="K618" s="190">
        <f>IF(ISERROR(A618),NA(),'Daily Series'!Q622)</f>
        <v>373</v>
      </c>
      <c r="L618" s="190">
        <f>IF(ISERROR(A618),NA(),'Daily Series'!R622)</f>
        <v>344</v>
      </c>
      <c r="M618" s="193">
        <f t="shared" si="39"/>
        <v>753.42857142857144</v>
      </c>
      <c r="N618" s="193">
        <f t="shared" si="41"/>
        <v>310.42857142857144</v>
      </c>
      <c r="O618" s="193">
        <f t="shared" si="40"/>
        <v>261.42857142857144</v>
      </c>
    </row>
    <row r="619" spans="1:15" x14ac:dyDescent="0.2">
      <c r="A619" s="189">
        <f>IF('Daily Series'!B623=0,NA(),'Daily Series'!B623)</f>
        <v>44904</v>
      </c>
      <c r="B619" s="190">
        <f>IF(ISERROR(A619),NA(),'Daily Series'!E623)</f>
        <v>13906</v>
      </c>
      <c r="C619" s="193">
        <f t="shared" si="38"/>
        <v>13817.857142857143</v>
      </c>
      <c r="E619" s="189" t="e">
        <f>IF('Weekly Series'!B619=0,NA(),'Weekly Series'!B619)</f>
        <v>#N/A</v>
      </c>
      <c r="F619" s="193" t="e">
        <f>IF(ISERROR($E619),NA(),'Weekly Series'!C619)</f>
        <v>#N/A</v>
      </c>
      <c r="G619" s="193" t="e">
        <f>IF(ISERROR($E619),NA(),'Weekly Series'!D619)</f>
        <v>#N/A</v>
      </c>
      <c r="H619" s="193" t="e">
        <f>IF(ISERROR($E619),NA(),'Weekly Series'!E619)</f>
        <v>#N/A</v>
      </c>
      <c r="J619" s="190">
        <f>IF(ISERROR(A619),NA(),'Daily Series'!P623)</f>
        <v>913</v>
      </c>
      <c r="K619" s="190">
        <f>IF(ISERROR(A619),NA(),'Daily Series'!Q623)</f>
        <v>401</v>
      </c>
      <c r="L619" s="190">
        <f>IF(ISERROR(A619),NA(),'Daily Series'!R623)</f>
        <v>335</v>
      </c>
      <c r="M619" s="193">
        <f t="shared" si="39"/>
        <v>748</v>
      </c>
      <c r="N619" s="193">
        <f t="shared" si="41"/>
        <v>308.71428571428572</v>
      </c>
      <c r="O619" s="193">
        <f t="shared" si="40"/>
        <v>264</v>
      </c>
    </row>
    <row r="620" spans="1:15" x14ac:dyDescent="0.2">
      <c r="A620" s="189">
        <f>IF('Daily Series'!B624=0,NA(),'Daily Series'!B624)</f>
        <v>44905</v>
      </c>
      <c r="B620" s="190">
        <f>IF(ISERROR(A620),NA(),'Daily Series'!E624)</f>
        <v>13811</v>
      </c>
      <c r="C620" s="193">
        <f t="shared" si="38"/>
        <v>13845.142857142857</v>
      </c>
      <c r="E620" s="189" t="e">
        <f>IF('Weekly Series'!B620=0,NA(),'Weekly Series'!B620)</f>
        <v>#N/A</v>
      </c>
      <c r="F620" s="193" t="e">
        <f>IF(ISERROR($E620),NA(),'Weekly Series'!C620)</f>
        <v>#N/A</v>
      </c>
      <c r="G620" s="193" t="e">
        <f>IF(ISERROR($E620),NA(),'Weekly Series'!D620)</f>
        <v>#N/A</v>
      </c>
      <c r="H620" s="193" t="e">
        <f>IF(ISERROR($E620),NA(),'Weekly Series'!E620)</f>
        <v>#N/A</v>
      </c>
      <c r="J620" s="190">
        <f>IF(ISERROR(A620),NA(),'Daily Series'!P624)</f>
        <v>514</v>
      </c>
      <c r="K620" s="190">
        <f>IF(ISERROR(A620),NA(),'Daily Series'!Q624)</f>
        <v>228</v>
      </c>
      <c r="L620" s="190">
        <f>IF(ISERROR(A620),NA(),'Daily Series'!R624)</f>
        <v>155</v>
      </c>
      <c r="M620" s="193">
        <f t="shared" si="39"/>
        <v>738</v>
      </c>
      <c r="N620" s="193">
        <f t="shared" si="41"/>
        <v>308.42857142857144</v>
      </c>
      <c r="O620" s="193">
        <f t="shared" si="40"/>
        <v>261.85714285714283</v>
      </c>
    </row>
    <row r="621" spans="1:15" x14ac:dyDescent="0.2">
      <c r="A621" s="189">
        <f>IF('Daily Series'!B625=0,NA(),'Daily Series'!B625)</f>
        <v>44906</v>
      </c>
      <c r="B621" s="190">
        <f>IF(ISERROR(A621),NA(),'Daily Series'!E625)</f>
        <v>13667</v>
      </c>
      <c r="C621" s="193">
        <f t="shared" si="38"/>
        <v>13834.285714285714</v>
      </c>
      <c r="E621" s="189" t="e">
        <f>IF('Weekly Series'!B621=0,NA(),'Weekly Series'!B621)</f>
        <v>#N/A</v>
      </c>
      <c r="F621" s="193" t="e">
        <f>IF(ISERROR($E621),NA(),'Weekly Series'!C621)</f>
        <v>#N/A</v>
      </c>
      <c r="G621" s="193" t="e">
        <f>IF(ISERROR($E621),NA(),'Weekly Series'!D621)</f>
        <v>#N/A</v>
      </c>
      <c r="H621" s="193" t="e">
        <f>IF(ISERROR($E621),NA(),'Weekly Series'!E621)</f>
        <v>#N/A</v>
      </c>
      <c r="J621" s="190">
        <f>IF(ISERROR(A621),NA(),'Daily Series'!P625)</f>
        <v>311</v>
      </c>
      <c r="K621" s="190">
        <f>IF(ISERROR(A621),NA(),'Daily Series'!Q625)</f>
        <v>161</v>
      </c>
      <c r="L621" s="190">
        <f>IF(ISERROR(A621),NA(),'Daily Series'!R625)</f>
        <v>86</v>
      </c>
      <c r="M621" s="193">
        <f t="shared" si="39"/>
        <v>736.57142857142856</v>
      </c>
      <c r="N621" s="193">
        <f t="shared" si="41"/>
        <v>309.57142857142856</v>
      </c>
      <c r="O621" s="193">
        <f t="shared" si="40"/>
        <v>260.71428571428572</v>
      </c>
    </row>
    <row r="622" spans="1:15" x14ac:dyDescent="0.2">
      <c r="A622" s="189">
        <f>IF('Daily Series'!B626=0,NA(),'Daily Series'!B626)</f>
        <v>44907</v>
      </c>
      <c r="B622" s="190">
        <f>IF(ISERROR(A622),NA(),'Daily Series'!E626)</f>
        <v>14174</v>
      </c>
      <c r="C622" s="193">
        <f t="shared" si="38"/>
        <v>13885.857142857143</v>
      </c>
      <c r="E622" s="189" t="e">
        <f>IF('Weekly Series'!B622=0,NA(),'Weekly Series'!B622)</f>
        <v>#N/A</v>
      </c>
      <c r="F622" s="193" t="e">
        <f>IF(ISERROR($E622),NA(),'Weekly Series'!C622)</f>
        <v>#N/A</v>
      </c>
      <c r="G622" s="193" t="e">
        <f>IF(ISERROR($E622),NA(),'Weekly Series'!D622)</f>
        <v>#N/A</v>
      </c>
      <c r="H622" s="193" t="e">
        <f>IF(ISERROR($E622),NA(),'Weekly Series'!E622)</f>
        <v>#N/A</v>
      </c>
      <c r="J622" s="190">
        <f>IF(ISERROR(A622),NA(),'Daily Series'!P626)</f>
        <v>681</v>
      </c>
      <c r="K622" s="190">
        <f>IF(ISERROR(A622),NA(),'Daily Series'!Q626)</f>
        <v>259</v>
      </c>
      <c r="L622" s="190">
        <f>IF(ISERROR(A622),NA(),'Daily Series'!R626)</f>
        <v>186</v>
      </c>
      <c r="M622" s="193">
        <f t="shared" si="39"/>
        <v>737</v>
      </c>
      <c r="N622" s="193">
        <f t="shared" si="41"/>
        <v>309.57142857142856</v>
      </c>
      <c r="O622" s="193">
        <f t="shared" si="40"/>
        <v>255.85714285714286</v>
      </c>
    </row>
    <row r="623" spans="1:15" x14ac:dyDescent="0.2">
      <c r="A623" s="189">
        <f>IF('Daily Series'!B627=0,NA(),'Daily Series'!B627)</f>
        <v>44908</v>
      </c>
      <c r="B623" s="190">
        <f>IF(ISERROR(A623),NA(),'Daily Series'!E627)</f>
        <v>13837</v>
      </c>
      <c r="C623" s="193">
        <f t="shared" si="38"/>
        <v>13877.714285714286</v>
      </c>
      <c r="E623" s="189" t="e">
        <f>IF('Weekly Series'!B623=0,NA(),'Weekly Series'!B623)</f>
        <v>#N/A</v>
      </c>
      <c r="F623" s="193" t="e">
        <f>IF(ISERROR($E623),NA(),'Weekly Series'!C623)</f>
        <v>#N/A</v>
      </c>
      <c r="G623" s="193" t="e">
        <f>IF(ISERROR($E623),NA(),'Weekly Series'!D623)</f>
        <v>#N/A</v>
      </c>
      <c r="H623" s="193" t="e">
        <f>IF(ISERROR($E623),NA(),'Weekly Series'!E623)</f>
        <v>#N/A</v>
      </c>
      <c r="J623" s="190">
        <f>IF(ISERROR(A623),NA(),'Daily Series'!P627)</f>
        <v>906</v>
      </c>
      <c r="K623" s="190">
        <f>IF(ISERROR(A623),NA(),'Daily Series'!Q627)</f>
        <v>398</v>
      </c>
      <c r="L623" s="190">
        <f>IF(ISERROR(A623),NA(),'Daily Series'!R627)</f>
        <v>285</v>
      </c>
      <c r="M623" s="193">
        <f t="shared" si="39"/>
        <v>737.71428571428567</v>
      </c>
      <c r="N623" s="193">
        <f t="shared" si="41"/>
        <v>317.42857142857144</v>
      </c>
      <c r="O623" s="193">
        <f t="shared" si="40"/>
        <v>247.71428571428572</v>
      </c>
    </row>
    <row r="624" spans="1:15" x14ac:dyDescent="0.2">
      <c r="A624" s="189">
        <f>IF('Daily Series'!B628=0,NA(),'Daily Series'!B628)</f>
        <v>44909</v>
      </c>
      <c r="B624" s="190">
        <f>IF(ISERROR(A624),NA(),'Daily Series'!E628)</f>
        <v>13676</v>
      </c>
      <c r="C624" s="193">
        <f t="shared" si="38"/>
        <v>13844</v>
      </c>
      <c r="E624" s="189" t="e">
        <f>IF('Weekly Series'!B624=0,NA(),'Weekly Series'!B624)</f>
        <v>#N/A</v>
      </c>
      <c r="F624" s="193" t="e">
        <f>IF(ISERROR($E624),NA(),'Weekly Series'!C624)</f>
        <v>#N/A</v>
      </c>
      <c r="G624" s="193" t="e">
        <f>IF(ISERROR($E624),NA(),'Weekly Series'!D624)</f>
        <v>#N/A</v>
      </c>
      <c r="H624" s="193" t="e">
        <f>IF(ISERROR($E624),NA(),'Weekly Series'!E624)</f>
        <v>#N/A</v>
      </c>
      <c r="J624" s="190">
        <f>IF(ISERROR(A624),NA(),'Daily Series'!P628)</f>
        <v>1015</v>
      </c>
      <c r="K624" s="190">
        <f>IF(ISERROR(A624),NA(),'Daily Series'!Q628)</f>
        <v>397</v>
      </c>
      <c r="L624" s="190">
        <f>IF(ISERROR(A624),NA(),'Daily Series'!R628)</f>
        <v>339</v>
      </c>
      <c r="M624" s="193">
        <f t="shared" si="39"/>
        <v>753.28571428571433</v>
      </c>
      <c r="N624" s="193">
        <f t="shared" si="41"/>
        <v>316.71428571428572</v>
      </c>
      <c r="O624" s="193">
        <f t="shared" si="40"/>
        <v>247.14285714285714</v>
      </c>
    </row>
    <row r="625" spans="1:15" x14ac:dyDescent="0.2">
      <c r="A625" s="189">
        <f>IF('Daily Series'!B629=0,NA(),'Daily Series'!B629)</f>
        <v>44910</v>
      </c>
      <c r="B625" s="190">
        <f>IF(ISERROR(A625),NA(),'Daily Series'!E629)</f>
        <v>13648</v>
      </c>
      <c r="C625" s="193">
        <f t="shared" si="38"/>
        <v>13817</v>
      </c>
      <c r="E625" s="189" t="e">
        <f>IF('Weekly Series'!B625=0,NA(),'Weekly Series'!B625)</f>
        <v>#N/A</v>
      </c>
      <c r="F625" s="193" t="e">
        <f>IF(ISERROR($E625),NA(),'Weekly Series'!C625)</f>
        <v>#N/A</v>
      </c>
      <c r="G625" s="193" t="e">
        <f>IF(ISERROR($E625),NA(),'Weekly Series'!D625)</f>
        <v>#N/A</v>
      </c>
      <c r="H625" s="193" t="e">
        <f>IF(ISERROR($E625),NA(),'Weekly Series'!E625)</f>
        <v>#N/A</v>
      </c>
      <c r="J625" s="190">
        <f>IF(ISERROR(A625),NA(),'Daily Series'!P629)</f>
        <v>953</v>
      </c>
      <c r="K625" s="190">
        <f>IF(ISERROR(A625),NA(),'Daily Series'!Q629)</f>
        <v>397</v>
      </c>
      <c r="L625" s="190">
        <f>IF(ISERROR(A625),NA(),'Daily Series'!R629)</f>
        <v>368</v>
      </c>
      <c r="M625" s="193">
        <f t="shared" si="39"/>
        <v>756.14285714285711</v>
      </c>
      <c r="N625" s="193">
        <f t="shared" si="41"/>
        <v>320.14285714285717</v>
      </c>
      <c r="O625" s="193">
        <f t="shared" si="40"/>
        <v>250.57142857142858</v>
      </c>
    </row>
    <row r="626" spans="1:15" x14ac:dyDescent="0.2">
      <c r="A626" s="189">
        <f>IF('Daily Series'!B630=0,NA(),'Daily Series'!B630)</f>
        <v>44911</v>
      </c>
      <c r="B626" s="190">
        <f>IF(ISERROR(A626),NA(),'Daily Series'!E630)</f>
        <v>13580</v>
      </c>
      <c r="C626" s="193">
        <f t="shared" si="38"/>
        <v>13770.428571428571</v>
      </c>
      <c r="E626" s="189" t="e">
        <f>IF('Weekly Series'!B626=0,NA(),'Weekly Series'!B626)</f>
        <v>#N/A</v>
      </c>
      <c r="F626" s="193" t="e">
        <f>IF(ISERROR($E626),NA(),'Weekly Series'!C626)</f>
        <v>#N/A</v>
      </c>
      <c r="G626" s="193" t="e">
        <f>IF(ISERROR($E626),NA(),'Weekly Series'!D626)</f>
        <v>#N/A</v>
      </c>
      <c r="H626" s="193" t="e">
        <f>IF(ISERROR($E626),NA(),'Weekly Series'!E626)</f>
        <v>#N/A</v>
      </c>
      <c r="J626" s="190">
        <f>IF(ISERROR(A626),NA(),'Daily Series'!P630)</f>
        <v>901</v>
      </c>
      <c r="K626" s="190">
        <f>IF(ISERROR(A626),NA(),'Daily Series'!Q630)</f>
        <v>394</v>
      </c>
      <c r="L626" s="190">
        <f>IF(ISERROR(A626),NA(),'Daily Series'!R630)</f>
        <v>325</v>
      </c>
      <c r="M626" s="193">
        <f t="shared" si="39"/>
        <v>754.42857142857144</v>
      </c>
      <c r="N626" s="193">
        <f t="shared" si="41"/>
        <v>319.14285714285717</v>
      </c>
      <c r="O626" s="193">
        <f t="shared" si="40"/>
        <v>249.14285714285714</v>
      </c>
    </row>
    <row r="627" spans="1:15" x14ac:dyDescent="0.2">
      <c r="A627" s="189">
        <f>IF('Daily Series'!B631=0,NA(),'Daily Series'!B631)</f>
        <v>44912</v>
      </c>
      <c r="B627" s="190">
        <f>IF(ISERROR(A627),NA(),'Daily Series'!E631)</f>
        <v>13475</v>
      </c>
      <c r="C627" s="193">
        <f t="shared" si="38"/>
        <v>13722.428571428571</v>
      </c>
      <c r="E627" s="189" t="e">
        <f>IF('Weekly Series'!B627=0,NA(),'Weekly Series'!B627)</f>
        <v>#N/A</v>
      </c>
      <c r="F627" s="193" t="e">
        <f>IF(ISERROR($E627),NA(),'Weekly Series'!C627)</f>
        <v>#N/A</v>
      </c>
      <c r="G627" s="193" t="e">
        <f>IF(ISERROR($E627),NA(),'Weekly Series'!D627)</f>
        <v>#N/A</v>
      </c>
      <c r="H627" s="193" t="e">
        <f>IF(ISERROR($E627),NA(),'Weekly Series'!E627)</f>
        <v>#N/A</v>
      </c>
      <c r="J627" s="190">
        <f>IF(ISERROR(A627),NA(),'Daily Series'!P631)</f>
        <v>580</v>
      </c>
      <c r="K627" s="190">
        <f>IF(ISERROR(A627),NA(),'Daily Series'!Q631)</f>
        <v>264</v>
      </c>
      <c r="L627" s="190">
        <f>IF(ISERROR(A627),NA(),'Daily Series'!R631)</f>
        <v>182</v>
      </c>
      <c r="M627" s="193">
        <f t="shared" si="39"/>
        <v>763.85714285714289</v>
      </c>
      <c r="N627" s="193">
        <f t="shared" si="41"/>
        <v>324.28571428571428</v>
      </c>
      <c r="O627" s="193">
        <f t="shared" si="40"/>
        <v>253</v>
      </c>
    </row>
    <row r="628" spans="1:15" x14ac:dyDescent="0.2">
      <c r="A628" s="189">
        <f>IF('Daily Series'!B632=0,NA(),'Daily Series'!B632)</f>
        <v>44913</v>
      </c>
      <c r="B628" s="190">
        <f>IF(ISERROR(A628),NA(),'Daily Series'!E632)</f>
        <v>13489</v>
      </c>
      <c r="C628" s="193">
        <f t="shared" si="38"/>
        <v>13697</v>
      </c>
      <c r="E628" s="189" t="e">
        <f>IF('Weekly Series'!B628=0,NA(),'Weekly Series'!B628)</f>
        <v>#N/A</v>
      </c>
      <c r="F628" s="193" t="e">
        <f>IF(ISERROR($E628),NA(),'Weekly Series'!C628)</f>
        <v>#N/A</v>
      </c>
      <c r="G628" s="193" t="e">
        <f>IF(ISERROR($E628),NA(),'Weekly Series'!D628)</f>
        <v>#N/A</v>
      </c>
      <c r="H628" s="193" t="e">
        <f>IF(ISERROR($E628),NA(),'Weekly Series'!E628)</f>
        <v>#N/A</v>
      </c>
      <c r="J628" s="190">
        <f>IF(ISERROR(A628),NA(),'Daily Series'!P632)</f>
        <v>395</v>
      </c>
      <c r="K628" s="190">
        <f>IF(ISERROR(A628),NA(),'Daily Series'!Q632)</f>
        <v>166</v>
      </c>
      <c r="L628" s="190">
        <f>IF(ISERROR(A628),NA(),'Daily Series'!R632)</f>
        <v>114</v>
      </c>
      <c r="M628" s="193">
        <f t="shared" si="39"/>
        <v>775.85714285714289</v>
      </c>
      <c r="N628" s="193">
        <f t="shared" si="41"/>
        <v>325</v>
      </c>
      <c r="O628" s="193">
        <f t="shared" si="40"/>
        <v>257</v>
      </c>
    </row>
    <row r="629" spans="1:15" x14ac:dyDescent="0.2">
      <c r="A629" s="189">
        <f>IF('Daily Series'!B633=0,NA(),'Daily Series'!B633)</f>
        <v>44914</v>
      </c>
      <c r="B629" s="190">
        <f>IF(ISERROR(A629),NA(),'Daily Series'!E633)</f>
        <v>13739</v>
      </c>
      <c r="C629" s="193">
        <f t="shared" si="38"/>
        <v>13634.857142857143</v>
      </c>
      <c r="E629" s="189" t="e">
        <f>IF('Weekly Series'!B629=0,NA(),'Weekly Series'!B629)</f>
        <v>#N/A</v>
      </c>
      <c r="F629" s="193" t="e">
        <f>IF(ISERROR($E629),NA(),'Weekly Series'!C629)</f>
        <v>#N/A</v>
      </c>
      <c r="G629" s="193" t="e">
        <f>IF(ISERROR($E629),NA(),'Weekly Series'!D629)</f>
        <v>#N/A</v>
      </c>
      <c r="H629" s="193" t="e">
        <f>IF(ISERROR($E629),NA(),'Weekly Series'!E629)</f>
        <v>#N/A</v>
      </c>
      <c r="J629" s="190">
        <f>IF(ISERROR(A629),NA(),'Daily Series'!P633)</f>
        <v>631</v>
      </c>
      <c r="K629" s="190">
        <f>IF(ISERROR(A629),NA(),'Daily Series'!Q633)</f>
        <v>258</v>
      </c>
      <c r="L629" s="190">
        <f>IF(ISERROR(A629),NA(),'Daily Series'!R633)</f>
        <v>231</v>
      </c>
      <c r="M629" s="193">
        <f t="shared" si="39"/>
        <v>768.71428571428567</v>
      </c>
      <c r="N629" s="193">
        <f t="shared" si="41"/>
        <v>324.85714285714283</v>
      </c>
      <c r="O629" s="193">
        <f t="shared" si="40"/>
        <v>263.42857142857144</v>
      </c>
    </row>
    <row r="630" spans="1:15" x14ac:dyDescent="0.2">
      <c r="A630" s="189">
        <f>IF('Daily Series'!B634=0,NA(),'Daily Series'!B634)</f>
        <v>44915</v>
      </c>
      <c r="B630" s="190">
        <f>IF(ISERROR(A630),NA(),'Daily Series'!E634)</f>
        <v>13628</v>
      </c>
      <c r="C630" s="193">
        <f t="shared" si="38"/>
        <v>13605</v>
      </c>
      <c r="E630" s="189" t="e">
        <f>IF('Weekly Series'!B630=0,NA(),'Weekly Series'!B630)</f>
        <v>#N/A</v>
      </c>
      <c r="F630" s="193" t="e">
        <f>IF(ISERROR($E630),NA(),'Weekly Series'!C630)</f>
        <v>#N/A</v>
      </c>
      <c r="G630" s="193" t="e">
        <f>IF(ISERROR($E630),NA(),'Weekly Series'!D630)</f>
        <v>#N/A</v>
      </c>
      <c r="H630" s="193" t="e">
        <f>IF(ISERROR($E630),NA(),'Weekly Series'!E630)</f>
        <v>#N/A</v>
      </c>
      <c r="J630" s="190">
        <f>IF(ISERROR(A630),NA(),'Daily Series'!P634)</f>
        <v>1010</v>
      </c>
      <c r="K630" s="190">
        <f>IF(ISERROR(A630),NA(),'Daily Series'!Q634)</f>
        <v>410</v>
      </c>
      <c r="L630" s="190">
        <f>IF(ISERROR(A630),NA(),'Daily Series'!R634)</f>
        <v>357</v>
      </c>
      <c r="M630" s="193">
        <f t="shared" si="39"/>
        <v>783.57142857142856</v>
      </c>
      <c r="N630" s="193">
        <f t="shared" si="41"/>
        <v>326.57142857142856</v>
      </c>
      <c r="O630" s="193">
        <f t="shared" si="40"/>
        <v>273.71428571428572</v>
      </c>
    </row>
    <row r="631" spans="1:15" x14ac:dyDescent="0.2">
      <c r="A631" s="189">
        <f>IF('Daily Series'!B635=0,NA(),'Daily Series'!B635)</f>
        <v>44916</v>
      </c>
      <c r="B631" s="190">
        <f>IF(ISERROR(A631),NA(),'Daily Series'!E635)</f>
        <v>13502</v>
      </c>
      <c r="C631" s="193">
        <f t="shared" si="38"/>
        <v>13580.142857142857</v>
      </c>
      <c r="E631" s="189" t="e">
        <f>IF('Weekly Series'!B631=0,NA(),'Weekly Series'!B631)</f>
        <v>#N/A</v>
      </c>
      <c r="F631" s="193" t="e">
        <f>IF(ISERROR($E631),NA(),'Weekly Series'!C631)</f>
        <v>#N/A</v>
      </c>
      <c r="G631" s="193" t="e">
        <f>IF(ISERROR($E631),NA(),'Weekly Series'!D631)</f>
        <v>#N/A</v>
      </c>
      <c r="H631" s="193" t="e">
        <f>IF(ISERROR($E631),NA(),'Weekly Series'!E631)</f>
        <v>#N/A</v>
      </c>
      <c r="J631" s="190">
        <f>IF(ISERROR(A631),NA(),'Daily Series'!P635)</f>
        <v>1168</v>
      </c>
      <c r="K631" s="190">
        <f>IF(ISERROR(A631),NA(),'Daily Series'!Q635)</f>
        <v>528</v>
      </c>
      <c r="L631" s="190">
        <f>IF(ISERROR(A631),NA(),'Daily Series'!R635)</f>
        <v>382</v>
      </c>
      <c r="M631" s="193">
        <f t="shared" si="39"/>
        <v>805.42857142857144</v>
      </c>
      <c r="N631" s="193">
        <f t="shared" si="41"/>
        <v>345.28571428571428</v>
      </c>
      <c r="O631" s="193">
        <f t="shared" si="40"/>
        <v>279.85714285714283</v>
      </c>
    </row>
    <row r="632" spans="1:15" x14ac:dyDescent="0.2">
      <c r="A632" s="189">
        <f>IF('Daily Series'!B636=0,NA(),'Daily Series'!B636)</f>
        <v>44917</v>
      </c>
      <c r="B632" s="190">
        <f>IF(ISERROR(A632),NA(),'Daily Series'!E636)</f>
        <v>13258</v>
      </c>
      <c r="C632" s="193">
        <f t="shared" si="38"/>
        <v>13524.428571428571</v>
      </c>
      <c r="E632" s="189" t="e">
        <f>IF('Weekly Series'!B632=0,NA(),'Weekly Series'!B632)</f>
        <v>#N/A</v>
      </c>
      <c r="F632" s="193" t="e">
        <f>IF(ISERROR($E632),NA(),'Weekly Series'!C632)</f>
        <v>#N/A</v>
      </c>
      <c r="G632" s="193" t="e">
        <f>IF(ISERROR($E632),NA(),'Weekly Series'!D632)</f>
        <v>#N/A</v>
      </c>
      <c r="H632" s="193" t="e">
        <f>IF(ISERROR($E632),NA(),'Weekly Series'!E632)</f>
        <v>#N/A</v>
      </c>
      <c r="J632" s="190">
        <f>IF(ISERROR(A632),NA(),'Daily Series'!P636)</f>
        <v>1080</v>
      </c>
      <c r="K632" s="190">
        <f>IF(ISERROR(A632),NA(),'Daily Series'!Q636)</f>
        <v>510</v>
      </c>
      <c r="L632" s="190">
        <f>IF(ISERROR(A632),NA(),'Daily Series'!R636)</f>
        <v>413</v>
      </c>
      <c r="M632" s="193">
        <f t="shared" si="39"/>
        <v>823.57142857142856</v>
      </c>
      <c r="N632" s="193">
        <f t="shared" si="41"/>
        <v>361.42857142857144</v>
      </c>
      <c r="O632" s="193">
        <f t="shared" si="40"/>
        <v>286.28571428571428</v>
      </c>
    </row>
    <row r="633" spans="1:15" x14ac:dyDescent="0.2">
      <c r="A633" s="189">
        <f>IF('Daily Series'!B637=0,NA(),'Daily Series'!B637)</f>
        <v>44918</v>
      </c>
      <c r="B633" s="190">
        <f>IF(ISERROR(A633),NA(),'Daily Series'!E637)</f>
        <v>12640</v>
      </c>
      <c r="C633" s="193">
        <f t="shared" si="38"/>
        <v>13390.142857142857</v>
      </c>
      <c r="E633" s="189" t="e">
        <f>IF('Weekly Series'!B633=0,NA(),'Weekly Series'!B633)</f>
        <v>#N/A</v>
      </c>
      <c r="F633" s="193" t="e">
        <f>IF(ISERROR($E633),NA(),'Weekly Series'!C633)</f>
        <v>#N/A</v>
      </c>
      <c r="G633" s="193" t="e">
        <f>IF(ISERROR($E633),NA(),'Weekly Series'!D633)</f>
        <v>#N/A</v>
      </c>
      <c r="H633" s="193" t="e">
        <f>IF(ISERROR($E633),NA(),'Weekly Series'!E633)</f>
        <v>#N/A</v>
      </c>
      <c r="J633" s="190">
        <f>IF(ISERROR(A633),NA(),'Daily Series'!P637)</f>
        <v>1229</v>
      </c>
      <c r="K633" s="190">
        <f>IF(ISERROR(A633),NA(),'Daily Series'!Q637)</f>
        <v>526</v>
      </c>
      <c r="L633" s="190">
        <f>IF(ISERROR(A633),NA(),'Daily Series'!R637)</f>
        <v>427</v>
      </c>
      <c r="M633" s="193">
        <f t="shared" si="39"/>
        <v>870.42857142857144</v>
      </c>
      <c r="N633" s="193">
        <f t="shared" si="41"/>
        <v>380.28571428571428</v>
      </c>
      <c r="O633" s="193">
        <f t="shared" si="40"/>
        <v>300.85714285714283</v>
      </c>
    </row>
    <row r="634" spans="1:15" x14ac:dyDescent="0.2">
      <c r="A634" s="189">
        <f>IF('Daily Series'!B638=0,NA(),'Daily Series'!B638)</f>
        <v>44919</v>
      </c>
      <c r="B634" s="190">
        <f>IF(ISERROR(A634),NA(),'Daily Series'!E638)</f>
        <v>12265</v>
      </c>
      <c r="C634" s="193">
        <f t="shared" si="38"/>
        <v>13217.285714285714</v>
      </c>
      <c r="E634" s="189" t="e">
        <f>IF('Weekly Series'!B634=0,NA(),'Weekly Series'!B634)</f>
        <v>#N/A</v>
      </c>
      <c r="F634" s="193" t="e">
        <f>IF(ISERROR($E634),NA(),'Weekly Series'!C634)</f>
        <v>#N/A</v>
      </c>
      <c r="G634" s="193" t="e">
        <f>IF(ISERROR($E634),NA(),'Weekly Series'!D634)</f>
        <v>#N/A</v>
      </c>
      <c r="H634" s="193" t="e">
        <f>IF(ISERROR($E634),NA(),'Weekly Series'!E634)</f>
        <v>#N/A</v>
      </c>
      <c r="J634" s="190">
        <f>IF(ISERROR(A634),NA(),'Daily Series'!P638)</f>
        <v>750</v>
      </c>
      <c r="K634" s="190">
        <f>IF(ISERROR(A634),NA(),'Daily Series'!Q638)</f>
        <v>356</v>
      </c>
      <c r="L634" s="190">
        <f>IF(ISERROR(A634),NA(),'Daily Series'!R638)</f>
        <v>253</v>
      </c>
      <c r="M634" s="193">
        <f t="shared" si="39"/>
        <v>894.71428571428567</v>
      </c>
      <c r="N634" s="193">
        <f t="shared" si="41"/>
        <v>393.42857142857144</v>
      </c>
      <c r="O634" s="193">
        <f t="shared" si="40"/>
        <v>311</v>
      </c>
    </row>
    <row r="635" spans="1:15" x14ac:dyDescent="0.2">
      <c r="A635" s="189">
        <f>IF('Daily Series'!B639=0,NA(),'Daily Series'!B639)</f>
        <v>44920</v>
      </c>
      <c r="B635" s="190">
        <f>IF(ISERROR(A635),NA(),'Daily Series'!E639)</f>
        <v>12197</v>
      </c>
      <c r="C635" s="193">
        <f t="shared" si="38"/>
        <v>13032.714285714286</v>
      </c>
      <c r="E635" s="189" t="e">
        <f>IF('Weekly Series'!B635=0,NA(),'Weekly Series'!B635)</f>
        <v>#N/A</v>
      </c>
      <c r="F635" s="193" t="e">
        <f>IF(ISERROR($E635),NA(),'Weekly Series'!C635)</f>
        <v>#N/A</v>
      </c>
      <c r="G635" s="193" t="e">
        <f>IF(ISERROR($E635),NA(),'Weekly Series'!D635)</f>
        <v>#N/A</v>
      </c>
      <c r="H635" s="193" t="e">
        <f>IF(ISERROR($E635),NA(),'Weekly Series'!E635)</f>
        <v>#N/A</v>
      </c>
      <c r="J635" s="190">
        <f>IF(ISERROR(A635),NA(),'Daily Series'!P639)</f>
        <v>323</v>
      </c>
      <c r="K635" s="190">
        <f>IF(ISERROR(A635),NA(),'Daily Series'!Q639)</f>
        <v>129</v>
      </c>
      <c r="L635" s="190">
        <f>IF(ISERROR(A635),NA(),'Daily Series'!R639)</f>
        <v>120</v>
      </c>
      <c r="M635" s="193">
        <f t="shared" si="39"/>
        <v>884.42857142857144</v>
      </c>
      <c r="N635" s="193">
        <f t="shared" si="41"/>
        <v>388.14285714285717</v>
      </c>
      <c r="O635" s="193">
        <f t="shared" si="40"/>
        <v>311.85714285714283</v>
      </c>
    </row>
    <row r="636" spans="1:15" x14ac:dyDescent="0.2">
      <c r="A636" s="189">
        <f>IF('Daily Series'!B640=0,NA(),'Daily Series'!B640)</f>
        <v>44921</v>
      </c>
      <c r="B636" s="190">
        <f>IF(ISERROR(A636),NA(),'Daily Series'!E640)</f>
        <v>12316</v>
      </c>
      <c r="C636" s="193">
        <f t="shared" si="38"/>
        <v>12829.428571428571</v>
      </c>
      <c r="E636" s="189" t="e">
        <f>IF('Weekly Series'!B636=0,NA(),'Weekly Series'!B636)</f>
        <v>#N/A</v>
      </c>
      <c r="F636" s="193" t="e">
        <f>IF(ISERROR($E636),NA(),'Weekly Series'!C636)</f>
        <v>#N/A</v>
      </c>
      <c r="G636" s="193" t="e">
        <f>IF(ISERROR($E636),NA(),'Weekly Series'!D636)</f>
        <v>#N/A</v>
      </c>
      <c r="H636" s="193" t="e">
        <f>IF(ISERROR($E636),NA(),'Weekly Series'!E636)</f>
        <v>#N/A</v>
      </c>
      <c r="J636" s="190">
        <f>IF(ISERROR(A636),NA(),'Daily Series'!P640)</f>
        <v>255</v>
      </c>
      <c r="K636" s="190">
        <f>IF(ISERROR(A636),NA(),'Daily Series'!Q640)</f>
        <v>108</v>
      </c>
      <c r="L636" s="190">
        <f>IF(ISERROR(A636),NA(),'Daily Series'!R640)</f>
        <v>105</v>
      </c>
      <c r="M636" s="193">
        <f t="shared" si="39"/>
        <v>830.71428571428567</v>
      </c>
      <c r="N636" s="193">
        <f t="shared" si="41"/>
        <v>366.71428571428572</v>
      </c>
      <c r="O636" s="193">
        <f t="shared" si="40"/>
        <v>293.85714285714283</v>
      </c>
    </row>
    <row r="637" spans="1:15" x14ac:dyDescent="0.2">
      <c r="A637" s="189">
        <f>IF('Daily Series'!B641=0,NA(),'Daily Series'!B641)</f>
        <v>44922</v>
      </c>
      <c r="B637" s="190">
        <f>IF(ISERROR(A637),NA(),'Daily Series'!E641)</f>
        <v>12308</v>
      </c>
      <c r="C637" s="193">
        <f t="shared" si="38"/>
        <v>12640.857142857143</v>
      </c>
      <c r="E637" s="189" t="e">
        <f>IF('Weekly Series'!B637=0,NA(),'Weekly Series'!B637)</f>
        <v>#N/A</v>
      </c>
      <c r="F637" s="193" t="e">
        <f>IF(ISERROR($E637),NA(),'Weekly Series'!C637)</f>
        <v>#N/A</v>
      </c>
      <c r="G637" s="193" t="e">
        <f>IF(ISERROR($E637),NA(),'Weekly Series'!D637)</f>
        <v>#N/A</v>
      </c>
      <c r="H637" s="193" t="e">
        <f>IF(ISERROR($E637),NA(),'Weekly Series'!E637)</f>
        <v>#N/A</v>
      </c>
      <c r="J637" s="190">
        <f>IF(ISERROR(A637),NA(),'Daily Series'!P641)</f>
        <v>320</v>
      </c>
      <c r="K637" s="190">
        <f>IF(ISERROR(A637),NA(),'Daily Series'!Q641)</f>
        <v>173</v>
      </c>
      <c r="L637" s="190">
        <f>IF(ISERROR(A637),NA(),'Daily Series'!R641)</f>
        <v>122</v>
      </c>
      <c r="M637" s="193">
        <f t="shared" si="39"/>
        <v>732.14285714285711</v>
      </c>
      <c r="N637" s="193">
        <f t="shared" si="41"/>
        <v>332.85714285714283</v>
      </c>
      <c r="O637" s="193">
        <f t="shared" si="40"/>
        <v>260.28571428571428</v>
      </c>
    </row>
    <row r="638" spans="1:15" x14ac:dyDescent="0.2">
      <c r="A638" s="189">
        <f>IF('Daily Series'!B642=0,NA(),'Daily Series'!B642)</f>
        <v>44923</v>
      </c>
      <c r="B638" s="190">
        <f>IF(ISERROR(A638),NA(),'Daily Series'!E642)</f>
        <v>12724</v>
      </c>
      <c r="C638" s="193">
        <f t="shared" si="38"/>
        <v>12529.714285714286</v>
      </c>
      <c r="E638" s="189" t="e">
        <f>IF('Weekly Series'!B638=0,NA(),'Weekly Series'!B638)</f>
        <v>#N/A</v>
      </c>
      <c r="F638" s="193" t="e">
        <f>IF(ISERROR($E638),NA(),'Weekly Series'!C638)</f>
        <v>#N/A</v>
      </c>
      <c r="G638" s="193" t="e">
        <f>IF(ISERROR($E638),NA(),'Weekly Series'!D638)</f>
        <v>#N/A</v>
      </c>
      <c r="H638" s="193" t="e">
        <f>IF(ISERROR($E638),NA(),'Weekly Series'!E638)</f>
        <v>#N/A</v>
      </c>
      <c r="J638" s="190">
        <f>IF(ISERROR(A638),NA(),'Daily Series'!P642)</f>
        <v>525</v>
      </c>
      <c r="K638" s="190">
        <f>IF(ISERROR(A638),NA(),'Daily Series'!Q642)</f>
        <v>277</v>
      </c>
      <c r="L638" s="190">
        <f>IF(ISERROR(A638),NA(),'Daily Series'!R642)</f>
        <v>215</v>
      </c>
      <c r="M638" s="193">
        <f t="shared" si="39"/>
        <v>640.28571428571433</v>
      </c>
      <c r="N638" s="193">
        <f t="shared" si="41"/>
        <v>297</v>
      </c>
      <c r="O638" s="193">
        <f t="shared" si="40"/>
        <v>236.42857142857142</v>
      </c>
    </row>
    <row r="639" spans="1:15" x14ac:dyDescent="0.2">
      <c r="A639" s="189">
        <f>IF('Daily Series'!B643=0,NA(),'Daily Series'!B643)</f>
        <v>44924</v>
      </c>
      <c r="B639" s="190">
        <f>IF(ISERROR(A639),NA(),'Daily Series'!E643)</f>
        <v>13161</v>
      </c>
      <c r="C639" s="193">
        <f t="shared" si="38"/>
        <v>12515.857142857143</v>
      </c>
      <c r="E639" s="189" t="e">
        <f>IF('Weekly Series'!B639=0,NA(),'Weekly Series'!B639)</f>
        <v>#N/A</v>
      </c>
      <c r="F639" s="193" t="e">
        <f>IF(ISERROR($E639),NA(),'Weekly Series'!C639)</f>
        <v>#N/A</v>
      </c>
      <c r="G639" s="193" t="e">
        <f>IF(ISERROR($E639),NA(),'Weekly Series'!D639)</f>
        <v>#N/A</v>
      </c>
      <c r="H639" s="193" t="e">
        <f>IF(ISERROR($E639),NA(),'Weekly Series'!E639)</f>
        <v>#N/A</v>
      </c>
      <c r="J639" s="190">
        <f>IF(ISERROR(A639),NA(),'Daily Series'!P643)</f>
        <v>792</v>
      </c>
      <c r="K639" s="190">
        <f>IF(ISERROR(A639),NA(),'Daily Series'!Q643)</f>
        <v>385</v>
      </c>
      <c r="L639" s="190">
        <f>IF(ISERROR(A639),NA(),'Daily Series'!R643)</f>
        <v>383</v>
      </c>
      <c r="M639" s="193">
        <f t="shared" si="39"/>
        <v>599.14285714285711</v>
      </c>
      <c r="N639" s="193">
        <f t="shared" si="41"/>
        <v>279.14285714285717</v>
      </c>
      <c r="O639" s="193">
        <f t="shared" si="40"/>
        <v>232.14285714285714</v>
      </c>
    </row>
    <row r="640" spans="1:15" x14ac:dyDescent="0.2">
      <c r="A640" s="189">
        <f>IF('Daily Series'!B644=0,NA(),'Daily Series'!B644)</f>
        <v>44925</v>
      </c>
      <c r="B640" s="190">
        <f>IF(ISERROR(A640),NA(),'Daily Series'!E644)</f>
        <v>13471</v>
      </c>
      <c r="C640" s="193">
        <f t="shared" si="38"/>
        <v>12634.571428571429</v>
      </c>
      <c r="E640" s="189" t="e">
        <f>IF('Weekly Series'!B640=0,NA(),'Weekly Series'!B640)</f>
        <v>#N/A</v>
      </c>
      <c r="F640" s="193" t="e">
        <f>IF(ISERROR($E640),NA(),'Weekly Series'!C640)</f>
        <v>#N/A</v>
      </c>
      <c r="G640" s="193" t="e">
        <f>IF(ISERROR($E640),NA(),'Weekly Series'!D640)</f>
        <v>#N/A</v>
      </c>
      <c r="H640" s="193" t="e">
        <f>IF(ISERROR($E640),NA(),'Weekly Series'!E640)</f>
        <v>#N/A</v>
      </c>
      <c r="J640" s="190">
        <f>IF(ISERROR(A640),NA(),'Daily Series'!P644)</f>
        <v>1037</v>
      </c>
      <c r="K640" s="190">
        <f>IF(ISERROR(A640),NA(),'Daily Series'!Q644)</f>
        <v>472</v>
      </c>
      <c r="L640" s="190">
        <f>IF(ISERROR(A640),NA(),'Daily Series'!R644)</f>
        <v>439</v>
      </c>
      <c r="M640" s="193">
        <f t="shared" si="39"/>
        <v>571.71428571428567</v>
      </c>
      <c r="N640" s="193">
        <f t="shared" si="41"/>
        <v>271.42857142857144</v>
      </c>
      <c r="O640" s="193">
        <f t="shared" si="40"/>
        <v>233.85714285714286</v>
      </c>
    </row>
    <row r="641" spans="1:15" x14ac:dyDescent="0.2">
      <c r="A641" s="189">
        <f>IF('Daily Series'!B645=0,NA(),'Daily Series'!B645)</f>
        <v>44926</v>
      </c>
      <c r="B641" s="190">
        <f>IF(ISERROR(A641),NA(),'Daily Series'!E645)</f>
        <v>13529</v>
      </c>
      <c r="C641" s="193">
        <f t="shared" si="38"/>
        <v>12815.142857142857</v>
      </c>
      <c r="E641" s="189" t="e">
        <f>IF('Weekly Series'!B641=0,NA(),'Weekly Series'!B641)</f>
        <v>#N/A</v>
      </c>
      <c r="F641" s="193" t="e">
        <f>IF(ISERROR($E641),NA(),'Weekly Series'!C641)</f>
        <v>#N/A</v>
      </c>
      <c r="G641" s="193" t="e">
        <f>IF(ISERROR($E641),NA(),'Weekly Series'!D641)</f>
        <v>#N/A</v>
      </c>
      <c r="H641" s="193" t="e">
        <f>IF(ISERROR($E641),NA(),'Weekly Series'!E641)</f>
        <v>#N/A</v>
      </c>
      <c r="J641" s="190">
        <f>IF(ISERROR(A641),NA(),'Daily Series'!P645)</f>
        <v>686</v>
      </c>
      <c r="K641" s="190">
        <f>IF(ISERROR(A641),NA(),'Daily Series'!Q645)</f>
        <v>329</v>
      </c>
      <c r="L641" s="190">
        <f>IF(ISERROR(A641),NA(),'Daily Series'!R645)</f>
        <v>271</v>
      </c>
      <c r="M641" s="193">
        <f t="shared" si="39"/>
        <v>562.57142857142856</v>
      </c>
      <c r="N641" s="193">
        <f t="shared" si="41"/>
        <v>267.57142857142856</v>
      </c>
      <c r="O641" s="193">
        <f t="shared" si="40"/>
        <v>236.42857142857142</v>
      </c>
    </row>
    <row r="642" spans="1:15" x14ac:dyDescent="0.2">
      <c r="A642" s="189">
        <f>IF('Daily Series'!B646=0,NA(),'Daily Series'!B646)</f>
        <v>44927</v>
      </c>
      <c r="B642" s="190">
        <f>IF(ISERROR(A642),NA(),'Daily Series'!E646)</f>
        <v>13071</v>
      </c>
      <c r="C642" s="193">
        <f t="shared" si="38"/>
        <v>12940</v>
      </c>
      <c r="E642" s="189" t="e">
        <f>IF('Weekly Series'!B642=0,NA(),'Weekly Series'!B642)</f>
        <v>#N/A</v>
      </c>
      <c r="F642" s="193" t="e">
        <f>IF(ISERROR($E642),NA(),'Weekly Series'!C642)</f>
        <v>#N/A</v>
      </c>
      <c r="G642" s="193" t="e">
        <f>IF(ISERROR($E642),NA(),'Weekly Series'!D642)</f>
        <v>#N/A</v>
      </c>
      <c r="H642" s="193" t="e">
        <f>IF(ISERROR($E642),NA(),'Weekly Series'!E642)</f>
        <v>#N/A</v>
      </c>
      <c r="J642" s="190">
        <f>IF(ISERROR(A642),NA(),'Daily Series'!P646)</f>
        <v>416</v>
      </c>
      <c r="K642" s="190">
        <f>IF(ISERROR(A642),NA(),'Daily Series'!Q646)</f>
        <v>192</v>
      </c>
      <c r="L642" s="190">
        <f>IF(ISERROR(A642),NA(),'Daily Series'!R646)</f>
        <v>117</v>
      </c>
      <c r="M642" s="193">
        <f t="shared" si="39"/>
        <v>575.85714285714289</v>
      </c>
      <c r="N642" s="193">
        <f t="shared" si="41"/>
        <v>276.57142857142856</v>
      </c>
      <c r="O642" s="193">
        <f t="shared" si="40"/>
        <v>236</v>
      </c>
    </row>
    <row r="643" spans="1:15" x14ac:dyDescent="0.2">
      <c r="A643" s="189">
        <f>IF('Daily Series'!B647=0,NA(),'Daily Series'!B647)</f>
        <v>44928</v>
      </c>
      <c r="B643" s="190">
        <f>IF(ISERROR(A643),NA(),'Daily Series'!E647)</f>
        <v>13312</v>
      </c>
      <c r="C643" s="193">
        <f t="shared" si="38"/>
        <v>13082.285714285714</v>
      </c>
      <c r="E643" s="189" t="e">
        <f>IF('Weekly Series'!B643=0,NA(),'Weekly Series'!B643)</f>
        <v>#N/A</v>
      </c>
      <c r="F643" s="193" t="e">
        <f>IF(ISERROR($E643),NA(),'Weekly Series'!C643)</f>
        <v>#N/A</v>
      </c>
      <c r="G643" s="193" t="e">
        <f>IF(ISERROR($E643),NA(),'Weekly Series'!D643)</f>
        <v>#N/A</v>
      </c>
      <c r="H643" s="193" t="e">
        <f>IF(ISERROR($E643),NA(),'Weekly Series'!E643)</f>
        <v>#N/A</v>
      </c>
      <c r="J643" s="190">
        <f>IF(ISERROR(A643),NA(),'Daily Series'!P647)</f>
        <v>393</v>
      </c>
      <c r="K643" s="190">
        <f>IF(ISERROR(A643),NA(),'Daily Series'!Q647)</f>
        <v>226</v>
      </c>
      <c r="L643" s="190">
        <f>IF(ISERROR(A643),NA(),'Daily Series'!R647)</f>
        <v>121</v>
      </c>
      <c r="M643" s="193">
        <f t="shared" si="39"/>
        <v>595.57142857142856</v>
      </c>
      <c r="N643" s="193">
        <f t="shared" si="41"/>
        <v>293.42857142857144</v>
      </c>
      <c r="O643" s="193">
        <f t="shared" si="40"/>
        <v>238.28571428571428</v>
      </c>
    </row>
    <row r="644" spans="1:15" x14ac:dyDescent="0.2">
      <c r="A644" s="189">
        <f>IF('Daily Series'!B648=0,NA(),'Daily Series'!B648)</f>
        <v>44929</v>
      </c>
      <c r="B644" s="190">
        <f>IF(ISERROR(A644),NA(),'Daily Series'!E648)</f>
        <v>13487</v>
      </c>
      <c r="C644" s="193">
        <f t="shared" si="38"/>
        <v>13250.714285714286</v>
      </c>
      <c r="E644" s="189" t="e">
        <f>IF('Weekly Series'!B644=0,NA(),'Weekly Series'!B644)</f>
        <v>#N/A</v>
      </c>
      <c r="F644" s="193" t="e">
        <f>IF(ISERROR($E644),NA(),'Weekly Series'!C644)</f>
        <v>#N/A</v>
      </c>
      <c r="G644" s="193" t="e">
        <f>IF(ISERROR($E644),NA(),'Weekly Series'!D644)</f>
        <v>#N/A</v>
      </c>
      <c r="H644" s="193" t="e">
        <f>IF(ISERROR($E644),NA(),'Weekly Series'!E644)</f>
        <v>#N/A</v>
      </c>
      <c r="J644" s="190">
        <f>IF(ISERROR(A644),NA(),'Daily Series'!P648)</f>
        <v>620</v>
      </c>
      <c r="K644" s="190">
        <f>IF(ISERROR(A644),NA(),'Daily Series'!Q648)</f>
        <v>270</v>
      </c>
      <c r="L644" s="190">
        <f>IF(ISERROR(A644),NA(),'Daily Series'!R648)</f>
        <v>302</v>
      </c>
      <c r="M644" s="193">
        <f t="shared" si="39"/>
        <v>638.42857142857144</v>
      </c>
      <c r="N644" s="193">
        <f t="shared" si="41"/>
        <v>307.28571428571428</v>
      </c>
      <c r="O644" s="193">
        <f t="shared" si="40"/>
        <v>264</v>
      </c>
    </row>
    <row r="645" spans="1:15" x14ac:dyDescent="0.2">
      <c r="A645" s="189">
        <f>IF('Daily Series'!B649=0,NA(),'Daily Series'!B649)</f>
        <v>44930</v>
      </c>
      <c r="B645" s="190">
        <f>IF(ISERROR(A645),NA(),'Daily Series'!E649)</f>
        <v>14045</v>
      </c>
      <c r="C645" s="193">
        <f t="shared" si="38"/>
        <v>13439.428571428571</v>
      </c>
      <c r="E645" s="189" t="e">
        <f>IF('Weekly Series'!B645=0,NA(),'Weekly Series'!B645)</f>
        <v>#N/A</v>
      </c>
      <c r="F645" s="193" t="e">
        <f>IF(ISERROR($E645),NA(),'Weekly Series'!C645)</f>
        <v>#N/A</v>
      </c>
      <c r="G645" s="193" t="e">
        <f>IF(ISERROR($E645),NA(),'Weekly Series'!D645)</f>
        <v>#N/A</v>
      </c>
      <c r="H645" s="193" t="e">
        <f>IF(ISERROR($E645),NA(),'Weekly Series'!E645)</f>
        <v>#N/A</v>
      </c>
      <c r="J645" s="190">
        <f>IF(ISERROR(A645),NA(),'Daily Series'!P649)</f>
        <v>965</v>
      </c>
      <c r="K645" s="190">
        <f>IF(ISERROR(A645),NA(),'Daily Series'!Q649)</f>
        <v>409</v>
      </c>
      <c r="L645" s="190">
        <f>IF(ISERROR(A645),NA(),'Daily Series'!R649)</f>
        <v>380</v>
      </c>
      <c r="M645" s="193">
        <f t="shared" si="39"/>
        <v>701.28571428571433</v>
      </c>
      <c r="N645" s="193">
        <f t="shared" si="41"/>
        <v>326.14285714285717</v>
      </c>
      <c r="O645" s="193">
        <f t="shared" si="40"/>
        <v>287.57142857142856</v>
      </c>
    </row>
    <row r="646" spans="1:15" x14ac:dyDescent="0.2">
      <c r="A646" s="189">
        <f>IF('Daily Series'!B650=0,NA(),'Daily Series'!B650)</f>
        <v>44931</v>
      </c>
      <c r="B646" s="190">
        <f>IF(ISERROR(A646),NA(),'Daily Series'!E650)</f>
        <v>14511</v>
      </c>
      <c r="C646" s="193">
        <f t="shared" ref="C646:C709" si="42">AVERAGE(B640:B646)</f>
        <v>13632.285714285714</v>
      </c>
      <c r="E646" s="189" t="e">
        <f>IF('Weekly Series'!B646=0,NA(),'Weekly Series'!B646)</f>
        <v>#N/A</v>
      </c>
      <c r="F646" s="193" t="e">
        <f>IF(ISERROR($E646),NA(),'Weekly Series'!C646)</f>
        <v>#N/A</v>
      </c>
      <c r="G646" s="193" t="e">
        <f>IF(ISERROR($E646),NA(),'Weekly Series'!D646)</f>
        <v>#N/A</v>
      </c>
      <c r="H646" s="193" t="e">
        <f>IF(ISERROR($E646),NA(),'Weekly Series'!E646)</f>
        <v>#N/A</v>
      </c>
      <c r="J646" s="190">
        <f>IF(ISERROR(A646),NA(),'Daily Series'!P650)</f>
        <v>1111</v>
      </c>
      <c r="K646" s="190">
        <f>IF(ISERROR(A646),NA(),'Daily Series'!Q650)</f>
        <v>486</v>
      </c>
      <c r="L646" s="190">
        <f>IF(ISERROR(A646),NA(),'Daily Series'!R650)</f>
        <v>408</v>
      </c>
      <c r="M646" s="193">
        <f t="shared" si="39"/>
        <v>746.85714285714289</v>
      </c>
      <c r="N646" s="193">
        <f t="shared" si="41"/>
        <v>340.57142857142856</v>
      </c>
      <c r="O646" s="193">
        <f t="shared" si="40"/>
        <v>291.14285714285717</v>
      </c>
    </row>
    <row r="647" spans="1:15" x14ac:dyDescent="0.2">
      <c r="A647" s="189">
        <f>IF('Daily Series'!B651=0,NA(),'Daily Series'!B651)</f>
        <v>44932</v>
      </c>
      <c r="B647" s="190">
        <f>IF(ISERROR(A647),NA(),'Daily Series'!E651)</f>
        <v>14570</v>
      </c>
      <c r="C647" s="193">
        <f t="shared" si="42"/>
        <v>13789.285714285714</v>
      </c>
      <c r="E647" s="189" t="e">
        <f>IF('Weekly Series'!B647=0,NA(),'Weekly Series'!B647)</f>
        <v>#N/A</v>
      </c>
      <c r="F647" s="193" t="e">
        <f>IF(ISERROR($E647),NA(),'Weekly Series'!C647)</f>
        <v>#N/A</v>
      </c>
      <c r="G647" s="193" t="e">
        <f>IF(ISERROR($E647),NA(),'Weekly Series'!D647)</f>
        <v>#N/A</v>
      </c>
      <c r="H647" s="193" t="e">
        <f>IF(ISERROR($E647),NA(),'Weekly Series'!E647)</f>
        <v>#N/A</v>
      </c>
      <c r="J647" s="190">
        <f>IF(ISERROR(A647),NA(),'Daily Series'!P651)</f>
        <v>1179</v>
      </c>
      <c r="K647" s="190">
        <f>IF(ISERROR(A647),NA(),'Daily Series'!Q651)</f>
        <v>491</v>
      </c>
      <c r="L647" s="190">
        <f>IF(ISERROR(A647),NA(),'Daily Series'!R651)</f>
        <v>434</v>
      </c>
      <c r="M647" s="193">
        <f t="shared" si="39"/>
        <v>767.14285714285711</v>
      </c>
      <c r="N647" s="193">
        <f t="shared" si="41"/>
        <v>343.28571428571428</v>
      </c>
      <c r="O647" s="193">
        <f t="shared" si="40"/>
        <v>290.42857142857144</v>
      </c>
    </row>
    <row r="648" spans="1:15" x14ac:dyDescent="0.2">
      <c r="A648" s="189">
        <f>IF('Daily Series'!B652=0,NA(),'Daily Series'!B652)</f>
        <v>44933</v>
      </c>
      <c r="B648" s="190">
        <f>IF(ISERROR(A648),NA(),'Daily Series'!E652)</f>
        <v>14789</v>
      </c>
      <c r="C648" s="193">
        <f t="shared" si="42"/>
        <v>13969.285714285714</v>
      </c>
      <c r="E648" s="189" t="e">
        <f>IF('Weekly Series'!B648=0,NA(),'Weekly Series'!B648)</f>
        <v>#N/A</v>
      </c>
      <c r="F648" s="193" t="e">
        <f>IF(ISERROR($E648),NA(),'Weekly Series'!C648)</f>
        <v>#N/A</v>
      </c>
      <c r="G648" s="193" t="e">
        <f>IF(ISERROR($E648),NA(),'Weekly Series'!D648)</f>
        <v>#N/A</v>
      </c>
      <c r="H648" s="193" t="e">
        <f>IF(ISERROR($E648),NA(),'Weekly Series'!E648)</f>
        <v>#N/A</v>
      </c>
      <c r="J648" s="190">
        <f>IF(ISERROR(A648),NA(),'Daily Series'!P652)</f>
        <v>672</v>
      </c>
      <c r="K648" s="190">
        <f>IF(ISERROR(A648),NA(),'Daily Series'!Q652)</f>
        <v>310</v>
      </c>
      <c r="L648" s="190">
        <f>IF(ISERROR(A648),NA(),'Daily Series'!R652)</f>
        <v>210</v>
      </c>
      <c r="M648" s="193">
        <f t="shared" si="39"/>
        <v>765.14285714285711</v>
      </c>
      <c r="N648" s="193">
        <f t="shared" si="41"/>
        <v>340.57142857142856</v>
      </c>
      <c r="O648" s="193">
        <f t="shared" si="40"/>
        <v>281.71428571428572</v>
      </c>
    </row>
    <row r="649" spans="1:15" x14ac:dyDescent="0.2">
      <c r="A649" s="189">
        <f>IF('Daily Series'!B653=0,NA(),'Daily Series'!B653)</f>
        <v>44934</v>
      </c>
      <c r="B649" s="190">
        <f>IF(ISERROR(A649),NA(),'Daily Series'!E653)</f>
        <v>14392</v>
      </c>
      <c r="C649" s="193">
        <f t="shared" si="42"/>
        <v>14158</v>
      </c>
      <c r="E649" s="189" t="e">
        <f>IF('Weekly Series'!B649=0,NA(),'Weekly Series'!B649)</f>
        <v>#N/A</v>
      </c>
      <c r="F649" s="193" t="e">
        <f>IF(ISERROR($E649),NA(),'Weekly Series'!C649)</f>
        <v>#N/A</v>
      </c>
      <c r="G649" s="193" t="e">
        <f>IF(ISERROR($E649),NA(),'Weekly Series'!D649)</f>
        <v>#N/A</v>
      </c>
      <c r="H649" s="193" t="e">
        <f>IF(ISERROR($E649),NA(),'Weekly Series'!E649)</f>
        <v>#N/A</v>
      </c>
      <c r="J649" s="190">
        <f>IF(ISERROR(A649),NA(),'Daily Series'!P653)</f>
        <v>389</v>
      </c>
      <c r="K649" s="190">
        <f>IF(ISERROR(A649),NA(),'Daily Series'!Q653)</f>
        <v>188</v>
      </c>
      <c r="L649" s="190">
        <f>IF(ISERROR(A649),NA(),'Daily Series'!R653)</f>
        <v>109</v>
      </c>
      <c r="M649" s="193">
        <f t="shared" ref="M649:M712" si="43">AVERAGE(J643:J649)</f>
        <v>761.28571428571433</v>
      </c>
      <c r="N649" s="193">
        <f t="shared" si="41"/>
        <v>340</v>
      </c>
      <c r="O649" s="193">
        <f t="shared" si="40"/>
        <v>280.57142857142856</v>
      </c>
    </row>
    <row r="650" spans="1:15" x14ac:dyDescent="0.2">
      <c r="A650" s="189">
        <f>IF('Daily Series'!B654=0,NA(),'Daily Series'!B654)</f>
        <v>44935</v>
      </c>
      <c r="B650" s="190">
        <f>IF(ISERROR(A650),NA(),'Daily Series'!E654)</f>
        <v>14060</v>
      </c>
      <c r="C650" s="193">
        <f t="shared" si="42"/>
        <v>14264.857142857143</v>
      </c>
      <c r="E650" s="189" t="e">
        <f>IF('Weekly Series'!B650=0,NA(),'Weekly Series'!B650)</f>
        <v>#N/A</v>
      </c>
      <c r="F650" s="193" t="e">
        <f>IF(ISERROR($E650),NA(),'Weekly Series'!C650)</f>
        <v>#N/A</v>
      </c>
      <c r="G650" s="193" t="e">
        <f>IF(ISERROR($E650),NA(),'Weekly Series'!D650)</f>
        <v>#N/A</v>
      </c>
      <c r="H650" s="193" t="e">
        <f>IF(ISERROR($E650),NA(),'Weekly Series'!E650)</f>
        <v>#N/A</v>
      </c>
      <c r="J650" s="190">
        <f>IF(ISERROR(A650),NA(),'Daily Series'!P654)</f>
        <v>748</v>
      </c>
      <c r="K650" s="190">
        <f>IF(ISERROR(A650),NA(),'Daily Series'!Q654)</f>
        <v>378</v>
      </c>
      <c r="L650" s="190">
        <f>IF(ISERROR(A650),NA(),'Daily Series'!R654)</f>
        <v>248</v>
      </c>
      <c r="M650" s="193">
        <f t="shared" si="43"/>
        <v>812</v>
      </c>
      <c r="N650" s="193">
        <f t="shared" si="41"/>
        <v>361.71428571428572</v>
      </c>
      <c r="O650" s="193">
        <f t="shared" ref="O650:O713" si="44">AVERAGE(L644:L650)</f>
        <v>298.71428571428572</v>
      </c>
    </row>
    <row r="651" spans="1:15" x14ac:dyDescent="0.2">
      <c r="A651" s="189">
        <f>IF('Daily Series'!B655=0,NA(),'Daily Series'!B655)</f>
        <v>44936</v>
      </c>
      <c r="B651" s="190">
        <f>IF(ISERROR(A651),NA(),'Daily Series'!E655)</f>
        <v>14041</v>
      </c>
      <c r="C651" s="193">
        <f t="shared" si="42"/>
        <v>14344</v>
      </c>
      <c r="E651" s="189" t="e">
        <f>IF('Weekly Series'!B651=0,NA(),'Weekly Series'!B651)</f>
        <v>#N/A</v>
      </c>
      <c r="F651" s="193" t="e">
        <f>IF(ISERROR($E651),NA(),'Weekly Series'!C651)</f>
        <v>#N/A</v>
      </c>
      <c r="G651" s="193" t="e">
        <f>IF(ISERROR($E651),NA(),'Weekly Series'!D651)</f>
        <v>#N/A</v>
      </c>
      <c r="H651" s="193" t="e">
        <f>IF(ISERROR($E651),NA(),'Weekly Series'!E651)</f>
        <v>#N/A</v>
      </c>
      <c r="J651" s="190">
        <f>IF(ISERROR(A651),NA(),'Daily Series'!P655)</f>
        <v>1061</v>
      </c>
      <c r="K651" s="190">
        <f>IF(ISERROR(A651),NA(),'Daily Series'!Q655)</f>
        <v>469</v>
      </c>
      <c r="L651" s="190">
        <f>IF(ISERROR(A651),NA(),'Daily Series'!R655)</f>
        <v>434</v>
      </c>
      <c r="M651" s="193">
        <f t="shared" si="43"/>
        <v>875</v>
      </c>
      <c r="N651" s="193">
        <f t="shared" si="41"/>
        <v>390.14285714285717</v>
      </c>
      <c r="O651" s="193">
        <f t="shared" si="44"/>
        <v>317.57142857142856</v>
      </c>
    </row>
    <row r="652" spans="1:15" x14ac:dyDescent="0.2">
      <c r="A652" s="189">
        <f>IF('Daily Series'!B656=0,NA(),'Daily Series'!B656)</f>
        <v>44937</v>
      </c>
      <c r="B652" s="190">
        <f>IF(ISERROR(A652),NA(),'Daily Series'!E656)</f>
        <v>14331</v>
      </c>
      <c r="C652" s="193">
        <f t="shared" si="42"/>
        <v>14384.857142857143</v>
      </c>
      <c r="E652" s="189" t="e">
        <f>IF('Weekly Series'!B652=0,NA(),'Weekly Series'!B652)</f>
        <v>#N/A</v>
      </c>
      <c r="F652" s="193" t="e">
        <f>IF(ISERROR($E652),NA(),'Weekly Series'!C652)</f>
        <v>#N/A</v>
      </c>
      <c r="G652" s="193" t="e">
        <f>IF(ISERROR($E652),NA(),'Weekly Series'!D652)</f>
        <v>#N/A</v>
      </c>
      <c r="H652" s="193" t="e">
        <f>IF(ISERROR($E652),NA(),'Weekly Series'!E652)</f>
        <v>#N/A</v>
      </c>
      <c r="J652" s="190">
        <f>IF(ISERROR(A652),NA(),'Daily Series'!P656)</f>
        <v>1097</v>
      </c>
      <c r="K652" s="190">
        <f>IF(ISERROR(A652),NA(),'Daily Series'!Q656)</f>
        <v>545</v>
      </c>
      <c r="L652" s="190">
        <f>IF(ISERROR(A652),NA(),'Daily Series'!R656)</f>
        <v>401</v>
      </c>
      <c r="M652" s="193">
        <f t="shared" si="43"/>
        <v>893.85714285714289</v>
      </c>
      <c r="N652" s="193">
        <f t="shared" si="41"/>
        <v>409.57142857142856</v>
      </c>
      <c r="O652" s="193">
        <f t="shared" si="44"/>
        <v>320.57142857142856</v>
      </c>
    </row>
    <row r="653" spans="1:15" x14ac:dyDescent="0.2">
      <c r="A653" s="189">
        <f>IF('Daily Series'!B657=0,NA(),'Daily Series'!B657)</f>
        <v>44938</v>
      </c>
      <c r="B653" s="190">
        <f>IF(ISERROR(A653),NA(),'Daily Series'!E657)</f>
        <v>14261</v>
      </c>
      <c r="C653" s="193">
        <f t="shared" si="42"/>
        <v>14349.142857142857</v>
      </c>
      <c r="E653" s="189" t="e">
        <f>IF('Weekly Series'!B653=0,NA(),'Weekly Series'!B653)</f>
        <v>#N/A</v>
      </c>
      <c r="F653" s="193" t="e">
        <f>IF(ISERROR($E653),NA(),'Weekly Series'!C653)</f>
        <v>#N/A</v>
      </c>
      <c r="G653" s="193" t="e">
        <f>IF(ISERROR($E653),NA(),'Weekly Series'!D653)</f>
        <v>#N/A</v>
      </c>
      <c r="H653" s="193" t="e">
        <f>IF(ISERROR($E653),NA(),'Weekly Series'!E653)</f>
        <v>#N/A</v>
      </c>
      <c r="J653" s="190">
        <f>IF(ISERROR(A653),NA(),'Daily Series'!P657)</f>
        <v>1133</v>
      </c>
      <c r="K653" s="190">
        <f>IF(ISERROR(A653),NA(),'Daily Series'!Q657)</f>
        <v>571</v>
      </c>
      <c r="L653" s="190">
        <f>IF(ISERROR(A653),NA(),'Daily Series'!R657)</f>
        <v>428</v>
      </c>
      <c r="M653" s="193">
        <f t="shared" si="43"/>
        <v>897</v>
      </c>
      <c r="N653" s="193">
        <f t="shared" si="41"/>
        <v>421.71428571428572</v>
      </c>
      <c r="O653" s="193">
        <f t="shared" si="44"/>
        <v>323.42857142857144</v>
      </c>
    </row>
    <row r="654" spans="1:15" x14ac:dyDescent="0.2">
      <c r="A654" s="189">
        <f>IF('Daily Series'!B658=0,NA(),'Daily Series'!B658)</f>
        <v>44939</v>
      </c>
      <c r="B654" s="190">
        <f>IF(ISERROR(A654),NA(),'Daily Series'!E658)</f>
        <v>13926</v>
      </c>
      <c r="C654" s="193">
        <f t="shared" si="42"/>
        <v>14257.142857142857</v>
      </c>
      <c r="E654" s="189" t="e">
        <f>IF('Weekly Series'!B654=0,NA(),'Weekly Series'!B654)</f>
        <v>#N/A</v>
      </c>
      <c r="F654" s="193" t="e">
        <f>IF(ISERROR($E654),NA(),'Weekly Series'!C654)</f>
        <v>#N/A</v>
      </c>
      <c r="G654" s="193" t="e">
        <f>IF(ISERROR($E654),NA(),'Weekly Series'!D654)</f>
        <v>#N/A</v>
      </c>
      <c r="H654" s="193" t="e">
        <f>IF(ISERROR($E654),NA(),'Weekly Series'!E654)</f>
        <v>#N/A</v>
      </c>
      <c r="J654" s="190">
        <f>IF(ISERROR(A654),NA(),'Daily Series'!P658)</f>
        <v>1167</v>
      </c>
      <c r="K654" s="190">
        <f>IF(ISERROR(A654),NA(),'Daily Series'!Q658)</f>
        <v>517</v>
      </c>
      <c r="L654" s="190">
        <f>IF(ISERROR(A654),NA(),'Daily Series'!R658)</f>
        <v>371</v>
      </c>
      <c r="M654" s="193">
        <f t="shared" si="43"/>
        <v>895.28571428571433</v>
      </c>
      <c r="N654" s="193">
        <f t="shared" si="41"/>
        <v>425.42857142857144</v>
      </c>
      <c r="O654" s="193">
        <f t="shared" si="44"/>
        <v>314.42857142857144</v>
      </c>
    </row>
    <row r="655" spans="1:15" x14ac:dyDescent="0.2">
      <c r="A655" s="189">
        <f>IF('Daily Series'!B659=0,NA(),'Daily Series'!B659)</f>
        <v>44940</v>
      </c>
      <c r="B655" s="190">
        <f>IF(ISERROR(A655),NA(),'Daily Series'!E659)</f>
        <v>13991</v>
      </c>
      <c r="C655" s="193">
        <f t="shared" si="42"/>
        <v>14143.142857142857</v>
      </c>
      <c r="E655" s="189" t="e">
        <f>IF('Weekly Series'!B655=0,NA(),'Weekly Series'!B655)</f>
        <v>#N/A</v>
      </c>
      <c r="F655" s="193" t="e">
        <f>IF(ISERROR($E655),NA(),'Weekly Series'!C655)</f>
        <v>#N/A</v>
      </c>
      <c r="G655" s="193" t="e">
        <f>IF(ISERROR($E655),NA(),'Weekly Series'!D655)</f>
        <v>#N/A</v>
      </c>
      <c r="H655" s="193" t="e">
        <f>IF(ISERROR($E655),NA(),'Weekly Series'!E655)</f>
        <v>#N/A</v>
      </c>
      <c r="J655" s="190">
        <f>IF(ISERROR(A655),NA(),'Daily Series'!P659)</f>
        <v>702</v>
      </c>
      <c r="K655" s="190">
        <f>IF(ISERROR(A655),NA(),'Daily Series'!Q659)</f>
        <v>307</v>
      </c>
      <c r="L655" s="190">
        <f>IF(ISERROR(A655),NA(),'Daily Series'!R659)</f>
        <v>227</v>
      </c>
      <c r="M655" s="193">
        <f t="shared" si="43"/>
        <v>899.57142857142856</v>
      </c>
      <c r="N655" s="193">
        <f t="shared" si="41"/>
        <v>425</v>
      </c>
      <c r="O655" s="193">
        <f t="shared" si="44"/>
        <v>316.85714285714283</v>
      </c>
    </row>
    <row r="656" spans="1:15" x14ac:dyDescent="0.2">
      <c r="A656" s="189">
        <f>IF('Daily Series'!B660=0,NA(),'Daily Series'!B660)</f>
        <v>44941</v>
      </c>
      <c r="B656" s="190">
        <f>IF(ISERROR(A656),NA(),'Daily Series'!E660)</f>
        <v>13808</v>
      </c>
      <c r="C656" s="193">
        <f t="shared" si="42"/>
        <v>14059.714285714286</v>
      </c>
      <c r="E656" s="189" t="e">
        <f>IF('Weekly Series'!B656=0,NA(),'Weekly Series'!B656)</f>
        <v>#N/A</v>
      </c>
      <c r="F656" s="193" t="e">
        <f>IF(ISERROR($E656),NA(),'Weekly Series'!C656)</f>
        <v>#N/A</v>
      </c>
      <c r="G656" s="193" t="e">
        <f>IF(ISERROR($E656),NA(),'Weekly Series'!D656)</f>
        <v>#N/A</v>
      </c>
      <c r="H656" s="193" t="e">
        <f>IF(ISERROR($E656),NA(),'Weekly Series'!E656)</f>
        <v>#N/A</v>
      </c>
      <c r="J656" s="190">
        <f>IF(ISERROR(A656),NA(),'Daily Series'!P660)</f>
        <v>406</v>
      </c>
      <c r="K656" s="190">
        <f>IF(ISERROR(A656),NA(),'Daily Series'!Q660)</f>
        <v>179</v>
      </c>
      <c r="L656" s="190">
        <f>IF(ISERROR(A656),NA(),'Daily Series'!R660)</f>
        <v>106</v>
      </c>
      <c r="M656" s="193">
        <f t="shared" si="43"/>
        <v>902</v>
      </c>
      <c r="N656" s="193">
        <f t="shared" si="41"/>
        <v>423.71428571428572</v>
      </c>
      <c r="O656" s="193">
        <f t="shared" si="44"/>
        <v>316.42857142857144</v>
      </c>
    </row>
    <row r="657" spans="1:15" x14ac:dyDescent="0.2">
      <c r="A657" s="189">
        <f>IF('Daily Series'!B661=0,NA(),'Daily Series'!B661)</f>
        <v>44942</v>
      </c>
      <c r="B657" s="190">
        <f>IF(ISERROR(A657),NA(),'Daily Series'!E661)</f>
        <v>14002</v>
      </c>
      <c r="C657" s="193">
        <f t="shared" si="42"/>
        <v>14051.428571428571</v>
      </c>
      <c r="E657" s="189" t="e">
        <f>IF('Weekly Series'!B657=0,NA(),'Weekly Series'!B657)</f>
        <v>#N/A</v>
      </c>
      <c r="F657" s="193" t="e">
        <f>IF(ISERROR($E657),NA(),'Weekly Series'!C657)</f>
        <v>#N/A</v>
      </c>
      <c r="G657" s="193" t="e">
        <f>IF(ISERROR($E657),NA(),'Weekly Series'!D657)</f>
        <v>#N/A</v>
      </c>
      <c r="H657" s="193" t="e">
        <f>IF(ISERROR($E657),NA(),'Weekly Series'!E657)</f>
        <v>#N/A</v>
      </c>
      <c r="J657" s="190">
        <f>IF(ISERROR(A657),NA(),'Daily Series'!P661)</f>
        <v>734</v>
      </c>
      <c r="K657" s="190">
        <f>IF(ISERROR(A657),NA(),'Daily Series'!Q661)</f>
        <v>345</v>
      </c>
      <c r="L657" s="190">
        <f>IF(ISERROR(A657),NA(),'Daily Series'!R661)</f>
        <v>297</v>
      </c>
      <c r="M657" s="193">
        <f t="shared" si="43"/>
        <v>900</v>
      </c>
      <c r="N657" s="193">
        <f t="shared" si="41"/>
        <v>419</v>
      </c>
      <c r="O657" s="193">
        <f t="shared" si="44"/>
        <v>323.42857142857144</v>
      </c>
    </row>
    <row r="658" spans="1:15" x14ac:dyDescent="0.2">
      <c r="A658" s="189">
        <f>IF('Daily Series'!B662=0,NA(),'Daily Series'!B662)</f>
        <v>44943</v>
      </c>
      <c r="B658" s="190">
        <f>IF(ISERROR(A658),NA(),'Daily Series'!E662)</f>
        <v>13852</v>
      </c>
      <c r="C658" s="193">
        <f t="shared" si="42"/>
        <v>14024.428571428571</v>
      </c>
      <c r="E658" s="189" t="e">
        <f>IF('Weekly Series'!B658=0,NA(),'Weekly Series'!B658)</f>
        <v>#N/A</v>
      </c>
      <c r="F658" s="193" t="e">
        <f>IF(ISERROR($E658),NA(),'Weekly Series'!C658)</f>
        <v>#N/A</v>
      </c>
      <c r="G658" s="193" t="e">
        <f>IF(ISERROR($E658),NA(),'Weekly Series'!D658)</f>
        <v>#N/A</v>
      </c>
      <c r="H658" s="193" t="e">
        <f>IF(ISERROR($E658),NA(),'Weekly Series'!E658)</f>
        <v>#N/A</v>
      </c>
      <c r="J658" s="190">
        <f>IF(ISERROR(A658),NA(),'Daily Series'!P662)</f>
        <v>979</v>
      </c>
      <c r="K658" s="190">
        <f>IF(ISERROR(A658),NA(),'Daily Series'!Q662)</f>
        <v>453</v>
      </c>
      <c r="L658" s="190">
        <f>IF(ISERROR(A658),NA(),'Daily Series'!R662)</f>
        <v>392</v>
      </c>
      <c r="M658" s="193">
        <f t="shared" si="43"/>
        <v>888.28571428571433</v>
      </c>
      <c r="N658" s="193">
        <f t="shared" si="41"/>
        <v>416.71428571428572</v>
      </c>
      <c r="O658" s="193">
        <f t="shared" si="44"/>
        <v>317.42857142857144</v>
      </c>
    </row>
    <row r="659" spans="1:15" x14ac:dyDescent="0.2">
      <c r="A659" s="189">
        <f>IF('Daily Series'!B663=0,NA(),'Daily Series'!B663)</f>
        <v>44944</v>
      </c>
      <c r="B659" s="190">
        <f>IF(ISERROR(A659),NA(),'Daily Series'!E663)</f>
        <v>14040</v>
      </c>
      <c r="C659" s="193">
        <f t="shared" si="42"/>
        <v>13982.857142857143</v>
      </c>
      <c r="E659" s="189" t="e">
        <f>IF('Weekly Series'!B659=0,NA(),'Weekly Series'!B659)</f>
        <v>#N/A</v>
      </c>
      <c r="F659" s="193" t="e">
        <f>IF(ISERROR($E659),NA(),'Weekly Series'!C659)</f>
        <v>#N/A</v>
      </c>
      <c r="G659" s="193" t="e">
        <f>IF(ISERROR($E659),NA(),'Weekly Series'!D659)</f>
        <v>#N/A</v>
      </c>
      <c r="H659" s="193" t="e">
        <f>IF(ISERROR($E659),NA(),'Weekly Series'!E659)</f>
        <v>#N/A</v>
      </c>
      <c r="J659" s="190">
        <f>IF(ISERROR(A659),NA(),'Daily Series'!P663)</f>
        <v>1057</v>
      </c>
      <c r="K659" s="190">
        <f>IF(ISERROR(A659),NA(),'Daily Series'!Q663)</f>
        <v>449</v>
      </c>
      <c r="L659" s="190">
        <f>IF(ISERROR(A659),NA(),'Daily Series'!R663)</f>
        <v>388</v>
      </c>
      <c r="M659" s="193">
        <f t="shared" si="43"/>
        <v>882.57142857142856</v>
      </c>
      <c r="N659" s="193">
        <f t="shared" si="41"/>
        <v>403</v>
      </c>
      <c r="O659" s="193">
        <f t="shared" si="44"/>
        <v>315.57142857142856</v>
      </c>
    </row>
    <row r="660" spans="1:15" x14ac:dyDescent="0.2">
      <c r="A660" s="189">
        <f>IF('Daily Series'!B664=0,NA(),'Daily Series'!B664)</f>
        <v>44945</v>
      </c>
      <c r="B660" s="190">
        <f>IF(ISERROR(A660),NA(),'Daily Series'!E664)</f>
        <v>13909</v>
      </c>
      <c r="C660" s="193">
        <f t="shared" si="42"/>
        <v>13932.571428571429</v>
      </c>
      <c r="E660" s="189" t="e">
        <f>IF('Weekly Series'!B660=0,NA(),'Weekly Series'!B660)</f>
        <v>#N/A</v>
      </c>
      <c r="F660" s="193" t="e">
        <f>IF(ISERROR($E660),NA(),'Weekly Series'!C660)</f>
        <v>#N/A</v>
      </c>
      <c r="G660" s="193" t="e">
        <f>IF(ISERROR($E660),NA(),'Weekly Series'!D660)</f>
        <v>#N/A</v>
      </c>
      <c r="H660" s="193" t="e">
        <f>IF(ISERROR($E660),NA(),'Weekly Series'!E660)</f>
        <v>#N/A</v>
      </c>
      <c r="J660" s="190">
        <f>IF(ISERROR(A660),NA(),'Daily Series'!P664)</f>
        <v>1072</v>
      </c>
      <c r="K660" s="190">
        <f>IF(ISERROR(A660),NA(),'Daily Series'!Q664)</f>
        <v>516</v>
      </c>
      <c r="L660" s="190">
        <f>IF(ISERROR(A660),NA(),'Daily Series'!R664)</f>
        <v>351</v>
      </c>
      <c r="M660" s="193">
        <f t="shared" si="43"/>
        <v>873.85714285714289</v>
      </c>
      <c r="N660" s="193">
        <f t="shared" si="41"/>
        <v>395.14285714285717</v>
      </c>
      <c r="O660" s="193">
        <f t="shared" si="44"/>
        <v>304.57142857142856</v>
      </c>
    </row>
    <row r="661" spans="1:15" x14ac:dyDescent="0.2">
      <c r="A661" s="189">
        <f>IF('Daily Series'!B665=0,NA(),'Daily Series'!B665)</f>
        <v>44946</v>
      </c>
      <c r="B661" s="190">
        <f>IF(ISERROR(A661),NA(),'Daily Series'!E665)</f>
        <v>13608</v>
      </c>
      <c r="C661" s="193">
        <f t="shared" si="42"/>
        <v>13887.142857142857</v>
      </c>
      <c r="E661" s="189" t="e">
        <f>IF('Weekly Series'!B661=0,NA(),'Weekly Series'!B661)</f>
        <v>#N/A</v>
      </c>
      <c r="F661" s="193" t="e">
        <f>IF(ISERROR($E661),NA(),'Weekly Series'!C661)</f>
        <v>#N/A</v>
      </c>
      <c r="G661" s="193" t="e">
        <f>IF(ISERROR($E661),NA(),'Weekly Series'!D661)</f>
        <v>#N/A</v>
      </c>
      <c r="H661" s="193" t="e">
        <f>IF(ISERROR($E661),NA(),'Weekly Series'!E661)</f>
        <v>#N/A</v>
      </c>
      <c r="J661" s="190">
        <f>IF(ISERROR(A661),NA(),'Daily Series'!P665)</f>
        <v>1055</v>
      </c>
      <c r="K661" s="190">
        <f>IF(ISERROR(A661),NA(),'Daily Series'!Q665)</f>
        <v>460</v>
      </c>
      <c r="L661" s="190">
        <f>IF(ISERROR(A661),NA(),'Daily Series'!R665)</f>
        <v>314</v>
      </c>
      <c r="M661" s="193">
        <f t="shared" si="43"/>
        <v>857.85714285714289</v>
      </c>
      <c r="N661" s="193">
        <f t="shared" si="41"/>
        <v>387</v>
      </c>
      <c r="O661" s="193">
        <f t="shared" si="44"/>
        <v>296.42857142857144</v>
      </c>
    </row>
    <row r="662" spans="1:15" x14ac:dyDescent="0.2">
      <c r="A662" s="189">
        <f>IF('Daily Series'!B666=0,NA(),'Daily Series'!B666)</f>
        <v>44947</v>
      </c>
      <c r="B662" s="190">
        <f>IF(ISERROR(A662),NA(),'Daily Series'!E666)</f>
        <v>13555</v>
      </c>
      <c r="C662" s="193">
        <f t="shared" si="42"/>
        <v>13824.857142857143</v>
      </c>
      <c r="E662" s="189" t="e">
        <f>IF('Weekly Series'!B662=0,NA(),'Weekly Series'!B662)</f>
        <v>#N/A</v>
      </c>
      <c r="F662" s="193" t="e">
        <f>IF(ISERROR($E662),NA(),'Weekly Series'!C662)</f>
        <v>#N/A</v>
      </c>
      <c r="G662" s="193" t="e">
        <f>IF(ISERROR($E662),NA(),'Weekly Series'!D662)</f>
        <v>#N/A</v>
      </c>
      <c r="H662" s="193" t="e">
        <f>IF(ISERROR($E662),NA(),'Weekly Series'!E662)</f>
        <v>#N/A</v>
      </c>
      <c r="J662" s="190">
        <f>IF(ISERROR(A662),NA(),'Daily Series'!P666)</f>
        <v>663</v>
      </c>
      <c r="K662" s="190">
        <f>IF(ISERROR(A662),NA(),'Daily Series'!Q666)</f>
        <v>287</v>
      </c>
      <c r="L662" s="190">
        <f>IF(ISERROR(A662),NA(),'Daily Series'!R666)</f>
        <v>168</v>
      </c>
      <c r="M662" s="193">
        <f t="shared" si="43"/>
        <v>852.28571428571433</v>
      </c>
      <c r="N662" s="193">
        <f t="shared" si="41"/>
        <v>384.14285714285717</v>
      </c>
      <c r="O662" s="193">
        <f t="shared" si="44"/>
        <v>288</v>
      </c>
    </row>
    <row r="663" spans="1:15" x14ac:dyDescent="0.2">
      <c r="A663" s="189">
        <f>IF('Daily Series'!B667=0,NA(),'Daily Series'!B667)</f>
        <v>44948</v>
      </c>
      <c r="B663" s="190">
        <f>IF(ISERROR(A663),NA(),'Daily Series'!E667)</f>
        <v>13330</v>
      </c>
      <c r="C663" s="193">
        <f t="shared" si="42"/>
        <v>13756.571428571429</v>
      </c>
      <c r="E663" s="189" t="e">
        <f>IF('Weekly Series'!B663=0,NA(),'Weekly Series'!B663)</f>
        <v>#N/A</v>
      </c>
      <c r="F663" s="193" t="e">
        <f>IF(ISERROR($E663),NA(),'Weekly Series'!C663)</f>
        <v>#N/A</v>
      </c>
      <c r="G663" s="193" t="e">
        <f>IF(ISERROR($E663),NA(),'Weekly Series'!D663)</f>
        <v>#N/A</v>
      </c>
      <c r="H663" s="193" t="e">
        <f>IF(ISERROR($E663),NA(),'Weekly Series'!E663)</f>
        <v>#N/A</v>
      </c>
      <c r="J663" s="190">
        <f>IF(ISERROR(A663),NA(),'Daily Series'!P667)</f>
        <v>413</v>
      </c>
      <c r="K663" s="190">
        <f>IF(ISERROR(A663),NA(),'Daily Series'!Q667)</f>
        <v>180</v>
      </c>
      <c r="L663" s="190">
        <f>IF(ISERROR(A663),NA(),'Daily Series'!R667)</f>
        <v>101</v>
      </c>
      <c r="M663" s="193">
        <f t="shared" si="43"/>
        <v>853.28571428571433</v>
      </c>
      <c r="N663" s="193">
        <f t="shared" si="41"/>
        <v>384.28571428571428</v>
      </c>
      <c r="O663" s="193">
        <f t="shared" si="44"/>
        <v>287.28571428571428</v>
      </c>
    </row>
    <row r="664" spans="1:15" x14ac:dyDescent="0.2">
      <c r="A664" s="189">
        <f>IF('Daily Series'!B668=0,NA(),'Daily Series'!B668)</f>
        <v>44949</v>
      </c>
      <c r="B664" s="190">
        <f>IF(ISERROR(A664),NA(),'Daily Series'!E668)</f>
        <v>13779</v>
      </c>
      <c r="C664" s="193">
        <f t="shared" si="42"/>
        <v>13724.714285714286</v>
      </c>
      <c r="E664" s="189" t="e">
        <f>IF('Weekly Series'!B664=0,NA(),'Weekly Series'!B664)</f>
        <v>#N/A</v>
      </c>
      <c r="F664" s="193" t="e">
        <f>IF(ISERROR($E664),NA(),'Weekly Series'!C664)</f>
        <v>#N/A</v>
      </c>
      <c r="G664" s="193" t="e">
        <f>IF(ISERROR($E664),NA(),'Weekly Series'!D664)</f>
        <v>#N/A</v>
      </c>
      <c r="H664" s="193" t="e">
        <f>IF(ISERROR($E664),NA(),'Weekly Series'!E664)</f>
        <v>#N/A</v>
      </c>
      <c r="J664" s="190">
        <f>IF(ISERROR(A664),NA(),'Daily Series'!P668)</f>
        <v>727</v>
      </c>
      <c r="K664" s="190">
        <f>IF(ISERROR(A664),NA(),'Daily Series'!Q668)</f>
        <v>323</v>
      </c>
      <c r="L664" s="190">
        <f>IF(ISERROR(A664),NA(),'Daily Series'!R668)</f>
        <v>272</v>
      </c>
      <c r="M664" s="193">
        <f t="shared" si="43"/>
        <v>852.28571428571433</v>
      </c>
      <c r="N664" s="193">
        <f t="shared" si="41"/>
        <v>381.14285714285717</v>
      </c>
      <c r="O664" s="193">
        <f t="shared" si="44"/>
        <v>283.71428571428572</v>
      </c>
    </row>
    <row r="665" spans="1:15" x14ac:dyDescent="0.2">
      <c r="A665" s="189">
        <f>IF('Daily Series'!B669=0,NA(),'Daily Series'!B669)</f>
        <v>44950</v>
      </c>
      <c r="B665" s="190">
        <f>IF(ISERROR(A665),NA(),'Daily Series'!E669)</f>
        <v>13963</v>
      </c>
      <c r="C665" s="193">
        <f t="shared" si="42"/>
        <v>13740.571428571429</v>
      </c>
      <c r="E665" s="189" t="e">
        <f>IF('Weekly Series'!B665=0,NA(),'Weekly Series'!B665)</f>
        <v>#N/A</v>
      </c>
      <c r="F665" s="193" t="e">
        <f>IF(ISERROR($E665),NA(),'Weekly Series'!C665)</f>
        <v>#N/A</v>
      </c>
      <c r="G665" s="193" t="e">
        <f>IF(ISERROR($E665),NA(),'Weekly Series'!D665)</f>
        <v>#N/A</v>
      </c>
      <c r="H665" s="193" t="e">
        <f>IF(ISERROR($E665),NA(),'Weekly Series'!E665)</f>
        <v>#N/A</v>
      </c>
      <c r="J665" s="190">
        <f>IF(ISERROR(A665),NA(),'Daily Series'!P669)</f>
        <v>983</v>
      </c>
      <c r="K665" s="190">
        <f>IF(ISERROR(A665),NA(),'Daily Series'!Q669)</f>
        <v>411</v>
      </c>
      <c r="L665" s="190">
        <f>IF(ISERROR(A665),NA(),'Daily Series'!R669)</f>
        <v>371</v>
      </c>
      <c r="M665" s="193">
        <f t="shared" si="43"/>
        <v>852.85714285714289</v>
      </c>
      <c r="N665" s="193">
        <f t="shared" ref="N665:N728" si="45">AVERAGE(K659:K665)</f>
        <v>375.14285714285717</v>
      </c>
      <c r="O665" s="193">
        <f t="shared" si="44"/>
        <v>280.71428571428572</v>
      </c>
    </row>
    <row r="666" spans="1:15" x14ac:dyDescent="0.2">
      <c r="A666" s="189">
        <f>IF('Daily Series'!B670=0,NA(),'Daily Series'!B670)</f>
        <v>44951</v>
      </c>
      <c r="B666" s="190">
        <f>IF(ISERROR(A666),NA(),'Daily Series'!E670)</f>
        <v>14216</v>
      </c>
      <c r="C666" s="193">
        <f t="shared" si="42"/>
        <v>13765.714285714286</v>
      </c>
      <c r="E666" s="189" t="e">
        <f>IF('Weekly Series'!B666=0,NA(),'Weekly Series'!B666)</f>
        <v>#N/A</v>
      </c>
      <c r="F666" s="193" t="e">
        <f>IF(ISERROR($E666),NA(),'Weekly Series'!C666)</f>
        <v>#N/A</v>
      </c>
      <c r="G666" s="193" t="e">
        <f>IF(ISERROR($E666),NA(),'Weekly Series'!D666)</f>
        <v>#N/A</v>
      </c>
      <c r="H666" s="193" t="e">
        <f>IF(ISERROR($E666),NA(),'Weekly Series'!E666)</f>
        <v>#N/A</v>
      </c>
      <c r="J666" s="190">
        <f>IF(ISERROR(A666),NA(),'Daily Series'!P670)</f>
        <v>1018</v>
      </c>
      <c r="K666" s="190">
        <f>IF(ISERROR(A666),NA(),'Daily Series'!Q670)</f>
        <v>482</v>
      </c>
      <c r="L666" s="190">
        <f>IF(ISERROR(A666),NA(),'Daily Series'!R670)</f>
        <v>346</v>
      </c>
      <c r="M666" s="193">
        <f t="shared" si="43"/>
        <v>847.28571428571433</v>
      </c>
      <c r="N666" s="193">
        <f t="shared" si="45"/>
        <v>379.85714285714283</v>
      </c>
      <c r="O666" s="193">
        <f t="shared" si="44"/>
        <v>274.71428571428572</v>
      </c>
    </row>
    <row r="667" spans="1:15" x14ac:dyDescent="0.2">
      <c r="A667" s="189">
        <f>IF('Daily Series'!B671=0,NA(),'Daily Series'!B671)</f>
        <v>44952</v>
      </c>
      <c r="B667" s="190">
        <f>IF(ISERROR(A667),NA(),'Daily Series'!E671)</f>
        <v>14149</v>
      </c>
      <c r="C667" s="193">
        <f t="shared" si="42"/>
        <v>13800</v>
      </c>
      <c r="E667" s="189" t="e">
        <f>IF('Weekly Series'!B667=0,NA(),'Weekly Series'!B667)</f>
        <v>#N/A</v>
      </c>
      <c r="F667" s="193" t="e">
        <f>IF(ISERROR($E667),NA(),'Weekly Series'!C667)</f>
        <v>#N/A</v>
      </c>
      <c r="G667" s="193" t="e">
        <f>IF(ISERROR($E667),NA(),'Weekly Series'!D667)</f>
        <v>#N/A</v>
      </c>
      <c r="H667" s="193" t="e">
        <f>IF(ISERROR($E667),NA(),'Weekly Series'!E667)</f>
        <v>#N/A</v>
      </c>
      <c r="J667" s="190">
        <f>IF(ISERROR(A667),NA(),'Daily Series'!P671)</f>
        <v>999</v>
      </c>
      <c r="K667" s="190">
        <f>IF(ISERROR(A667),NA(),'Daily Series'!Q671)</f>
        <v>448</v>
      </c>
      <c r="L667" s="190">
        <f>IF(ISERROR(A667),NA(),'Daily Series'!R671)</f>
        <v>379</v>
      </c>
      <c r="M667" s="193">
        <f t="shared" si="43"/>
        <v>836.85714285714289</v>
      </c>
      <c r="N667" s="193">
        <f t="shared" si="45"/>
        <v>370.14285714285717</v>
      </c>
      <c r="O667" s="193">
        <f t="shared" si="44"/>
        <v>278.71428571428572</v>
      </c>
    </row>
    <row r="668" spans="1:15" x14ac:dyDescent="0.2">
      <c r="A668" s="189">
        <f>IF('Daily Series'!B672=0,NA(),'Daily Series'!B672)</f>
        <v>44953</v>
      </c>
      <c r="B668" s="190">
        <f>IF(ISERROR(A668),NA(),'Daily Series'!E672)</f>
        <v>13946</v>
      </c>
      <c r="C668" s="193">
        <f t="shared" si="42"/>
        <v>13848.285714285714</v>
      </c>
      <c r="E668" s="189" t="e">
        <f>IF('Weekly Series'!B668=0,NA(),'Weekly Series'!B668)</f>
        <v>#N/A</v>
      </c>
      <c r="F668" s="193" t="e">
        <f>IF(ISERROR($E668),NA(),'Weekly Series'!C668)</f>
        <v>#N/A</v>
      </c>
      <c r="G668" s="193" t="e">
        <f>IF(ISERROR($E668),NA(),'Weekly Series'!D668)</f>
        <v>#N/A</v>
      </c>
      <c r="H668" s="193" t="e">
        <f>IF(ISERROR($E668),NA(),'Weekly Series'!E668)</f>
        <v>#N/A</v>
      </c>
      <c r="J668" s="190">
        <f>IF(ISERROR(A668),NA(),'Daily Series'!P672)</f>
        <v>1007</v>
      </c>
      <c r="K668" s="190">
        <f>IF(ISERROR(A668),NA(),'Daily Series'!Q672)</f>
        <v>446</v>
      </c>
      <c r="L668" s="190">
        <f>IF(ISERROR(A668),NA(),'Daily Series'!R672)</f>
        <v>346</v>
      </c>
      <c r="M668" s="193">
        <f t="shared" si="43"/>
        <v>830</v>
      </c>
      <c r="N668" s="193">
        <f t="shared" si="45"/>
        <v>368.14285714285717</v>
      </c>
      <c r="O668" s="193">
        <f t="shared" si="44"/>
        <v>283.28571428571428</v>
      </c>
    </row>
    <row r="669" spans="1:15" x14ac:dyDescent="0.2">
      <c r="A669" s="189">
        <f>IF('Daily Series'!B673=0,NA(),'Daily Series'!B673)</f>
        <v>44954</v>
      </c>
      <c r="B669" s="190">
        <f>IF(ISERROR(A669),NA(),'Daily Series'!E673)</f>
        <v>13971</v>
      </c>
      <c r="C669" s="193">
        <f t="shared" si="42"/>
        <v>13907.714285714286</v>
      </c>
      <c r="E669" s="189" t="e">
        <f>IF('Weekly Series'!B669=0,NA(),'Weekly Series'!B669)</f>
        <v>#N/A</v>
      </c>
      <c r="F669" s="193" t="e">
        <f>IF(ISERROR($E669),NA(),'Weekly Series'!C669)</f>
        <v>#N/A</v>
      </c>
      <c r="G669" s="193" t="e">
        <f>IF(ISERROR($E669),NA(),'Weekly Series'!D669)</f>
        <v>#N/A</v>
      </c>
      <c r="H669" s="193" t="e">
        <f>IF(ISERROR($E669),NA(),'Weekly Series'!E669)</f>
        <v>#N/A</v>
      </c>
      <c r="J669" s="190">
        <f>IF(ISERROR(A669),NA(),'Daily Series'!P673)</f>
        <v>636</v>
      </c>
      <c r="K669" s="190">
        <f>IF(ISERROR(A669),NA(),'Daily Series'!Q673)</f>
        <v>281</v>
      </c>
      <c r="L669" s="190">
        <f>IF(ISERROR(A669),NA(),'Daily Series'!R673)</f>
        <v>185</v>
      </c>
      <c r="M669" s="193">
        <f t="shared" si="43"/>
        <v>826.14285714285711</v>
      </c>
      <c r="N669" s="193">
        <f t="shared" si="45"/>
        <v>367.28571428571428</v>
      </c>
      <c r="O669" s="193">
        <f t="shared" si="44"/>
        <v>285.71428571428572</v>
      </c>
    </row>
    <row r="670" spans="1:15" x14ac:dyDescent="0.2">
      <c r="A670" s="189">
        <f>IF('Daily Series'!B674=0,NA(),'Daily Series'!B674)</f>
        <v>44955</v>
      </c>
      <c r="B670" s="190">
        <f>IF(ISERROR(A670),NA(),'Daily Series'!E674)</f>
        <v>13872</v>
      </c>
      <c r="C670" s="193">
        <f t="shared" si="42"/>
        <v>13985.142857142857</v>
      </c>
      <c r="E670" s="189" t="e">
        <f>IF('Weekly Series'!B670=0,NA(),'Weekly Series'!B670)</f>
        <v>#N/A</v>
      </c>
      <c r="F670" s="193" t="e">
        <f>IF(ISERROR($E670),NA(),'Weekly Series'!C670)</f>
        <v>#N/A</v>
      </c>
      <c r="G670" s="193" t="e">
        <f>IF(ISERROR($E670),NA(),'Weekly Series'!D670)</f>
        <v>#N/A</v>
      </c>
      <c r="H670" s="193" t="e">
        <f>IF(ISERROR($E670),NA(),'Weekly Series'!E670)</f>
        <v>#N/A</v>
      </c>
      <c r="J670" s="190">
        <f>IF(ISERROR(A670),NA(),'Daily Series'!P674)</f>
        <v>390</v>
      </c>
      <c r="K670" s="190">
        <f>IF(ISERROR(A670),NA(),'Daily Series'!Q674)</f>
        <v>163</v>
      </c>
      <c r="L670" s="190">
        <f>IF(ISERROR(A670),NA(),'Daily Series'!R674)</f>
        <v>108</v>
      </c>
      <c r="M670" s="193">
        <f t="shared" si="43"/>
        <v>822.85714285714289</v>
      </c>
      <c r="N670" s="193">
        <f t="shared" si="45"/>
        <v>364.85714285714283</v>
      </c>
      <c r="O670" s="193">
        <f t="shared" si="44"/>
        <v>286.71428571428572</v>
      </c>
    </row>
    <row r="671" spans="1:15" x14ac:dyDescent="0.2">
      <c r="A671" s="189">
        <f>IF('Daily Series'!B675=0,NA(),'Daily Series'!B675)</f>
        <v>44956</v>
      </c>
      <c r="B671" s="190">
        <f>IF(ISERROR(A671),NA(),'Daily Series'!E675)</f>
        <v>13922</v>
      </c>
      <c r="C671" s="193">
        <f t="shared" si="42"/>
        <v>14005.571428571429</v>
      </c>
      <c r="E671" s="189" t="e">
        <f>IF('Weekly Series'!B671=0,NA(),'Weekly Series'!B671)</f>
        <v>#N/A</v>
      </c>
      <c r="F671" s="193" t="e">
        <f>IF(ISERROR($E671),NA(),'Weekly Series'!C671)</f>
        <v>#N/A</v>
      </c>
      <c r="G671" s="193" t="e">
        <f>IF(ISERROR($E671),NA(),'Weekly Series'!D671)</f>
        <v>#N/A</v>
      </c>
      <c r="H671" s="193" t="e">
        <f>IF(ISERROR($E671),NA(),'Weekly Series'!E671)</f>
        <v>#N/A</v>
      </c>
      <c r="J671" s="190">
        <f>IF(ISERROR(A671),NA(),'Daily Series'!P675)</f>
        <v>746</v>
      </c>
      <c r="K671" s="190">
        <f>IF(ISERROR(A671),NA(),'Daily Series'!Q675)</f>
        <v>354</v>
      </c>
      <c r="L671" s="190">
        <f>IF(ISERROR(A671),NA(),'Daily Series'!R675)</f>
        <v>263</v>
      </c>
      <c r="M671" s="193">
        <f t="shared" si="43"/>
        <v>825.57142857142856</v>
      </c>
      <c r="N671" s="193">
        <f t="shared" si="45"/>
        <v>369.28571428571428</v>
      </c>
      <c r="O671" s="193">
        <f t="shared" si="44"/>
        <v>285.42857142857144</v>
      </c>
    </row>
    <row r="672" spans="1:15" x14ac:dyDescent="0.2">
      <c r="A672" s="189">
        <f>IF('Daily Series'!B676=0,NA(),'Daily Series'!B676)</f>
        <v>44957</v>
      </c>
      <c r="B672" s="190">
        <f>IF(ISERROR(A672),NA(),'Daily Series'!E676)</f>
        <v>14204</v>
      </c>
      <c r="C672" s="193">
        <f t="shared" si="42"/>
        <v>14040</v>
      </c>
      <c r="E672" s="189" t="e">
        <f>IF('Weekly Series'!B672=0,NA(),'Weekly Series'!B672)</f>
        <v>#N/A</v>
      </c>
      <c r="F672" s="193" t="e">
        <f>IF(ISERROR($E672),NA(),'Weekly Series'!C672)</f>
        <v>#N/A</v>
      </c>
      <c r="G672" s="193" t="e">
        <f>IF(ISERROR($E672),NA(),'Weekly Series'!D672)</f>
        <v>#N/A</v>
      </c>
      <c r="H672" s="193" t="e">
        <f>IF(ISERROR($E672),NA(),'Weekly Series'!E672)</f>
        <v>#N/A</v>
      </c>
      <c r="J672" s="190">
        <f>IF(ISERROR(A672),NA(),'Daily Series'!P676)</f>
        <v>1012</v>
      </c>
      <c r="K672" s="190">
        <f>IF(ISERROR(A672),NA(),'Daily Series'!Q676)</f>
        <v>437</v>
      </c>
      <c r="L672" s="190">
        <f>IF(ISERROR(A672),NA(),'Daily Series'!R676)</f>
        <v>335</v>
      </c>
      <c r="M672" s="193">
        <f t="shared" si="43"/>
        <v>829.71428571428567</v>
      </c>
      <c r="N672" s="193">
        <f t="shared" si="45"/>
        <v>373</v>
      </c>
      <c r="O672" s="193">
        <f t="shared" si="44"/>
        <v>280.28571428571428</v>
      </c>
    </row>
    <row r="673" spans="1:15" x14ac:dyDescent="0.2">
      <c r="A673" s="189">
        <f>IF('Daily Series'!B677=0,NA(),'Daily Series'!B677)</f>
        <v>44958</v>
      </c>
      <c r="B673" s="190">
        <f>IF(ISERROR(A673),NA(),'Daily Series'!E677)</f>
        <v>14354</v>
      </c>
      <c r="C673" s="193">
        <f t="shared" si="42"/>
        <v>14059.714285714286</v>
      </c>
      <c r="E673" s="189" t="e">
        <f>IF('Weekly Series'!B673=0,NA(),'Weekly Series'!B673)</f>
        <v>#N/A</v>
      </c>
      <c r="F673" s="193" t="e">
        <f>IF(ISERROR($E673),NA(),'Weekly Series'!C673)</f>
        <v>#N/A</v>
      </c>
      <c r="G673" s="193" t="e">
        <f>IF(ISERROR($E673),NA(),'Weekly Series'!D673)</f>
        <v>#N/A</v>
      </c>
      <c r="H673" s="193" t="e">
        <f>IF(ISERROR($E673),NA(),'Weekly Series'!E673)</f>
        <v>#N/A</v>
      </c>
      <c r="J673" s="190">
        <f>IF(ISERROR(A673),NA(),'Daily Series'!P677)</f>
        <v>1041</v>
      </c>
      <c r="K673" s="190">
        <f>IF(ISERROR(A673),NA(),'Daily Series'!Q677)</f>
        <v>463</v>
      </c>
      <c r="L673" s="190">
        <f>IF(ISERROR(A673),NA(),'Daily Series'!R677)</f>
        <v>357</v>
      </c>
      <c r="M673" s="193">
        <f t="shared" si="43"/>
        <v>833</v>
      </c>
      <c r="N673" s="193">
        <f t="shared" si="45"/>
        <v>370.28571428571428</v>
      </c>
      <c r="O673" s="193">
        <f t="shared" si="44"/>
        <v>281.85714285714283</v>
      </c>
    </row>
    <row r="674" spans="1:15" x14ac:dyDescent="0.2">
      <c r="A674" s="189">
        <f>IF('Daily Series'!B678=0,NA(),'Daily Series'!B678)</f>
        <v>44959</v>
      </c>
      <c r="B674" s="190">
        <f>IF(ISERROR(A674),NA(),'Daily Series'!E678)</f>
        <v>14208</v>
      </c>
      <c r="C674" s="193">
        <f t="shared" si="42"/>
        <v>14068.142857142857</v>
      </c>
      <c r="E674" s="189" t="e">
        <f>IF('Weekly Series'!B674=0,NA(),'Weekly Series'!B674)</f>
        <v>#N/A</v>
      </c>
      <c r="F674" s="193" t="e">
        <f>IF(ISERROR($E674),NA(),'Weekly Series'!C674)</f>
        <v>#N/A</v>
      </c>
      <c r="G674" s="193" t="e">
        <f>IF(ISERROR($E674),NA(),'Weekly Series'!D674)</f>
        <v>#N/A</v>
      </c>
      <c r="H674" s="193" t="e">
        <f>IF(ISERROR($E674),NA(),'Weekly Series'!E674)</f>
        <v>#N/A</v>
      </c>
      <c r="J674" s="190">
        <f>IF(ISERROR(A674),NA(),'Daily Series'!P678)</f>
        <v>1147</v>
      </c>
      <c r="K674" s="190">
        <f>IF(ISERROR(A674),NA(),'Daily Series'!Q678)</f>
        <v>450</v>
      </c>
      <c r="L674" s="190">
        <f>IF(ISERROR(A674),NA(),'Daily Series'!R678)</f>
        <v>392</v>
      </c>
      <c r="M674" s="193">
        <f t="shared" si="43"/>
        <v>854.14285714285711</v>
      </c>
      <c r="N674" s="193">
        <f t="shared" si="45"/>
        <v>370.57142857142856</v>
      </c>
      <c r="O674" s="193">
        <f t="shared" si="44"/>
        <v>283.71428571428572</v>
      </c>
    </row>
    <row r="675" spans="1:15" x14ac:dyDescent="0.2">
      <c r="A675" s="189">
        <f>IF('Daily Series'!B679=0,NA(),'Daily Series'!B679)</f>
        <v>44960</v>
      </c>
      <c r="B675" s="190">
        <f>IF(ISERROR(A675),NA(),'Daily Series'!E679)</f>
        <v>13998</v>
      </c>
      <c r="C675" s="193">
        <f t="shared" si="42"/>
        <v>14075.571428571429</v>
      </c>
      <c r="E675" s="189" t="e">
        <f>IF('Weekly Series'!B675=0,NA(),'Weekly Series'!B675)</f>
        <v>#N/A</v>
      </c>
      <c r="F675" s="193" t="e">
        <f>IF(ISERROR($E675),NA(),'Weekly Series'!C675)</f>
        <v>#N/A</v>
      </c>
      <c r="G675" s="193" t="e">
        <f>IF(ISERROR($E675),NA(),'Weekly Series'!D675)</f>
        <v>#N/A</v>
      </c>
      <c r="H675" s="193" t="e">
        <f>IF(ISERROR($E675),NA(),'Weekly Series'!E675)</f>
        <v>#N/A</v>
      </c>
      <c r="J675" s="190">
        <f>IF(ISERROR(A675),NA(),'Daily Series'!P679)</f>
        <v>1105</v>
      </c>
      <c r="K675" s="190">
        <f>IF(ISERROR(A675),NA(),'Daily Series'!Q679)</f>
        <v>453</v>
      </c>
      <c r="L675" s="190">
        <f>IF(ISERROR(A675),NA(),'Daily Series'!R679)</f>
        <v>332</v>
      </c>
      <c r="M675" s="193">
        <f t="shared" si="43"/>
        <v>868.14285714285711</v>
      </c>
      <c r="N675" s="193">
        <f t="shared" si="45"/>
        <v>371.57142857142856</v>
      </c>
      <c r="O675" s="193">
        <f t="shared" si="44"/>
        <v>281.71428571428572</v>
      </c>
    </row>
    <row r="676" spans="1:15" x14ac:dyDescent="0.2">
      <c r="A676" s="189">
        <f>IF('Daily Series'!B680=0,NA(),'Daily Series'!B680)</f>
        <v>44961</v>
      </c>
      <c r="B676" s="190">
        <f>IF(ISERROR(A676),NA(),'Daily Series'!E680)</f>
        <v>13799</v>
      </c>
      <c r="C676" s="193">
        <f t="shared" si="42"/>
        <v>14051</v>
      </c>
      <c r="E676" s="189" t="e">
        <f>IF('Weekly Series'!B676=0,NA(),'Weekly Series'!B676)</f>
        <v>#N/A</v>
      </c>
      <c r="F676" s="193" t="e">
        <f>IF(ISERROR($E676),NA(),'Weekly Series'!C676)</f>
        <v>#N/A</v>
      </c>
      <c r="G676" s="193" t="e">
        <f>IF(ISERROR($E676),NA(),'Weekly Series'!D676)</f>
        <v>#N/A</v>
      </c>
      <c r="H676" s="193" t="e">
        <f>IF(ISERROR($E676),NA(),'Weekly Series'!E676)</f>
        <v>#N/A</v>
      </c>
      <c r="J676" s="190">
        <f>IF(ISERROR(A676),NA(),'Daily Series'!P680)</f>
        <v>692</v>
      </c>
      <c r="K676" s="190">
        <f>IF(ISERROR(A676),NA(),'Daily Series'!Q680)</f>
        <v>285</v>
      </c>
      <c r="L676" s="190">
        <f>IF(ISERROR(A676),NA(),'Daily Series'!R680)</f>
        <v>207</v>
      </c>
      <c r="M676" s="193">
        <f t="shared" si="43"/>
        <v>876.14285714285711</v>
      </c>
      <c r="N676" s="193">
        <f t="shared" si="45"/>
        <v>372.14285714285717</v>
      </c>
      <c r="O676" s="193">
        <f t="shared" si="44"/>
        <v>284.85714285714283</v>
      </c>
    </row>
    <row r="677" spans="1:15" x14ac:dyDescent="0.2">
      <c r="A677" s="189">
        <f>IF('Daily Series'!B681=0,NA(),'Daily Series'!B681)</f>
        <v>44962</v>
      </c>
      <c r="B677" s="190">
        <f>IF(ISERROR(A677),NA(),'Daily Series'!E681)</f>
        <v>13936</v>
      </c>
      <c r="C677" s="193">
        <f t="shared" si="42"/>
        <v>14060.142857142857</v>
      </c>
      <c r="E677" s="189" t="e">
        <f>IF('Weekly Series'!B677=0,NA(),'Weekly Series'!B677)</f>
        <v>#N/A</v>
      </c>
      <c r="F677" s="193" t="e">
        <f>IF(ISERROR($E677),NA(),'Weekly Series'!C677)</f>
        <v>#N/A</v>
      </c>
      <c r="G677" s="193" t="e">
        <f>IF(ISERROR($E677),NA(),'Weekly Series'!D677)</f>
        <v>#N/A</v>
      </c>
      <c r="H677" s="193" t="e">
        <f>IF(ISERROR($E677),NA(),'Weekly Series'!E677)</f>
        <v>#N/A</v>
      </c>
      <c r="J677" s="190">
        <f>IF(ISERROR(A677),NA(),'Daily Series'!P681)</f>
        <v>420</v>
      </c>
      <c r="K677" s="190">
        <f>IF(ISERROR(A677),NA(),'Daily Series'!Q681)</f>
        <v>217</v>
      </c>
      <c r="L677" s="190">
        <f>IF(ISERROR(A677),NA(),'Daily Series'!R681)</f>
        <v>108</v>
      </c>
      <c r="M677" s="193">
        <f t="shared" si="43"/>
        <v>880.42857142857144</v>
      </c>
      <c r="N677" s="193">
        <f t="shared" si="45"/>
        <v>379.85714285714283</v>
      </c>
      <c r="O677" s="193">
        <f t="shared" si="44"/>
        <v>284.85714285714283</v>
      </c>
    </row>
    <row r="678" spans="1:15" x14ac:dyDescent="0.2">
      <c r="A678" s="189">
        <f>IF('Daily Series'!B682=0,NA(),'Daily Series'!B682)</f>
        <v>44963</v>
      </c>
      <c r="B678" s="190">
        <f>IF(ISERROR(A678),NA(),'Daily Series'!E682)</f>
        <v>13756</v>
      </c>
      <c r="C678" s="193">
        <f t="shared" si="42"/>
        <v>14036.428571428571</v>
      </c>
      <c r="E678" s="189" t="e">
        <f>IF('Weekly Series'!B678=0,NA(),'Weekly Series'!B678)</f>
        <v>#N/A</v>
      </c>
      <c r="F678" s="193" t="e">
        <f>IF(ISERROR($E678),NA(),'Weekly Series'!C678)</f>
        <v>#N/A</v>
      </c>
      <c r="G678" s="193" t="e">
        <f>IF(ISERROR($E678),NA(),'Weekly Series'!D678)</f>
        <v>#N/A</v>
      </c>
      <c r="H678" s="193" t="e">
        <f>IF(ISERROR($E678),NA(),'Weekly Series'!E678)</f>
        <v>#N/A</v>
      </c>
      <c r="J678" s="190">
        <f>IF(ISERROR(A678),NA(),'Daily Series'!P682)</f>
        <v>719</v>
      </c>
      <c r="K678" s="190">
        <f>IF(ISERROR(A678),NA(),'Daily Series'!Q682)</f>
        <v>331</v>
      </c>
      <c r="L678" s="190">
        <f>IF(ISERROR(A678),NA(),'Daily Series'!R682)</f>
        <v>246</v>
      </c>
      <c r="M678" s="193">
        <f t="shared" si="43"/>
        <v>876.57142857142856</v>
      </c>
      <c r="N678" s="193">
        <f t="shared" si="45"/>
        <v>376.57142857142856</v>
      </c>
      <c r="O678" s="193">
        <f t="shared" si="44"/>
        <v>282.42857142857144</v>
      </c>
    </row>
    <row r="679" spans="1:15" x14ac:dyDescent="0.2">
      <c r="A679" s="189">
        <f>IF('Daily Series'!B683=0,NA(),'Daily Series'!B683)</f>
        <v>44964</v>
      </c>
      <c r="B679" s="190">
        <f>IF(ISERROR(A679),NA(),'Daily Series'!E683)</f>
        <v>13539</v>
      </c>
      <c r="C679" s="193">
        <f t="shared" si="42"/>
        <v>13941.428571428571</v>
      </c>
      <c r="E679" s="189" t="e">
        <f>IF('Weekly Series'!B679=0,NA(),'Weekly Series'!B679)</f>
        <v>#N/A</v>
      </c>
      <c r="F679" s="193" t="e">
        <f>IF(ISERROR($E679),NA(),'Weekly Series'!C679)</f>
        <v>#N/A</v>
      </c>
      <c r="G679" s="193" t="e">
        <f>IF(ISERROR($E679),NA(),'Weekly Series'!D679)</f>
        <v>#N/A</v>
      </c>
      <c r="H679" s="193" t="e">
        <f>IF(ISERROR($E679),NA(),'Weekly Series'!E679)</f>
        <v>#N/A</v>
      </c>
      <c r="J679" s="190">
        <f>IF(ISERROR(A679),NA(),'Daily Series'!P683)</f>
        <v>1013</v>
      </c>
      <c r="K679" s="190">
        <f>IF(ISERROR(A679),NA(),'Daily Series'!Q683)</f>
        <v>424</v>
      </c>
      <c r="L679" s="190">
        <f>IF(ISERROR(A679),NA(),'Daily Series'!R683)</f>
        <v>337</v>
      </c>
      <c r="M679" s="193">
        <f t="shared" si="43"/>
        <v>876.71428571428567</v>
      </c>
      <c r="N679" s="193">
        <f t="shared" si="45"/>
        <v>374.71428571428572</v>
      </c>
      <c r="O679" s="193">
        <f t="shared" si="44"/>
        <v>282.71428571428572</v>
      </c>
    </row>
    <row r="680" spans="1:15" x14ac:dyDescent="0.2">
      <c r="A680" s="189">
        <f>IF('Daily Series'!B684=0,NA(),'Daily Series'!B684)</f>
        <v>44965</v>
      </c>
      <c r="B680" s="190">
        <f>IF(ISERROR(A680),NA(),'Daily Series'!E684)</f>
        <v>13954</v>
      </c>
      <c r="C680" s="193">
        <f t="shared" si="42"/>
        <v>13884.285714285714</v>
      </c>
      <c r="E680" s="189" t="e">
        <f>IF('Weekly Series'!B680=0,NA(),'Weekly Series'!B680)</f>
        <v>#N/A</v>
      </c>
      <c r="F680" s="193" t="e">
        <f>IF(ISERROR($E680),NA(),'Weekly Series'!C680)</f>
        <v>#N/A</v>
      </c>
      <c r="G680" s="193" t="e">
        <f>IF(ISERROR($E680),NA(),'Weekly Series'!D680)</f>
        <v>#N/A</v>
      </c>
      <c r="H680" s="193" t="e">
        <f>IF(ISERROR($E680),NA(),'Weekly Series'!E680)</f>
        <v>#N/A</v>
      </c>
      <c r="J680" s="190">
        <f>IF(ISERROR(A680),NA(),'Daily Series'!P684)</f>
        <v>1006</v>
      </c>
      <c r="K680" s="190">
        <f>IF(ISERROR(A680),NA(),'Daily Series'!Q684)</f>
        <v>461</v>
      </c>
      <c r="L680" s="190">
        <f>IF(ISERROR(A680),NA(),'Daily Series'!R684)</f>
        <v>353</v>
      </c>
      <c r="M680" s="193">
        <f t="shared" si="43"/>
        <v>871.71428571428567</v>
      </c>
      <c r="N680" s="193">
        <f t="shared" si="45"/>
        <v>374.42857142857144</v>
      </c>
      <c r="O680" s="193">
        <f t="shared" si="44"/>
        <v>282.14285714285717</v>
      </c>
    </row>
    <row r="681" spans="1:15" x14ac:dyDescent="0.2">
      <c r="A681" s="189">
        <f>IF('Daily Series'!B685=0,NA(),'Daily Series'!B685)</f>
        <v>44966</v>
      </c>
      <c r="B681" s="190">
        <f>IF(ISERROR(A681),NA(),'Daily Series'!E685)</f>
        <v>13854</v>
      </c>
      <c r="C681" s="193">
        <f t="shared" si="42"/>
        <v>13833.714285714286</v>
      </c>
      <c r="E681" s="189" t="e">
        <f>IF('Weekly Series'!B681=0,NA(),'Weekly Series'!B681)</f>
        <v>#N/A</v>
      </c>
      <c r="F681" s="193" t="e">
        <f>IF(ISERROR($E681),NA(),'Weekly Series'!C681)</f>
        <v>#N/A</v>
      </c>
      <c r="G681" s="193" t="e">
        <f>IF(ISERROR($E681),NA(),'Weekly Series'!D681)</f>
        <v>#N/A</v>
      </c>
      <c r="H681" s="193" t="e">
        <f>IF(ISERROR($E681),NA(),'Weekly Series'!E681)</f>
        <v>#N/A</v>
      </c>
      <c r="J681" s="190">
        <f>IF(ISERROR(A681),NA(),'Daily Series'!P685)</f>
        <v>1096</v>
      </c>
      <c r="K681" s="190">
        <f>IF(ISERROR(A681),NA(),'Daily Series'!Q685)</f>
        <v>467</v>
      </c>
      <c r="L681" s="190">
        <f>IF(ISERROR(A681),NA(),'Daily Series'!R685)</f>
        <v>389</v>
      </c>
      <c r="M681" s="193">
        <f t="shared" si="43"/>
        <v>864.42857142857144</v>
      </c>
      <c r="N681" s="193">
        <f t="shared" si="45"/>
        <v>376.85714285714283</v>
      </c>
      <c r="O681" s="193">
        <f t="shared" si="44"/>
        <v>281.71428571428572</v>
      </c>
    </row>
    <row r="682" spans="1:15" x14ac:dyDescent="0.2">
      <c r="A682" s="189">
        <f>IF('Daily Series'!B686=0,NA(),'Daily Series'!B686)</f>
        <v>44967</v>
      </c>
      <c r="B682" s="190">
        <f>IF(ISERROR(A682),NA(),'Daily Series'!E686)</f>
        <v>13760</v>
      </c>
      <c r="C682" s="193">
        <f t="shared" si="42"/>
        <v>13799.714285714286</v>
      </c>
      <c r="E682" s="189" t="e">
        <f>IF('Weekly Series'!B682=0,NA(),'Weekly Series'!B682)</f>
        <v>#N/A</v>
      </c>
      <c r="F682" s="193" t="e">
        <f>IF(ISERROR($E682),NA(),'Weekly Series'!C682)</f>
        <v>#N/A</v>
      </c>
      <c r="G682" s="193" t="e">
        <f>IF(ISERROR($E682),NA(),'Weekly Series'!D682)</f>
        <v>#N/A</v>
      </c>
      <c r="H682" s="193" t="e">
        <f>IF(ISERROR($E682),NA(),'Weekly Series'!E682)</f>
        <v>#N/A</v>
      </c>
      <c r="J682" s="190">
        <f>IF(ISERROR(A682),NA(),'Daily Series'!P686)</f>
        <v>1075</v>
      </c>
      <c r="K682" s="190">
        <f>IF(ISERROR(A682),NA(),'Daily Series'!Q686)</f>
        <v>472</v>
      </c>
      <c r="L682" s="190">
        <f>IF(ISERROR(A682),NA(),'Daily Series'!R686)</f>
        <v>349</v>
      </c>
      <c r="M682" s="193">
        <f t="shared" si="43"/>
        <v>860.14285714285711</v>
      </c>
      <c r="N682" s="193">
        <f t="shared" si="45"/>
        <v>379.57142857142856</v>
      </c>
      <c r="O682" s="193">
        <f t="shared" si="44"/>
        <v>284.14285714285717</v>
      </c>
    </row>
    <row r="683" spans="1:15" x14ac:dyDescent="0.2">
      <c r="A683" s="189">
        <f>IF('Daily Series'!B687=0,NA(),'Daily Series'!B687)</f>
        <v>44968</v>
      </c>
      <c r="B683" s="190">
        <f>IF(ISERROR(A683),NA(),'Daily Series'!E687)</f>
        <v>13779</v>
      </c>
      <c r="C683" s="193">
        <f t="shared" si="42"/>
        <v>13796.857142857143</v>
      </c>
      <c r="E683" s="189" t="e">
        <f>IF('Weekly Series'!B683=0,NA(),'Weekly Series'!B683)</f>
        <v>#N/A</v>
      </c>
      <c r="F683" s="193" t="e">
        <f>IF(ISERROR($E683),NA(),'Weekly Series'!C683)</f>
        <v>#N/A</v>
      </c>
      <c r="G683" s="193" t="e">
        <f>IF(ISERROR($E683),NA(),'Weekly Series'!D683)</f>
        <v>#N/A</v>
      </c>
      <c r="H683" s="193" t="e">
        <f>IF(ISERROR($E683),NA(),'Weekly Series'!E683)</f>
        <v>#N/A</v>
      </c>
      <c r="J683" s="190">
        <f>IF(ISERROR(A683),NA(),'Daily Series'!P687)</f>
        <v>663</v>
      </c>
      <c r="K683" s="190">
        <f>IF(ISERROR(A683),NA(),'Daily Series'!Q687)</f>
        <v>274</v>
      </c>
      <c r="L683" s="190">
        <f>IF(ISERROR(A683),NA(),'Daily Series'!R687)</f>
        <v>184</v>
      </c>
      <c r="M683" s="193">
        <f t="shared" si="43"/>
        <v>856</v>
      </c>
      <c r="N683" s="193">
        <f t="shared" si="45"/>
        <v>378</v>
      </c>
      <c r="O683" s="193">
        <f t="shared" si="44"/>
        <v>280.85714285714283</v>
      </c>
    </row>
    <row r="684" spans="1:15" x14ac:dyDescent="0.2">
      <c r="A684" s="189">
        <f>IF('Daily Series'!B688=0,NA(),'Daily Series'!B688)</f>
        <v>44969</v>
      </c>
      <c r="B684" s="190">
        <f>IF(ISERROR(A684),NA(),'Daily Series'!E688)</f>
        <v>13326</v>
      </c>
      <c r="C684" s="193">
        <f t="shared" si="42"/>
        <v>13709.714285714286</v>
      </c>
      <c r="E684" s="189" t="e">
        <f>IF('Weekly Series'!B684=0,NA(),'Weekly Series'!B684)</f>
        <v>#N/A</v>
      </c>
      <c r="F684" s="193" t="e">
        <f>IF(ISERROR($E684),NA(),'Weekly Series'!C684)</f>
        <v>#N/A</v>
      </c>
      <c r="G684" s="193" t="e">
        <f>IF(ISERROR($E684),NA(),'Weekly Series'!D684)</f>
        <v>#N/A</v>
      </c>
      <c r="H684" s="193" t="e">
        <f>IF(ISERROR($E684),NA(),'Weekly Series'!E684)</f>
        <v>#N/A</v>
      </c>
      <c r="J684" s="190">
        <f>IF(ISERROR(A684),NA(),'Daily Series'!P688)</f>
        <v>393</v>
      </c>
      <c r="K684" s="190">
        <f>IF(ISERROR(A684),NA(),'Daily Series'!Q688)</f>
        <v>182</v>
      </c>
      <c r="L684" s="190">
        <f>IF(ISERROR(A684),NA(),'Daily Series'!R688)</f>
        <v>73</v>
      </c>
      <c r="M684" s="193">
        <f t="shared" si="43"/>
        <v>852.14285714285711</v>
      </c>
      <c r="N684" s="193">
        <f t="shared" si="45"/>
        <v>373</v>
      </c>
      <c r="O684" s="193">
        <f t="shared" si="44"/>
        <v>275.85714285714283</v>
      </c>
    </row>
    <row r="685" spans="1:15" x14ac:dyDescent="0.2">
      <c r="A685" s="189">
        <f>IF('Daily Series'!B689=0,NA(),'Daily Series'!B689)</f>
        <v>44970</v>
      </c>
      <c r="B685" s="190">
        <f>IF(ISERROR(A685),NA(),'Daily Series'!E689)</f>
        <v>13709</v>
      </c>
      <c r="C685" s="193">
        <f t="shared" si="42"/>
        <v>13703</v>
      </c>
      <c r="E685" s="189" t="e">
        <f>IF('Weekly Series'!B685=0,NA(),'Weekly Series'!B685)</f>
        <v>#N/A</v>
      </c>
      <c r="F685" s="193" t="e">
        <f>IF(ISERROR($E685),NA(),'Weekly Series'!C685)</f>
        <v>#N/A</v>
      </c>
      <c r="G685" s="193" t="e">
        <f>IF(ISERROR($E685),NA(),'Weekly Series'!D685)</f>
        <v>#N/A</v>
      </c>
      <c r="H685" s="193" t="e">
        <f>IF(ISERROR($E685),NA(),'Weekly Series'!E685)</f>
        <v>#N/A</v>
      </c>
      <c r="J685" s="190">
        <f>IF(ISERROR(A685),NA(),'Daily Series'!P689)</f>
        <v>686</v>
      </c>
      <c r="K685" s="190">
        <f>IF(ISERROR(A685),NA(),'Daily Series'!Q689)</f>
        <v>313</v>
      </c>
      <c r="L685" s="190">
        <f>IF(ISERROR(A685),NA(),'Daily Series'!R689)</f>
        <v>225</v>
      </c>
      <c r="M685" s="193">
        <f t="shared" si="43"/>
        <v>847.42857142857144</v>
      </c>
      <c r="N685" s="193">
        <f t="shared" si="45"/>
        <v>370.42857142857144</v>
      </c>
      <c r="O685" s="193">
        <f t="shared" si="44"/>
        <v>272.85714285714283</v>
      </c>
    </row>
    <row r="686" spans="1:15" x14ac:dyDescent="0.2">
      <c r="A686" s="189">
        <f>IF('Daily Series'!B690=0,NA(),'Daily Series'!B690)</f>
        <v>44971</v>
      </c>
      <c r="B686" s="190">
        <f>IF(ISERROR(A686),NA(),'Daily Series'!E690)</f>
        <v>13660</v>
      </c>
      <c r="C686" s="193">
        <f t="shared" si="42"/>
        <v>13720.285714285714</v>
      </c>
      <c r="E686" s="189" t="e">
        <f>IF('Weekly Series'!B686=0,NA(),'Weekly Series'!B686)</f>
        <v>#N/A</v>
      </c>
      <c r="F686" s="193" t="e">
        <f>IF(ISERROR($E686),NA(),'Weekly Series'!C686)</f>
        <v>#N/A</v>
      </c>
      <c r="G686" s="193" t="e">
        <f>IF(ISERROR($E686),NA(),'Weekly Series'!D686)</f>
        <v>#N/A</v>
      </c>
      <c r="H686" s="193" t="e">
        <f>IF(ISERROR($E686),NA(),'Weekly Series'!E686)</f>
        <v>#N/A</v>
      </c>
      <c r="J686" s="190">
        <f>IF(ISERROR(A686),NA(),'Daily Series'!P690)</f>
        <v>952</v>
      </c>
      <c r="K686" s="190">
        <f>IF(ISERROR(A686),NA(),'Daily Series'!Q690)</f>
        <v>388</v>
      </c>
      <c r="L686" s="190">
        <f>IF(ISERROR(A686),NA(),'Daily Series'!R690)</f>
        <v>355</v>
      </c>
      <c r="M686" s="193">
        <f t="shared" si="43"/>
        <v>838.71428571428567</v>
      </c>
      <c r="N686" s="193">
        <f t="shared" si="45"/>
        <v>365.28571428571428</v>
      </c>
      <c r="O686" s="193">
        <f t="shared" si="44"/>
        <v>275.42857142857144</v>
      </c>
    </row>
    <row r="687" spans="1:15" x14ac:dyDescent="0.2">
      <c r="A687" s="189">
        <f>IF('Daily Series'!B691=0,NA(),'Daily Series'!B691)</f>
        <v>44972</v>
      </c>
      <c r="B687" s="190">
        <f>IF(ISERROR(A687),NA(),'Daily Series'!E691)</f>
        <v>13989</v>
      </c>
      <c r="C687" s="193">
        <f t="shared" si="42"/>
        <v>13725.285714285714</v>
      </c>
      <c r="E687" s="189" t="e">
        <f>IF('Weekly Series'!B687=0,NA(),'Weekly Series'!B687)</f>
        <v>#N/A</v>
      </c>
      <c r="F687" s="193" t="e">
        <f>IF(ISERROR($E687),NA(),'Weekly Series'!C687)</f>
        <v>#N/A</v>
      </c>
      <c r="G687" s="193" t="e">
        <f>IF(ISERROR($E687),NA(),'Weekly Series'!D687)</f>
        <v>#N/A</v>
      </c>
      <c r="H687" s="193" t="e">
        <f>IF(ISERROR($E687),NA(),'Weekly Series'!E687)</f>
        <v>#N/A</v>
      </c>
      <c r="J687" s="190">
        <f>IF(ISERROR(A687),NA(),'Daily Series'!P691)</f>
        <v>1005</v>
      </c>
      <c r="K687" s="190">
        <f>IF(ISERROR(A687),NA(),'Daily Series'!Q691)</f>
        <v>415</v>
      </c>
      <c r="L687" s="190">
        <f>IF(ISERROR(A687),NA(),'Daily Series'!R691)</f>
        <v>333</v>
      </c>
      <c r="M687" s="193">
        <f t="shared" si="43"/>
        <v>838.57142857142856</v>
      </c>
      <c r="N687" s="193">
        <f t="shared" si="45"/>
        <v>358.71428571428572</v>
      </c>
      <c r="O687" s="193">
        <f t="shared" si="44"/>
        <v>272.57142857142856</v>
      </c>
    </row>
    <row r="688" spans="1:15" x14ac:dyDescent="0.2">
      <c r="A688" s="189">
        <f>IF('Daily Series'!B692=0,NA(),'Daily Series'!B692)</f>
        <v>44973</v>
      </c>
      <c r="B688" s="190">
        <f>IF(ISERROR(A688),NA(),'Daily Series'!E692)</f>
        <v>13848</v>
      </c>
      <c r="C688" s="193">
        <f t="shared" si="42"/>
        <v>13724.428571428571</v>
      </c>
      <c r="E688" s="189" t="e">
        <f>IF('Weekly Series'!B688=0,NA(),'Weekly Series'!B688)</f>
        <v>#N/A</v>
      </c>
      <c r="F688" s="193" t="e">
        <f>IF(ISERROR($E688),NA(),'Weekly Series'!C688)</f>
        <v>#N/A</v>
      </c>
      <c r="G688" s="193" t="e">
        <f>IF(ISERROR($E688),NA(),'Weekly Series'!D688)</f>
        <v>#N/A</v>
      </c>
      <c r="H688" s="193" t="e">
        <f>IF(ISERROR($E688),NA(),'Weekly Series'!E688)</f>
        <v>#N/A</v>
      </c>
      <c r="J688" s="190">
        <f>IF(ISERROR(A688),NA(),'Daily Series'!P692)</f>
        <v>1080</v>
      </c>
      <c r="K688" s="190">
        <f>IF(ISERROR(A688),NA(),'Daily Series'!Q692)</f>
        <v>418</v>
      </c>
      <c r="L688" s="190">
        <f>IF(ISERROR(A688),NA(),'Daily Series'!R692)</f>
        <v>396</v>
      </c>
      <c r="M688" s="193">
        <f t="shared" si="43"/>
        <v>836.28571428571433</v>
      </c>
      <c r="N688" s="193">
        <f t="shared" si="45"/>
        <v>351.71428571428572</v>
      </c>
      <c r="O688" s="193">
        <f t="shared" si="44"/>
        <v>273.57142857142856</v>
      </c>
    </row>
    <row r="689" spans="1:15" x14ac:dyDescent="0.2">
      <c r="A689" s="189">
        <f>IF('Daily Series'!B693=0,NA(),'Daily Series'!B693)</f>
        <v>44974</v>
      </c>
      <c r="B689" s="190">
        <f>IF(ISERROR(A689),NA(),'Daily Series'!E693)</f>
        <v>13703</v>
      </c>
      <c r="C689" s="193">
        <f t="shared" si="42"/>
        <v>13716.285714285714</v>
      </c>
      <c r="E689" s="189" t="e">
        <f>IF('Weekly Series'!B689=0,NA(),'Weekly Series'!B689)</f>
        <v>#N/A</v>
      </c>
      <c r="F689" s="193" t="e">
        <f>IF(ISERROR($E689),NA(),'Weekly Series'!C689)</f>
        <v>#N/A</v>
      </c>
      <c r="G689" s="193" t="e">
        <f>IF(ISERROR($E689),NA(),'Weekly Series'!D689)</f>
        <v>#N/A</v>
      </c>
      <c r="H689" s="193" t="e">
        <f>IF(ISERROR($E689),NA(),'Weekly Series'!E689)</f>
        <v>#N/A</v>
      </c>
      <c r="J689" s="190">
        <f>IF(ISERROR(A689),NA(),'Daily Series'!P693)</f>
        <v>1004</v>
      </c>
      <c r="K689" s="190">
        <f>IF(ISERROR(A689),NA(),'Daily Series'!Q693)</f>
        <v>436</v>
      </c>
      <c r="L689" s="190">
        <f>IF(ISERROR(A689),NA(),'Daily Series'!R693)</f>
        <v>332</v>
      </c>
      <c r="M689" s="193">
        <f t="shared" si="43"/>
        <v>826.14285714285711</v>
      </c>
      <c r="N689" s="193">
        <f t="shared" si="45"/>
        <v>346.57142857142856</v>
      </c>
      <c r="O689" s="193">
        <f t="shared" si="44"/>
        <v>271.14285714285717</v>
      </c>
    </row>
    <row r="690" spans="1:15" x14ac:dyDescent="0.2">
      <c r="A690" s="189">
        <f>IF('Daily Series'!B694=0,NA(),'Daily Series'!B694)</f>
        <v>44975</v>
      </c>
      <c r="B690" s="190">
        <f>IF(ISERROR(A690),NA(),'Daily Series'!E694)</f>
        <v>13732</v>
      </c>
      <c r="C690" s="193">
        <f t="shared" si="42"/>
        <v>13709.571428571429</v>
      </c>
      <c r="E690" s="189" t="e">
        <f>IF('Weekly Series'!B690=0,NA(),'Weekly Series'!B690)</f>
        <v>#N/A</v>
      </c>
      <c r="F690" s="193" t="e">
        <f>IF(ISERROR($E690),NA(),'Weekly Series'!C690)</f>
        <v>#N/A</v>
      </c>
      <c r="G690" s="193" t="e">
        <f>IF(ISERROR($E690),NA(),'Weekly Series'!D690)</f>
        <v>#N/A</v>
      </c>
      <c r="H690" s="193" t="e">
        <f>IF(ISERROR($E690),NA(),'Weekly Series'!E690)</f>
        <v>#N/A</v>
      </c>
      <c r="J690" s="190">
        <f>IF(ISERROR(A690),NA(),'Daily Series'!P694)</f>
        <v>689</v>
      </c>
      <c r="K690" s="190">
        <f>IF(ISERROR(A690),NA(),'Daily Series'!Q694)</f>
        <v>247</v>
      </c>
      <c r="L690" s="190">
        <f>IF(ISERROR(A690),NA(),'Daily Series'!R694)</f>
        <v>192</v>
      </c>
      <c r="M690" s="193">
        <f t="shared" si="43"/>
        <v>829.85714285714289</v>
      </c>
      <c r="N690" s="193">
        <f t="shared" si="45"/>
        <v>342.71428571428572</v>
      </c>
      <c r="O690" s="193">
        <f t="shared" si="44"/>
        <v>272.28571428571428</v>
      </c>
    </row>
    <row r="691" spans="1:15" x14ac:dyDescent="0.2">
      <c r="A691" s="189">
        <f>IF('Daily Series'!B695=0,NA(),'Daily Series'!B695)</f>
        <v>44976</v>
      </c>
      <c r="B691" s="190">
        <f>IF(ISERROR(A691),NA(),'Daily Series'!E695)</f>
        <v>13688</v>
      </c>
      <c r="C691" s="193">
        <f t="shared" si="42"/>
        <v>13761.285714285714</v>
      </c>
      <c r="E691" s="189" t="e">
        <f>IF('Weekly Series'!B691=0,NA(),'Weekly Series'!B691)</f>
        <v>#N/A</v>
      </c>
      <c r="F691" s="193" t="e">
        <f>IF(ISERROR($E691),NA(),'Weekly Series'!C691)</f>
        <v>#N/A</v>
      </c>
      <c r="G691" s="193" t="e">
        <f>IF(ISERROR($E691),NA(),'Weekly Series'!D691)</f>
        <v>#N/A</v>
      </c>
      <c r="H691" s="193" t="e">
        <f>IF(ISERROR($E691),NA(),'Weekly Series'!E691)</f>
        <v>#N/A</v>
      </c>
      <c r="J691" s="190">
        <f>IF(ISERROR(A691),NA(),'Daily Series'!P695)</f>
        <v>409</v>
      </c>
      <c r="K691" s="190">
        <f>IF(ISERROR(A691),NA(),'Daily Series'!Q695)</f>
        <v>179</v>
      </c>
      <c r="L691" s="190">
        <f>IF(ISERROR(A691),NA(),'Daily Series'!R695)</f>
        <v>73</v>
      </c>
      <c r="M691" s="193">
        <f t="shared" si="43"/>
        <v>832.14285714285711</v>
      </c>
      <c r="N691" s="193">
        <f t="shared" si="45"/>
        <v>342.28571428571428</v>
      </c>
      <c r="O691" s="193">
        <f t="shared" si="44"/>
        <v>272.28571428571428</v>
      </c>
    </row>
    <row r="692" spans="1:15" x14ac:dyDescent="0.2">
      <c r="A692" s="189">
        <f>IF('Daily Series'!B696=0,NA(),'Daily Series'!B696)</f>
        <v>44977</v>
      </c>
      <c r="B692" s="190">
        <f>IF(ISERROR(A692),NA(),'Daily Series'!E696)</f>
        <v>13700</v>
      </c>
      <c r="C692" s="193">
        <f t="shared" si="42"/>
        <v>13760</v>
      </c>
      <c r="E692" s="189" t="e">
        <f>IF('Weekly Series'!B692=0,NA(),'Weekly Series'!B692)</f>
        <v>#N/A</v>
      </c>
      <c r="F692" s="193" t="e">
        <f>IF(ISERROR($E692),NA(),'Weekly Series'!C692)</f>
        <v>#N/A</v>
      </c>
      <c r="G692" s="193" t="e">
        <f>IF(ISERROR($E692),NA(),'Weekly Series'!D692)</f>
        <v>#N/A</v>
      </c>
      <c r="H692" s="193" t="e">
        <f>IF(ISERROR($E692),NA(),'Weekly Series'!E692)</f>
        <v>#N/A</v>
      </c>
      <c r="J692" s="190">
        <f>IF(ISERROR(A692),NA(),'Daily Series'!P696)</f>
        <v>670</v>
      </c>
      <c r="K692" s="190">
        <f>IF(ISERROR(A692),NA(),'Daily Series'!Q696)</f>
        <v>312</v>
      </c>
      <c r="L692" s="190">
        <f>IF(ISERROR(A692),NA(),'Daily Series'!R696)</f>
        <v>231</v>
      </c>
      <c r="M692" s="193">
        <f t="shared" si="43"/>
        <v>829.85714285714289</v>
      </c>
      <c r="N692" s="193">
        <f t="shared" si="45"/>
        <v>342.14285714285717</v>
      </c>
      <c r="O692" s="193">
        <f t="shared" si="44"/>
        <v>273.14285714285717</v>
      </c>
    </row>
    <row r="693" spans="1:15" x14ac:dyDescent="0.2">
      <c r="A693" s="189">
        <f>IF('Daily Series'!B697=0,NA(),'Daily Series'!B697)</f>
        <v>44978</v>
      </c>
      <c r="B693" s="190">
        <f>IF(ISERROR(A693),NA(),'Daily Series'!E697)</f>
        <v>13821</v>
      </c>
      <c r="C693" s="193">
        <f t="shared" si="42"/>
        <v>13783</v>
      </c>
      <c r="E693" s="189" t="e">
        <f>IF('Weekly Series'!B693=0,NA(),'Weekly Series'!B693)</f>
        <v>#N/A</v>
      </c>
      <c r="F693" s="193" t="e">
        <f>IF(ISERROR($E693),NA(),'Weekly Series'!C693)</f>
        <v>#N/A</v>
      </c>
      <c r="G693" s="193" t="e">
        <f>IF(ISERROR($E693),NA(),'Weekly Series'!D693)</f>
        <v>#N/A</v>
      </c>
      <c r="H693" s="193" t="e">
        <f>IF(ISERROR($E693),NA(),'Weekly Series'!E693)</f>
        <v>#N/A</v>
      </c>
      <c r="J693" s="190">
        <f>IF(ISERROR(A693),NA(),'Daily Series'!P697)</f>
        <v>979</v>
      </c>
      <c r="K693" s="190">
        <f>IF(ISERROR(A693),NA(),'Daily Series'!Q697)</f>
        <v>427</v>
      </c>
      <c r="L693" s="190">
        <f>IF(ISERROR(A693),NA(),'Daily Series'!R697)</f>
        <v>334</v>
      </c>
      <c r="M693" s="193">
        <f t="shared" si="43"/>
        <v>833.71428571428567</v>
      </c>
      <c r="N693" s="193">
        <f t="shared" si="45"/>
        <v>347.71428571428572</v>
      </c>
      <c r="O693" s="193">
        <f t="shared" si="44"/>
        <v>270.14285714285717</v>
      </c>
    </row>
    <row r="694" spans="1:15" x14ac:dyDescent="0.2">
      <c r="A694" s="189">
        <f>IF('Daily Series'!B698=0,NA(),'Daily Series'!B698)</f>
        <v>44979</v>
      </c>
      <c r="B694" s="190">
        <f>IF(ISERROR(A694),NA(),'Daily Series'!E698)</f>
        <v>13871</v>
      </c>
      <c r="C694" s="193">
        <f t="shared" si="42"/>
        <v>13766.142857142857</v>
      </c>
      <c r="E694" s="189" t="e">
        <f>IF('Weekly Series'!B694=0,NA(),'Weekly Series'!B694)</f>
        <v>#N/A</v>
      </c>
      <c r="F694" s="193" t="e">
        <f>IF(ISERROR($E694),NA(),'Weekly Series'!C694)</f>
        <v>#N/A</v>
      </c>
      <c r="G694" s="193" t="e">
        <f>IF(ISERROR($E694),NA(),'Weekly Series'!D694)</f>
        <v>#N/A</v>
      </c>
      <c r="H694" s="193" t="e">
        <f>IF(ISERROR($E694),NA(),'Weekly Series'!E694)</f>
        <v>#N/A</v>
      </c>
      <c r="J694" s="190">
        <f>IF(ISERROR(A694),NA(),'Daily Series'!P698)</f>
        <v>1054</v>
      </c>
      <c r="K694" s="190">
        <f>IF(ISERROR(A694),NA(),'Daily Series'!Q698)</f>
        <v>479</v>
      </c>
      <c r="L694" s="190">
        <f>IF(ISERROR(A694),NA(),'Daily Series'!R698)</f>
        <v>372</v>
      </c>
      <c r="M694" s="193">
        <f t="shared" si="43"/>
        <v>840.71428571428567</v>
      </c>
      <c r="N694" s="193">
        <f t="shared" si="45"/>
        <v>356.85714285714283</v>
      </c>
      <c r="O694" s="193">
        <f t="shared" si="44"/>
        <v>275.71428571428572</v>
      </c>
    </row>
    <row r="695" spans="1:15" x14ac:dyDescent="0.2">
      <c r="A695" s="189">
        <f>IF('Daily Series'!B699=0,NA(),'Daily Series'!B699)</f>
        <v>44980</v>
      </c>
      <c r="B695" s="190">
        <f>IF(ISERROR(A695),NA(),'Daily Series'!E699)</f>
        <v>14049</v>
      </c>
      <c r="C695" s="193">
        <f t="shared" si="42"/>
        <v>13794.857142857143</v>
      </c>
      <c r="E695" s="189" t="e">
        <f>IF('Weekly Series'!B695=0,NA(),'Weekly Series'!B695)</f>
        <v>#N/A</v>
      </c>
      <c r="F695" s="193" t="e">
        <f>IF(ISERROR($E695),NA(),'Weekly Series'!C695)</f>
        <v>#N/A</v>
      </c>
      <c r="G695" s="193" t="e">
        <f>IF(ISERROR($E695),NA(),'Weekly Series'!D695)</f>
        <v>#N/A</v>
      </c>
      <c r="H695" s="193" t="e">
        <f>IF(ISERROR($E695),NA(),'Weekly Series'!E695)</f>
        <v>#N/A</v>
      </c>
      <c r="J695" s="190">
        <f>IF(ISERROR(A695),NA(),'Daily Series'!P699)</f>
        <v>1012</v>
      </c>
      <c r="K695" s="190">
        <f>IF(ISERROR(A695),NA(),'Daily Series'!Q699)</f>
        <v>443</v>
      </c>
      <c r="L695" s="190">
        <f>IF(ISERROR(A695),NA(),'Daily Series'!R699)</f>
        <v>359</v>
      </c>
      <c r="M695" s="193">
        <f t="shared" si="43"/>
        <v>831</v>
      </c>
      <c r="N695" s="193">
        <f t="shared" si="45"/>
        <v>360.42857142857144</v>
      </c>
      <c r="O695" s="193">
        <f t="shared" si="44"/>
        <v>270.42857142857144</v>
      </c>
    </row>
    <row r="696" spans="1:15" x14ac:dyDescent="0.2">
      <c r="A696" s="189">
        <f>IF('Daily Series'!B700=0,NA(),'Daily Series'!B700)</f>
        <v>44981</v>
      </c>
      <c r="B696" s="190">
        <f>IF(ISERROR(A696),NA(),'Daily Series'!E700)</f>
        <v>13786</v>
      </c>
      <c r="C696" s="193">
        <f t="shared" si="42"/>
        <v>13806.714285714286</v>
      </c>
      <c r="E696" s="189" t="e">
        <f>IF('Weekly Series'!B696=0,NA(),'Weekly Series'!B696)</f>
        <v>#N/A</v>
      </c>
      <c r="F696" s="193" t="e">
        <f>IF(ISERROR($E696),NA(),'Weekly Series'!C696)</f>
        <v>#N/A</v>
      </c>
      <c r="G696" s="193" t="e">
        <f>IF(ISERROR($E696),NA(),'Weekly Series'!D696)</f>
        <v>#N/A</v>
      </c>
      <c r="H696" s="193" t="e">
        <f>IF(ISERROR($E696),NA(),'Weekly Series'!E696)</f>
        <v>#N/A</v>
      </c>
      <c r="J696" s="190">
        <f>IF(ISERROR(A696),NA(),'Daily Series'!P700)</f>
        <v>1058</v>
      </c>
      <c r="K696" s="190">
        <f>IF(ISERROR(A696),NA(),'Daily Series'!Q700)</f>
        <v>438</v>
      </c>
      <c r="L696" s="190">
        <f>IF(ISERROR(A696),NA(),'Daily Series'!R700)</f>
        <v>359</v>
      </c>
      <c r="M696" s="193">
        <f t="shared" si="43"/>
        <v>838.71428571428567</v>
      </c>
      <c r="N696" s="193">
        <f t="shared" si="45"/>
        <v>360.71428571428572</v>
      </c>
      <c r="O696" s="193">
        <f t="shared" si="44"/>
        <v>274.28571428571428</v>
      </c>
    </row>
    <row r="697" spans="1:15" x14ac:dyDescent="0.2">
      <c r="A697" s="189">
        <f>IF('Daily Series'!B701=0,NA(),'Daily Series'!B701)</f>
        <v>44982</v>
      </c>
      <c r="B697" s="190">
        <f>IF(ISERROR(A697),NA(),'Daily Series'!E701)</f>
        <v>13719</v>
      </c>
      <c r="C697" s="193">
        <f t="shared" si="42"/>
        <v>13804.857142857143</v>
      </c>
      <c r="E697" s="189" t="e">
        <f>IF('Weekly Series'!B697=0,NA(),'Weekly Series'!B697)</f>
        <v>#N/A</v>
      </c>
      <c r="F697" s="193" t="e">
        <f>IF(ISERROR($E697),NA(),'Weekly Series'!C697)</f>
        <v>#N/A</v>
      </c>
      <c r="G697" s="193" t="e">
        <f>IF(ISERROR($E697),NA(),'Weekly Series'!D697)</f>
        <v>#N/A</v>
      </c>
      <c r="H697" s="193" t="e">
        <f>IF(ISERROR($E697),NA(),'Weekly Series'!E697)</f>
        <v>#N/A</v>
      </c>
      <c r="J697" s="190">
        <f>IF(ISERROR(A697),NA(),'Daily Series'!P701)</f>
        <v>683</v>
      </c>
      <c r="K697" s="190">
        <f>IF(ISERROR(A697),NA(),'Daily Series'!Q701)</f>
        <v>288</v>
      </c>
      <c r="L697" s="190">
        <f>IF(ISERROR(A697),NA(),'Daily Series'!R701)</f>
        <v>174</v>
      </c>
      <c r="M697" s="193">
        <f t="shared" si="43"/>
        <v>837.85714285714289</v>
      </c>
      <c r="N697" s="193">
        <f t="shared" si="45"/>
        <v>366.57142857142856</v>
      </c>
      <c r="O697" s="193">
        <f t="shared" si="44"/>
        <v>271.71428571428572</v>
      </c>
    </row>
    <row r="698" spans="1:15" x14ac:dyDescent="0.2">
      <c r="A698" s="189">
        <f>IF('Daily Series'!B702=0,NA(),'Daily Series'!B702)</f>
        <v>44983</v>
      </c>
      <c r="B698" s="190">
        <f>IF(ISERROR(A698),NA(),'Daily Series'!E702)</f>
        <v>13579</v>
      </c>
      <c r="C698" s="193">
        <f t="shared" si="42"/>
        <v>13789.285714285714</v>
      </c>
      <c r="E698" s="189" t="e">
        <f>IF('Weekly Series'!B698=0,NA(),'Weekly Series'!B698)</f>
        <v>#N/A</v>
      </c>
      <c r="F698" s="193" t="e">
        <f>IF(ISERROR($E698),NA(),'Weekly Series'!C698)</f>
        <v>#N/A</v>
      </c>
      <c r="G698" s="193" t="e">
        <f>IF(ISERROR($E698),NA(),'Weekly Series'!D698)</f>
        <v>#N/A</v>
      </c>
      <c r="H698" s="193" t="e">
        <f>IF(ISERROR($E698),NA(),'Weekly Series'!E698)</f>
        <v>#N/A</v>
      </c>
      <c r="J698" s="190">
        <f>IF(ISERROR(A698),NA(),'Daily Series'!P702)</f>
        <v>371</v>
      </c>
      <c r="K698" s="190">
        <f>IF(ISERROR(A698),NA(),'Daily Series'!Q702)</f>
        <v>189</v>
      </c>
      <c r="L698" s="190">
        <f>IF(ISERROR(A698),NA(),'Daily Series'!R702)</f>
        <v>96</v>
      </c>
      <c r="M698" s="193">
        <f t="shared" si="43"/>
        <v>832.42857142857144</v>
      </c>
      <c r="N698" s="193">
        <f t="shared" si="45"/>
        <v>368</v>
      </c>
      <c r="O698" s="193">
        <f t="shared" si="44"/>
        <v>275</v>
      </c>
    </row>
    <row r="699" spans="1:15" x14ac:dyDescent="0.2">
      <c r="A699" s="189">
        <f>IF('Daily Series'!B703=0,NA(),'Daily Series'!B703)</f>
        <v>44984</v>
      </c>
      <c r="B699" s="190">
        <f>IF(ISERROR(A699),NA(),'Daily Series'!E703)</f>
        <v>13499</v>
      </c>
      <c r="C699" s="193">
        <f t="shared" si="42"/>
        <v>13760.571428571429</v>
      </c>
      <c r="E699" s="189" t="e">
        <f>IF('Weekly Series'!B699=0,NA(),'Weekly Series'!B699)</f>
        <v>#N/A</v>
      </c>
      <c r="F699" s="193" t="e">
        <f>IF(ISERROR($E699),NA(),'Weekly Series'!C699)</f>
        <v>#N/A</v>
      </c>
      <c r="G699" s="193" t="e">
        <f>IF(ISERROR($E699),NA(),'Weekly Series'!D699)</f>
        <v>#N/A</v>
      </c>
      <c r="H699" s="193" t="e">
        <f>IF(ISERROR($E699),NA(),'Weekly Series'!E699)</f>
        <v>#N/A</v>
      </c>
      <c r="J699" s="190">
        <f>IF(ISERROR(A699),NA(),'Daily Series'!P703)</f>
        <v>732</v>
      </c>
      <c r="K699" s="190">
        <f>IF(ISERROR(A699),NA(),'Daily Series'!Q703)</f>
        <v>290</v>
      </c>
      <c r="L699" s="190">
        <f>IF(ISERROR(A699),NA(),'Daily Series'!R703)</f>
        <v>226</v>
      </c>
      <c r="M699" s="193">
        <f t="shared" si="43"/>
        <v>841.28571428571433</v>
      </c>
      <c r="N699" s="193">
        <f t="shared" si="45"/>
        <v>364.85714285714283</v>
      </c>
      <c r="O699" s="193">
        <f t="shared" si="44"/>
        <v>274.28571428571428</v>
      </c>
    </row>
    <row r="700" spans="1:15" x14ac:dyDescent="0.2">
      <c r="A700" s="189">
        <f>IF('Daily Series'!B704=0,NA(),'Daily Series'!B704)</f>
        <v>44985</v>
      </c>
      <c r="B700" s="190">
        <f>IF(ISERROR(A700),NA(),'Daily Series'!E704)</f>
        <v>13534</v>
      </c>
      <c r="C700" s="193">
        <f t="shared" si="42"/>
        <v>13719.571428571429</v>
      </c>
      <c r="E700" s="189" t="e">
        <f>IF('Weekly Series'!B700=0,NA(),'Weekly Series'!B700)</f>
        <v>#N/A</v>
      </c>
      <c r="F700" s="193" t="e">
        <f>IF(ISERROR($E700),NA(),'Weekly Series'!C700)</f>
        <v>#N/A</v>
      </c>
      <c r="G700" s="193" t="e">
        <f>IF(ISERROR($E700),NA(),'Weekly Series'!D700)</f>
        <v>#N/A</v>
      </c>
      <c r="H700" s="193" t="e">
        <f>IF(ISERROR($E700),NA(),'Weekly Series'!E700)</f>
        <v>#N/A</v>
      </c>
      <c r="J700" s="190">
        <f>IF(ISERROR(A700),NA(),'Daily Series'!P704)</f>
        <v>1037</v>
      </c>
      <c r="K700" s="190">
        <f>IF(ISERROR(A700),NA(),'Daily Series'!Q704)</f>
        <v>407</v>
      </c>
      <c r="L700" s="190">
        <f>IF(ISERROR(A700),NA(),'Daily Series'!R704)</f>
        <v>395</v>
      </c>
      <c r="M700" s="193">
        <f t="shared" si="43"/>
        <v>849.57142857142856</v>
      </c>
      <c r="N700" s="193">
        <f t="shared" si="45"/>
        <v>362</v>
      </c>
      <c r="O700" s="193">
        <f t="shared" si="44"/>
        <v>283</v>
      </c>
    </row>
    <row r="701" spans="1:15" x14ac:dyDescent="0.2">
      <c r="A701" s="189">
        <f>IF('Daily Series'!B705=0,NA(),'Daily Series'!B705)</f>
        <v>44986</v>
      </c>
      <c r="B701" s="190">
        <f>IF(ISERROR(A701),NA(),'Daily Series'!E705)</f>
        <v>13497</v>
      </c>
      <c r="C701" s="193">
        <f t="shared" si="42"/>
        <v>13666.142857142857</v>
      </c>
      <c r="E701" s="189" t="e">
        <f>IF('Weekly Series'!B701=0,NA(),'Weekly Series'!B701)</f>
        <v>#N/A</v>
      </c>
      <c r="F701" s="193" t="e">
        <f>IF(ISERROR($E701),NA(),'Weekly Series'!C701)</f>
        <v>#N/A</v>
      </c>
      <c r="G701" s="193" t="e">
        <f>IF(ISERROR($E701),NA(),'Weekly Series'!D701)</f>
        <v>#N/A</v>
      </c>
      <c r="H701" s="193" t="e">
        <f>IF(ISERROR($E701),NA(),'Weekly Series'!E701)</f>
        <v>#N/A</v>
      </c>
      <c r="J701" s="190">
        <f>IF(ISERROR(A701),NA(),'Daily Series'!P705)</f>
        <v>1140</v>
      </c>
      <c r="K701" s="190">
        <f>IF(ISERROR(A701),NA(),'Daily Series'!Q705)</f>
        <v>450</v>
      </c>
      <c r="L701" s="190">
        <f>IF(ISERROR(A701),NA(),'Daily Series'!R705)</f>
        <v>362</v>
      </c>
      <c r="M701" s="193">
        <f t="shared" si="43"/>
        <v>861.85714285714289</v>
      </c>
      <c r="N701" s="193">
        <f t="shared" si="45"/>
        <v>357.85714285714283</v>
      </c>
      <c r="O701" s="193">
        <f t="shared" si="44"/>
        <v>281.57142857142856</v>
      </c>
    </row>
    <row r="702" spans="1:15" x14ac:dyDescent="0.2">
      <c r="A702" s="189">
        <f>IF('Daily Series'!B706=0,NA(),'Daily Series'!B706)</f>
        <v>44987</v>
      </c>
      <c r="B702" s="190">
        <f>IF(ISERROR(A702),NA(),'Daily Series'!E706)</f>
        <v>13436</v>
      </c>
      <c r="C702" s="193">
        <f t="shared" si="42"/>
        <v>13578.571428571429</v>
      </c>
      <c r="E702" s="189" t="e">
        <f>IF('Weekly Series'!B702=0,NA(),'Weekly Series'!B702)</f>
        <v>#N/A</v>
      </c>
      <c r="F702" s="193" t="e">
        <f>IF(ISERROR($E702),NA(),'Weekly Series'!C702)</f>
        <v>#N/A</v>
      </c>
      <c r="G702" s="193" t="e">
        <f>IF(ISERROR($E702),NA(),'Weekly Series'!D702)</f>
        <v>#N/A</v>
      </c>
      <c r="H702" s="193" t="e">
        <f>IF(ISERROR($E702),NA(),'Weekly Series'!E702)</f>
        <v>#N/A</v>
      </c>
      <c r="J702" s="190">
        <f>IF(ISERROR(A702),NA(),'Daily Series'!P706)</f>
        <v>1075</v>
      </c>
      <c r="K702" s="190">
        <f>IF(ISERROR(A702),NA(),'Daily Series'!Q706)</f>
        <v>442</v>
      </c>
      <c r="L702" s="190">
        <f>IF(ISERROR(A702),NA(),'Daily Series'!R706)</f>
        <v>377</v>
      </c>
      <c r="M702" s="193">
        <f t="shared" si="43"/>
        <v>870.85714285714289</v>
      </c>
      <c r="N702" s="193">
        <f t="shared" si="45"/>
        <v>357.71428571428572</v>
      </c>
      <c r="O702" s="193">
        <f t="shared" si="44"/>
        <v>284.14285714285717</v>
      </c>
    </row>
    <row r="703" spans="1:15" x14ac:dyDescent="0.2">
      <c r="A703" s="189">
        <f>IF('Daily Series'!B707=0,NA(),'Daily Series'!B707)</f>
        <v>44988</v>
      </c>
      <c r="B703" s="190">
        <f>IF(ISERROR(A703),NA(),'Daily Series'!E707)</f>
        <v>13564</v>
      </c>
      <c r="C703" s="193">
        <f t="shared" si="42"/>
        <v>13546.857142857143</v>
      </c>
      <c r="E703" s="189" t="e">
        <f>IF('Weekly Series'!B703=0,NA(),'Weekly Series'!B703)</f>
        <v>#N/A</v>
      </c>
      <c r="F703" s="193" t="e">
        <f>IF(ISERROR($E703),NA(),'Weekly Series'!C703)</f>
        <v>#N/A</v>
      </c>
      <c r="G703" s="193" t="e">
        <f>IF(ISERROR($E703),NA(),'Weekly Series'!D703)</f>
        <v>#N/A</v>
      </c>
      <c r="H703" s="193" t="e">
        <f>IF(ISERROR($E703),NA(),'Weekly Series'!E703)</f>
        <v>#N/A</v>
      </c>
      <c r="J703" s="190">
        <f>IF(ISERROR(A703),NA(),'Daily Series'!P707)</f>
        <v>1061</v>
      </c>
      <c r="K703" s="190">
        <f>IF(ISERROR(A703),NA(),'Daily Series'!Q707)</f>
        <v>459</v>
      </c>
      <c r="L703" s="190">
        <f>IF(ISERROR(A703),NA(),'Daily Series'!R707)</f>
        <v>341</v>
      </c>
      <c r="M703" s="193">
        <f t="shared" si="43"/>
        <v>871.28571428571433</v>
      </c>
      <c r="N703" s="193">
        <f t="shared" si="45"/>
        <v>360.71428571428572</v>
      </c>
      <c r="O703" s="193">
        <f t="shared" si="44"/>
        <v>281.57142857142856</v>
      </c>
    </row>
    <row r="704" spans="1:15" x14ac:dyDescent="0.2">
      <c r="A704" s="189">
        <f>IF('Daily Series'!B708=0,NA(),'Daily Series'!B708)</f>
        <v>44989</v>
      </c>
      <c r="B704" s="190">
        <f>IF(ISERROR(A704),NA(),'Daily Series'!E708)</f>
        <v>13701</v>
      </c>
      <c r="C704" s="193">
        <f t="shared" si="42"/>
        <v>13544.285714285714</v>
      </c>
      <c r="E704" s="189" t="e">
        <f>IF('Weekly Series'!B704=0,NA(),'Weekly Series'!B704)</f>
        <v>#N/A</v>
      </c>
      <c r="F704" s="193" t="e">
        <f>IF(ISERROR($E704),NA(),'Weekly Series'!C704)</f>
        <v>#N/A</v>
      </c>
      <c r="G704" s="193" t="e">
        <f>IF(ISERROR($E704),NA(),'Weekly Series'!D704)</f>
        <v>#N/A</v>
      </c>
      <c r="H704" s="193" t="e">
        <f>IF(ISERROR($E704),NA(),'Weekly Series'!E704)</f>
        <v>#N/A</v>
      </c>
      <c r="J704" s="190">
        <f>IF(ISERROR(A704),NA(),'Daily Series'!P708)</f>
        <v>653</v>
      </c>
      <c r="K704" s="190">
        <f>IF(ISERROR(A704),NA(),'Daily Series'!Q708)</f>
        <v>282</v>
      </c>
      <c r="L704" s="190">
        <f>IF(ISERROR(A704),NA(),'Daily Series'!R708)</f>
        <v>220</v>
      </c>
      <c r="M704" s="193">
        <f t="shared" si="43"/>
        <v>867</v>
      </c>
      <c r="N704" s="193">
        <f t="shared" si="45"/>
        <v>359.85714285714283</v>
      </c>
      <c r="O704" s="193">
        <f t="shared" si="44"/>
        <v>288.14285714285717</v>
      </c>
    </row>
    <row r="705" spans="1:15" x14ac:dyDescent="0.2">
      <c r="A705" s="189">
        <f>IF('Daily Series'!B709=0,NA(),'Daily Series'!B709)</f>
        <v>44990</v>
      </c>
      <c r="B705" s="190">
        <f>IF(ISERROR(A705),NA(),'Daily Series'!E709)</f>
        <v>13496</v>
      </c>
      <c r="C705" s="193">
        <f t="shared" si="42"/>
        <v>13532.428571428571</v>
      </c>
      <c r="E705" s="189" t="e">
        <f>IF('Weekly Series'!B705=0,NA(),'Weekly Series'!B705)</f>
        <v>#N/A</v>
      </c>
      <c r="F705" s="193" t="e">
        <f>IF(ISERROR($E705),NA(),'Weekly Series'!C705)</f>
        <v>#N/A</v>
      </c>
      <c r="G705" s="193" t="e">
        <f>IF(ISERROR($E705),NA(),'Weekly Series'!D705)</f>
        <v>#N/A</v>
      </c>
      <c r="H705" s="193" t="e">
        <f>IF(ISERROR($E705),NA(),'Weekly Series'!E705)</f>
        <v>#N/A</v>
      </c>
      <c r="J705" s="190">
        <f>IF(ISERROR(A705),NA(),'Daily Series'!P709)</f>
        <v>388</v>
      </c>
      <c r="K705" s="190">
        <f>IF(ISERROR(A705),NA(),'Daily Series'!Q709)</f>
        <v>178</v>
      </c>
      <c r="L705" s="190">
        <f>IF(ISERROR(A705),NA(),'Daily Series'!R709)</f>
        <v>96</v>
      </c>
      <c r="M705" s="193">
        <f t="shared" si="43"/>
        <v>869.42857142857144</v>
      </c>
      <c r="N705" s="193">
        <f t="shared" si="45"/>
        <v>358.28571428571428</v>
      </c>
      <c r="O705" s="193">
        <f t="shared" si="44"/>
        <v>288.14285714285717</v>
      </c>
    </row>
    <row r="706" spans="1:15" x14ac:dyDescent="0.2">
      <c r="A706" s="189">
        <f>IF('Daily Series'!B710=0,NA(),'Daily Series'!B710)</f>
        <v>44991</v>
      </c>
      <c r="B706" s="190">
        <f>IF(ISERROR(A706),NA(),'Daily Series'!E710)</f>
        <v>13732</v>
      </c>
      <c r="C706" s="193">
        <f t="shared" si="42"/>
        <v>13565.714285714286</v>
      </c>
      <c r="E706" s="189" t="e">
        <f>IF('Weekly Series'!B706=0,NA(),'Weekly Series'!B706)</f>
        <v>#N/A</v>
      </c>
      <c r="F706" s="193" t="e">
        <f>IF(ISERROR($E706),NA(),'Weekly Series'!C706)</f>
        <v>#N/A</v>
      </c>
      <c r="G706" s="193" t="e">
        <f>IF(ISERROR($E706),NA(),'Weekly Series'!D706)</f>
        <v>#N/A</v>
      </c>
      <c r="H706" s="193" t="e">
        <f>IF(ISERROR($E706),NA(),'Weekly Series'!E706)</f>
        <v>#N/A</v>
      </c>
      <c r="J706" s="190">
        <f>IF(ISERROR(A706),NA(),'Daily Series'!P710)</f>
        <v>718</v>
      </c>
      <c r="K706" s="190">
        <f>IF(ISERROR(A706),NA(),'Daily Series'!Q710)</f>
        <v>335</v>
      </c>
      <c r="L706" s="190">
        <f>IF(ISERROR(A706),NA(),'Daily Series'!R710)</f>
        <v>217</v>
      </c>
      <c r="M706" s="193">
        <f t="shared" si="43"/>
        <v>867.42857142857144</v>
      </c>
      <c r="N706" s="193">
        <f t="shared" si="45"/>
        <v>364.71428571428572</v>
      </c>
      <c r="O706" s="193">
        <f t="shared" si="44"/>
        <v>286.85714285714283</v>
      </c>
    </row>
    <row r="707" spans="1:15" x14ac:dyDescent="0.2">
      <c r="A707" s="189">
        <f>IF('Daily Series'!B711=0,NA(),'Daily Series'!B711)</f>
        <v>44992</v>
      </c>
      <c r="B707" s="190">
        <f>IF(ISERROR(A707),NA(),'Daily Series'!E711)</f>
        <v>13731</v>
      </c>
      <c r="C707" s="193">
        <f t="shared" si="42"/>
        <v>13593.857142857143</v>
      </c>
      <c r="E707" s="189" t="e">
        <f>IF('Weekly Series'!B707=0,NA(),'Weekly Series'!B707)</f>
        <v>#N/A</v>
      </c>
      <c r="F707" s="193" t="e">
        <f>IF(ISERROR($E707),NA(),'Weekly Series'!C707)</f>
        <v>#N/A</v>
      </c>
      <c r="G707" s="193" t="e">
        <f>IF(ISERROR($E707),NA(),'Weekly Series'!D707)</f>
        <v>#N/A</v>
      </c>
      <c r="H707" s="193" t="e">
        <f>IF(ISERROR($E707),NA(),'Weekly Series'!E707)</f>
        <v>#N/A</v>
      </c>
      <c r="J707" s="190">
        <f>IF(ISERROR(A707),NA(),'Daily Series'!P711)</f>
        <v>1003</v>
      </c>
      <c r="K707" s="190">
        <f>IF(ISERROR(A707),NA(),'Daily Series'!Q711)</f>
        <v>405</v>
      </c>
      <c r="L707" s="190">
        <f>IF(ISERROR(A707),NA(),'Daily Series'!R711)</f>
        <v>380</v>
      </c>
      <c r="M707" s="193">
        <f t="shared" si="43"/>
        <v>862.57142857142856</v>
      </c>
      <c r="N707" s="193">
        <f t="shared" si="45"/>
        <v>364.42857142857144</v>
      </c>
      <c r="O707" s="193">
        <f t="shared" si="44"/>
        <v>284.71428571428572</v>
      </c>
    </row>
    <row r="708" spans="1:15" x14ac:dyDescent="0.2">
      <c r="A708" s="189">
        <f>IF('Daily Series'!B712=0,NA(),'Daily Series'!B712)</f>
        <v>44993</v>
      </c>
      <c r="B708" s="190">
        <f>IF(ISERROR(A708),NA(),'Daily Series'!E712)</f>
        <v>13697</v>
      </c>
      <c r="C708" s="193">
        <f t="shared" si="42"/>
        <v>13622.428571428571</v>
      </c>
      <c r="E708" s="189" t="e">
        <f>IF('Weekly Series'!B708=0,NA(),'Weekly Series'!B708)</f>
        <v>#N/A</v>
      </c>
      <c r="F708" s="193" t="e">
        <f>IF(ISERROR($E708),NA(),'Weekly Series'!C708)</f>
        <v>#N/A</v>
      </c>
      <c r="G708" s="193" t="e">
        <f>IF(ISERROR($E708),NA(),'Weekly Series'!D708)</f>
        <v>#N/A</v>
      </c>
      <c r="H708" s="193" t="e">
        <f>IF(ISERROR($E708),NA(),'Weekly Series'!E708)</f>
        <v>#N/A</v>
      </c>
      <c r="J708" s="190">
        <f>IF(ISERROR(A708),NA(),'Daily Series'!P712)</f>
        <v>1058</v>
      </c>
      <c r="K708" s="190">
        <f>IF(ISERROR(A708),NA(),'Daily Series'!Q712)</f>
        <v>472</v>
      </c>
      <c r="L708" s="190">
        <f>IF(ISERROR(A708),NA(),'Daily Series'!R712)</f>
        <v>349</v>
      </c>
      <c r="M708" s="193">
        <f t="shared" si="43"/>
        <v>850.85714285714289</v>
      </c>
      <c r="N708" s="193">
        <f t="shared" si="45"/>
        <v>367.57142857142856</v>
      </c>
      <c r="O708" s="193">
        <f t="shared" si="44"/>
        <v>282.85714285714283</v>
      </c>
    </row>
    <row r="709" spans="1:15" x14ac:dyDescent="0.2">
      <c r="A709" s="189">
        <f>IF('Daily Series'!B713=0,NA(),'Daily Series'!B713)</f>
        <v>44994</v>
      </c>
      <c r="B709" s="190">
        <f>IF(ISERROR(A709),NA(),'Daily Series'!E713)</f>
        <v>13819</v>
      </c>
      <c r="C709" s="193">
        <f t="shared" si="42"/>
        <v>13677.142857142857</v>
      </c>
      <c r="E709" s="189" t="e">
        <f>IF('Weekly Series'!B709=0,NA(),'Weekly Series'!B709)</f>
        <v>#N/A</v>
      </c>
      <c r="F709" s="193" t="e">
        <f>IF(ISERROR($E709),NA(),'Weekly Series'!C709)</f>
        <v>#N/A</v>
      </c>
      <c r="G709" s="193" t="e">
        <f>IF(ISERROR($E709),NA(),'Weekly Series'!D709)</f>
        <v>#N/A</v>
      </c>
      <c r="H709" s="193" t="e">
        <f>IF(ISERROR($E709),NA(),'Weekly Series'!E709)</f>
        <v>#N/A</v>
      </c>
      <c r="J709" s="190">
        <f>IF(ISERROR(A709),NA(),'Daily Series'!P713)</f>
        <v>1094</v>
      </c>
      <c r="K709" s="190">
        <f>IF(ISERROR(A709),NA(),'Daily Series'!Q713)</f>
        <v>413</v>
      </c>
      <c r="L709" s="190">
        <f>IF(ISERROR(A709),NA(),'Daily Series'!R713)</f>
        <v>326</v>
      </c>
      <c r="M709" s="193">
        <f t="shared" si="43"/>
        <v>853.57142857142856</v>
      </c>
      <c r="N709" s="193">
        <f t="shared" si="45"/>
        <v>363.42857142857144</v>
      </c>
      <c r="O709" s="193">
        <f t="shared" si="44"/>
        <v>275.57142857142856</v>
      </c>
    </row>
    <row r="710" spans="1:15" x14ac:dyDescent="0.2">
      <c r="A710" s="189">
        <f>IF('Daily Series'!B714=0,NA(),'Daily Series'!B714)</f>
        <v>44995</v>
      </c>
      <c r="B710" s="190">
        <f>IF(ISERROR(A710),NA(),'Daily Series'!E714)</f>
        <v>13558</v>
      </c>
      <c r="C710" s="193">
        <f t="shared" ref="C710:C773" si="46">AVERAGE(B704:B710)</f>
        <v>13676.285714285714</v>
      </c>
      <c r="E710" s="189" t="e">
        <f>IF('Weekly Series'!B710=0,NA(),'Weekly Series'!B710)</f>
        <v>#N/A</v>
      </c>
      <c r="F710" s="193" t="e">
        <f>IF(ISERROR($E710),NA(),'Weekly Series'!C710)</f>
        <v>#N/A</v>
      </c>
      <c r="G710" s="193" t="e">
        <f>IF(ISERROR($E710),NA(),'Weekly Series'!D710)</f>
        <v>#N/A</v>
      </c>
      <c r="H710" s="193" t="e">
        <f>IF(ISERROR($E710),NA(),'Weekly Series'!E710)</f>
        <v>#N/A</v>
      </c>
      <c r="J710" s="190">
        <f>IF(ISERROR(A710),NA(),'Daily Series'!P714)</f>
        <v>1081</v>
      </c>
      <c r="K710" s="190">
        <f>IF(ISERROR(A710),NA(),'Daily Series'!Q714)</f>
        <v>436</v>
      </c>
      <c r="L710" s="190">
        <f>IF(ISERROR(A710),NA(),'Daily Series'!R714)</f>
        <v>349</v>
      </c>
      <c r="M710" s="193">
        <f t="shared" si="43"/>
        <v>856.42857142857144</v>
      </c>
      <c r="N710" s="193">
        <f t="shared" si="45"/>
        <v>360.14285714285717</v>
      </c>
      <c r="O710" s="193">
        <f t="shared" si="44"/>
        <v>276.71428571428572</v>
      </c>
    </row>
    <row r="711" spans="1:15" x14ac:dyDescent="0.2">
      <c r="A711" s="189">
        <f>IF('Daily Series'!B715=0,NA(),'Daily Series'!B715)</f>
        <v>44996</v>
      </c>
      <c r="B711" s="190">
        <f>IF(ISERROR(A711),NA(),'Daily Series'!E715)</f>
        <v>13488</v>
      </c>
      <c r="C711" s="193">
        <f t="shared" si="46"/>
        <v>13645.857142857143</v>
      </c>
      <c r="E711" s="189" t="e">
        <f>IF('Weekly Series'!B711=0,NA(),'Weekly Series'!B711)</f>
        <v>#N/A</v>
      </c>
      <c r="F711" s="193" t="e">
        <f>IF(ISERROR($E711),NA(),'Weekly Series'!C711)</f>
        <v>#N/A</v>
      </c>
      <c r="G711" s="193" t="e">
        <f>IF(ISERROR($E711),NA(),'Weekly Series'!D711)</f>
        <v>#N/A</v>
      </c>
      <c r="H711" s="193" t="e">
        <f>IF(ISERROR($E711),NA(),'Weekly Series'!E711)</f>
        <v>#N/A</v>
      </c>
      <c r="J711" s="190">
        <f>IF(ISERROR(A711),NA(),'Daily Series'!P715)</f>
        <v>675</v>
      </c>
      <c r="K711" s="190">
        <f>IF(ISERROR(A711),NA(),'Daily Series'!Q715)</f>
        <v>268</v>
      </c>
      <c r="L711" s="190">
        <f>IF(ISERROR(A711),NA(),'Daily Series'!R715)</f>
        <v>183</v>
      </c>
      <c r="M711" s="193">
        <f t="shared" si="43"/>
        <v>859.57142857142856</v>
      </c>
      <c r="N711" s="193">
        <f t="shared" si="45"/>
        <v>358.14285714285717</v>
      </c>
      <c r="O711" s="193">
        <f t="shared" si="44"/>
        <v>271.42857142857144</v>
      </c>
    </row>
    <row r="712" spans="1:15" x14ac:dyDescent="0.2">
      <c r="A712" s="189">
        <f>IF('Daily Series'!B716=0,NA(),'Daily Series'!B716)</f>
        <v>44997</v>
      </c>
      <c r="B712" s="190">
        <f>IF(ISERROR(A712),NA(),'Daily Series'!E716)</f>
        <v>13655</v>
      </c>
      <c r="C712" s="193">
        <f t="shared" si="46"/>
        <v>13668.571428571429</v>
      </c>
      <c r="E712" s="189" t="e">
        <f>IF('Weekly Series'!B712=0,NA(),'Weekly Series'!B712)</f>
        <v>#N/A</v>
      </c>
      <c r="F712" s="193" t="e">
        <f>IF(ISERROR($E712),NA(),'Weekly Series'!C712)</f>
        <v>#N/A</v>
      </c>
      <c r="G712" s="193" t="e">
        <f>IF(ISERROR($E712),NA(),'Weekly Series'!D712)</f>
        <v>#N/A</v>
      </c>
      <c r="H712" s="193" t="e">
        <f>IF(ISERROR($E712),NA(),'Weekly Series'!E712)</f>
        <v>#N/A</v>
      </c>
      <c r="J712" s="190">
        <f>IF(ISERROR(A712),NA(),'Daily Series'!P716)</f>
        <v>420</v>
      </c>
      <c r="K712" s="190">
        <f>IF(ISERROR(A712),NA(),'Daily Series'!Q716)</f>
        <v>170</v>
      </c>
      <c r="L712" s="190">
        <f>IF(ISERROR(A712),NA(),'Daily Series'!R716)</f>
        <v>117</v>
      </c>
      <c r="M712" s="193">
        <f t="shared" si="43"/>
        <v>864.14285714285711</v>
      </c>
      <c r="N712" s="193">
        <f t="shared" si="45"/>
        <v>357</v>
      </c>
      <c r="O712" s="193">
        <f t="shared" si="44"/>
        <v>274.42857142857144</v>
      </c>
    </row>
    <row r="713" spans="1:15" x14ac:dyDescent="0.2">
      <c r="A713" s="189">
        <f>IF('Daily Series'!B717=0,NA(),'Daily Series'!B717)</f>
        <v>44998</v>
      </c>
      <c r="B713" s="190">
        <f>IF(ISERROR(A713),NA(),'Daily Series'!E717)</f>
        <v>13394</v>
      </c>
      <c r="C713" s="193">
        <f t="shared" si="46"/>
        <v>13620.285714285714</v>
      </c>
      <c r="E713" s="189" t="e">
        <f>IF('Weekly Series'!B713=0,NA(),'Weekly Series'!B713)</f>
        <v>#N/A</v>
      </c>
      <c r="F713" s="193" t="e">
        <f>IF(ISERROR($E713),NA(),'Weekly Series'!C713)</f>
        <v>#N/A</v>
      </c>
      <c r="G713" s="193" t="e">
        <f>IF(ISERROR($E713),NA(),'Weekly Series'!D713)</f>
        <v>#N/A</v>
      </c>
      <c r="H713" s="193" t="e">
        <f>IF(ISERROR($E713),NA(),'Weekly Series'!E713)</f>
        <v>#N/A</v>
      </c>
      <c r="J713" s="190">
        <f>IF(ISERROR(A713),NA(),'Daily Series'!P717)</f>
        <v>775</v>
      </c>
      <c r="K713" s="190">
        <f>IF(ISERROR(A713),NA(),'Daily Series'!Q717)</f>
        <v>322</v>
      </c>
      <c r="L713" s="190">
        <f>IF(ISERROR(A713),NA(),'Daily Series'!R717)</f>
        <v>250</v>
      </c>
      <c r="M713" s="193">
        <f t="shared" ref="M713:M776" si="47">AVERAGE(J707:J713)</f>
        <v>872.28571428571433</v>
      </c>
      <c r="N713" s="193">
        <f t="shared" si="45"/>
        <v>355.14285714285717</v>
      </c>
      <c r="O713" s="193">
        <f t="shared" si="44"/>
        <v>279.14285714285717</v>
      </c>
    </row>
    <row r="714" spans="1:15" x14ac:dyDescent="0.2">
      <c r="A714" s="189">
        <f>IF('Daily Series'!B718=0,NA(),'Daily Series'!B718)</f>
        <v>44999</v>
      </c>
      <c r="B714" s="190">
        <f>IF(ISERROR(A714),NA(),'Daily Series'!E718)</f>
        <v>13392</v>
      </c>
      <c r="C714" s="193">
        <f t="shared" si="46"/>
        <v>13571.857142857143</v>
      </c>
      <c r="E714" s="189" t="e">
        <f>IF('Weekly Series'!B714=0,NA(),'Weekly Series'!B714)</f>
        <v>#N/A</v>
      </c>
      <c r="F714" s="193" t="e">
        <f>IF(ISERROR($E714),NA(),'Weekly Series'!C714)</f>
        <v>#N/A</v>
      </c>
      <c r="G714" s="193" t="e">
        <f>IF(ISERROR($E714),NA(),'Weekly Series'!D714)</f>
        <v>#N/A</v>
      </c>
      <c r="H714" s="193" t="e">
        <f>IF(ISERROR($E714),NA(),'Weekly Series'!E714)</f>
        <v>#N/A</v>
      </c>
      <c r="J714" s="190">
        <f>IF(ISERROR(A714),NA(),'Daily Series'!P718)</f>
        <v>1061</v>
      </c>
      <c r="K714" s="190">
        <f>IF(ISERROR(A714),NA(),'Daily Series'!Q718)</f>
        <v>397</v>
      </c>
      <c r="L714" s="190">
        <f>IF(ISERROR(A714),NA(),'Daily Series'!R718)</f>
        <v>376</v>
      </c>
      <c r="M714" s="193">
        <f t="shared" si="47"/>
        <v>880.57142857142856</v>
      </c>
      <c r="N714" s="193">
        <f t="shared" si="45"/>
        <v>354</v>
      </c>
      <c r="O714" s="193">
        <f t="shared" ref="O714:O777" si="48">AVERAGE(L708:L714)</f>
        <v>278.57142857142856</v>
      </c>
    </row>
    <row r="715" spans="1:15" x14ac:dyDescent="0.2">
      <c r="A715" s="189">
        <f>IF('Daily Series'!B719=0,NA(),'Daily Series'!B719)</f>
        <v>45000</v>
      </c>
      <c r="B715" s="190">
        <f>IF(ISERROR(A715),NA(),'Daily Series'!E719)</f>
        <v>13607</v>
      </c>
      <c r="C715" s="193">
        <f t="shared" si="46"/>
        <v>13559</v>
      </c>
      <c r="E715" s="189" t="e">
        <f>IF('Weekly Series'!B715=0,NA(),'Weekly Series'!B715)</f>
        <v>#N/A</v>
      </c>
      <c r="F715" s="193" t="e">
        <f>IF(ISERROR($E715),NA(),'Weekly Series'!C715)</f>
        <v>#N/A</v>
      </c>
      <c r="G715" s="193" t="e">
        <f>IF(ISERROR($E715),NA(),'Weekly Series'!D715)</f>
        <v>#N/A</v>
      </c>
      <c r="H715" s="193" t="e">
        <f>IF(ISERROR($E715),NA(),'Weekly Series'!E715)</f>
        <v>#N/A</v>
      </c>
      <c r="J715" s="190">
        <f>IF(ISERROR(A715),NA(),'Daily Series'!P719)</f>
        <v>1089</v>
      </c>
      <c r="K715" s="190">
        <f>IF(ISERROR(A715),NA(),'Daily Series'!Q719)</f>
        <v>457</v>
      </c>
      <c r="L715" s="190">
        <f>IF(ISERROR(A715),NA(),'Daily Series'!R719)</f>
        <v>389</v>
      </c>
      <c r="M715" s="193">
        <f t="shared" si="47"/>
        <v>885</v>
      </c>
      <c r="N715" s="193">
        <f t="shared" si="45"/>
        <v>351.85714285714283</v>
      </c>
      <c r="O715" s="193">
        <f t="shared" si="48"/>
        <v>284.28571428571428</v>
      </c>
    </row>
    <row r="716" spans="1:15" x14ac:dyDescent="0.2">
      <c r="A716" s="189">
        <f>IF('Daily Series'!B720=0,NA(),'Daily Series'!B720)</f>
        <v>45001</v>
      </c>
      <c r="B716" s="190">
        <f>IF(ISERROR(A716),NA(),'Daily Series'!E720)</f>
        <v>13848</v>
      </c>
      <c r="C716" s="193">
        <f t="shared" si="46"/>
        <v>13563.142857142857</v>
      </c>
      <c r="E716" s="189" t="e">
        <f>IF('Weekly Series'!B716=0,NA(),'Weekly Series'!B716)</f>
        <v>#N/A</v>
      </c>
      <c r="F716" s="193" t="e">
        <f>IF(ISERROR($E716),NA(),'Weekly Series'!C716)</f>
        <v>#N/A</v>
      </c>
      <c r="G716" s="193" t="e">
        <f>IF(ISERROR($E716),NA(),'Weekly Series'!D716)</f>
        <v>#N/A</v>
      </c>
      <c r="H716" s="193" t="e">
        <f>IF(ISERROR($E716),NA(),'Weekly Series'!E716)</f>
        <v>#N/A</v>
      </c>
      <c r="J716" s="190">
        <f>IF(ISERROR(A716),NA(),'Daily Series'!P720)</f>
        <v>1057</v>
      </c>
      <c r="K716" s="190">
        <f>IF(ISERROR(A716),NA(),'Daily Series'!Q720)</f>
        <v>438</v>
      </c>
      <c r="L716" s="190">
        <f>IF(ISERROR(A716),NA(),'Daily Series'!R720)</f>
        <v>341</v>
      </c>
      <c r="M716" s="193">
        <f t="shared" si="47"/>
        <v>879.71428571428567</v>
      </c>
      <c r="N716" s="193">
        <f t="shared" si="45"/>
        <v>355.42857142857144</v>
      </c>
      <c r="O716" s="193">
        <f t="shared" si="48"/>
        <v>286.42857142857144</v>
      </c>
    </row>
    <row r="717" spans="1:15" x14ac:dyDescent="0.2">
      <c r="A717" s="189">
        <f>IF('Daily Series'!B721=0,NA(),'Daily Series'!B721)</f>
        <v>45002</v>
      </c>
      <c r="B717" s="190">
        <f>IF(ISERROR(A717),NA(),'Daily Series'!E721)</f>
        <v>13742</v>
      </c>
      <c r="C717" s="193">
        <f t="shared" si="46"/>
        <v>13589.428571428571</v>
      </c>
      <c r="E717" s="189" t="e">
        <f>IF('Weekly Series'!B717=0,NA(),'Weekly Series'!B717)</f>
        <v>#N/A</v>
      </c>
      <c r="F717" s="193" t="e">
        <f>IF(ISERROR($E717),NA(),'Weekly Series'!C717)</f>
        <v>#N/A</v>
      </c>
      <c r="G717" s="193" t="e">
        <f>IF(ISERROR($E717),NA(),'Weekly Series'!D717)</f>
        <v>#N/A</v>
      </c>
      <c r="H717" s="193" t="e">
        <f>IF(ISERROR($E717),NA(),'Weekly Series'!E717)</f>
        <v>#N/A</v>
      </c>
      <c r="J717" s="190">
        <f>IF(ISERROR(A717),NA(),'Daily Series'!P721)</f>
        <v>1034</v>
      </c>
      <c r="K717" s="190">
        <f>IF(ISERROR(A717),NA(),'Daily Series'!Q721)</f>
        <v>400</v>
      </c>
      <c r="L717" s="190">
        <f>IF(ISERROR(A717),NA(),'Daily Series'!R721)</f>
        <v>333</v>
      </c>
      <c r="M717" s="193">
        <f t="shared" si="47"/>
        <v>873</v>
      </c>
      <c r="N717" s="193">
        <f t="shared" si="45"/>
        <v>350.28571428571428</v>
      </c>
      <c r="O717" s="193">
        <f t="shared" si="48"/>
        <v>284.14285714285717</v>
      </c>
    </row>
    <row r="718" spans="1:15" x14ac:dyDescent="0.2">
      <c r="A718" s="189">
        <f>IF('Daily Series'!B722=0,NA(),'Daily Series'!B722)</f>
        <v>45003</v>
      </c>
      <c r="B718" s="190">
        <f>IF(ISERROR(A718),NA(),'Daily Series'!E722)</f>
        <v>13618</v>
      </c>
      <c r="C718" s="193">
        <f t="shared" si="46"/>
        <v>13608</v>
      </c>
      <c r="E718" s="189" t="e">
        <f>IF('Weekly Series'!B718=0,NA(),'Weekly Series'!B718)</f>
        <v>#N/A</v>
      </c>
      <c r="F718" s="193" t="e">
        <f>IF(ISERROR($E718),NA(),'Weekly Series'!C718)</f>
        <v>#N/A</v>
      </c>
      <c r="G718" s="193" t="e">
        <f>IF(ISERROR($E718),NA(),'Weekly Series'!D718)</f>
        <v>#N/A</v>
      </c>
      <c r="H718" s="193" t="e">
        <f>IF(ISERROR($E718),NA(),'Weekly Series'!E718)</f>
        <v>#N/A</v>
      </c>
      <c r="J718" s="190">
        <f>IF(ISERROR(A718),NA(),'Daily Series'!P722)</f>
        <v>696</v>
      </c>
      <c r="K718" s="190">
        <f>IF(ISERROR(A718),NA(),'Daily Series'!Q722)</f>
        <v>265</v>
      </c>
      <c r="L718" s="190">
        <f>IF(ISERROR(A718),NA(),'Daily Series'!R722)</f>
        <v>180</v>
      </c>
      <c r="M718" s="193">
        <f t="shared" si="47"/>
        <v>876</v>
      </c>
      <c r="N718" s="193">
        <f t="shared" si="45"/>
        <v>349.85714285714283</v>
      </c>
      <c r="O718" s="193">
        <f t="shared" si="48"/>
        <v>283.71428571428572</v>
      </c>
    </row>
    <row r="719" spans="1:15" x14ac:dyDescent="0.2">
      <c r="A719" s="189">
        <f>IF('Daily Series'!B723=0,NA(),'Daily Series'!B723)</f>
        <v>45004</v>
      </c>
      <c r="B719" s="190">
        <f>IF(ISERROR(A719),NA(),'Daily Series'!E723)</f>
        <v>13548</v>
      </c>
      <c r="C719" s="193">
        <f t="shared" si="46"/>
        <v>13592.714285714286</v>
      </c>
      <c r="E719" s="189" t="e">
        <f>IF('Weekly Series'!B719=0,NA(),'Weekly Series'!B719)</f>
        <v>#N/A</v>
      </c>
      <c r="F719" s="193" t="e">
        <f>IF(ISERROR($E719),NA(),'Weekly Series'!C719)</f>
        <v>#N/A</v>
      </c>
      <c r="G719" s="193" t="e">
        <f>IF(ISERROR($E719),NA(),'Weekly Series'!D719)</f>
        <v>#N/A</v>
      </c>
      <c r="H719" s="193" t="e">
        <f>IF(ISERROR($E719),NA(),'Weekly Series'!E719)</f>
        <v>#N/A</v>
      </c>
      <c r="J719" s="190">
        <f>IF(ISERROR(A719),NA(),'Daily Series'!P723)</f>
        <v>383</v>
      </c>
      <c r="K719" s="190">
        <f>IF(ISERROR(A719),NA(),'Daily Series'!Q723)</f>
        <v>141</v>
      </c>
      <c r="L719" s="190">
        <f>IF(ISERROR(A719),NA(),'Daily Series'!R723)</f>
        <v>94</v>
      </c>
      <c r="M719" s="193">
        <f t="shared" si="47"/>
        <v>870.71428571428567</v>
      </c>
      <c r="N719" s="193">
        <f t="shared" si="45"/>
        <v>345.71428571428572</v>
      </c>
      <c r="O719" s="193">
        <f t="shared" si="48"/>
        <v>280.42857142857144</v>
      </c>
    </row>
    <row r="720" spans="1:15" x14ac:dyDescent="0.2">
      <c r="A720" s="189">
        <f>IF('Daily Series'!B724=0,NA(),'Daily Series'!B724)</f>
        <v>45005</v>
      </c>
      <c r="B720" s="190">
        <f>IF(ISERROR(A720),NA(),'Daily Series'!E724)</f>
        <v>13756</v>
      </c>
      <c r="C720" s="193">
        <f t="shared" si="46"/>
        <v>13644.428571428571</v>
      </c>
      <c r="E720" s="189" t="e">
        <f>IF('Weekly Series'!B720=0,NA(),'Weekly Series'!B720)</f>
        <v>#N/A</v>
      </c>
      <c r="F720" s="193" t="e">
        <f>IF(ISERROR($E720),NA(),'Weekly Series'!C720)</f>
        <v>#N/A</v>
      </c>
      <c r="G720" s="193" t="e">
        <f>IF(ISERROR($E720),NA(),'Weekly Series'!D720)</f>
        <v>#N/A</v>
      </c>
      <c r="H720" s="193" t="e">
        <f>IF(ISERROR($E720),NA(),'Weekly Series'!E720)</f>
        <v>#N/A</v>
      </c>
      <c r="J720" s="190">
        <f>IF(ISERROR(A720),NA(),'Daily Series'!P724)</f>
        <v>748</v>
      </c>
      <c r="K720" s="190">
        <f>IF(ISERROR(A720),NA(),'Daily Series'!Q724)</f>
        <v>289</v>
      </c>
      <c r="L720" s="190">
        <f>IF(ISERROR(A720),NA(),'Daily Series'!R724)</f>
        <v>282</v>
      </c>
      <c r="M720" s="193">
        <f t="shared" si="47"/>
        <v>866.85714285714289</v>
      </c>
      <c r="N720" s="193">
        <f t="shared" si="45"/>
        <v>341</v>
      </c>
      <c r="O720" s="193">
        <f t="shared" si="48"/>
        <v>285</v>
      </c>
    </row>
    <row r="721" spans="1:15" x14ac:dyDescent="0.2">
      <c r="A721" s="189">
        <f>IF('Daily Series'!B725=0,NA(),'Daily Series'!B725)</f>
        <v>45006</v>
      </c>
      <c r="B721" s="190">
        <f>IF(ISERROR(A721),NA(),'Daily Series'!E725)</f>
        <v>13685</v>
      </c>
      <c r="C721" s="193">
        <f t="shared" si="46"/>
        <v>13686.285714285714</v>
      </c>
      <c r="E721" s="189" t="e">
        <f>IF('Weekly Series'!B721=0,NA(),'Weekly Series'!B721)</f>
        <v>#N/A</v>
      </c>
      <c r="F721" s="193" t="e">
        <f>IF(ISERROR($E721),NA(),'Weekly Series'!C721)</f>
        <v>#N/A</v>
      </c>
      <c r="G721" s="193" t="e">
        <f>IF(ISERROR($E721),NA(),'Weekly Series'!D721)</f>
        <v>#N/A</v>
      </c>
      <c r="H721" s="193" t="e">
        <f>IF(ISERROR($E721),NA(),'Weekly Series'!E721)</f>
        <v>#N/A</v>
      </c>
      <c r="J721" s="190">
        <f>IF(ISERROR(A721),NA(),'Daily Series'!P725)</f>
        <v>1000</v>
      </c>
      <c r="K721" s="190">
        <f>IF(ISERROR(A721),NA(),'Daily Series'!Q725)</f>
        <v>413</v>
      </c>
      <c r="L721" s="190">
        <f>IF(ISERROR(A721),NA(),'Daily Series'!R725)</f>
        <v>379</v>
      </c>
      <c r="M721" s="193">
        <f t="shared" si="47"/>
        <v>858.14285714285711</v>
      </c>
      <c r="N721" s="193">
        <f t="shared" si="45"/>
        <v>343.28571428571428</v>
      </c>
      <c r="O721" s="193">
        <f t="shared" si="48"/>
        <v>285.42857142857144</v>
      </c>
    </row>
    <row r="722" spans="1:15" x14ac:dyDescent="0.2">
      <c r="A722" s="189">
        <f>IF('Daily Series'!B726=0,NA(),'Daily Series'!B726)</f>
        <v>45007</v>
      </c>
      <c r="B722" s="190">
        <f>IF(ISERROR(A722),NA(),'Daily Series'!E726)</f>
        <v>13944</v>
      </c>
      <c r="C722" s="193">
        <f t="shared" si="46"/>
        <v>13734.428571428571</v>
      </c>
      <c r="E722" s="189" t="e">
        <f>IF('Weekly Series'!B722=0,NA(),'Weekly Series'!B722)</f>
        <v>#N/A</v>
      </c>
      <c r="F722" s="193" t="e">
        <f>IF(ISERROR($E722),NA(),'Weekly Series'!C722)</f>
        <v>#N/A</v>
      </c>
      <c r="G722" s="193" t="e">
        <f>IF(ISERROR($E722),NA(),'Weekly Series'!D722)</f>
        <v>#N/A</v>
      </c>
      <c r="H722" s="193" t="e">
        <f>IF(ISERROR($E722),NA(),'Weekly Series'!E722)</f>
        <v>#N/A</v>
      </c>
      <c r="J722" s="190">
        <f>IF(ISERROR(A722),NA(),'Daily Series'!P726)</f>
        <v>1012</v>
      </c>
      <c r="K722" s="190">
        <f>IF(ISERROR(A722),NA(),'Daily Series'!Q726)</f>
        <v>475</v>
      </c>
      <c r="L722" s="190">
        <f>IF(ISERROR(A722),NA(),'Daily Series'!R726)</f>
        <v>388</v>
      </c>
      <c r="M722" s="193">
        <f t="shared" si="47"/>
        <v>847.14285714285711</v>
      </c>
      <c r="N722" s="193">
        <f t="shared" si="45"/>
        <v>345.85714285714283</v>
      </c>
      <c r="O722" s="193">
        <f t="shared" si="48"/>
        <v>285.28571428571428</v>
      </c>
    </row>
    <row r="723" spans="1:15" x14ac:dyDescent="0.2">
      <c r="A723" s="189">
        <f>IF('Daily Series'!B727=0,NA(),'Daily Series'!B727)</f>
        <v>45008</v>
      </c>
      <c r="B723" s="190">
        <f>IF(ISERROR(A723),NA(),'Daily Series'!E727)</f>
        <v>13987</v>
      </c>
      <c r="C723" s="193">
        <f t="shared" si="46"/>
        <v>13754.285714285714</v>
      </c>
      <c r="E723" s="189" t="e">
        <f>IF('Weekly Series'!B723=0,NA(),'Weekly Series'!B723)</f>
        <v>#N/A</v>
      </c>
      <c r="F723" s="193" t="e">
        <f>IF(ISERROR($E723),NA(),'Weekly Series'!C723)</f>
        <v>#N/A</v>
      </c>
      <c r="G723" s="193" t="e">
        <f>IF(ISERROR($E723),NA(),'Weekly Series'!D723)</f>
        <v>#N/A</v>
      </c>
      <c r="H723" s="193" t="e">
        <f>IF(ISERROR($E723),NA(),'Weekly Series'!E723)</f>
        <v>#N/A</v>
      </c>
      <c r="J723" s="190">
        <f>IF(ISERROR(A723),NA(),'Daily Series'!P727)</f>
        <v>1053</v>
      </c>
      <c r="K723" s="190">
        <f>IF(ISERROR(A723),NA(),'Daily Series'!Q727)</f>
        <v>468</v>
      </c>
      <c r="L723" s="190">
        <f>IF(ISERROR(A723),NA(),'Daily Series'!R727)</f>
        <v>322</v>
      </c>
      <c r="M723" s="193">
        <f t="shared" si="47"/>
        <v>846.57142857142856</v>
      </c>
      <c r="N723" s="193">
        <f t="shared" si="45"/>
        <v>350.14285714285717</v>
      </c>
      <c r="O723" s="193">
        <f t="shared" si="48"/>
        <v>282.57142857142856</v>
      </c>
    </row>
    <row r="724" spans="1:15" x14ac:dyDescent="0.2">
      <c r="A724" s="189">
        <f>IF('Daily Series'!B728=0,NA(),'Daily Series'!B728)</f>
        <v>45009</v>
      </c>
      <c r="B724" s="190">
        <f>IF(ISERROR(A724),NA(),'Daily Series'!E728)</f>
        <v>13799</v>
      </c>
      <c r="C724" s="193">
        <f t="shared" si="46"/>
        <v>13762.428571428571</v>
      </c>
      <c r="E724" s="189" t="e">
        <f>IF('Weekly Series'!B724=0,NA(),'Weekly Series'!B724)</f>
        <v>#N/A</v>
      </c>
      <c r="F724" s="193" t="e">
        <f>IF(ISERROR($E724),NA(),'Weekly Series'!C724)</f>
        <v>#N/A</v>
      </c>
      <c r="G724" s="193" t="e">
        <f>IF(ISERROR($E724),NA(),'Weekly Series'!D724)</f>
        <v>#N/A</v>
      </c>
      <c r="H724" s="193" t="e">
        <f>IF(ISERROR($E724),NA(),'Weekly Series'!E724)</f>
        <v>#N/A</v>
      </c>
      <c r="J724" s="190">
        <f>IF(ISERROR(A724),NA(),'Daily Series'!P728)</f>
        <v>1129</v>
      </c>
      <c r="K724" s="190">
        <f>IF(ISERROR(A724),NA(),'Daily Series'!Q728)</f>
        <v>423</v>
      </c>
      <c r="L724" s="190">
        <f>IF(ISERROR(A724),NA(),'Daily Series'!R728)</f>
        <v>323</v>
      </c>
      <c r="M724" s="193">
        <f t="shared" si="47"/>
        <v>860.14285714285711</v>
      </c>
      <c r="N724" s="193">
        <f t="shared" si="45"/>
        <v>353.42857142857144</v>
      </c>
      <c r="O724" s="193">
        <f t="shared" si="48"/>
        <v>281.14285714285717</v>
      </c>
    </row>
    <row r="725" spans="1:15" x14ac:dyDescent="0.2">
      <c r="A725" s="189">
        <f>IF('Daily Series'!B729=0,NA(),'Daily Series'!B729)</f>
        <v>45010</v>
      </c>
      <c r="B725" s="190">
        <f>IF(ISERROR(A725),NA(),'Daily Series'!E729)</f>
        <v>13863</v>
      </c>
      <c r="C725" s="193">
        <f t="shared" si="46"/>
        <v>13797.428571428571</v>
      </c>
      <c r="E725" s="189" t="e">
        <f>IF('Weekly Series'!B725=0,NA(),'Weekly Series'!B725)</f>
        <v>#N/A</v>
      </c>
      <c r="F725" s="193" t="e">
        <f>IF(ISERROR($E725),NA(),'Weekly Series'!C725)</f>
        <v>#N/A</v>
      </c>
      <c r="G725" s="193" t="e">
        <f>IF(ISERROR($E725),NA(),'Weekly Series'!D725)</f>
        <v>#N/A</v>
      </c>
      <c r="H725" s="193" t="e">
        <f>IF(ISERROR($E725),NA(),'Weekly Series'!E725)</f>
        <v>#N/A</v>
      </c>
      <c r="J725" s="190">
        <f>IF(ISERROR(A725),NA(),'Daily Series'!P729)</f>
        <v>700</v>
      </c>
      <c r="K725" s="190">
        <f>IF(ISERROR(A725),NA(),'Daily Series'!Q729)</f>
        <v>288</v>
      </c>
      <c r="L725" s="190">
        <f>IF(ISERROR(A725),NA(),'Daily Series'!R729)</f>
        <v>187</v>
      </c>
      <c r="M725" s="193">
        <f t="shared" si="47"/>
        <v>860.71428571428567</v>
      </c>
      <c r="N725" s="193">
        <f t="shared" si="45"/>
        <v>356.71428571428572</v>
      </c>
      <c r="O725" s="193">
        <f t="shared" si="48"/>
        <v>282.14285714285717</v>
      </c>
    </row>
    <row r="726" spans="1:15" x14ac:dyDescent="0.2">
      <c r="A726" s="189">
        <f>IF('Daily Series'!B730=0,NA(),'Daily Series'!B730)</f>
        <v>45011</v>
      </c>
      <c r="B726" s="190">
        <f>IF(ISERROR(A726),NA(),'Daily Series'!E730)</f>
        <v>13562</v>
      </c>
      <c r="C726" s="193">
        <f t="shared" si="46"/>
        <v>13799.428571428571</v>
      </c>
      <c r="E726" s="189" t="e">
        <f>IF('Weekly Series'!B726=0,NA(),'Weekly Series'!B726)</f>
        <v>#N/A</v>
      </c>
      <c r="F726" s="193" t="e">
        <f>IF(ISERROR($E726),NA(),'Weekly Series'!C726)</f>
        <v>#N/A</v>
      </c>
      <c r="G726" s="193" t="e">
        <f>IF(ISERROR($E726),NA(),'Weekly Series'!D726)</f>
        <v>#N/A</v>
      </c>
      <c r="H726" s="193" t="e">
        <f>IF(ISERROR($E726),NA(),'Weekly Series'!E726)</f>
        <v>#N/A</v>
      </c>
      <c r="J726" s="190">
        <f>IF(ISERROR(A726),NA(),'Daily Series'!P730)</f>
        <v>396</v>
      </c>
      <c r="K726" s="190">
        <f>IF(ISERROR(A726),NA(),'Daily Series'!Q730)</f>
        <v>155</v>
      </c>
      <c r="L726" s="190">
        <f>IF(ISERROR(A726),NA(),'Daily Series'!R730)</f>
        <v>105</v>
      </c>
      <c r="M726" s="193">
        <f t="shared" si="47"/>
        <v>862.57142857142856</v>
      </c>
      <c r="N726" s="193">
        <f t="shared" si="45"/>
        <v>358.71428571428572</v>
      </c>
      <c r="O726" s="193">
        <f t="shared" si="48"/>
        <v>283.71428571428572</v>
      </c>
    </row>
    <row r="727" spans="1:15" x14ac:dyDescent="0.2">
      <c r="A727" s="189">
        <f>IF('Daily Series'!B731=0,NA(),'Daily Series'!B731)</f>
        <v>45012</v>
      </c>
      <c r="B727" s="190">
        <f>IF(ISERROR(A727),NA(),'Daily Series'!E731)</f>
        <v>13279</v>
      </c>
      <c r="C727" s="193">
        <f t="shared" si="46"/>
        <v>13731.285714285714</v>
      </c>
      <c r="E727" s="189" t="e">
        <f>IF('Weekly Series'!B727=0,NA(),'Weekly Series'!B727)</f>
        <v>#N/A</v>
      </c>
      <c r="F727" s="193" t="e">
        <f>IF(ISERROR($E727),NA(),'Weekly Series'!C727)</f>
        <v>#N/A</v>
      </c>
      <c r="G727" s="193" t="e">
        <f>IF(ISERROR($E727),NA(),'Weekly Series'!D727)</f>
        <v>#N/A</v>
      </c>
      <c r="H727" s="193" t="e">
        <f>IF(ISERROR($E727),NA(),'Weekly Series'!E727)</f>
        <v>#N/A</v>
      </c>
      <c r="J727" s="190">
        <f>IF(ISERROR(A727),NA(),'Daily Series'!P731)</f>
        <v>752</v>
      </c>
      <c r="K727" s="190">
        <f>IF(ISERROR(A727),NA(),'Daily Series'!Q731)</f>
        <v>263</v>
      </c>
      <c r="L727" s="190">
        <f>IF(ISERROR(A727),NA(),'Daily Series'!R731)</f>
        <v>239</v>
      </c>
      <c r="M727" s="193">
        <f t="shared" si="47"/>
        <v>863.14285714285711</v>
      </c>
      <c r="N727" s="193">
        <f t="shared" si="45"/>
        <v>355</v>
      </c>
      <c r="O727" s="193">
        <f t="shared" si="48"/>
        <v>277.57142857142856</v>
      </c>
    </row>
    <row r="728" spans="1:15" x14ac:dyDescent="0.2">
      <c r="A728" s="189">
        <f>IF('Daily Series'!B732=0,NA(),'Daily Series'!B732)</f>
        <v>45013</v>
      </c>
      <c r="B728" s="190">
        <f>IF(ISERROR(A728),NA(),'Daily Series'!E732)</f>
        <v>13332</v>
      </c>
      <c r="C728" s="193">
        <f t="shared" si="46"/>
        <v>13680.857142857143</v>
      </c>
      <c r="E728" s="189" t="e">
        <f>IF('Weekly Series'!B728=0,NA(),'Weekly Series'!B728)</f>
        <v>#N/A</v>
      </c>
      <c r="F728" s="193" t="e">
        <f>IF(ISERROR($E728),NA(),'Weekly Series'!C728)</f>
        <v>#N/A</v>
      </c>
      <c r="G728" s="193" t="e">
        <f>IF(ISERROR($E728),NA(),'Weekly Series'!D728)</f>
        <v>#N/A</v>
      </c>
      <c r="H728" s="193" t="e">
        <f>IF(ISERROR($E728),NA(),'Weekly Series'!E728)</f>
        <v>#N/A</v>
      </c>
      <c r="J728" s="190">
        <f>IF(ISERROR(A728),NA(),'Daily Series'!P732)</f>
        <v>992</v>
      </c>
      <c r="K728" s="190">
        <f>IF(ISERROR(A728),NA(),'Daily Series'!Q732)</f>
        <v>417</v>
      </c>
      <c r="L728" s="190">
        <f>IF(ISERROR(A728),NA(),'Daily Series'!R732)</f>
        <v>360</v>
      </c>
      <c r="M728" s="193">
        <f t="shared" si="47"/>
        <v>862</v>
      </c>
      <c r="N728" s="193">
        <f t="shared" si="45"/>
        <v>355.57142857142856</v>
      </c>
      <c r="O728" s="193">
        <f t="shared" si="48"/>
        <v>274.85714285714283</v>
      </c>
    </row>
    <row r="729" spans="1:15" x14ac:dyDescent="0.2">
      <c r="A729" s="189">
        <f>IF('Daily Series'!B733=0,NA(),'Daily Series'!B733)</f>
        <v>45014</v>
      </c>
      <c r="B729" s="190">
        <f>IF(ISERROR(A729),NA(),'Daily Series'!E733)</f>
        <v>13463</v>
      </c>
      <c r="C729" s="193">
        <f t="shared" si="46"/>
        <v>13612.142857142857</v>
      </c>
      <c r="E729" s="189" t="e">
        <f>IF('Weekly Series'!B729=0,NA(),'Weekly Series'!B729)</f>
        <v>#N/A</v>
      </c>
      <c r="F729" s="193" t="e">
        <f>IF(ISERROR($E729),NA(),'Weekly Series'!C729)</f>
        <v>#N/A</v>
      </c>
      <c r="G729" s="193" t="e">
        <f>IF(ISERROR($E729),NA(),'Weekly Series'!D729)</f>
        <v>#N/A</v>
      </c>
      <c r="H729" s="193" t="e">
        <f>IF(ISERROR($E729),NA(),'Weekly Series'!E729)</f>
        <v>#N/A</v>
      </c>
      <c r="J729" s="190">
        <f>IF(ISERROR(A729),NA(),'Daily Series'!P733)</f>
        <v>1052</v>
      </c>
      <c r="K729" s="190">
        <f>IF(ISERROR(A729),NA(),'Daily Series'!Q733)</f>
        <v>393</v>
      </c>
      <c r="L729" s="190">
        <f>IF(ISERROR(A729),NA(),'Daily Series'!R733)</f>
        <v>362</v>
      </c>
      <c r="M729" s="193">
        <f t="shared" si="47"/>
        <v>867.71428571428567</v>
      </c>
      <c r="N729" s="193">
        <f t="shared" ref="N729:N792" si="49">AVERAGE(K723:K729)</f>
        <v>343.85714285714283</v>
      </c>
      <c r="O729" s="193">
        <f t="shared" si="48"/>
        <v>271.14285714285717</v>
      </c>
    </row>
    <row r="730" spans="1:15" x14ac:dyDescent="0.2">
      <c r="A730" s="189">
        <f>IF('Daily Series'!B734=0,NA(),'Daily Series'!B734)</f>
        <v>45015</v>
      </c>
      <c r="B730" s="190">
        <f>IF(ISERROR(A730),NA(),'Daily Series'!E734)</f>
        <v>13310</v>
      </c>
      <c r="C730" s="193">
        <f t="shared" si="46"/>
        <v>13515.428571428571</v>
      </c>
      <c r="E730" s="189" t="e">
        <f>IF('Weekly Series'!B730=0,NA(),'Weekly Series'!B730)</f>
        <v>#N/A</v>
      </c>
      <c r="F730" s="193" t="e">
        <f>IF(ISERROR($E730),NA(),'Weekly Series'!C730)</f>
        <v>#N/A</v>
      </c>
      <c r="G730" s="193" t="e">
        <f>IF(ISERROR($E730),NA(),'Weekly Series'!D730)</f>
        <v>#N/A</v>
      </c>
      <c r="H730" s="193" t="e">
        <f>IF(ISERROR($E730),NA(),'Weekly Series'!E730)</f>
        <v>#N/A</v>
      </c>
      <c r="J730" s="190">
        <f>IF(ISERROR(A730),NA(),'Daily Series'!P734)</f>
        <v>1121</v>
      </c>
      <c r="K730" s="190">
        <f>IF(ISERROR(A730),NA(),'Daily Series'!Q734)</f>
        <v>444</v>
      </c>
      <c r="L730" s="190">
        <f>IF(ISERROR(A730),NA(),'Daily Series'!R734)</f>
        <v>336</v>
      </c>
      <c r="M730" s="193">
        <f t="shared" si="47"/>
        <v>877.42857142857144</v>
      </c>
      <c r="N730" s="193">
        <f t="shared" si="49"/>
        <v>340.42857142857144</v>
      </c>
      <c r="O730" s="193">
        <f t="shared" si="48"/>
        <v>273.14285714285717</v>
      </c>
    </row>
    <row r="731" spans="1:15" x14ac:dyDescent="0.2">
      <c r="A731" s="189">
        <f>IF('Daily Series'!B735=0,NA(),'Daily Series'!B735)</f>
        <v>45016</v>
      </c>
      <c r="B731" s="190">
        <f>IF(ISERROR(A731),NA(),'Daily Series'!E735)</f>
        <v>13354</v>
      </c>
      <c r="C731" s="193">
        <f t="shared" si="46"/>
        <v>13451.857142857143</v>
      </c>
      <c r="E731" s="189" t="e">
        <f>IF('Weekly Series'!B731=0,NA(),'Weekly Series'!B731)</f>
        <v>#N/A</v>
      </c>
      <c r="F731" s="193" t="e">
        <f>IF(ISERROR($E731),NA(),'Weekly Series'!C731)</f>
        <v>#N/A</v>
      </c>
      <c r="G731" s="193" t="e">
        <f>IF(ISERROR($E731),NA(),'Weekly Series'!D731)</f>
        <v>#N/A</v>
      </c>
      <c r="H731" s="193" t="e">
        <f>IF(ISERROR($E731),NA(),'Weekly Series'!E731)</f>
        <v>#N/A</v>
      </c>
      <c r="J731" s="190">
        <f>IF(ISERROR(A731),NA(),'Daily Series'!P735)</f>
        <v>1059</v>
      </c>
      <c r="K731" s="190">
        <f>IF(ISERROR(A731),NA(),'Daily Series'!Q735)</f>
        <v>392</v>
      </c>
      <c r="L731" s="190">
        <f>IF(ISERROR(A731),NA(),'Daily Series'!R735)</f>
        <v>323</v>
      </c>
      <c r="M731" s="193">
        <f t="shared" si="47"/>
        <v>867.42857142857144</v>
      </c>
      <c r="N731" s="193">
        <f t="shared" si="49"/>
        <v>336</v>
      </c>
      <c r="O731" s="193">
        <f t="shared" si="48"/>
        <v>273.14285714285717</v>
      </c>
    </row>
    <row r="732" spans="1:15" x14ac:dyDescent="0.2">
      <c r="A732" s="189">
        <f>IF('Daily Series'!B736=0,NA(),'Daily Series'!B736)</f>
        <v>45017</v>
      </c>
      <c r="B732" s="190">
        <f>IF(ISERROR(A732),NA(),'Daily Series'!E736)</f>
        <v>13526</v>
      </c>
      <c r="C732" s="193">
        <f t="shared" si="46"/>
        <v>13403.714285714286</v>
      </c>
      <c r="E732" s="189" t="e">
        <f>IF('Weekly Series'!B732=0,NA(),'Weekly Series'!B732)</f>
        <v>#N/A</v>
      </c>
      <c r="F732" s="193" t="e">
        <f>IF(ISERROR($E732),NA(),'Weekly Series'!C732)</f>
        <v>#N/A</v>
      </c>
      <c r="G732" s="193" t="e">
        <f>IF(ISERROR($E732),NA(),'Weekly Series'!D732)</f>
        <v>#N/A</v>
      </c>
      <c r="H732" s="193" t="e">
        <f>IF(ISERROR($E732),NA(),'Weekly Series'!E732)</f>
        <v>#N/A</v>
      </c>
      <c r="J732" s="190">
        <f>IF(ISERROR(A732),NA(),'Daily Series'!P736)</f>
        <v>617</v>
      </c>
      <c r="K732" s="190">
        <f>IF(ISERROR(A732),NA(),'Daily Series'!Q736)</f>
        <v>240</v>
      </c>
      <c r="L732" s="190">
        <f>IF(ISERROR(A732),NA(),'Daily Series'!R736)</f>
        <v>159</v>
      </c>
      <c r="M732" s="193">
        <f t="shared" si="47"/>
        <v>855.57142857142856</v>
      </c>
      <c r="N732" s="193">
        <f t="shared" si="49"/>
        <v>329.14285714285717</v>
      </c>
      <c r="O732" s="193">
        <f t="shared" si="48"/>
        <v>269.14285714285717</v>
      </c>
    </row>
    <row r="733" spans="1:15" x14ac:dyDescent="0.2">
      <c r="A733" s="189">
        <f>IF('Daily Series'!B737=0,NA(),'Daily Series'!B737)</f>
        <v>45018</v>
      </c>
      <c r="B733" s="190">
        <f>IF(ISERROR(A733),NA(),'Daily Series'!E737)</f>
        <v>13028</v>
      </c>
      <c r="C733" s="193">
        <f t="shared" si="46"/>
        <v>13327.428571428571</v>
      </c>
      <c r="E733" s="189" t="e">
        <f>IF('Weekly Series'!B733=0,NA(),'Weekly Series'!B733)</f>
        <v>#N/A</v>
      </c>
      <c r="F733" s="193" t="e">
        <f>IF(ISERROR($E733),NA(),'Weekly Series'!C733)</f>
        <v>#N/A</v>
      </c>
      <c r="G733" s="193" t="e">
        <f>IF(ISERROR($E733),NA(),'Weekly Series'!D733)</f>
        <v>#N/A</v>
      </c>
      <c r="H733" s="193" t="e">
        <f>IF(ISERROR($E733),NA(),'Weekly Series'!E733)</f>
        <v>#N/A</v>
      </c>
      <c r="J733" s="190">
        <f>IF(ISERROR(A733),NA(),'Daily Series'!P737)</f>
        <v>376</v>
      </c>
      <c r="K733" s="190">
        <f>IF(ISERROR(A733),NA(),'Daily Series'!Q737)</f>
        <v>155</v>
      </c>
      <c r="L733" s="190">
        <f>IF(ISERROR(A733),NA(),'Daily Series'!R737)</f>
        <v>95</v>
      </c>
      <c r="M733" s="193">
        <f t="shared" si="47"/>
        <v>852.71428571428567</v>
      </c>
      <c r="N733" s="193">
        <f t="shared" si="49"/>
        <v>329.14285714285717</v>
      </c>
      <c r="O733" s="193">
        <f t="shared" si="48"/>
        <v>267.71428571428572</v>
      </c>
    </row>
    <row r="734" spans="1:15" x14ac:dyDescent="0.2">
      <c r="A734" s="189">
        <f>IF('Daily Series'!B738=0,NA(),'Daily Series'!B738)</f>
        <v>45019</v>
      </c>
      <c r="B734" s="190">
        <f>IF(ISERROR(A734),NA(),'Daily Series'!E738)</f>
        <v>13290</v>
      </c>
      <c r="C734" s="193">
        <f t="shared" si="46"/>
        <v>13329</v>
      </c>
      <c r="E734" s="189" t="e">
        <f>IF('Weekly Series'!B734=0,NA(),'Weekly Series'!B734)</f>
        <v>#N/A</v>
      </c>
      <c r="F734" s="193" t="e">
        <f>IF(ISERROR($E734),NA(),'Weekly Series'!C734)</f>
        <v>#N/A</v>
      </c>
      <c r="G734" s="193" t="e">
        <f>IF(ISERROR($E734),NA(),'Weekly Series'!D734)</f>
        <v>#N/A</v>
      </c>
      <c r="H734" s="193" t="e">
        <f>IF(ISERROR($E734),NA(),'Weekly Series'!E734)</f>
        <v>#N/A</v>
      </c>
      <c r="J734" s="190">
        <f>IF(ISERROR(A734),NA(),'Daily Series'!P738)</f>
        <v>797</v>
      </c>
      <c r="K734" s="190">
        <f>IF(ISERROR(A734),NA(),'Daily Series'!Q738)</f>
        <v>316</v>
      </c>
      <c r="L734" s="190">
        <f>IF(ISERROR(A734),NA(),'Daily Series'!R738)</f>
        <v>267</v>
      </c>
      <c r="M734" s="193">
        <f t="shared" si="47"/>
        <v>859.14285714285711</v>
      </c>
      <c r="N734" s="193">
        <f t="shared" si="49"/>
        <v>336.71428571428572</v>
      </c>
      <c r="O734" s="193">
        <f t="shared" si="48"/>
        <v>271.71428571428572</v>
      </c>
    </row>
    <row r="735" spans="1:15" x14ac:dyDescent="0.2">
      <c r="A735" s="189">
        <f>IF('Daily Series'!B739=0,NA(),'Daily Series'!B739)</f>
        <v>45020</v>
      </c>
      <c r="B735" s="190">
        <f>IF(ISERROR(A735),NA(),'Daily Series'!E739)</f>
        <v>13155</v>
      </c>
      <c r="C735" s="193">
        <f t="shared" si="46"/>
        <v>13303.714285714286</v>
      </c>
      <c r="E735" s="189" t="e">
        <f>IF('Weekly Series'!B735=0,NA(),'Weekly Series'!B735)</f>
        <v>#N/A</v>
      </c>
      <c r="F735" s="193" t="e">
        <f>IF(ISERROR($E735),NA(),'Weekly Series'!C735)</f>
        <v>#N/A</v>
      </c>
      <c r="G735" s="193" t="e">
        <f>IF(ISERROR($E735),NA(),'Weekly Series'!D735)</f>
        <v>#N/A</v>
      </c>
      <c r="H735" s="193" t="e">
        <f>IF(ISERROR($E735),NA(),'Weekly Series'!E735)</f>
        <v>#N/A</v>
      </c>
      <c r="J735" s="190">
        <f>IF(ISERROR(A735),NA(),'Daily Series'!P739)</f>
        <v>1056</v>
      </c>
      <c r="K735" s="190">
        <f>IF(ISERROR(A735),NA(),'Daily Series'!Q739)</f>
        <v>444</v>
      </c>
      <c r="L735" s="190">
        <f>IF(ISERROR(A735),NA(),'Daily Series'!R739)</f>
        <v>366</v>
      </c>
      <c r="M735" s="193">
        <f t="shared" si="47"/>
        <v>868.28571428571433</v>
      </c>
      <c r="N735" s="193">
        <f t="shared" si="49"/>
        <v>340.57142857142856</v>
      </c>
      <c r="O735" s="193">
        <f t="shared" si="48"/>
        <v>272.57142857142856</v>
      </c>
    </row>
    <row r="736" spans="1:15" x14ac:dyDescent="0.2">
      <c r="A736" s="189">
        <f>IF('Daily Series'!B740=0,NA(),'Daily Series'!B740)</f>
        <v>45021</v>
      </c>
      <c r="B736" s="190">
        <f>IF(ISERROR(A736),NA(),'Daily Series'!E740)</f>
        <v>13504</v>
      </c>
      <c r="C736" s="193">
        <f t="shared" si="46"/>
        <v>13309.571428571429</v>
      </c>
      <c r="E736" s="189" t="e">
        <f>IF('Weekly Series'!B736=0,NA(),'Weekly Series'!B736)</f>
        <v>#N/A</v>
      </c>
      <c r="F736" s="193" t="e">
        <f>IF(ISERROR($E736),NA(),'Weekly Series'!C736)</f>
        <v>#N/A</v>
      </c>
      <c r="G736" s="193" t="e">
        <f>IF(ISERROR($E736),NA(),'Weekly Series'!D736)</f>
        <v>#N/A</v>
      </c>
      <c r="H736" s="193" t="e">
        <f>IF(ISERROR($E736),NA(),'Weekly Series'!E736)</f>
        <v>#N/A</v>
      </c>
      <c r="J736" s="190">
        <f>IF(ISERROR(A736),NA(),'Daily Series'!P740)</f>
        <v>1168</v>
      </c>
      <c r="K736" s="190">
        <f>IF(ISERROR(A736),NA(),'Daily Series'!Q740)</f>
        <v>469</v>
      </c>
      <c r="L736" s="190">
        <f>IF(ISERROR(A736),NA(),'Daily Series'!R740)</f>
        <v>418</v>
      </c>
      <c r="M736" s="193">
        <f t="shared" si="47"/>
        <v>884.85714285714289</v>
      </c>
      <c r="N736" s="193">
        <f t="shared" si="49"/>
        <v>351.42857142857144</v>
      </c>
      <c r="O736" s="193">
        <f t="shared" si="48"/>
        <v>280.57142857142856</v>
      </c>
    </row>
    <row r="737" spans="1:15" x14ac:dyDescent="0.2">
      <c r="A737" s="189">
        <f>IF('Daily Series'!B741=0,NA(),'Daily Series'!B741)</f>
        <v>45022</v>
      </c>
      <c r="B737" s="190">
        <f>IF(ISERROR(A737),NA(),'Daily Series'!E741)</f>
        <v>12859</v>
      </c>
      <c r="C737" s="193">
        <f t="shared" si="46"/>
        <v>13245.142857142857</v>
      </c>
      <c r="E737" s="189" t="e">
        <f>IF('Weekly Series'!B737=0,NA(),'Weekly Series'!B737)</f>
        <v>#N/A</v>
      </c>
      <c r="F737" s="193" t="e">
        <f>IF(ISERROR($E737),NA(),'Weekly Series'!C737)</f>
        <v>#N/A</v>
      </c>
      <c r="G737" s="193" t="e">
        <f>IF(ISERROR($E737),NA(),'Weekly Series'!D737)</f>
        <v>#N/A</v>
      </c>
      <c r="H737" s="193" t="e">
        <f>IF(ISERROR($E737),NA(),'Weekly Series'!E737)</f>
        <v>#N/A</v>
      </c>
      <c r="J737" s="190">
        <f>IF(ISERROR(A737),NA(),'Daily Series'!P741)</f>
        <v>1252</v>
      </c>
      <c r="K737" s="190">
        <f>IF(ISERROR(A737),NA(),'Daily Series'!Q741)</f>
        <v>521</v>
      </c>
      <c r="L737" s="190">
        <f>IF(ISERROR(A737),NA(),'Daily Series'!R741)</f>
        <v>459</v>
      </c>
      <c r="M737" s="193">
        <f t="shared" si="47"/>
        <v>903.57142857142856</v>
      </c>
      <c r="N737" s="193">
        <f t="shared" si="49"/>
        <v>362.42857142857144</v>
      </c>
      <c r="O737" s="193">
        <f t="shared" si="48"/>
        <v>298.14285714285717</v>
      </c>
    </row>
    <row r="738" spans="1:15" x14ac:dyDescent="0.2">
      <c r="A738" s="189">
        <f>IF('Daily Series'!B742=0,NA(),'Daily Series'!B742)</f>
        <v>45023</v>
      </c>
      <c r="B738" s="190">
        <f>IF(ISERROR(A738),NA(),'Daily Series'!E742)</f>
        <v>12442</v>
      </c>
      <c r="C738" s="193">
        <f t="shared" si="46"/>
        <v>13114.857142857143</v>
      </c>
      <c r="E738" s="189" t="e">
        <f>IF('Weekly Series'!B738=0,NA(),'Weekly Series'!B738)</f>
        <v>#N/A</v>
      </c>
      <c r="F738" s="193" t="e">
        <f>IF(ISERROR($E738),NA(),'Weekly Series'!C738)</f>
        <v>#N/A</v>
      </c>
      <c r="G738" s="193" t="e">
        <f>IF(ISERROR($E738),NA(),'Weekly Series'!D738)</f>
        <v>#N/A</v>
      </c>
      <c r="H738" s="193" t="e">
        <f>IF(ISERROR($E738),NA(),'Weekly Series'!E738)</f>
        <v>#N/A</v>
      </c>
      <c r="J738" s="190">
        <f>IF(ISERROR(A738),NA(),'Daily Series'!P742)</f>
        <v>956</v>
      </c>
      <c r="K738" s="190">
        <f>IF(ISERROR(A738),NA(),'Daily Series'!Q742)</f>
        <v>387</v>
      </c>
      <c r="L738" s="190">
        <f>IF(ISERROR(A738),NA(),'Daily Series'!R742)</f>
        <v>289</v>
      </c>
      <c r="M738" s="193">
        <f t="shared" si="47"/>
        <v>888.85714285714289</v>
      </c>
      <c r="N738" s="193">
        <f t="shared" si="49"/>
        <v>361.71428571428572</v>
      </c>
      <c r="O738" s="193">
        <f t="shared" si="48"/>
        <v>293.28571428571428</v>
      </c>
    </row>
    <row r="739" spans="1:15" x14ac:dyDescent="0.2">
      <c r="A739" s="189">
        <f>IF('Daily Series'!B743=0,NA(),'Daily Series'!B743)</f>
        <v>45024</v>
      </c>
      <c r="B739" s="190">
        <f>IF(ISERROR(A739),NA(),'Daily Series'!E743)</f>
        <v>12388</v>
      </c>
      <c r="C739" s="193">
        <f t="shared" si="46"/>
        <v>12952.285714285714</v>
      </c>
      <c r="E739" s="189" t="e">
        <f>IF('Weekly Series'!B739=0,NA(),'Weekly Series'!B739)</f>
        <v>#N/A</v>
      </c>
      <c r="F739" s="193" t="e">
        <f>IF(ISERROR($E739),NA(),'Weekly Series'!C739)</f>
        <v>#N/A</v>
      </c>
      <c r="G739" s="193" t="e">
        <f>IF(ISERROR($E739),NA(),'Weekly Series'!D739)</f>
        <v>#N/A</v>
      </c>
      <c r="H739" s="193" t="e">
        <f>IF(ISERROR($E739),NA(),'Weekly Series'!E739)</f>
        <v>#N/A</v>
      </c>
      <c r="J739" s="190">
        <f>IF(ISERROR(A739),NA(),'Daily Series'!P743)</f>
        <v>568</v>
      </c>
      <c r="K739" s="190">
        <f>IF(ISERROR(A739),NA(),'Daily Series'!Q743)</f>
        <v>248</v>
      </c>
      <c r="L739" s="190">
        <f>IF(ISERROR(A739),NA(),'Daily Series'!R743)</f>
        <v>157</v>
      </c>
      <c r="M739" s="193">
        <f t="shared" si="47"/>
        <v>881.85714285714289</v>
      </c>
      <c r="N739" s="193">
        <f t="shared" si="49"/>
        <v>362.85714285714283</v>
      </c>
      <c r="O739" s="193">
        <f t="shared" si="48"/>
        <v>293</v>
      </c>
    </row>
    <row r="740" spans="1:15" x14ac:dyDescent="0.2">
      <c r="A740" s="189">
        <f>IF('Daily Series'!B744=0,NA(),'Daily Series'!B744)</f>
        <v>45025</v>
      </c>
      <c r="B740" s="190">
        <f>IF(ISERROR(A740),NA(),'Daily Series'!E744)</f>
        <v>12348</v>
      </c>
      <c r="C740" s="193">
        <f t="shared" si="46"/>
        <v>12855.142857142857</v>
      </c>
      <c r="E740" s="189" t="e">
        <f>IF('Weekly Series'!B740=0,NA(),'Weekly Series'!B740)</f>
        <v>#N/A</v>
      </c>
      <c r="F740" s="193" t="e">
        <f>IF(ISERROR($E740),NA(),'Weekly Series'!C740)</f>
        <v>#N/A</v>
      </c>
      <c r="G740" s="193" t="e">
        <f>IF(ISERROR($E740),NA(),'Weekly Series'!D740)</f>
        <v>#N/A</v>
      </c>
      <c r="H740" s="193" t="e">
        <f>IF(ISERROR($E740),NA(),'Weekly Series'!E740)</f>
        <v>#N/A</v>
      </c>
      <c r="J740" s="190">
        <f>IF(ISERROR(A740),NA(),'Daily Series'!P744)</f>
        <v>351</v>
      </c>
      <c r="K740" s="190">
        <f>IF(ISERROR(A740),NA(),'Daily Series'!Q744)</f>
        <v>151</v>
      </c>
      <c r="L740" s="190">
        <f>IF(ISERROR(A740),NA(),'Daily Series'!R744)</f>
        <v>83</v>
      </c>
      <c r="M740" s="193">
        <f t="shared" si="47"/>
        <v>878.28571428571433</v>
      </c>
      <c r="N740" s="193">
        <f t="shared" si="49"/>
        <v>362.28571428571428</v>
      </c>
      <c r="O740" s="193">
        <f t="shared" si="48"/>
        <v>291.28571428571428</v>
      </c>
    </row>
    <row r="741" spans="1:15" x14ac:dyDescent="0.2">
      <c r="A741" s="189">
        <f>IF('Daily Series'!B745=0,NA(),'Daily Series'!B745)</f>
        <v>45026</v>
      </c>
      <c r="B741" s="190">
        <f>IF(ISERROR(A741),NA(),'Daily Series'!E745)</f>
        <v>11955</v>
      </c>
      <c r="C741" s="193">
        <f t="shared" si="46"/>
        <v>12664.428571428571</v>
      </c>
      <c r="E741" s="189" t="e">
        <f>IF('Weekly Series'!B741=0,NA(),'Weekly Series'!B741)</f>
        <v>#N/A</v>
      </c>
      <c r="F741" s="193" t="e">
        <f>IF(ISERROR($E741),NA(),'Weekly Series'!C741)</f>
        <v>#N/A</v>
      </c>
      <c r="G741" s="193" t="e">
        <f>IF(ISERROR($E741),NA(),'Weekly Series'!D741)</f>
        <v>#N/A</v>
      </c>
      <c r="H741" s="193" t="e">
        <f>IF(ISERROR($E741),NA(),'Weekly Series'!E741)</f>
        <v>#N/A</v>
      </c>
      <c r="J741" s="190">
        <f>IF(ISERROR(A741),NA(),'Daily Series'!P745)</f>
        <v>377</v>
      </c>
      <c r="K741" s="190">
        <f>IF(ISERROR(A741),NA(),'Daily Series'!Q745)</f>
        <v>179</v>
      </c>
      <c r="L741" s="190">
        <f>IF(ISERROR(A741),NA(),'Daily Series'!R745)</f>
        <v>123</v>
      </c>
      <c r="M741" s="193">
        <f t="shared" si="47"/>
        <v>818.28571428571433</v>
      </c>
      <c r="N741" s="193">
        <f t="shared" si="49"/>
        <v>342.71428571428572</v>
      </c>
      <c r="O741" s="193">
        <f t="shared" si="48"/>
        <v>270.71428571428572</v>
      </c>
    </row>
    <row r="742" spans="1:15" x14ac:dyDescent="0.2">
      <c r="A742" s="189">
        <f>IF('Daily Series'!B746=0,NA(),'Daily Series'!B746)</f>
        <v>45027</v>
      </c>
      <c r="B742" s="190">
        <f>IF(ISERROR(A742),NA(),'Daily Series'!E746)</f>
        <v>12395</v>
      </c>
      <c r="C742" s="193">
        <f t="shared" si="46"/>
        <v>12555.857142857143</v>
      </c>
      <c r="E742" s="189" t="e">
        <f>IF('Weekly Series'!B742=0,NA(),'Weekly Series'!B742)</f>
        <v>#N/A</v>
      </c>
      <c r="F742" s="193" t="e">
        <f>IF(ISERROR($E742),NA(),'Weekly Series'!C742)</f>
        <v>#N/A</v>
      </c>
      <c r="G742" s="193" t="e">
        <f>IF(ISERROR($E742),NA(),'Weekly Series'!D742)</f>
        <v>#N/A</v>
      </c>
      <c r="H742" s="193" t="e">
        <f>IF(ISERROR($E742),NA(),'Weekly Series'!E742)</f>
        <v>#N/A</v>
      </c>
      <c r="J742" s="190">
        <f>IF(ISERROR(A742),NA(),'Daily Series'!P746)</f>
        <v>726</v>
      </c>
      <c r="K742" s="190">
        <f>IF(ISERROR(A742),NA(),'Daily Series'!Q746)</f>
        <v>272</v>
      </c>
      <c r="L742" s="190">
        <f>IF(ISERROR(A742),NA(),'Daily Series'!R746)</f>
        <v>244</v>
      </c>
      <c r="M742" s="193">
        <f t="shared" si="47"/>
        <v>771.14285714285711</v>
      </c>
      <c r="N742" s="193">
        <f t="shared" si="49"/>
        <v>318.14285714285717</v>
      </c>
      <c r="O742" s="193">
        <f t="shared" si="48"/>
        <v>253.28571428571428</v>
      </c>
    </row>
    <row r="743" spans="1:15" x14ac:dyDescent="0.2">
      <c r="A743" s="189">
        <f>IF('Daily Series'!B747=0,NA(),'Daily Series'!B747)</f>
        <v>45028</v>
      </c>
      <c r="B743" s="190">
        <f>IF(ISERROR(A743),NA(),'Daily Series'!E747)</f>
        <v>12916</v>
      </c>
      <c r="C743" s="193">
        <f t="shared" si="46"/>
        <v>12471.857142857143</v>
      </c>
      <c r="E743" s="189" t="e">
        <f>IF('Weekly Series'!B743=0,NA(),'Weekly Series'!B743)</f>
        <v>#N/A</v>
      </c>
      <c r="F743" s="193" t="e">
        <f>IF(ISERROR($E743),NA(),'Weekly Series'!C743)</f>
        <v>#N/A</v>
      </c>
      <c r="G743" s="193" t="e">
        <f>IF(ISERROR($E743),NA(),'Weekly Series'!D743)</f>
        <v>#N/A</v>
      </c>
      <c r="H743" s="193" t="e">
        <f>IF(ISERROR($E743),NA(),'Weekly Series'!E743)</f>
        <v>#N/A</v>
      </c>
      <c r="J743" s="190">
        <f>IF(ISERROR(A743),NA(),'Daily Series'!P747)</f>
        <v>987</v>
      </c>
      <c r="K743" s="190">
        <f>IF(ISERROR(A743),NA(),'Daily Series'!Q747)</f>
        <v>404</v>
      </c>
      <c r="L743" s="190">
        <f>IF(ISERROR(A743),NA(),'Daily Series'!R747)</f>
        <v>365</v>
      </c>
      <c r="M743" s="193">
        <f t="shared" si="47"/>
        <v>745.28571428571433</v>
      </c>
      <c r="N743" s="193">
        <f t="shared" si="49"/>
        <v>308.85714285714283</v>
      </c>
      <c r="O743" s="193">
        <f t="shared" si="48"/>
        <v>245.71428571428572</v>
      </c>
    </row>
    <row r="744" spans="1:15" x14ac:dyDescent="0.2">
      <c r="A744" s="189">
        <f>IF('Daily Series'!B748=0,NA(),'Daily Series'!B748)</f>
        <v>45029</v>
      </c>
      <c r="B744" s="190">
        <f>IF(ISERROR(A744),NA(),'Daily Series'!E748)</f>
        <v>13157</v>
      </c>
      <c r="C744" s="193">
        <f t="shared" si="46"/>
        <v>12514.428571428571</v>
      </c>
      <c r="E744" s="189" t="e">
        <f>IF('Weekly Series'!B744=0,NA(),'Weekly Series'!B744)</f>
        <v>#N/A</v>
      </c>
      <c r="F744" s="193" t="e">
        <f>IF(ISERROR($E744),NA(),'Weekly Series'!C744)</f>
        <v>#N/A</v>
      </c>
      <c r="G744" s="193" t="e">
        <f>IF(ISERROR($E744),NA(),'Weekly Series'!D744)</f>
        <v>#N/A</v>
      </c>
      <c r="H744" s="193" t="e">
        <f>IF(ISERROR($E744),NA(),'Weekly Series'!E744)</f>
        <v>#N/A</v>
      </c>
      <c r="J744" s="190">
        <f>IF(ISERROR(A744),NA(),'Daily Series'!P748)</f>
        <v>1162</v>
      </c>
      <c r="K744" s="190">
        <f>IF(ISERROR(A744),NA(),'Daily Series'!Q748)</f>
        <v>457</v>
      </c>
      <c r="L744" s="190">
        <f>IF(ISERROR(A744),NA(),'Daily Series'!R748)</f>
        <v>397</v>
      </c>
      <c r="M744" s="193">
        <f t="shared" si="47"/>
        <v>732.42857142857144</v>
      </c>
      <c r="N744" s="193">
        <f t="shared" si="49"/>
        <v>299.71428571428572</v>
      </c>
      <c r="O744" s="193">
        <f t="shared" si="48"/>
        <v>236.85714285714286</v>
      </c>
    </row>
    <row r="745" spans="1:15" x14ac:dyDescent="0.2">
      <c r="A745" s="189">
        <f>IF('Daily Series'!B749=0,NA(),'Daily Series'!B749)</f>
        <v>45030</v>
      </c>
      <c r="B745" s="190">
        <f>IF(ISERROR(A745),NA(),'Daily Series'!E749)</f>
        <v>13188</v>
      </c>
      <c r="C745" s="193">
        <f t="shared" si="46"/>
        <v>12621</v>
      </c>
      <c r="E745" s="189" t="e">
        <f>IF('Weekly Series'!B745=0,NA(),'Weekly Series'!B745)</f>
        <v>#N/A</v>
      </c>
      <c r="F745" s="193" t="e">
        <f>IF(ISERROR($E745),NA(),'Weekly Series'!C745)</f>
        <v>#N/A</v>
      </c>
      <c r="G745" s="193" t="e">
        <f>IF(ISERROR($E745),NA(),'Weekly Series'!D745)</f>
        <v>#N/A</v>
      </c>
      <c r="H745" s="193" t="e">
        <f>IF(ISERROR($E745),NA(),'Weekly Series'!E745)</f>
        <v>#N/A</v>
      </c>
      <c r="J745" s="190">
        <f>IF(ISERROR(A745),NA(),'Daily Series'!P749)</f>
        <v>1177</v>
      </c>
      <c r="K745" s="190">
        <f>IF(ISERROR(A745),NA(),'Daily Series'!Q749)</f>
        <v>429</v>
      </c>
      <c r="L745" s="190">
        <f>IF(ISERROR(A745),NA(),'Daily Series'!R749)</f>
        <v>387</v>
      </c>
      <c r="M745" s="193">
        <f t="shared" si="47"/>
        <v>764</v>
      </c>
      <c r="N745" s="193">
        <f t="shared" si="49"/>
        <v>305.71428571428572</v>
      </c>
      <c r="O745" s="193">
        <f t="shared" si="48"/>
        <v>250.85714285714286</v>
      </c>
    </row>
    <row r="746" spans="1:15" x14ac:dyDescent="0.2">
      <c r="A746" s="189">
        <f>IF('Daily Series'!B750=0,NA(),'Daily Series'!B750)</f>
        <v>45031</v>
      </c>
      <c r="B746" s="190">
        <f>IF(ISERROR(A746),NA(),'Daily Series'!E750)</f>
        <v>13229</v>
      </c>
      <c r="C746" s="193">
        <f t="shared" si="46"/>
        <v>12741.142857142857</v>
      </c>
      <c r="E746" s="189" t="e">
        <f>IF('Weekly Series'!B746=0,NA(),'Weekly Series'!B746)</f>
        <v>#N/A</v>
      </c>
      <c r="F746" s="193" t="e">
        <f>IF(ISERROR($E746),NA(),'Weekly Series'!C746)</f>
        <v>#N/A</v>
      </c>
      <c r="G746" s="193" t="e">
        <f>IF(ISERROR($E746),NA(),'Weekly Series'!D746)</f>
        <v>#N/A</v>
      </c>
      <c r="H746" s="193" t="e">
        <f>IF(ISERROR($E746),NA(),'Weekly Series'!E746)</f>
        <v>#N/A</v>
      </c>
      <c r="J746" s="190">
        <f>IF(ISERROR(A746),NA(),'Daily Series'!P750)</f>
        <v>721</v>
      </c>
      <c r="K746" s="190">
        <f>IF(ISERROR(A746),NA(),'Daily Series'!Q750)</f>
        <v>255</v>
      </c>
      <c r="L746" s="190">
        <f>IF(ISERROR(A746),NA(),'Daily Series'!R750)</f>
        <v>215</v>
      </c>
      <c r="M746" s="193">
        <f t="shared" si="47"/>
        <v>785.85714285714289</v>
      </c>
      <c r="N746" s="193">
        <f t="shared" si="49"/>
        <v>306.71428571428572</v>
      </c>
      <c r="O746" s="193">
        <f t="shared" si="48"/>
        <v>259.14285714285717</v>
      </c>
    </row>
    <row r="747" spans="1:15" x14ac:dyDescent="0.2">
      <c r="A747" s="189">
        <f>IF('Daily Series'!B751=0,NA(),'Daily Series'!B751)</f>
        <v>45032</v>
      </c>
      <c r="B747" s="190">
        <f>IF(ISERROR(A747),NA(),'Daily Series'!E751)</f>
        <v>13091</v>
      </c>
      <c r="C747" s="193">
        <f t="shared" si="46"/>
        <v>12847.285714285714</v>
      </c>
      <c r="E747" s="189" t="e">
        <f>IF('Weekly Series'!B747=0,NA(),'Weekly Series'!B747)</f>
        <v>#N/A</v>
      </c>
      <c r="F747" s="193" t="e">
        <f>IF(ISERROR($E747),NA(),'Weekly Series'!C747)</f>
        <v>#N/A</v>
      </c>
      <c r="G747" s="193" t="e">
        <f>IF(ISERROR($E747),NA(),'Weekly Series'!D747)</f>
        <v>#N/A</v>
      </c>
      <c r="H747" s="193" t="e">
        <f>IF(ISERROR($E747),NA(),'Weekly Series'!E747)</f>
        <v>#N/A</v>
      </c>
      <c r="J747" s="190">
        <f>IF(ISERROR(A747),NA(),'Daily Series'!P751)</f>
        <v>340</v>
      </c>
      <c r="K747" s="190">
        <f>IF(ISERROR(A747),NA(),'Daily Series'!Q751)</f>
        <v>192</v>
      </c>
      <c r="L747" s="190">
        <f>IF(ISERROR(A747),NA(),'Daily Series'!R751)</f>
        <v>105</v>
      </c>
      <c r="M747" s="193">
        <f t="shared" si="47"/>
        <v>784.28571428571433</v>
      </c>
      <c r="N747" s="193">
        <f t="shared" si="49"/>
        <v>312.57142857142856</v>
      </c>
      <c r="O747" s="193">
        <f t="shared" si="48"/>
        <v>262.28571428571428</v>
      </c>
    </row>
    <row r="748" spans="1:15" x14ac:dyDescent="0.2">
      <c r="A748" s="189">
        <f>IF('Daily Series'!B752=0,NA(),'Daily Series'!B752)</f>
        <v>45033</v>
      </c>
      <c r="B748" s="190">
        <f>IF(ISERROR(A748),NA(),'Daily Series'!E752)</f>
        <v>13108</v>
      </c>
      <c r="C748" s="193">
        <f t="shared" si="46"/>
        <v>13012</v>
      </c>
      <c r="E748" s="189" t="e">
        <f>IF('Weekly Series'!B748=0,NA(),'Weekly Series'!B748)</f>
        <v>#N/A</v>
      </c>
      <c r="F748" s="193" t="e">
        <f>IF(ISERROR($E748),NA(),'Weekly Series'!C748)</f>
        <v>#N/A</v>
      </c>
      <c r="G748" s="193" t="e">
        <f>IF(ISERROR($E748),NA(),'Weekly Series'!D748)</f>
        <v>#N/A</v>
      </c>
      <c r="H748" s="193" t="e">
        <f>IF(ISERROR($E748),NA(),'Weekly Series'!E748)</f>
        <v>#N/A</v>
      </c>
      <c r="J748" s="190">
        <f>IF(ISERROR(A748),NA(),'Daily Series'!P752)</f>
        <v>729</v>
      </c>
      <c r="K748" s="190">
        <f>IF(ISERROR(A748),NA(),'Daily Series'!Q752)</f>
        <v>290</v>
      </c>
      <c r="L748" s="190">
        <f>IF(ISERROR(A748),NA(),'Daily Series'!R752)</f>
        <v>250</v>
      </c>
      <c r="M748" s="193">
        <f t="shared" si="47"/>
        <v>834.57142857142856</v>
      </c>
      <c r="N748" s="193">
        <f t="shared" si="49"/>
        <v>328.42857142857144</v>
      </c>
      <c r="O748" s="193">
        <f t="shared" si="48"/>
        <v>280.42857142857144</v>
      </c>
    </row>
    <row r="749" spans="1:15" x14ac:dyDescent="0.2">
      <c r="A749" s="189">
        <f>IF('Daily Series'!B753=0,NA(),'Daily Series'!B753)</f>
        <v>45034</v>
      </c>
      <c r="B749" s="190">
        <f>IF(ISERROR(A749),NA(),'Daily Series'!E753)</f>
        <v>13031</v>
      </c>
      <c r="C749" s="193">
        <f t="shared" si="46"/>
        <v>13102.857142857143</v>
      </c>
      <c r="E749" s="189" t="e">
        <f>IF('Weekly Series'!B749=0,NA(),'Weekly Series'!B749)</f>
        <v>#N/A</v>
      </c>
      <c r="F749" s="193" t="e">
        <f>IF(ISERROR($E749),NA(),'Weekly Series'!C749)</f>
        <v>#N/A</v>
      </c>
      <c r="G749" s="193" t="e">
        <f>IF(ISERROR($E749),NA(),'Weekly Series'!D749)</f>
        <v>#N/A</v>
      </c>
      <c r="H749" s="193" t="e">
        <f>IF(ISERROR($E749),NA(),'Weekly Series'!E749)</f>
        <v>#N/A</v>
      </c>
      <c r="J749" s="190">
        <f>IF(ISERROR(A749),NA(),'Daily Series'!P753)</f>
        <v>1010</v>
      </c>
      <c r="K749" s="190">
        <f>IF(ISERROR(A749),NA(),'Daily Series'!Q753)</f>
        <v>392</v>
      </c>
      <c r="L749" s="190">
        <f>IF(ISERROR(A749),NA(),'Daily Series'!R753)</f>
        <v>346</v>
      </c>
      <c r="M749" s="193">
        <f t="shared" si="47"/>
        <v>875.14285714285711</v>
      </c>
      <c r="N749" s="193">
        <f t="shared" si="49"/>
        <v>345.57142857142856</v>
      </c>
      <c r="O749" s="193">
        <f t="shared" si="48"/>
        <v>295</v>
      </c>
    </row>
    <row r="750" spans="1:15" x14ac:dyDescent="0.2">
      <c r="A750" s="189">
        <f>IF('Daily Series'!B754=0,NA(),'Daily Series'!B754)</f>
        <v>45035</v>
      </c>
      <c r="B750" s="190">
        <f>IF(ISERROR(A750),NA(),'Daily Series'!E754)</f>
        <v>13130</v>
      </c>
      <c r="C750" s="193">
        <f t="shared" si="46"/>
        <v>13133.428571428571</v>
      </c>
      <c r="E750" s="189" t="e">
        <f>IF('Weekly Series'!B750=0,NA(),'Weekly Series'!B750)</f>
        <v>#N/A</v>
      </c>
      <c r="F750" s="193" t="e">
        <f>IF(ISERROR($E750),NA(),'Weekly Series'!C750)</f>
        <v>#N/A</v>
      </c>
      <c r="G750" s="193" t="e">
        <f>IF(ISERROR($E750),NA(),'Weekly Series'!D750)</f>
        <v>#N/A</v>
      </c>
      <c r="H750" s="193" t="e">
        <f>IF(ISERROR($E750),NA(),'Weekly Series'!E750)</f>
        <v>#N/A</v>
      </c>
      <c r="J750" s="190">
        <f>IF(ISERROR(A750),NA(),'Daily Series'!P754)</f>
        <v>1142</v>
      </c>
      <c r="K750" s="190">
        <f>IF(ISERROR(A750),NA(),'Daily Series'!Q754)</f>
        <v>434</v>
      </c>
      <c r="L750" s="190">
        <f>IF(ISERROR(A750),NA(),'Daily Series'!R754)</f>
        <v>377</v>
      </c>
      <c r="M750" s="193">
        <f t="shared" si="47"/>
        <v>897.28571428571433</v>
      </c>
      <c r="N750" s="193">
        <f t="shared" si="49"/>
        <v>349.85714285714283</v>
      </c>
      <c r="O750" s="193">
        <f t="shared" si="48"/>
        <v>296.71428571428572</v>
      </c>
    </row>
    <row r="751" spans="1:15" x14ac:dyDescent="0.2">
      <c r="A751" s="189">
        <f>IF('Daily Series'!B755=0,NA(),'Daily Series'!B755)</f>
        <v>45036</v>
      </c>
      <c r="B751" s="190">
        <f>IF(ISERROR(A751),NA(),'Daily Series'!E755)</f>
        <v>13027</v>
      </c>
      <c r="C751" s="193">
        <f t="shared" si="46"/>
        <v>13114.857142857143</v>
      </c>
      <c r="E751" s="189" t="e">
        <f>IF('Weekly Series'!B751=0,NA(),'Weekly Series'!B751)</f>
        <v>#N/A</v>
      </c>
      <c r="F751" s="193" t="e">
        <f>IF(ISERROR($E751),NA(),'Weekly Series'!C751)</f>
        <v>#N/A</v>
      </c>
      <c r="G751" s="193" t="e">
        <f>IF(ISERROR($E751),NA(),'Weekly Series'!D751)</f>
        <v>#N/A</v>
      </c>
      <c r="H751" s="193" t="e">
        <f>IF(ISERROR($E751),NA(),'Weekly Series'!E751)</f>
        <v>#N/A</v>
      </c>
      <c r="J751" s="190">
        <f>IF(ISERROR(A751),NA(),'Daily Series'!P755)</f>
        <v>1243</v>
      </c>
      <c r="K751" s="190">
        <f>IF(ISERROR(A751),NA(),'Daily Series'!Q755)</f>
        <v>464</v>
      </c>
      <c r="L751" s="190">
        <f>IF(ISERROR(A751),NA(),'Daily Series'!R755)</f>
        <v>355</v>
      </c>
      <c r="M751" s="193">
        <f t="shared" si="47"/>
        <v>908.85714285714289</v>
      </c>
      <c r="N751" s="193">
        <f t="shared" si="49"/>
        <v>350.85714285714283</v>
      </c>
      <c r="O751" s="193">
        <f t="shared" si="48"/>
        <v>290.71428571428572</v>
      </c>
    </row>
    <row r="752" spans="1:15" x14ac:dyDescent="0.2">
      <c r="A752" s="189">
        <f>IF('Daily Series'!B756=0,NA(),'Daily Series'!B756)</f>
        <v>45037</v>
      </c>
      <c r="B752" s="190">
        <f>IF(ISERROR(A752),NA(),'Daily Series'!E756)</f>
        <v>12882</v>
      </c>
      <c r="C752" s="193">
        <f t="shared" si="46"/>
        <v>13071.142857142857</v>
      </c>
      <c r="E752" s="189" t="e">
        <f>IF('Weekly Series'!B752=0,NA(),'Weekly Series'!B752)</f>
        <v>#N/A</v>
      </c>
      <c r="F752" s="193" t="e">
        <f>IF(ISERROR($E752),NA(),'Weekly Series'!C752)</f>
        <v>#N/A</v>
      </c>
      <c r="G752" s="193" t="e">
        <f>IF(ISERROR($E752),NA(),'Weekly Series'!D752)</f>
        <v>#N/A</v>
      </c>
      <c r="H752" s="193" t="e">
        <f>IF(ISERROR($E752),NA(),'Weekly Series'!E752)</f>
        <v>#N/A</v>
      </c>
      <c r="J752" s="190">
        <f>IF(ISERROR(A752),NA(),'Daily Series'!P756)</f>
        <v>1139</v>
      </c>
      <c r="K752" s="190">
        <f>IF(ISERROR(A752),NA(),'Daily Series'!Q756)</f>
        <v>435</v>
      </c>
      <c r="L752" s="190">
        <f>IF(ISERROR(A752),NA(),'Daily Series'!R756)</f>
        <v>369</v>
      </c>
      <c r="M752" s="193">
        <f t="shared" si="47"/>
        <v>903.42857142857144</v>
      </c>
      <c r="N752" s="193">
        <f t="shared" si="49"/>
        <v>351.71428571428572</v>
      </c>
      <c r="O752" s="193">
        <f t="shared" si="48"/>
        <v>288.14285714285717</v>
      </c>
    </row>
    <row r="753" spans="1:15" x14ac:dyDescent="0.2">
      <c r="A753" s="189">
        <f>IF('Daily Series'!B757=0,NA(),'Daily Series'!B757)</f>
        <v>45038</v>
      </c>
      <c r="B753" s="190">
        <f>IF(ISERROR(A753),NA(),'Daily Series'!E757)</f>
        <v>12903</v>
      </c>
      <c r="C753" s="193">
        <f t="shared" si="46"/>
        <v>13024.571428571429</v>
      </c>
      <c r="E753" s="189" t="e">
        <f>IF('Weekly Series'!B753=0,NA(),'Weekly Series'!B753)</f>
        <v>#N/A</v>
      </c>
      <c r="F753" s="193" t="e">
        <f>IF(ISERROR($E753),NA(),'Weekly Series'!C753)</f>
        <v>#N/A</v>
      </c>
      <c r="G753" s="193" t="e">
        <f>IF(ISERROR($E753),NA(),'Weekly Series'!D753)</f>
        <v>#N/A</v>
      </c>
      <c r="H753" s="193" t="e">
        <f>IF(ISERROR($E753),NA(),'Weekly Series'!E753)</f>
        <v>#N/A</v>
      </c>
      <c r="J753" s="190">
        <f>IF(ISERROR(A753),NA(),'Daily Series'!P757)</f>
        <v>715</v>
      </c>
      <c r="K753" s="190">
        <f>IF(ISERROR(A753),NA(),'Daily Series'!Q757)</f>
        <v>273</v>
      </c>
      <c r="L753" s="190">
        <f>IF(ISERROR(A753),NA(),'Daily Series'!R757)</f>
        <v>221</v>
      </c>
      <c r="M753" s="193">
        <f t="shared" si="47"/>
        <v>902.57142857142856</v>
      </c>
      <c r="N753" s="193">
        <f t="shared" si="49"/>
        <v>354.28571428571428</v>
      </c>
      <c r="O753" s="193">
        <f t="shared" si="48"/>
        <v>289</v>
      </c>
    </row>
    <row r="754" spans="1:15" x14ac:dyDescent="0.2">
      <c r="A754" s="189">
        <f>IF('Daily Series'!B758=0,NA(),'Daily Series'!B758)</f>
        <v>45039</v>
      </c>
      <c r="B754" s="190">
        <f>IF(ISERROR(A754),NA(),'Daily Series'!E758)</f>
        <v>12806</v>
      </c>
      <c r="C754" s="193">
        <f t="shared" si="46"/>
        <v>12983.857142857143</v>
      </c>
      <c r="E754" s="189" t="e">
        <f>IF('Weekly Series'!B754=0,NA(),'Weekly Series'!B754)</f>
        <v>#N/A</v>
      </c>
      <c r="F754" s="193" t="e">
        <f>IF(ISERROR($E754),NA(),'Weekly Series'!C754)</f>
        <v>#N/A</v>
      </c>
      <c r="G754" s="193" t="e">
        <f>IF(ISERROR($E754),NA(),'Weekly Series'!D754)</f>
        <v>#N/A</v>
      </c>
      <c r="H754" s="193" t="e">
        <f>IF(ISERROR($E754),NA(),'Weekly Series'!E754)</f>
        <v>#N/A</v>
      </c>
      <c r="J754" s="190">
        <f>IF(ISERROR(A754),NA(),'Daily Series'!P758)</f>
        <v>426</v>
      </c>
      <c r="K754" s="190">
        <f>IF(ISERROR(A754),NA(),'Daily Series'!Q758)</f>
        <v>161</v>
      </c>
      <c r="L754" s="190">
        <f>IF(ISERROR(A754),NA(),'Daily Series'!R758)</f>
        <v>109</v>
      </c>
      <c r="M754" s="193">
        <f t="shared" si="47"/>
        <v>914.85714285714289</v>
      </c>
      <c r="N754" s="193">
        <f t="shared" si="49"/>
        <v>349.85714285714283</v>
      </c>
      <c r="O754" s="193">
        <f t="shared" si="48"/>
        <v>289.57142857142856</v>
      </c>
    </row>
    <row r="755" spans="1:15" x14ac:dyDescent="0.2">
      <c r="A755" s="189">
        <f>IF('Daily Series'!B759=0,NA(),'Daily Series'!B759)</f>
        <v>45040</v>
      </c>
      <c r="B755" s="190">
        <f>IF(ISERROR(A755),NA(),'Daily Series'!E759)</f>
        <v>12807</v>
      </c>
      <c r="C755" s="193">
        <f t="shared" si="46"/>
        <v>12940.857142857143</v>
      </c>
      <c r="E755" s="189" t="e">
        <f>IF('Weekly Series'!B755=0,NA(),'Weekly Series'!B755)</f>
        <v>#N/A</v>
      </c>
      <c r="F755" s="193" t="e">
        <f>IF(ISERROR($E755),NA(),'Weekly Series'!C755)</f>
        <v>#N/A</v>
      </c>
      <c r="G755" s="193" t="e">
        <f>IF(ISERROR($E755),NA(),'Weekly Series'!D755)</f>
        <v>#N/A</v>
      </c>
      <c r="H755" s="193" t="e">
        <f>IF(ISERROR($E755),NA(),'Weekly Series'!E755)</f>
        <v>#N/A</v>
      </c>
      <c r="J755" s="190">
        <f>IF(ISERROR(A755),NA(),'Daily Series'!P759)</f>
        <v>751</v>
      </c>
      <c r="K755" s="190">
        <f>IF(ISERROR(A755),NA(),'Daily Series'!Q759)</f>
        <v>289</v>
      </c>
      <c r="L755" s="190">
        <f>IF(ISERROR(A755),NA(),'Daily Series'!R759)</f>
        <v>244</v>
      </c>
      <c r="M755" s="193">
        <f t="shared" si="47"/>
        <v>918</v>
      </c>
      <c r="N755" s="193">
        <f t="shared" si="49"/>
        <v>349.71428571428572</v>
      </c>
      <c r="O755" s="193">
        <f t="shared" si="48"/>
        <v>288.71428571428572</v>
      </c>
    </row>
    <row r="756" spans="1:15" x14ac:dyDescent="0.2">
      <c r="A756" s="189">
        <f>IF('Daily Series'!B760=0,NA(),'Daily Series'!B760)</f>
        <v>45041</v>
      </c>
      <c r="B756" s="190">
        <f>IF(ISERROR(A756),NA(),'Daily Series'!E760)</f>
        <v>12747</v>
      </c>
      <c r="C756" s="193">
        <f t="shared" si="46"/>
        <v>12900.285714285714</v>
      </c>
      <c r="E756" s="189" t="e">
        <f>IF('Weekly Series'!B756=0,NA(),'Weekly Series'!B756)</f>
        <v>#N/A</v>
      </c>
      <c r="F756" s="193" t="e">
        <f>IF(ISERROR($E756),NA(),'Weekly Series'!C756)</f>
        <v>#N/A</v>
      </c>
      <c r="G756" s="193" t="e">
        <f>IF(ISERROR($E756),NA(),'Weekly Series'!D756)</f>
        <v>#N/A</v>
      </c>
      <c r="H756" s="193" t="e">
        <f>IF(ISERROR($E756),NA(),'Weekly Series'!E756)</f>
        <v>#N/A</v>
      </c>
      <c r="J756" s="190">
        <f>IF(ISERROR(A756),NA(),'Daily Series'!P760)</f>
        <v>1077</v>
      </c>
      <c r="K756" s="190">
        <f>IF(ISERROR(A756),NA(),'Daily Series'!Q760)</f>
        <v>414</v>
      </c>
      <c r="L756" s="190">
        <f>IF(ISERROR(A756),NA(),'Daily Series'!R760)</f>
        <v>373</v>
      </c>
      <c r="M756" s="193">
        <f t="shared" si="47"/>
        <v>927.57142857142856</v>
      </c>
      <c r="N756" s="193">
        <f t="shared" si="49"/>
        <v>352.85714285714283</v>
      </c>
      <c r="O756" s="193">
        <f t="shared" si="48"/>
        <v>292.57142857142856</v>
      </c>
    </row>
    <row r="757" spans="1:15" x14ac:dyDescent="0.2">
      <c r="A757" s="189">
        <f>IF('Daily Series'!B761=0,NA(),'Daily Series'!B761)</f>
        <v>45042</v>
      </c>
      <c r="B757" s="190">
        <f>IF(ISERROR(A757),NA(),'Daily Series'!E761)</f>
        <v>12850</v>
      </c>
      <c r="C757" s="193">
        <f t="shared" si="46"/>
        <v>12860.285714285714</v>
      </c>
      <c r="E757" s="189" t="e">
        <f>IF('Weekly Series'!B757=0,NA(),'Weekly Series'!B757)</f>
        <v>#N/A</v>
      </c>
      <c r="F757" s="193" t="e">
        <f>IF(ISERROR($E757),NA(),'Weekly Series'!C757)</f>
        <v>#N/A</v>
      </c>
      <c r="G757" s="193" t="e">
        <f>IF(ISERROR($E757),NA(),'Weekly Series'!D757)</f>
        <v>#N/A</v>
      </c>
      <c r="H757" s="193" t="e">
        <f>IF(ISERROR($E757),NA(),'Weekly Series'!E757)</f>
        <v>#N/A</v>
      </c>
      <c r="J757" s="190">
        <f>IF(ISERROR(A757),NA(),'Daily Series'!P761)</f>
        <v>1200</v>
      </c>
      <c r="K757" s="190">
        <f>IF(ISERROR(A757),NA(),'Daily Series'!Q761)</f>
        <v>446</v>
      </c>
      <c r="L757" s="190">
        <f>IF(ISERROR(A757),NA(),'Daily Series'!R761)</f>
        <v>375</v>
      </c>
      <c r="M757" s="193">
        <f t="shared" si="47"/>
        <v>935.85714285714289</v>
      </c>
      <c r="N757" s="193">
        <f t="shared" si="49"/>
        <v>354.57142857142856</v>
      </c>
      <c r="O757" s="193">
        <f t="shared" si="48"/>
        <v>292.28571428571428</v>
      </c>
    </row>
    <row r="758" spans="1:15" x14ac:dyDescent="0.2">
      <c r="A758" s="189">
        <f>IF('Daily Series'!B762=0,NA(),'Daily Series'!B762)</f>
        <v>45043</v>
      </c>
      <c r="B758" s="190">
        <f>IF(ISERROR(A758),NA(),'Daily Series'!E762)</f>
        <v>12760</v>
      </c>
      <c r="C758" s="193">
        <f t="shared" si="46"/>
        <v>12822.142857142857</v>
      </c>
      <c r="E758" s="189" t="e">
        <f>IF('Weekly Series'!B758=0,NA(),'Weekly Series'!B758)</f>
        <v>#N/A</v>
      </c>
      <c r="F758" s="193" t="e">
        <f>IF(ISERROR($E758),NA(),'Weekly Series'!C758)</f>
        <v>#N/A</v>
      </c>
      <c r="G758" s="193" t="e">
        <f>IF(ISERROR($E758),NA(),'Weekly Series'!D758)</f>
        <v>#N/A</v>
      </c>
      <c r="H758" s="193" t="e">
        <f>IF(ISERROR($E758),NA(),'Weekly Series'!E758)</f>
        <v>#N/A</v>
      </c>
      <c r="J758" s="190">
        <f>IF(ISERROR(A758),NA(),'Daily Series'!P762)</f>
        <v>1145</v>
      </c>
      <c r="K758" s="190">
        <f>IF(ISERROR(A758),NA(),'Daily Series'!Q762)</f>
        <v>414</v>
      </c>
      <c r="L758" s="190">
        <f>IF(ISERROR(A758),NA(),'Daily Series'!R762)</f>
        <v>364</v>
      </c>
      <c r="M758" s="193">
        <f t="shared" si="47"/>
        <v>921.85714285714289</v>
      </c>
      <c r="N758" s="193">
        <f t="shared" si="49"/>
        <v>347.42857142857144</v>
      </c>
      <c r="O758" s="193">
        <f t="shared" si="48"/>
        <v>293.57142857142856</v>
      </c>
    </row>
    <row r="759" spans="1:15" x14ac:dyDescent="0.2">
      <c r="A759" s="189">
        <f>IF('Daily Series'!B763=0,NA(),'Daily Series'!B763)</f>
        <v>45044</v>
      </c>
      <c r="B759" s="190">
        <f>IF(ISERROR(A759),NA(),'Daily Series'!E763)</f>
        <v>12583</v>
      </c>
      <c r="C759" s="193">
        <f t="shared" si="46"/>
        <v>12779.428571428571</v>
      </c>
      <c r="E759" s="189" t="e">
        <f>IF('Weekly Series'!B759=0,NA(),'Weekly Series'!B759)</f>
        <v>#N/A</v>
      </c>
      <c r="F759" s="193" t="e">
        <f>IF(ISERROR($E759),NA(),'Weekly Series'!C759)</f>
        <v>#N/A</v>
      </c>
      <c r="G759" s="193" t="e">
        <f>IF(ISERROR($E759),NA(),'Weekly Series'!D759)</f>
        <v>#N/A</v>
      </c>
      <c r="H759" s="193" t="e">
        <f>IF(ISERROR($E759),NA(),'Weekly Series'!E759)</f>
        <v>#N/A</v>
      </c>
      <c r="J759" s="190">
        <f>IF(ISERROR(A759),NA(),'Daily Series'!P763)</f>
        <v>1179</v>
      </c>
      <c r="K759" s="190">
        <f>IF(ISERROR(A759),NA(),'Daily Series'!Q763)</f>
        <v>408</v>
      </c>
      <c r="L759" s="190">
        <f>IF(ISERROR(A759),NA(),'Daily Series'!R763)</f>
        <v>364</v>
      </c>
      <c r="M759" s="193">
        <f t="shared" si="47"/>
        <v>927.57142857142856</v>
      </c>
      <c r="N759" s="193">
        <f t="shared" si="49"/>
        <v>343.57142857142856</v>
      </c>
      <c r="O759" s="193">
        <f t="shared" si="48"/>
        <v>292.85714285714283</v>
      </c>
    </row>
    <row r="760" spans="1:15" x14ac:dyDescent="0.2">
      <c r="A760" s="189">
        <f>IF('Daily Series'!B764=0,NA(),'Daily Series'!B764)</f>
        <v>45045</v>
      </c>
      <c r="B760" s="190">
        <f>IF(ISERROR(A760),NA(),'Daily Series'!E764)</f>
        <v>12370</v>
      </c>
      <c r="C760" s="193">
        <f t="shared" si="46"/>
        <v>12703.285714285714</v>
      </c>
      <c r="E760" s="189" t="e">
        <f>IF('Weekly Series'!B760=0,NA(),'Weekly Series'!B760)</f>
        <v>#N/A</v>
      </c>
      <c r="F760" s="193" t="e">
        <f>IF(ISERROR($E760),NA(),'Weekly Series'!C760)</f>
        <v>#N/A</v>
      </c>
      <c r="G760" s="193" t="e">
        <f>IF(ISERROR($E760),NA(),'Weekly Series'!D760)</f>
        <v>#N/A</v>
      </c>
      <c r="H760" s="193" t="e">
        <f>IF(ISERROR($E760),NA(),'Weekly Series'!E760)</f>
        <v>#N/A</v>
      </c>
      <c r="J760" s="190">
        <f>IF(ISERROR(A760),NA(),'Daily Series'!P764)</f>
        <v>749</v>
      </c>
      <c r="K760" s="190">
        <f>IF(ISERROR(A760),NA(),'Daily Series'!Q764)</f>
        <v>272</v>
      </c>
      <c r="L760" s="190">
        <f>IF(ISERROR(A760),NA(),'Daily Series'!R764)</f>
        <v>207</v>
      </c>
      <c r="M760" s="193">
        <f t="shared" si="47"/>
        <v>932.42857142857144</v>
      </c>
      <c r="N760" s="193">
        <f t="shared" si="49"/>
        <v>343.42857142857144</v>
      </c>
      <c r="O760" s="193">
        <f t="shared" si="48"/>
        <v>290.85714285714283</v>
      </c>
    </row>
    <row r="761" spans="1:15" x14ac:dyDescent="0.2">
      <c r="A761" s="189">
        <f>IF('Daily Series'!B765=0,NA(),'Daily Series'!B765)</f>
        <v>45046</v>
      </c>
      <c r="B761" s="190">
        <f>IF(ISERROR(A761),NA(),'Daily Series'!E765)</f>
        <v>12382</v>
      </c>
      <c r="C761" s="193">
        <f t="shared" si="46"/>
        <v>12642.714285714286</v>
      </c>
      <c r="E761" s="189" t="e">
        <f>IF('Weekly Series'!B761=0,NA(),'Weekly Series'!B761)</f>
        <v>#N/A</v>
      </c>
      <c r="F761" s="193" t="e">
        <f>IF(ISERROR($E761),NA(),'Weekly Series'!C761)</f>
        <v>#N/A</v>
      </c>
      <c r="G761" s="193" t="e">
        <f>IF(ISERROR($E761),NA(),'Weekly Series'!D761)</f>
        <v>#N/A</v>
      </c>
      <c r="H761" s="193" t="e">
        <f>IF(ISERROR($E761),NA(),'Weekly Series'!E761)</f>
        <v>#N/A</v>
      </c>
      <c r="J761" s="190">
        <f>IF(ISERROR(A761),NA(),'Daily Series'!P765)</f>
        <v>471</v>
      </c>
      <c r="K761" s="190">
        <f>IF(ISERROR(A761),NA(),'Daily Series'!Q765)</f>
        <v>201</v>
      </c>
      <c r="L761" s="190">
        <f>IF(ISERROR(A761),NA(),'Daily Series'!R765)</f>
        <v>99</v>
      </c>
      <c r="M761" s="193">
        <f t="shared" si="47"/>
        <v>938.85714285714289</v>
      </c>
      <c r="N761" s="193">
        <f t="shared" si="49"/>
        <v>349.14285714285717</v>
      </c>
      <c r="O761" s="193">
        <f t="shared" si="48"/>
        <v>289.42857142857144</v>
      </c>
    </row>
    <row r="762" spans="1:15" x14ac:dyDescent="0.2">
      <c r="A762" s="189">
        <f>IF('Daily Series'!B766=0,NA(),'Daily Series'!B766)</f>
        <v>45047</v>
      </c>
      <c r="B762" s="190">
        <f>IF(ISERROR(A762),NA(),'Daily Series'!E766)</f>
        <v>12290</v>
      </c>
      <c r="C762" s="193">
        <f t="shared" si="46"/>
        <v>12568.857142857143</v>
      </c>
      <c r="E762" s="189" t="e">
        <f>IF('Weekly Series'!B762=0,NA(),'Weekly Series'!B762)</f>
        <v>#N/A</v>
      </c>
      <c r="F762" s="193" t="e">
        <f>IF(ISERROR($E762),NA(),'Weekly Series'!C762)</f>
        <v>#N/A</v>
      </c>
      <c r="G762" s="193" t="e">
        <f>IF(ISERROR($E762),NA(),'Weekly Series'!D762)</f>
        <v>#N/A</v>
      </c>
      <c r="H762" s="193" t="e">
        <f>IF(ISERROR($E762),NA(),'Weekly Series'!E762)</f>
        <v>#N/A</v>
      </c>
      <c r="J762" s="190">
        <f>IF(ISERROR(A762),NA(),'Daily Series'!P766)</f>
        <v>454</v>
      </c>
      <c r="K762" s="190">
        <f>IF(ISERROR(A762),NA(),'Daily Series'!Q766)</f>
        <v>184</v>
      </c>
      <c r="L762" s="190">
        <f>IF(ISERROR(A762),NA(),'Daily Series'!R766)</f>
        <v>127</v>
      </c>
      <c r="M762" s="193">
        <f t="shared" si="47"/>
        <v>896.42857142857144</v>
      </c>
      <c r="N762" s="193">
        <f t="shared" si="49"/>
        <v>334.14285714285717</v>
      </c>
      <c r="O762" s="193">
        <f t="shared" si="48"/>
        <v>272.71428571428572</v>
      </c>
    </row>
    <row r="763" spans="1:15" x14ac:dyDescent="0.2">
      <c r="A763" s="189">
        <f>IF('Daily Series'!B767=0,NA(),'Daily Series'!B767)</f>
        <v>45048</v>
      </c>
      <c r="B763" s="190">
        <f>IF(ISERROR(A763),NA(),'Daily Series'!E767)</f>
        <v>12400</v>
      </c>
      <c r="C763" s="193">
        <f t="shared" si="46"/>
        <v>12519.285714285714</v>
      </c>
      <c r="E763" s="189" t="e">
        <f>IF('Weekly Series'!B763=0,NA(),'Weekly Series'!B763)</f>
        <v>#N/A</v>
      </c>
      <c r="F763" s="193" t="e">
        <f>IF(ISERROR($E763),NA(),'Weekly Series'!C763)</f>
        <v>#N/A</v>
      </c>
      <c r="G763" s="193" t="e">
        <f>IF(ISERROR($E763),NA(),'Weekly Series'!D763)</f>
        <v>#N/A</v>
      </c>
      <c r="H763" s="193" t="e">
        <f>IF(ISERROR($E763),NA(),'Weekly Series'!E763)</f>
        <v>#N/A</v>
      </c>
      <c r="J763" s="190">
        <f>IF(ISERROR(A763),NA(),'Daily Series'!P767)</f>
        <v>711</v>
      </c>
      <c r="K763" s="190">
        <f>IF(ISERROR(A763),NA(),'Daily Series'!Q767)</f>
        <v>274</v>
      </c>
      <c r="L763" s="190">
        <f>IF(ISERROR(A763),NA(),'Daily Series'!R767)</f>
        <v>224</v>
      </c>
      <c r="M763" s="193">
        <f t="shared" si="47"/>
        <v>844.14285714285711</v>
      </c>
      <c r="N763" s="193">
        <f t="shared" si="49"/>
        <v>314.14285714285717</v>
      </c>
      <c r="O763" s="193">
        <f t="shared" si="48"/>
        <v>251.42857142857142</v>
      </c>
    </row>
    <row r="764" spans="1:15" x14ac:dyDescent="0.2">
      <c r="A764" s="189">
        <f>IF('Daily Series'!B768=0,NA(),'Daily Series'!B768)</f>
        <v>45049</v>
      </c>
      <c r="B764" s="190">
        <f>IF(ISERROR(A764),NA(),'Daily Series'!E768)</f>
        <v>12532</v>
      </c>
      <c r="C764" s="193">
        <f t="shared" si="46"/>
        <v>12473.857142857143</v>
      </c>
      <c r="E764" s="189" t="e">
        <f>IF('Weekly Series'!B764=0,NA(),'Weekly Series'!B764)</f>
        <v>#N/A</v>
      </c>
      <c r="F764" s="193" t="e">
        <f>IF(ISERROR($E764),NA(),'Weekly Series'!C764)</f>
        <v>#N/A</v>
      </c>
      <c r="G764" s="193" t="e">
        <f>IF(ISERROR($E764),NA(),'Weekly Series'!D764)</f>
        <v>#N/A</v>
      </c>
      <c r="H764" s="193" t="e">
        <f>IF(ISERROR($E764),NA(),'Weekly Series'!E764)</f>
        <v>#N/A</v>
      </c>
      <c r="J764" s="190">
        <f>IF(ISERROR(A764),NA(),'Daily Series'!P768)</f>
        <v>985</v>
      </c>
      <c r="K764" s="190">
        <f>IF(ISERROR(A764),NA(),'Daily Series'!Q768)</f>
        <v>413</v>
      </c>
      <c r="L764" s="190">
        <f>IF(ISERROR(A764),NA(),'Daily Series'!R768)</f>
        <v>343</v>
      </c>
      <c r="M764" s="193">
        <f t="shared" si="47"/>
        <v>813.42857142857144</v>
      </c>
      <c r="N764" s="193">
        <f t="shared" si="49"/>
        <v>309.42857142857144</v>
      </c>
      <c r="O764" s="193">
        <f t="shared" si="48"/>
        <v>246.85714285714286</v>
      </c>
    </row>
    <row r="765" spans="1:15" x14ac:dyDescent="0.2">
      <c r="A765" s="189">
        <f>IF('Daily Series'!B769=0,NA(),'Daily Series'!B769)</f>
        <v>45050</v>
      </c>
      <c r="B765" s="190">
        <f>IF(ISERROR(A765),NA(),'Daily Series'!E769)</f>
        <v>13020</v>
      </c>
      <c r="C765" s="193">
        <f t="shared" si="46"/>
        <v>12511</v>
      </c>
      <c r="E765" s="189" t="e">
        <f>IF('Weekly Series'!B765=0,NA(),'Weekly Series'!B765)</f>
        <v>#N/A</v>
      </c>
      <c r="F765" s="193" t="e">
        <f>IF(ISERROR($E765),NA(),'Weekly Series'!C765)</f>
        <v>#N/A</v>
      </c>
      <c r="G765" s="193" t="e">
        <f>IF(ISERROR($E765),NA(),'Weekly Series'!D765)</f>
        <v>#N/A</v>
      </c>
      <c r="H765" s="193" t="e">
        <f>IF(ISERROR($E765),NA(),'Weekly Series'!E765)</f>
        <v>#N/A</v>
      </c>
      <c r="J765" s="190">
        <f>IF(ISERROR(A765),NA(),'Daily Series'!P769)</f>
        <v>1139</v>
      </c>
      <c r="K765" s="190">
        <f>IF(ISERROR(A765),NA(),'Daily Series'!Q769)</f>
        <v>443</v>
      </c>
      <c r="L765" s="190">
        <f>IF(ISERROR(A765),NA(),'Daily Series'!R769)</f>
        <v>381</v>
      </c>
      <c r="M765" s="193">
        <f t="shared" si="47"/>
        <v>812.57142857142856</v>
      </c>
      <c r="N765" s="193">
        <f t="shared" si="49"/>
        <v>313.57142857142856</v>
      </c>
      <c r="O765" s="193">
        <f t="shared" si="48"/>
        <v>249.28571428571428</v>
      </c>
    </row>
    <row r="766" spans="1:15" x14ac:dyDescent="0.2">
      <c r="A766" s="189">
        <f>IF('Daily Series'!B770=0,NA(),'Daily Series'!B770)</f>
        <v>45051</v>
      </c>
      <c r="B766" s="190">
        <f>IF(ISERROR(A766),NA(),'Daily Series'!E770)</f>
        <v>13126</v>
      </c>
      <c r="C766" s="193">
        <f t="shared" si="46"/>
        <v>12588.571428571429</v>
      </c>
      <c r="E766" s="189" t="e">
        <f>IF('Weekly Series'!B766=0,NA(),'Weekly Series'!B766)</f>
        <v>#N/A</v>
      </c>
      <c r="F766" s="193" t="e">
        <f>IF(ISERROR($E766),NA(),'Weekly Series'!C766)</f>
        <v>#N/A</v>
      </c>
      <c r="G766" s="193" t="e">
        <f>IF(ISERROR($E766),NA(),'Weekly Series'!D766)</f>
        <v>#N/A</v>
      </c>
      <c r="H766" s="193" t="e">
        <f>IF(ISERROR($E766),NA(),'Weekly Series'!E766)</f>
        <v>#N/A</v>
      </c>
      <c r="J766" s="190">
        <f>IF(ISERROR(A766),NA(),'Daily Series'!P770)</f>
        <v>1261</v>
      </c>
      <c r="K766" s="190">
        <f>IF(ISERROR(A766),NA(),'Daily Series'!Q770)</f>
        <v>395</v>
      </c>
      <c r="L766" s="190">
        <f>IF(ISERROR(A766),NA(),'Daily Series'!R770)</f>
        <v>400</v>
      </c>
      <c r="M766" s="193">
        <f t="shared" si="47"/>
        <v>824.28571428571433</v>
      </c>
      <c r="N766" s="193">
        <f t="shared" si="49"/>
        <v>311.71428571428572</v>
      </c>
      <c r="O766" s="193">
        <f t="shared" si="48"/>
        <v>254.42857142857142</v>
      </c>
    </row>
    <row r="767" spans="1:15" x14ac:dyDescent="0.2">
      <c r="A767" s="189">
        <f>IF('Daily Series'!B771=0,NA(),'Daily Series'!B771)</f>
        <v>45052</v>
      </c>
      <c r="B767" s="190">
        <f>IF(ISERROR(A767),NA(),'Daily Series'!E771)</f>
        <v>12814</v>
      </c>
      <c r="C767" s="193">
        <f t="shared" si="46"/>
        <v>12652</v>
      </c>
      <c r="E767" s="189" t="e">
        <f>IF('Weekly Series'!B767=0,NA(),'Weekly Series'!B767)</f>
        <v>#N/A</v>
      </c>
      <c r="F767" s="193" t="e">
        <f>IF(ISERROR($E767),NA(),'Weekly Series'!C767)</f>
        <v>#N/A</v>
      </c>
      <c r="G767" s="193" t="e">
        <f>IF(ISERROR($E767),NA(),'Weekly Series'!D767)</f>
        <v>#N/A</v>
      </c>
      <c r="H767" s="193" t="e">
        <f>IF(ISERROR($E767),NA(),'Weekly Series'!E767)</f>
        <v>#N/A</v>
      </c>
      <c r="J767" s="190">
        <f>IF(ISERROR(A767),NA(),'Daily Series'!P771)</f>
        <v>791</v>
      </c>
      <c r="K767" s="190">
        <f>IF(ISERROR(A767),NA(),'Daily Series'!Q771)</f>
        <v>271</v>
      </c>
      <c r="L767" s="190">
        <f>IF(ISERROR(A767),NA(),'Daily Series'!R771)</f>
        <v>227</v>
      </c>
      <c r="M767" s="193">
        <f t="shared" si="47"/>
        <v>830.28571428571433</v>
      </c>
      <c r="N767" s="193">
        <f t="shared" si="49"/>
        <v>311.57142857142856</v>
      </c>
      <c r="O767" s="193">
        <f t="shared" si="48"/>
        <v>257.28571428571428</v>
      </c>
    </row>
    <row r="768" spans="1:15" x14ac:dyDescent="0.2">
      <c r="A768" s="189">
        <f>IF('Daily Series'!B772=0,NA(),'Daily Series'!B772)</f>
        <v>45053</v>
      </c>
      <c r="B768" s="190">
        <f>IF(ISERROR(A768),NA(),'Daily Series'!E772)</f>
        <v>12696</v>
      </c>
      <c r="C768" s="193">
        <f t="shared" si="46"/>
        <v>12696.857142857143</v>
      </c>
      <c r="E768" s="189" t="e">
        <f>IF('Weekly Series'!B768=0,NA(),'Weekly Series'!B768)</f>
        <v>#N/A</v>
      </c>
      <c r="F768" s="193" t="e">
        <f>IF(ISERROR($E768),NA(),'Weekly Series'!C768)</f>
        <v>#N/A</v>
      </c>
      <c r="G768" s="193" t="e">
        <f>IF(ISERROR($E768),NA(),'Weekly Series'!D768)</f>
        <v>#N/A</v>
      </c>
      <c r="H768" s="193" t="e">
        <f>IF(ISERROR($E768),NA(),'Weekly Series'!E768)</f>
        <v>#N/A</v>
      </c>
      <c r="J768" s="190">
        <f>IF(ISERROR(A768),NA(),'Daily Series'!P772)</f>
        <v>436</v>
      </c>
      <c r="K768" s="190">
        <f>IF(ISERROR(A768),NA(),'Daily Series'!Q772)</f>
        <v>195</v>
      </c>
      <c r="L768" s="190">
        <f>IF(ISERROR(A768),NA(),'Daily Series'!R772)</f>
        <v>108</v>
      </c>
      <c r="M768" s="193">
        <f t="shared" si="47"/>
        <v>825.28571428571433</v>
      </c>
      <c r="N768" s="193">
        <f t="shared" si="49"/>
        <v>310.71428571428572</v>
      </c>
      <c r="O768" s="193">
        <f t="shared" si="48"/>
        <v>258.57142857142856</v>
      </c>
    </row>
    <row r="769" spans="1:15" x14ac:dyDescent="0.2">
      <c r="A769" s="189">
        <f>IF('Daily Series'!B773=0,NA(),'Daily Series'!B773)</f>
        <v>45054</v>
      </c>
      <c r="B769" s="190">
        <f>IF(ISERROR(A769),NA(),'Daily Series'!E773)</f>
        <v>12499</v>
      </c>
      <c r="C769" s="193">
        <f t="shared" si="46"/>
        <v>12726.714285714286</v>
      </c>
      <c r="E769" s="189" t="e">
        <f>IF('Weekly Series'!B769=0,NA(),'Weekly Series'!B769)</f>
        <v>#N/A</v>
      </c>
      <c r="F769" s="193" t="e">
        <f>IF(ISERROR($E769),NA(),'Weekly Series'!C769)</f>
        <v>#N/A</v>
      </c>
      <c r="G769" s="193" t="e">
        <f>IF(ISERROR($E769),NA(),'Weekly Series'!D769)</f>
        <v>#N/A</v>
      </c>
      <c r="H769" s="193" t="e">
        <f>IF(ISERROR($E769),NA(),'Weekly Series'!E769)</f>
        <v>#N/A</v>
      </c>
      <c r="J769" s="190">
        <f>IF(ISERROR(A769),NA(),'Daily Series'!P773)</f>
        <v>408</v>
      </c>
      <c r="K769" s="190">
        <f>IF(ISERROR(A769),NA(),'Daily Series'!Q773)</f>
        <v>157</v>
      </c>
      <c r="L769" s="190">
        <f>IF(ISERROR(A769),NA(),'Daily Series'!R773)</f>
        <v>108</v>
      </c>
      <c r="M769" s="193">
        <f t="shared" si="47"/>
        <v>818.71428571428567</v>
      </c>
      <c r="N769" s="193">
        <f t="shared" si="49"/>
        <v>306.85714285714283</v>
      </c>
      <c r="O769" s="193">
        <f t="shared" si="48"/>
        <v>255.85714285714286</v>
      </c>
    </row>
    <row r="770" spans="1:15" x14ac:dyDescent="0.2">
      <c r="A770" s="189">
        <f>IF('Daily Series'!B774=0,NA(),'Daily Series'!B774)</f>
        <v>45055</v>
      </c>
      <c r="B770" s="190">
        <f>IF(ISERROR(A770),NA(),'Daily Series'!E774)</f>
        <v>12723</v>
      </c>
      <c r="C770" s="193">
        <f t="shared" si="46"/>
        <v>12772.857142857143</v>
      </c>
      <c r="E770" s="189" t="e">
        <f>IF('Weekly Series'!B770=0,NA(),'Weekly Series'!B770)</f>
        <v>#N/A</v>
      </c>
      <c r="F770" s="193" t="e">
        <f>IF(ISERROR($E770),NA(),'Weekly Series'!C770)</f>
        <v>#N/A</v>
      </c>
      <c r="G770" s="193" t="e">
        <f>IF(ISERROR($E770),NA(),'Weekly Series'!D770)</f>
        <v>#N/A</v>
      </c>
      <c r="H770" s="193" t="e">
        <f>IF(ISERROR($E770),NA(),'Weekly Series'!E770)</f>
        <v>#N/A</v>
      </c>
      <c r="J770" s="190">
        <f>IF(ISERROR(A770),NA(),'Daily Series'!P774)</f>
        <v>719</v>
      </c>
      <c r="K770" s="190">
        <f>IF(ISERROR(A770),NA(),'Daily Series'!Q774)</f>
        <v>241</v>
      </c>
      <c r="L770" s="190">
        <f>IF(ISERROR(A770),NA(),'Daily Series'!R774)</f>
        <v>268</v>
      </c>
      <c r="M770" s="193">
        <f t="shared" si="47"/>
        <v>819.85714285714289</v>
      </c>
      <c r="N770" s="193">
        <f t="shared" si="49"/>
        <v>302.14285714285717</v>
      </c>
      <c r="O770" s="193">
        <f t="shared" si="48"/>
        <v>262.14285714285717</v>
      </c>
    </row>
    <row r="771" spans="1:15" x14ac:dyDescent="0.2">
      <c r="A771" s="189">
        <f>IF('Daily Series'!B775=0,NA(),'Daily Series'!B775)</f>
        <v>45056</v>
      </c>
      <c r="B771" s="190">
        <f>IF(ISERROR(A771),NA(),'Daily Series'!E775)</f>
        <v>13081</v>
      </c>
      <c r="C771" s="193">
        <f t="shared" si="46"/>
        <v>12851.285714285714</v>
      </c>
      <c r="E771" s="189" t="e">
        <f>IF('Weekly Series'!B771=0,NA(),'Weekly Series'!B771)</f>
        <v>#N/A</v>
      </c>
      <c r="F771" s="193" t="e">
        <f>IF(ISERROR($E771),NA(),'Weekly Series'!C771)</f>
        <v>#N/A</v>
      </c>
      <c r="G771" s="193" t="e">
        <f>IF(ISERROR($E771),NA(),'Weekly Series'!D771)</f>
        <v>#N/A</v>
      </c>
      <c r="H771" s="193" t="e">
        <f>IF(ISERROR($E771),NA(),'Weekly Series'!E771)</f>
        <v>#N/A</v>
      </c>
      <c r="J771" s="190">
        <f>IF(ISERROR(A771),NA(),'Daily Series'!P775)</f>
        <v>1002</v>
      </c>
      <c r="K771" s="190">
        <f>IF(ISERROR(A771),NA(),'Daily Series'!Q775)</f>
        <v>371</v>
      </c>
      <c r="L771" s="190">
        <f>IF(ISERROR(A771),NA(),'Daily Series'!R775)</f>
        <v>354</v>
      </c>
      <c r="M771" s="193">
        <f t="shared" si="47"/>
        <v>822.28571428571433</v>
      </c>
      <c r="N771" s="193">
        <f t="shared" si="49"/>
        <v>296.14285714285717</v>
      </c>
      <c r="O771" s="193">
        <f t="shared" si="48"/>
        <v>263.71428571428572</v>
      </c>
    </row>
    <row r="772" spans="1:15" x14ac:dyDescent="0.2">
      <c r="A772" s="189">
        <f>IF('Daily Series'!B776=0,NA(),'Daily Series'!B776)</f>
        <v>45057</v>
      </c>
      <c r="B772" s="190">
        <f>IF(ISERROR(A772),NA(),'Daily Series'!E776)</f>
        <v>13195</v>
      </c>
      <c r="C772" s="193">
        <f t="shared" si="46"/>
        <v>12876.285714285714</v>
      </c>
      <c r="E772" s="189" t="e">
        <f>IF('Weekly Series'!B772=0,NA(),'Weekly Series'!B772)</f>
        <v>#N/A</v>
      </c>
      <c r="F772" s="193" t="e">
        <f>IF(ISERROR($E772),NA(),'Weekly Series'!C772)</f>
        <v>#N/A</v>
      </c>
      <c r="G772" s="193" t="e">
        <f>IF(ISERROR($E772),NA(),'Weekly Series'!D772)</f>
        <v>#N/A</v>
      </c>
      <c r="H772" s="193" t="e">
        <f>IF(ISERROR($E772),NA(),'Weekly Series'!E772)</f>
        <v>#N/A</v>
      </c>
      <c r="J772" s="190">
        <f>IF(ISERROR(A772),NA(),'Daily Series'!P776)</f>
        <v>1195</v>
      </c>
      <c r="K772" s="190">
        <f>IF(ISERROR(A772),NA(),'Daily Series'!Q776)</f>
        <v>445</v>
      </c>
      <c r="L772" s="190">
        <f>IF(ISERROR(A772),NA(),'Daily Series'!R776)</f>
        <v>399</v>
      </c>
      <c r="M772" s="193">
        <f t="shared" si="47"/>
        <v>830.28571428571433</v>
      </c>
      <c r="N772" s="193">
        <f t="shared" si="49"/>
        <v>296.42857142857144</v>
      </c>
      <c r="O772" s="193">
        <f t="shared" si="48"/>
        <v>266.28571428571428</v>
      </c>
    </row>
    <row r="773" spans="1:15" x14ac:dyDescent="0.2">
      <c r="A773" s="189">
        <f>IF('Daily Series'!B777=0,NA(),'Daily Series'!B777)</f>
        <v>45058</v>
      </c>
      <c r="B773" s="190">
        <f>IF(ISERROR(A773),NA(),'Daily Series'!E777)</f>
        <v>12933</v>
      </c>
      <c r="C773" s="193">
        <f t="shared" si="46"/>
        <v>12848.714285714286</v>
      </c>
      <c r="E773" s="189" t="e">
        <f>IF('Weekly Series'!B773=0,NA(),'Weekly Series'!B773)</f>
        <v>#N/A</v>
      </c>
      <c r="F773" s="193" t="e">
        <f>IF(ISERROR($E773),NA(),'Weekly Series'!C773)</f>
        <v>#N/A</v>
      </c>
      <c r="G773" s="193" t="e">
        <f>IF(ISERROR($E773),NA(),'Weekly Series'!D773)</f>
        <v>#N/A</v>
      </c>
      <c r="H773" s="193" t="e">
        <f>IF(ISERROR($E773),NA(),'Weekly Series'!E773)</f>
        <v>#N/A</v>
      </c>
      <c r="J773" s="190">
        <f>IF(ISERROR(A773),NA(),'Daily Series'!P777)</f>
        <v>1240</v>
      </c>
      <c r="K773" s="190">
        <f>IF(ISERROR(A773),NA(),'Daily Series'!Q777)</f>
        <v>435</v>
      </c>
      <c r="L773" s="190">
        <f>IF(ISERROR(A773),NA(),'Daily Series'!R777)</f>
        <v>369</v>
      </c>
      <c r="M773" s="193">
        <f t="shared" si="47"/>
        <v>827.28571428571433</v>
      </c>
      <c r="N773" s="193">
        <f t="shared" si="49"/>
        <v>302.14285714285717</v>
      </c>
      <c r="O773" s="193">
        <f t="shared" si="48"/>
        <v>261.85714285714283</v>
      </c>
    </row>
    <row r="774" spans="1:15" x14ac:dyDescent="0.2">
      <c r="A774" s="189">
        <f>IF('Daily Series'!B778=0,NA(),'Daily Series'!B778)</f>
        <v>45059</v>
      </c>
      <c r="B774" s="190">
        <f>IF(ISERROR(A774),NA(),'Daily Series'!E778)</f>
        <v>12716</v>
      </c>
      <c r="C774" s="193">
        <f t="shared" ref="C774:C837" si="50">AVERAGE(B768:B774)</f>
        <v>12834.714285714286</v>
      </c>
      <c r="E774" s="189" t="e">
        <f>IF('Weekly Series'!B774=0,NA(),'Weekly Series'!B774)</f>
        <v>#N/A</v>
      </c>
      <c r="F774" s="193" t="e">
        <f>IF(ISERROR($E774),NA(),'Weekly Series'!C774)</f>
        <v>#N/A</v>
      </c>
      <c r="G774" s="193" t="e">
        <f>IF(ISERROR($E774),NA(),'Weekly Series'!D774)</f>
        <v>#N/A</v>
      </c>
      <c r="H774" s="193" t="e">
        <f>IF(ISERROR($E774),NA(),'Weekly Series'!E774)</f>
        <v>#N/A</v>
      </c>
      <c r="J774" s="190">
        <f>IF(ISERROR(A774),NA(),'Daily Series'!P778)</f>
        <v>754</v>
      </c>
      <c r="K774" s="190">
        <f>IF(ISERROR(A774),NA(),'Daily Series'!Q778)</f>
        <v>277</v>
      </c>
      <c r="L774" s="190">
        <f>IF(ISERROR(A774),NA(),'Daily Series'!R778)</f>
        <v>228</v>
      </c>
      <c r="M774" s="193">
        <f t="shared" si="47"/>
        <v>822</v>
      </c>
      <c r="N774" s="193">
        <f t="shared" si="49"/>
        <v>303</v>
      </c>
      <c r="O774" s="193">
        <f t="shared" si="48"/>
        <v>262</v>
      </c>
    </row>
    <row r="775" spans="1:15" x14ac:dyDescent="0.2">
      <c r="A775" s="189">
        <f>IF('Daily Series'!B779=0,NA(),'Daily Series'!B779)</f>
        <v>45060</v>
      </c>
      <c r="B775" s="190">
        <f>IF(ISERROR(A775),NA(),'Daily Series'!E779)</f>
        <v>12949</v>
      </c>
      <c r="C775" s="193">
        <f t="shared" si="50"/>
        <v>12870.857142857143</v>
      </c>
      <c r="E775" s="189" t="e">
        <f>IF('Weekly Series'!B775=0,NA(),'Weekly Series'!B775)</f>
        <v>#N/A</v>
      </c>
      <c r="F775" s="193" t="e">
        <f>IF(ISERROR($E775),NA(),'Weekly Series'!C775)</f>
        <v>#N/A</v>
      </c>
      <c r="G775" s="193" t="e">
        <f>IF(ISERROR($E775),NA(),'Weekly Series'!D775)</f>
        <v>#N/A</v>
      </c>
      <c r="H775" s="193" t="e">
        <f>IF(ISERROR($E775),NA(),'Weekly Series'!E775)</f>
        <v>#N/A</v>
      </c>
      <c r="J775" s="190">
        <f>IF(ISERROR(A775),NA(),'Daily Series'!P779)</f>
        <v>409</v>
      </c>
      <c r="K775" s="190">
        <f>IF(ISERROR(A775),NA(),'Daily Series'!Q779)</f>
        <v>160</v>
      </c>
      <c r="L775" s="190">
        <f>IF(ISERROR(A775),NA(),'Daily Series'!R779)</f>
        <v>106</v>
      </c>
      <c r="M775" s="193">
        <f t="shared" si="47"/>
        <v>818.14285714285711</v>
      </c>
      <c r="N775" s="193">
        <f t="shared" si="49"/>
        <v>298</v>
      </c>
      <c r="O775" s="193">
        <f t="shared" si="48"/>
        <v>261.71428571428572</v>
      </c>
    </row>
    <row r="776" spans="1:15" x14ac:dyDescent="0.2">
      <c r="A776" s="189">
        <f>IF('Daily Series'!B780=0,NA(),'Daily Series'!B780)</f>
        <v>45061</v>
      </c>
      <c r="B776" s="190">
        <f>IF(ISERROR(A776),NA(),'Daily Series'!E780)</f>
        <v>13042</v>
      </c>
      <c r="C776" s="193">
        <f t="shared" si="50"/>
        <v>12948.428571428571</v>
      </c>
      <c r="E776" s="189" t="e">
        <f>IF('Weekly Series'!B776=0,NA(),'Weekly Series'!B776)</f>
        <v>#N/A</v>
      </c>
      <c r="F776" s="193" t="e">
        <f>IF(ISERROR($E776),NA(),'Weekly Series'!C776)</f>
        <v>#N/A</v>
      </c>
      <c r="G776" s="193" t="e">
        <f>IF(ISERROR($E776),NA(),'Weekly Series'!D776)</f>
        <v>#N/A</v>
      </c>
      <c r="H776" s="193" t="e">
        <f>IF(ISERROR($E776),NA(),'Weekly Series'!E776)</f>
        <v>#N/A</v>
      </c>
      <c r="J776" s="190">
        <f>IF(ISERROR(A776),NA(),'Daily Series'!P780)</f>
        <v>855</v>
      </c>
      <c r="K776" s="190">
        <f>IF(ISERROR(A776),NA(),'Daily Series'!Q780)</f>
        <v>271</v>
      </c>
      <c r="L776" s="190">
        <f>IF(ISERROR(A776),NA(),'Daily Series'!R780)</f>
        <v>269</v>
      </c>
      <c r="M776" s="193">
        <f t="shared" si="47"/>
        <v>882</v>
      </c>
      <c r="N776" s="193">
        <f t="shared" si="49"/>
        <v>314.28571428571428</v>
      </c>
      <c r="O776" s="193">
        <f t="shared" si="48"/>
        <v>284.71428571428572</v>
      </c>
    </row>
    <row r="777" spans="1:15" x14ac:dyDescent="0.2">
      <c r="A777" s="189">
        <f>IF('Daily Series'!B781=0,NA(),'Daily Series'!B781)</f>
        <v>45062</v>
      </c>
      <c r="B777" s="190">
        <f>IF(ISERROR(A777),NA(),'Daily Series'!E781)</f>
        <v>12894</v>
      </c>
      <c r="C777" s="193">
        <f t="shared" si="50"/>
        <v>12972.857142857143</v>
      </c>
      <c r="E777" s="189" t="e">
        <f>IF('Weekly Series'!B777=0,NA(),'Weekly Series'!B777)</f>
        <v>#N/A</v>
      </c>
      <c r="F777" s="193" t="e">
        <f>IF(ISERROR($E777),NA(),'Weekly Series'!C777)</f>
        <v>#N/A</v>
      </c>
      <c r="G777" s="193" t="e">
        <f>IF(ISERROR($E777),NA(),'Weekly Series'!D777)</f>
        <v>#N/A</v>
      </c>
      <c r="H777" s="193" t="e">
        <f>IF(ISERROR($E777),NA(),'Weekly Series'!E777)</f>
        <v>#N/A</v>
      </c>
      <c r="J777" s="190">
        <f>IF(ISERROR(A777),NA(),'Daily Series'!P781)</f>
        <v>1089</v>
      </c>
      <c r="K777" s="190">
        <f>IF(ISERROR(A777),NA(),'Daily Series'!Q781)</f>
        <v>405</v>
      </c>
      <c r="L777" s="190">
        <f>IF(ISERROR(A777),NA(),'Daily Series'!R781)</f>
        <v>337</v>
      </c>
      <c r="M777" s="193">
        <f t="shared" ref="M777:M840" si="51">AVERAGE(J771:J777)</f>
        <v>934.85714285714289</v>
      </c>
      <c r="N777" s="193">
        <f t="shared" si="49"/>
        <v>337.71428571428572</v>
      </c>
      <c r="O777" s="193">
        <f t="shared" si="48"/>
        <v>294.57142857142856</v>
      </c>
    </row>
    <row r="778" spans="1:15" x14ac:dyDescent="0.2">
      <c r="A778" s="189">
        <f>IF('Daily Series'!B782=0,NA(),'Daily Series'!B782)</f>
        <v>45063</v>
      </c>
      <c r="B778" s="190">
        <f>IF(ISERROR(A778),NA(),'Daily Series'!E782)</f>
        <v>12984</v>
      </c>
      <c r="C778" s="193">
        <f t="shared" si="50"/>
        <v>12959</v>
      </c>
      <c r="E778" s="189" t="e">
        <f>IF('Weekly Series'!B778=0,NA(),'Weekly Series'!B778)</f>
        <v>#N/A</v>
      </c>
      <c r="F778" s="193" t="e">
        <f>IF(ISERROR($E778),NA(),'Weekly Series'!C778)</f>
        <v>#N/A</v>
      </c>
      <c r="G778" s="193" t="e">
        <f>IF(ISERROR($E778),NA(),'Weekly Series'!D778)</f>
        <v>#N/A</v>
      </c>
      <c r="H778" s="193" t="e">
        <f>IF(ISERROR($E778),NA(),'Weekly Series'!E778)</f>
        <v>#N/A</v>
      </c>
      <c r="J778" s="190">
        <f>IF(ISERROR(A778),NA(),'Daily Series'!P782)</f>
        <v>1183</v>
      </c>
      <c r="K778" s="190">
        <f>IF(ISERROR(A778),NA(),'Daily Series'!Q782)</f>
        <v>422</v>
      </c>
      <c r="L778" s="190">
        <f>IF(ISERROR(A778),NA(),'Daily Series'!R782)</f>
        <v>338</v>
      </c>
      <c r="M778" s="193">
        <f t="shared" si="51"/>
        <v>960.71428571428567</v>
      </c>
      <c r="N778" s="193">
        <f t="shared" si="49"/>
        <v>345</v>
      </c>
      <c r="O778" s="193">
        <f t="shared" ref="O778:O841" si="52">AVERAGE(L772:L778)</f>
        <v>292.28571428571428</v>
      </c>
    </row>
    <row r="779" spans="1:15" x14ac:dyDescent="0.2">
      <c r="A779" s="189">
        <f>IF('Daily Series'!B783=0,NA(),'Daily Series'!B783)</f>
        <v>45064</v>
      </c>
      <c r="B779" s="190">
        <f>IF(ISERROR(A779),NA(),'Daily Series'!E783)</f>
        <v>12788</v>
      </c>
      <c r="C779" s="193">
        <f t="shared" si="50"/>
        <v>12900.857142857143</v>
      </c>
      <c r="E779" s="189" t="e">
        <f>IF('Weekly Series'!B779=0,NA(),'Weekly Series'!B779)</f>
        <v>#N/A</v>
      </c>
      <c r="F779" s="193" t="e">
        <f>IF(ISERROR($E779),NA(),'Weekly Series'!C779)</f>
        <v>#N/A</v>
      </c>
      <c r="G779" s="193" t="e">
        <f>IF(ISERROR($E779),NA(),'Weekly Series'!D779)</f>
        <v>#N/A</v>
      </c>
      <c r="H779" s="193" t="e">
        <f>IF(ISERROR($E779),NA(),'Weekly Series'!E779)</f>
        <v>#N/A</v>
      </c>
      <c r="J779" s="190">
        <f>IF(ISERROR(A779),NA(),'Daily Series'!P783)</f>
        <v>1215</v>
      </c>
      <c r="K779" s="190">
        <f>IF(ISERROR(A779),NA(),'Daily Series'!Q783)</f>
        <v>450</v>
      </c>
      <c r="L779" s="190">
        <f>IF(ISERROR(A779),NA(),'Daily Series'!R783)</f>
        <v>397</v>
      </c>
      <c r="M779" s="193">
        <f t="shared" si="51"/>
        <v>963.57142857142856</v>
      </c>
      <c r="N779" s="193">
        <f t="shared" si="49"/>
        <v>345.71428571428572</v>
      </c>
      <c r="O779" s="193">
        <f t="shared" si="52"/>
        <v>292</v>
      </c>
    </row>
    <row r="780" spans="1:15" x14ac:dyDescent="0.2">
      <c r="A780" s="189">
        <f>IF('Daily Series'!B784=0,NA(),'Daily Series'!B784)</f>
        <v>45065</v>
      </c>
      <c r="B780" s="190">
        <f>IF(ISERROR(A780),NA(),'Daily Series'!E784)</f>
        <v>12835</v>
      </c>
      <c r="C780" s="193">
        <f t="shared" si="50"/>
        <v>12886.857142857143</v>
      </c>
      <c r="E780" s="189" t="e">
        <f>IF('Weekly Series'!B780=0,NA(),'Weekly Series'!B780)</f>
        <v>#N/A</v>
      </c>
      <c r="F780" s="193" t="e">
        <f>IF(ISERROR($E780),NA(),'Weekly Series'!C780)</f>
        <v>#N/A</v>
      </c>
      <c r="G780" s="193" t="e">
        <f>IF(ISERROR($E780),NA(),'Weekly Series'!D780)</f>
        <v>#N/A</v>
      </c>
      <c r="H780" s="193" t="e">
        <f>IF(ISERROR($E780),NA(),'Weekly Series'!E780)</f>
        <v>#N/A</v>
      </c>
      <c r="J780" s="190">
        <f>IF(ISERROR(A780),NA(),'Daily Series'!P784)</f>
        <v>1165</v>
      </c>
      <c r="K780" s="190">
        <f>IF(ISERROR(A780),NA(),'Daily Series'!Q784)</f>
        <v>434</v>
      </c>
      <c r="L780" s="190">
        <f>IF(ISERROR(A780),NA(),'Daily Series'!R784)</f>
        <v>388</v>
      </c>
      <c r="M780" s="193">
        <f t="shared" si="51"/>
        <v>952.85714285714289</v>
      </c>
      <c r="N780" s="193">
        <f t="shared" si="49"/>
        <v>345.57142857142856</v>
      </c>
      <c r="O780" s="193">
        <f t="shared" si="52"/>
        <v>294.71428571428572</v>
      </c>
    </row>
    <row r="781" spans="1:15" x14ac:dyDescent="0.2">
      <c r="A781" s="189">
        <f>IF('Daily Series'!B785=0,NA(),'Daily Series'!B785)</f>
        <v>45066</v>
      </c>
      <c r="B781" s="190">
        <f>IF(ISERROR(A781),NA(),'Daily Series'!E785)</f>
        <v>12667</v>
      </c>
      <c r="C781" s="193">
        <f t="shared" si="50"/>
        <v>12879.857142857143</v>
      </c>
      <c r="E781" s="189" t="e">
        <f>IF('Weekly Series'!B781=0,NA(),'Weekly Series'!B781)</f>
        <v>#N/A</v>
      </c>
      <c r="F781" s="193" t="e">
        <f>IF(ISERROR($E781),NA(),'Weekly Series'!C781)</f>
        <v>#N/A</v>
      </c>
      <c r="G781" s="193" t="e">
        <f>IF(ISERROR($E781),NA(),'Weekly Series'!D781)</f>
        <v>#N/A</v>
      </c>
      <c r="H781" s="193" t="e">
        <f>IF(ISERROR($E781),NA(),'Weekly Series'!E781)</f>
        <v>#N/A</v>
      </c>
      <c r="J781" s="190">
        <f>IF(ISERROR(A781),NA(),'Daily Series'!P785)</f>
        <v>730</v>
      </c>
      <c r="K781" s="190">
        <f>IF(ISERROR(A781),NA(),'Daily Series'!Q785)</f>
        <v>272</v>
      </c>
      <c r="L781" s="190">
        <f>IF(ISERROR(A781),NA(),'Daily Series'!R785)</f>
        <v>194</v>
      </c>
      <c r="M781" s="193">
        <f t="shared" si="51"/>
        <v>949.42857142857144</v>
      </c>
      <c r="N781" s="193">
        <f t="shared" si="49"/>
        <v>344.85714285714283</v>
      </c>
      <c r="O781" s="193">
        <f t="shared" si="52"/>
        <v>289.85714285714283</v>
      </c>
    </row>
    <row r="782" spans="1:15" x14ac:dyDescent="0.2">
      <c r="A782" s="189">
        <f>IF('Daily Series'!B786=0,NA(),'Daily Series'!B786)</f>
        <v>45067</v>
      </c>
      <c r="B782" s="190">
        <f>IF(ISERROR(A782),NA(),'Daily Series'!E786)</f>
        <v>12408</v>
      </c>
      <c r="C782" s="193">
        <f t="shared" si="50"/>
        <v>12802.571428571429</v>
      </c>
      <c r="E782" s="189" t="e">
        <f>IF('Weekly Series'!B782=0,NA(),'Weekly Series'!B782)</f>
        <v>#N/A</v>
      </c>
      <c r="F782" s="193" t="e">
        <f>IF(ISERROR($E782),NA(),'Weekly Series'!C782)</f>
        <v>#N/A</v>
      </c>
      <c r="G782" s="193" t="e">
        <f>IF(ISERROR($E782),NA(),'Weekly Series'!D782)</f>
        <v>#N/A</v>
      </c>
      <c r="H782" s="193" t="e">
        <f>IF(ISERROR($E782),NA(),'Weekly Series'!E782)</f>
        <v>#N/A</v>
      </c>
      <c r="J782" s="190">
        <f>IF(ISERROR(A782),NA(),'Daily Series'!P786)</f>
        <v>420</v>
      </c>
      <c r="K782" s="190">
        <f>IF(ISERROR(A782),NA(),'Daily Series'!Q786)</f>
        <v>163</v>
      </c>
      <c r="L782" s="190">
        <f>IF(ISERROR(A782),NA(),'Daily Series'!R786)</f>
        <v>101</v>
      </c>
      <c r="M782" s="193">
        <f t="shared" si="51"/>
        <v>951</v>
      </c>
      <c r="N782" s="193">
        <f t="shared" si="49"/>
        <v>345.28571428571428</v>
      </c>
      <c r="O782" s="193">
        <f t="shared" si="52"/>
        <v>289.14285714285717</v>
      </c>
    </row>
    <row r="783" spans="1:15" x14ac:dyDescent="0.2">
      <c r="A783" s="189">
        <f>IF('Daily Series'!B787=0,NA(),'Daily Series'!B787)</f>
        <v>45068</v>
      </c>
      <c r="B783" s="190">
        <f>IF(ISERROR(A783),NA(),'Daily Series'!E787)</f>
        <v>12594</v>
      </c>
      <c r="C783" s="193">
        <f t="shared" si="50"/>
        <v>12738.571428571429</v>
      </c>
      <c r="E783" s="189" t="e">
        <f>IF('Weekly Series'!B783=0,NA(),'Weekly Series'!B783)</f>
        <v>#N/A</v>
      </c>
      <c r="F783" s="193" t="e">
        <f>IF(ISERROR($E783),NA(),'Weekly Series'!C783)</f>
        <v>#N/A</v>
      </c>
      <c r="G783" s="193" t="e">
        <f>IF(ISERROR($E783),NA(),'Weekly Series'!D783)</f>
        <v>#N/A</v>
      </c>
      <c r="H783" s="193" t="e">
        <f>IF(ISERROR($E783),NA(),'Weekly Series'!E783)</f>
        <v>#N/A</v>
      </c>
      <c r="J783" s="190">
        <f>IF(ISERROR(A783),NA(),'Daily Series'!P787)</f>
        <v>734</v>
      </c>
      <c r="K783" s="190">
        <f>IF(ISERROR(A783),NA(),'Daily Series'!Q787)</f>
        <v>268</v>
      </c>
      <c r="L783" s="190">
        <f>IF(ISERROR(A783),NA(),'Daily Series'!R787)</f>
        <v>271</v>
      </c>
      <c r="M783" s="193">
        <f t="shared" si="51"/>
        <v>933.71428571428567</v>
      </c>
      <c r="N783" s="193">
        <f t="shared" si="49"/>
        <v>344.85714285714283</v>
      </c>
      <c r="O783" s="193">
        <f t="shared" si="52"/>
        <v>289.42857142857144</v>
      </c>
    </row>
    <row r="784" spans="1:15" x14ac:dyDescent="0.2">
      <c r="A784" s="189">
        <f>IF('Daily Series'!B788=0,NA(),'Daily Series'!B788)</f>
        <v>45069</v>
      </c>
      <c r="B784" s="190">
        <f>IF(ISERROR(A784),NA(),'Daily Series'!E788)</f>
        <v>12336</v>
      </c>
      <c r="C784" s="193">
        <f t="shared" si="50"/>
        <v>12658.857142857143</v>
      </c>
      <c r="E784" s="189" t="e">
        <f>IF('Weekly Series'!B784=0,NA(),'Weekly Series'!B784)</f>
        <v>#N/A</v>
      </c>
      <c r="F784" s="193" t="e">
        <f>IF(ISERROR($E784),NA(),'Weekly Series'!C784)</f>
        <v>#N/A</v>
      </c>
      <c r="G784" s="193" t="e">
        <f>IF(ISERROR($E784),NA(),'Weekly Series'!D784)</f>
        <v>#N/A</v>
      </c>
      <c r="H784" s="193" t="e">
        <f>IF(ISERROR($E784),NA(),'Weekly Series'!E784)</f>
        <v>#N/A</v>
      </c>
      <c r="J784" s="190">
        <f>IF(ISERROR(A784),NA(),'Daily Series'!P788)</f>
        <v>1064</v>
      </c>
      <c r="K784" s="190">
        <f>IF(ISERROR(A784),NA(),'Daily Series'!Q788)</f>
        <v>379</v>
      </c>
      <c r="L784" s="190">
        <f>IF(ISERROR(A784),NA(),'Daily Series'!R788)</f>
        <v>351</v>
      </c>
      <c r="M784" s="193">
        <f t="shared" si="51"/>
        <v>930.14285714285711</v>
      </c>
      <c r="N784" s="193">
        <f t="shared" si="49"/>
        <v>341.14285714285717</v>
      </c>
      <c r="O784" s="193">
        <f t="shared" si="52"/>
        <v>291.42857142857144</v>
      </c>
    </row>
    <row r="785" spans="1:15" x14ac:dyDescent="0.2">
      <c r="A785" s="189">
        <f>IF('Daily Series'!B789=0,NA(),'Daily Series'!B789)</f>
        <v>45070</v>
      </c>
      <c r="B785" s="190">
        <f>IF(ISERROR(A785),NA(),'Daily Series'!E789)</f>
        <v>12601</v>
      </c>
      <c r="C785" s="193">
        <f t="shared" si="50"/>
        <v>12604.142857142857</v>
      </c>
      <c r="E785" s="189" t="e">
        <f>IF('Weekly Series'!B785=0,NA(),'Weekly Series'!B785)</f>
        <v>#N/A</v>
      </c>
      <c r="F785" s="193" t="e">
        <f>IF(ISERROR($E785),NA(),'Weekly Series'!C785)</f>
        <v>#N/A</v>
      </c>
      <c r="G785" s="193" t="e">
        <f>IF(ISERROR($E785),NA(),'Weekly Series'!D785)</f>
        <v>#N/A</v>
      </c>
      <c r="H785" s="193" t="e">
        <f>IF(ISERROR($E785),NA(),'Weekly Series'!E785)</f>
        <v>#N/A</v>
      </c>
      <c r="J785" s="190">
        <f>IF(ISERROR(A785),NA(),'Daily Series'!P789)</f>
        <v>1153</v>
      </c>
      <c r="K785" s="190">
        <f>IF(ISERROR(A785),NA(),'Daily Series'!Q789)</f>
        <v>400</v>
      </c>
      <c r="L785" s="190">
        <f>IF(ISERROR(A785),NA(),'Daily Series'!R789)</f>
        <v>379</v>
      </c>
      <c r="M785" s="193">
        <f t="shared" si="51"/>
        <v>925.85714285714289</v>
      </c>
      <c r="N785" s="193">
        <f t="shared" si="49"/>
        <v>338</v>
      </c>
      <c r="O785" s="193">
        <f t="shared" si="52"/>
        <v>297.28571428571428</v>
      </c>
    </row>
    <row r="786" spans="1:15" x14ac:dyDescent="0.2">
      <c r="A786" s="189">
        <f>IF('Daily Series'!B790=0,NA(),'Daily Series'!B790)</f>
        <v>45071</v>
      </c>
      <c r="B786" s="190">
        <f>IF(ISERROR(A786),NA(),'Daily Series'!E790)</f>
        <v>12554</v>
      </c>
      <c r="C786" s="193">
        <f t="shared" si="50"/>
        <v>12570.714285714286</v>
      </c>
      <c r="E786" s="189" t="e">
        <f>IF('Weekly Series'!B786=0,NA(),'Weekly Series'!B786)</f>
        <v>#N/A</v>
      </c>
      <c r="F786" s="193" t="e">
        <f>IF(ISERROR($E786),NA(),'Weekly Series'!C786)</f>
        <v>#N/A</v>
      </c>
      <c r="G786" s="193" t="e">
        <f>IF(ISERROR($E786),NA(),'Weekly Series'!D786)</f>
        <v>#N/A</v>
      </c>
      <c r="H786" s="193" t="e">
        <f>IF(ISERROR($E786),NA(),'Weekly Series'!E786)</f>
        <v>#N/A</v>
      </c>
      <c r="J786" s="190">
        <f>IF(ISERROR(A786),NA(),'Daily Series'!P790)</f>
        <v>1154</v>
      </c>
      <c r="K786" s="190">
        <f>IF(ISERROR(A786),NA(),'Daily Series'!Q790)</f>
        <v>443</v>
      </c>
      <c r="L786" s="190">
        <f>IF(ISERROR(A786),NA(),'Daily Series'!R790)</f>
        <v>376</v>
      </c>
      <c r="M786" s="193">
        <f t="shared" si="51"/>
        <v>917.14285714285711</v>
      </c>
      <c r="N786" s="193">
        <f t="shared" si="49"/>
        <v>337</v>
      </c>
      <c r="O786" s="193">
        <f t="shared" si="52"/>
        <v>294.28571428571428</v>
      </c>
    </row>
    <row r="787" spans="1:15" x14ac:dyDescent="0.2">
      <c r="A787" s="189">
        <f>IF('Daily Series'!B791=0,NA(),'Daily Series'!B791)</f>
        <v>45072</v>
      </c>
      <c r="B787" s="190">
        <f>IF(ISERROR(A787),NA(),'Daily Series'!E791)</f>
        <v>12245</v>
      </c>
      <c r="C787" s="193">
        <f t="shared" si="50"/>
        <v>12486.428571428571</v>
      </c>
      <c r="E787" s="189" t="e">
        <f>IF('Weekly Series'!B787=0,NA(),'Weekly Series'!B787)</f>
        <v>#N/A</v>
      </c>
      <c r="F787" s="193" t="e">
        <f>IF(ISERROR($E787),NA(),'Weekly Series'!C787)</f>
        <v>#N/A</v>
      </c>
      <c r="G787" s="193" t="e">
        <f>IF(ISERROR($E787),NA(),'Weekly Series'!D787)</f>
        <v>#N/A</v>
      </c>
      <c r="H787" s="193" t="e">
        <f>IF(ISERROR($E787),NA(),'Weekly Series'!E787)</f>
        <v>#N/A</v>
      </c>
      <c r="J787" s="190">
        <f>IF(ISERROR(A787),NA(),'Daily Series'!P791)</f>
        <v>1213</v>
      </c>
      <c r="K787" s="190">
        <f>IF(ISERROR(A787),NA(),'Daily Series'!Q791)</f>
        <v>449</v>
      </c>
      <c r="L787" s="190">
        <f>IF(ISERROR(A787),NA(),'Daily Series'!R791)</f>
        <v>350</v>
      </c>
      <c r="M787" s="193">
        <f t="shared" si="51"/>
        <v>924</v>
      </c>
      <c r="N787" s="193">
        <f t="shared" si="49"/>
        <v>339.14285714285717</v>
      </c>
      <c r="O787" s="193">
        <f t="shared" si="52"/>
        <v>288.85714285714283</v>
      </c>
    </row>
    <row r="788" spans="1:15" x14ac:dyDescent="0.2">
      <c r="A788" s="189">
        <f>IF('Daily Series'!B792=0,NA(),'Daily Series'!B792)</f>
        <v>45073</v>
      </c>
      <c r="B788" s="190">
        <f>IF(ISERROR(A788),NA(),'Daily Series'!E792)</f>
        <v>12157</v>
      </c>
      <c r="C788" s="193">
        <f t="shared" si="50"/>
        <v>12413.571428571429</v>
      </c>
      <c r="E788" s="189" t="e">
        <f>IF('Weekly Series'!B788=0,NA(),'Weekly Series'!B788)</f>
        <v>#N/A</v>
      </c>
      <c r="F788" s="193" t="e">
        <f>IF(ISERROR($E788),NA(),'Weekly Series'!C788)</f>
        <v>#N/A</v>
      </c>
      <c r="G788" s="193" t="e">
        <f>IF(ISERROR($E788),NA(),'Weekly Series'!D788)</f>
        <v>#N/A</v>
      </c>
      <c r="H788" s="193" t="e">
        <f>IF(ISERROR($E788),NA(),'Weekly Series'!E788)</f>
        <v>#N/A</v>
      </c>
      <c r="J788" s="190">
        <f>IF(ISERROR(A788),NA(),'Daily Series'!P792)</f>
        <v>781</v>
      </c>
      <c r="K788" s="190">
        <f>IF(ISERROR(A788),NA(),'Daily Series'!Q792)</f>
        <v>273</v>
      </c>
      <c r="L788" s="190">
        <f>IF(ISERROR(A788),NA(),'Daily Series'!R792)</f>
        <v>199</v>
      </c>
      <c r="M788" s="193">
        <f t="shared" si="51"/>
        <v>931.28571428571433</v>
      </c>
      <c r="N788" s="193">
        <f t="shared" si="49"/>
        <v>339.28571428571428</v>
      </c>
      <c r="O788" s="193">
        <f t="shared" si="52"/>
        <v>289.57142857142856</v>
      </c>
    </row>
    <row r="789" spans="1:15" x14ac:dyDescent="0.2">
      <c r="A789" s="189">
        <f>IF('Daily Series'!B793=0,NA(),'Daily Series'!B793)</f>
        <v>45074</v>
      </c>
      <c r="B789" s="190">
        <f>IF(ISERROR(A789),NA(),'Daily Series'!E793)</f>
        <v>12126</v>
      </c>
      <c r="C789" s="193">
        <f t="shared" si="50"/>
        <v>12373.285714285714</v>
      </c>
      <c r="E789" s="189" t="e">
        <f>IF('Weekly Series'!B789=0,NA(),'Weekly Series'!B789)</f>
        <v>#N/A</v>
      </c>
      <c r="F789" s="193" t="e">
        <f>IF(ISERROR($E789),NA(),'Weekly Series'!C789)</f>
        <v>#N/A</v>
      </c>
      <c r="G789" s="193" t="e">
        <f>IF(ISERROR($E789),NA(),'Weekly Series'!D789)</f>
        <v>#N/A</v>
      </c>
      <c r="H789" s="193" t="e">
        <f>IF(ISERROR($E789),NA(),'Weekly Series'!E789)</f>
        <v>#N/A</v>
      </c>
      <c r="J789" s="190">
        <f>IF(ISERROR(A789),NA(),'Daily Series'!P793)</f>
        <v>422</v>
      </c>
      <c r="K789" s="190">
        <f>IF(ISERROR(A789),NA(),'Daily Series'!Q793)</f>
        <v>175</v>
      </c>
      <c r="L789" s="190">
        <f>IF(ISERROR(A789),NA(),'Daily Series'!R793)</f>
        <v>88</v>
      </c>
      <c r="M789" s="193">
        <f t="shared" si="51"/>
        <v>931.57142857142856</v>
      </c>
      <c r="N789" s="193">
        <f t="shared" si="49"/>
        <v>341</v>
      </c>
      <c r="O789" s="193">
        <f t="shared" si="52"/>
        <v>287.71428571428572</v>
      </c>
    </row>
    <row r="790" spans="1:15" x14ac:dyDescent="0.2">
      <c r="A790" s="189">
        <f>IF('Daily Series'!B794=0,NA(),'Daily Series'!B794)</f>
        <v>45075</v>
      </c>
      <c r="B790" s="190">
        <f>IF(ISERROR(A790),NA(),'Daily Series'!E794)</f>
        <v>12171</v>
      </c>
      <c r="C790" s="193">
        <f t="shared" si="50"/>
        <v>12312.857142857143</v>
      </c>
      <c r="E790" s="189" t="e">
        <f>IF('Weekly Series'!B790=0,NA(),'Weekly Series'!B790)</f>
        <v>#N/A</v>
      </c>
      <c r="F790" s="193" t="e">
        <f>IF(ISERROR($E790),NA(),'Weekly Series'!C790)</f>
        <v>#N/A</v>
      </c>
      <c r="G790" s="193" t="e">
        <f>IF(ISERROR($E790),NA(),'Weekly Series'!D790)</f>
        <v>#N/A</v>
      </c>
      <c r="H790" s="193" t="e">
        <f>IF(ISERROR($E790),NA(),'Weekly Series'!E790)</f>
        <v>#N/A</v>
      </c>
      <c r="J790" s="190">
        <f>IF(ISERROR(A790),NA(),'Daily Series'!P794)</f>
        <v>450</v>
      </c>
      <c r="K790" s="190">
        <f>IF(ISERROR(A790),NA(),'Daily Series'!Q794)</f>
        <v>181</v>
      </c>
      <c r="L790" s="190">
        <f>IF(ISERROR(A790),NA(),'Daily Series'!R794)</f>
        <v>112</v>
      </c>
      <c r="M790" s="193">
        <f t="shared" si="51"/>
        <v>891</v>
      </c>
      <c r="N790" s="193">
        <f t="shared" si="49"/>
        <v>328.57142857142856</v>
      </c>
      <c r="O790" s="193">
        <f t="shared" si="52"/>
        <v>265</v>
      </c>
    </row>
    <row r="791" spans="1:15" x14ac:dyDescent="0.2">
      <c r="A791" s="189">
        <f>IF('Daily Series'!B795=0,NA(),'Daily Series'!B795)</f>
        <v>45076</v>
      </c>
      <c r="B791" s="190">
        <f>IF(ISERROR(A791),NA(),'Daily Series'!E795)</f>
        <v>12110</v>
      </c>
      <c r="C791" s="193">
        <f t="shared" si="50"/>
        <v>12280.571428571429</v>
      </c>
      <c r="E791" s="189" t="e">
        <f>IF('Weekly Series'!B791=0,NA(),'Weekly Series'!B791)</f>
        <v>#N/A</v>
      </c>
      <c r="F791" s="193" t="e">
        <f>IF(ISERROR($E791),NA(),'Weekly Series'!C791)</f>
        <v>#N/A</v>
      </c>
      <c r="G791" s="193" t="e">
        <f>IF(ISERROR($E791),NA(),'Weekly Series'!D791)</f>
        <v>#N/A</v>
      </c>
      <c r="H791" s="193" t="e">
        <f>IF(ISERROR($E791),NA(),'Weekly Series'!E791)</f>
        <v>#N/A</v>
      </c>
      <c r="J791" s="190">
        <f>IF(ISERROR(A791),NA(),'Daily Series'!P795)</f>
        <v>728</v>
      </c>
      <c r="K791" s="190">
        <f>IF(ISERROR(A791),NA(),'Daily Series'!Q795)</f>
        <v>282</v>
      </c>
      <c r="L791" s="190">
        <f>IF(ISERROR(A791),NA(),'Daily Series'!R795)</f>
        <v>243</v>
      </c>
      <c r="M791" s="193">
        <f t="shared" si="51"/>
        <v>843</v>
      </c>
      <c r="N791" s="193">
        <f t="shared" si="49"/>
        <v>314.71428571428572</v>
      </c>
      <c r="O791" s="193">
        <f t="shared" si="52"/>
        <v>249.57142857142858</v>
      </c>
    </row>
    <row r="792" spans="1:15" x14ac:dyDescent="0.2">
      <c r="A792" s="189">
        <f>IF('Daily Series'!B796=0,NA(),'Daily Series'!B796)</f>
        <v>45077</v>
      </c>
      <c r="B792" s="190">
        <f>IF(ISERROR(A792),NA(),'Daily Series'!E796)</f>
        <v>12363</v>
      </c>
      <c r="C792" s="193">
        <f t="shared" si="50"/>
        <v>12246.571428571429</v>
      </c>
      <c r="E792" s="189" t="e">
        <f>IF('Weekly Series'!B792=0,NA(),'Weekly Series'!B792)</f>
        <v>#N/A</v>
      </c>
      <c r="F792" s="193" t="e">
        <f>IF(ISERROR($E792),NA(),'Weekly Series'!C792)</f>
        <v>#N/A</v>
      </c>
      <c r="G792" s="193" t="e">
        <f>IF(ISERROR($E792),NA(),'Weekly Series'!D792)</f>
        <v>#N/A</v>
      </c>
      <c r="H792" s="193" t="e">
        <f>IF(ISERROR($E792),NA(),'Weekly Series'!E792)</f>
        <v>#N/A</v>
      </c>
      <c r="J792" s="190">
        <f>IF(ISERROR(A792),NA(),'Daily Series'!P796)</f>
        <v>1004</v>
      </c>
      <c r="K792" s="190">
        <f>IF(ISERROR(A792),NA(),'Daily Series'!Q796)</f>
        <v>399</v>
      </c>
      <c r="L792" s="190">
        <f>IF(ISERROR(A792),NA(),'Daily Series'!R796)</f>
        <v>350</v>
      </c>
      <c r="M792" s="193">
        <f t="shared" si="51"/>
        <v>821.71428571428567</v>
      </c>
      <c r="N792" s="193">
        <f t="shared" si="49"/>
        <v>314.57142857142856</v>
      </c>
      <c r="O792" s="193">
        <f t="shared" si="52"/>
        <v>245.42857142857142</v>
      </c>
    </row>
    <row r="793" spans="1:15" x14ac:dyDescent="0.2">
      <c r="A793" s="189">
        <f>IF('Daily Series'!B797=0,NA(),'Daily Series'!B797)</f>
        <v>45078</v>
      </c>
      <c r="B793" s="190">
        <f>IF(ISERROR(A793),NA(),'Daily Series'!E797)</f>
        <v>12458</v>
      </c>
      <c r="C793" s="193">
        <f t="shared" si="50"/>
        <v>12232.857142857143</v>
      </c>
      <c r="E793" s="189" t="e">
        <f>IF('Weekly Series'!B793=0,NA(),'Weekly Series'!B793)</f>
        <v>#N/A</v>
      </c>
      <c r="F793" s="193" t="e">
        <f>IF(ISERROR($E793),NA(),'Weekly Series'!C793)</f>
        <v>#N/A</v>
      </c>
      <c r="G793" s="193" t="e">
        <f>IF(ISERROR($E793),NA(),'Weekly Series'!D793)</f>
        <v>#N/A</v>
      </c>
      <c r="H793" s="193" t="e">
        <f>IF(ISERROR($E793),NA(),'Weekly Series'!E793)</f>
        <v>#N/A</v>
      </c>
      <c r="J793" s="190">
        <f>IF(ISERROR(A793),NA(),'Daily Series'!P797)</f>
        <v>1144</v>
      </c>
      <c r="K793" s="190">
        <f>IF(ISERROR(A793),NA(),'Daily Series'!Q797)</f>
        <v>424</v>
      </c>
      <c r="L793" s="190">
        <f>IF(ISERROR(A793),NA(),'Daily Series'!R797)</f>
        <v>399</v>
      </c>
      <c r="M793" s="193">
        <f t="shared" si="51"/>
        <v>820.28571428571433</v>
      </c>
      <c r="N793" s="193">
        <f t="shared" ref="N793:N856" si="53">AVERAGE(K787:K793)</f>
        <v>311.85714285714283</v>
      </c>
      <c r="O793" s="193">
        <f t="shared" si="52"/>
        <v>248.71428571428572</v>
      </c>
    </row>
    <row r="794" spans="1:15" x14ac:dyDescent="0.2">
      <c r="A794" s="189">
        <f>IF('Daily Series'!B798=0,NA(),'Daily Series'!B798)</f>
        <v>45079</v>
      </c>
      <c r="B794" s="190">
        <f>IF(ISERROR(A794),NA(),'Daily Series'!E798)</f>
        <v>12327</v>
      </c>
      <c r="C794" s="193">
        <f t="shared" si="50"/>
        <v>12244.571428571429</v>
      </c>
      <c r="E794" s="189" t="e">
        <f>IF('Weekly Series'!B794=0,NA(),'Weekly Series'!B794)</f>
        <v>#N/A</v>
      </c>
      <c r="F794" s="193" t="e">
        <f>IF(ISERROR($E794),NA(),'Weekly Series'!C794)</f>
        <v>#N/A</v>
      </c>
      <c r="G794" s="193" t="e">
        <f>IF(ISERROR($E794),NA(),'Weekly Series'!D794)</f>
        <v>#N/A</v>
      </c>
      <c r="H794" s="193" t="e">
        <f>IF(ISERROR($E794),NA(),'Weekly Series'!E794)</f>
        <v>#N/A</v>
      </c>
      <c r="J794" s="190">
        <f>IF(ISERROR(A794),NA(),'Daily Series'!P798)</f>
        <v>1167</v>
      </c>
      <c r="K794" s="190">
        <f>IF(ISERROR(A794),NA(),'Daily Series'!Q798)</f>
        <v>432</v>
      </c>
      <c r="L794" s="190">
        <f>IF(ISERROR(A794),NA(),'Daily Series'!R798)</f>
        <v>391</v>
      </c>
      <c r="M794" s="193">
        <f t="shared" si="51"/>
        <v>813.71428571428567</v>
      </c>
      <c r="N794" s="193">
        <f t="shared" si="53"/>
        <v>309.42857142857144</v>
      </c>
      <c r="O794" s="193">
        <f t="shared" si="52"/>
        <v>254.57142857142858</v>
      </c>
    </row>
    <row r="795" spans="1:15" x14ac:dyDescent="0.2">
      <c r="A795" s="189">
        <f>IF('Daily Series'!B799=0,NA(),'Daily Series'!B799)</f>
        <v>45080</v>
      </c>
      <c r="B795" s="190">
        <f>IF(ISERROR(A795),NA(),'Daily Series'!E799)</f>
        <v>12370</v>
      </c>
      <c r="C795" s="193">
        <f t="shared" si="50"/>
        <v>12275</v>
      </c>
      <c r="E795" s="189" t="e">
        <f>IF('Weekly Series'!B795=0,NA(),'Weekly Series'!B795)</f>
        <v>#N/A</v>
      </c>
      <c r="F795" s="193" t="e">
        <f>IF(ISERROR($E795),NA(),'Weekly Series'!C795)</f>
        <v>#N/A</v>
      </c>
      <c r="G795" s="193" t="e">
        <f>IF(ISERROR($E795),NA(),'Weekly Series'!D795)</f>
        <v>#N/A</v>
      </c>
      <c r="H795" s="193" t="e">
        <f>IF(ISERROR($E795),NA(),'Weekly Series'!E795)</f>
        <v>#N/A</v>
      </c>
      <c r="J795" s="190">
        <f>IF(ISERROR(A795),NA(),'Daily Series'!P799)</f>
        <v>731</v>
      </c>
      <c r="K795" s="190">
        <f>IF(ISERROR(A795),NA(),'Daily Series'!Q799)</f>
        <v>258</v>
      </c>
      <c r="L795" s="190">
        <f>IF(ISERROR(A795),NA(),'Daily Series'!R799)</f>
        <v>225</v>
      </c>
      <c r="M795" s="193">
        <f t="shared" si="51"/>
        <v>806.57142857142856</v>
      </c>
      <c r="N795" s="193">
        <f t="shared" si="53"/>
        <v>307.28571428571428</v>
      </c>
      <c r="O795" s="193">
        <f t="shared" si="52"/>
        <v>258.28571428571428</v>
      </c>
    </row>
    <row r="796" spans="1:15" x14ac:dyDescent="0.2">
      <c r="A796" s="189">
        <f>IF('Daily Series'!B800=0,NA(),'Daily Series'!B800)</f>
        <v>45081</v>
      </c>
      <c r="B796" s="190">
        <f>IF(ISERROR(A796),NA(),'Daily Series'!E800)</f>
        <v>12321</v>
      </c>
      <c r="C796" s="193">
        <f t="shared" si="50"/>
        <v>12302.857142857143</v>
      </c>
      <c r="E796" s="189" t="e">
        <f>IF('Weekly Series'!B796=0,NA(),'Weekly Series'!B796)</f>
        <v>#N/A</v>
      </c>
      <c r="F796" s="193" t="e">
        <f>IF(ISERROR($E796),NA(),'Weekly Series'!C796)</f>
        <v>#N/A</v>
      </c>
      <c r="G796" s="193" t="e">
        <f>IF(ISERROR($E796),NA(),'Weekly Series'!D796)</f>
        <v>#N/A</v>
      </c>
      <c r="H796" s="193" t="e">
        <f>IF(ISERROR($E796),NA(),'Weekly Series'!E796)</f>
        <v>#N/A</v>
      </c>
      <c r="J796" s="190">
        <f>IF(ISERROR(A796),NA(),'Daily Series'!P800)</f>
        <v>393</v>
      </c>
      <c r="K796" s="190">
        <f>IF(ISERROR(A796),NA(),'Daily Series'!Q800)</f>
        <v>166</v>
      </c>
      <c r="L796" s="190">
        <f>IF(ISERROR(A796),NA(),'Daily Series'!R800)</f>
        <v>90</v>
      </c>
      <c r="M796" s="193">
        <f t="shared" si="51"/>
        <v>802.42857142857144</v>
      </c>
      <c r="N796" s="193">
        <f t="shared" si="53"/>
        <v>306</v>
      </c>
      <c r="O796" s="193">
        <f t="shared" si="52"/>
        <v>258.57142857142856</v>
      </c>
    </row>
    <row r="797" spans="1:15" x14ac:dyDescent="0.2">
      <c r="A797" s="189">
        <f>IF('Daily Series'!B801=0,NA(),'Daily Series'!B801)</f>
        <v>45082</v>
      </c>
      <c r="B797" s="190">
        <f>IF(ISERROR(A797),NA(),'Daily Series'!E801)</f>
        <v>12540</v>
      </c>
      <c r="C797" s="193">
        <f t="shared" si="50"/>
        <v>12355.571428571429</v>
      </c>
      <c r="E797" s="189" t="e">
        <f>IF('Weekly Series'!B797=0,NA(),'Weekly Series'!B797)</f>
        <v>#N/A</v>
      </c>
      <c r="F797" s="193" t="e">
        <f>IF(ISERROR($E797),NA(),'Weekly Series'!C797)</f>
        <v>#N/A</v>
      </c>
      <c r="G797" s="193" t="e">
        <f>IF(ISERROR($E797),NA(),'Weekly Series'!D797)</f>
        <v>#N/A</v>
      </c>
      <c r="H797" s="193" t="e">
        <f>IF(ISERROR($E797),NA(),'Weekly Series'!E797)</f>
        <v>#N/A</v>
      </c>
      <c r="J797" s="190">
        <f>IF(ISERROR(A797),NA(),'Daily Series'!P801)</f>
        <v>756</v>
      </c>
      <c r="K797" s="190">
        <f>IF(ISERROR(A797),NA(),'Daily Series'!Q801)</f>
        <v>307</v>
      </c>
      <c r="L797" s="190">
        <f>IF(ISERROR(A797),NA(),'Daily Series'!R801)</f>
        <v>237</v>
      </c>
      <c r="M797" s="193">
        <f t="shared" si="51"/>
        <v>846.14285714285711</v>
      </c>
      <c r="N797" s="193">
        <f t="shared" si="53"/>
        <v>324</v>
      </c>
      <c r="O797" s="193">
        <f t="shared" si="52"/>
        <v>276.42857142857144</v>
      </c>
    </row>
    <row r="798" spans="1:15" x14ac:dyDescent="0.2">
      <c r="A798" s="189">
        <f>IF('Daily Series'!B802=0,NA(),'Daily Series'!B802)</f>
        <v>45083</v>
      </c>
      <c r="B798" s="190">
        <f>IF(ISERROR(A798),NA(),'Daily Series'!E802)</f>
        <v>12361</v>
      </c>
      <c r="C798" s="193">
        <f t="shared" si="50"/>
        <v>12391.428571428571</v>
      </c>
      <c r="E798" s="189" t="e">
        <f>IF('Weekly Series'!B798=0,NA(),'Weekly Series'!B798)</f>
        <v>#N/A</v>
      </c>
      <c r="F798" s="193" t="e">
        <f>IF(ISERROR($E798),NA(),'Weekly Series'!C798)</f>
        <v>#N/A</v>
      </c>
      <c r="G798" s="193" t="e">
        <f>IF(ISERROR($E798),NA(),'Weekly Series'!D798)</f>
        <v>#N/A</v>
      </c>
      <c r="H798" s="193" t="e">
        <f>IF(ISERROR($E798),NA(),'Weekly Series'!E798)</f>
        <v>#N/A</v>
      </c>
      <c r="J798" s="190">
        <f>IF(ISERROR(A798),NA(),'Daily Series'!P802)</f>
        <v>1037</v>
      </c>
      <c r="K798" s="190">
        <f>IF(ISERROR(A798),NA(),'Daily Series'!Q802)</f>
        <v>340</v>
      </c>
      <c r="L798" s="190">
        <f>IF(ISERROR(A798),NA(),'Daily Series'!R802)</f>
        <v>345</v>
      </c>
      <c r="M798" s="193">
        <f t="shared" si="51"/>
        <v>890.28571428571433</v>
      </c>
      <c r="N798" s="193">
        <f t="shared" si="53"/>
        <v>332.28571428571428</v>
      </c>
      <c r="O798" s="193">
        <f t="shared" si="52"/>
        <v>291</v>
      </c>
    </row>
    <row r="799" spans="1:15" x14ac:dyDescent="0.2">
      <c r="A799" s="189">
        <f>IF('Daily Series'!B803=0,NA(),'Daily Series'!B803)</f>
        <v>45084</v>
      </c>
      <c r="B799" s="190">
        <f>IF(ISERROR(A799),NA(),'Daily Series'!E803)</f>
        <v>12545</v>
      </c>
      <c r="C799" s="193">
        <f t="shared" si="50"/>
        <v>12417.428571428571</v>
      </c>
      <c r="E799" s="189" t="e">
        <f>IF('Weekly Series'!B799=0,NA(),'Weekly Series'!B799)</f>
        <v>#N/A</v>
      </c>
      <c r="F799" s="193" t="e">
        <f>IF(ISERROR($E799),NA(),'Weekly Series'!C799)</f>
        <v>#N/A</v>
      </c>
      <c r="G799" s="193" t="e">
        <f>IF(ISERROR($E799),NA(),'Weekly Series'!D799)</f>
        <v>#N/A</v>
      </c>
      <c r="H799" s="193" t="e">
        <f>IF(ISERROR($E799),NA(),'Weekly Series'!E799)</f>
        <v>#N/A</v>
      </c>
      <c r="J799" s="190">
        <f>IF(ISERROR(A799),NA(),'Daily Series'!P803)</f>
        <v>1108</v>
      </c>
      <c r="K799" s="190">
        <f>IF(ISERROR(A799),NA(),'Daily Series'!Q803)</f>
        <v>409</v>
      </c>
      <c r="L799" s="190">
        <f>IF(ISERROR(A799),NA(),'Daily Series'!R803)</f>
        <v>347</v>
      </c>
      <c r="M799" s="193">
        <f t="shared" si="51"/>
        <v>905.14285714285711</v>
      </c>
      <c r="N799" s="193">
        <f t="shared" si="53"/>
        <v>333.71428571428572</v>
      </c>
      <c r="O799" s="193">
        <f t="shared" si="52"/>
        <v>290.57142857142856</v>
      </c>
    </row>
    <row r="800" spans="1:15" x14ac:dyDescent="0.2">
      <c r="A800" s="189">
        <f>IF('Daily Series'!B804=0,NA(),'Daily Series'!B804)</f>
        <v>45085</v>
      </c>
      <c r="B800" s="190">
        <f>IF(ISERROR(A800),NA(),'Daily Series'!E804)</f>
        <v>12445</v>
      </c>
      <c r="C800" s="193">
        <f t="shared" si="50"/>
        <v>12415.571428571429</v>
      </c>
      <c r="E800" s="189" t="e">
        <f>IF('Weekly Series'!B800=0,NA(),'Weekly Series'!B800)</f>
        <v>#N/A</v>
      </c>
      <c r="F800" s="193" t="e">
        <f>IF(ISERROR($E800),NA(),'Weekly Series'!C800)</f>
        <v>#N/A</v>
      </c>
      <c r="G800" s="193" t="e">
        <f>IF(ISERROR($E800),NA(),'Weekly Series'!D800)</f>
        <v>#N/A</v>
      </c>
      <c r="H800" s="193" t="e">
        <f>IF(ISERROR($E800),NA(),'Weekly Series'!E800)</f>
        <v>#N/A</v>
      </c>
      <c r="J800" s="190">
        <f>IF(ISERROR(A800),NA(),'Daily Series'!P804)</f>
        <v>1179</v>
      </c>
      <c r="K800" s="190">
        <f>IF(ISERROR(A800),NA(),'Daily Series'!Q804)</f>
        <v>410</v>
      </c>
      <c r="L800" s="190">
        <f>IF(ISERROR(A800),NA(),'Daily Series'!R804)</f>
        <v>372</v>
      </c>
      <c r="M800" s="193">
        <f t="shared" si="51"/>
        <v>910.14285714285711</v>
      </c>
      <c r="N800" s="193">
        <f t="shared" si="53"/>
        <v>331.71428571428572</v>
      </c>
      <c r="O800" s="193">
        <f t="shared" si="52"/>
        <v>286.71428571428572</v>
      </c>
    </row>
    <row r="801" spans="1:15" x14ac:dyDescent="0.2">
      <c r="A801" s="189">
        <f>IF('Daily Series'!B805=0,NA(),'Daily Series'!B805)</f>
        <v>45086</v>
      </c>
      <c r="B801" s="190">
        <f>IF(ISERROR(A801),NA(),'Daily Series'!E805)</f>
        <v>12160</v>
      </c>
      <c r="C801" s="193">
        <f t="shared" si="50"/>
        <v>12391.714285714286</v>
      </c>
      <c r="E801" s="189" t="e">
        <f>IF('Weekly Series'!B801=0,NA(),'Weekly Series'!B801)</f>
        <v>#N/A</v>
      </c>
      <c r="F801" s="193" t="e">
        <f>IF(ISERROR($E801),NA(),'Weekly Series'!C801)</f>
        <v>#N/A</v>
      </c>
      <c r="G801" s="193" t="e">
        <f>IF(ISERROR($E801),NA(),'Weekly Series'!D801)</f>
        <v>#N/A</v>
      </c>
      <c r="H801" s="193" t="e">
        <f>IF(ISERROR($E801),NA(),'Weekly Series'!E801)</f>
        <v>#N/A</v>
      </c>
      <c r="J801" s="190">
        <f>IF(ISERROR(A801),NA(),'Daily Series'!P805)</f>
        <v>1148</v>
      </c>
      <c r="K801" s="190">
        <f>IF(ISERROR(A801),NA(),'Daily Series'!Q805)</f>
        <v>458</v>
      </c>
      <c r="L801" s="190">
        <f>IF(ISERROR(A801),NA(),'Daily Series'!R805)</f>
        <v>377</v>
      </c>
      <c r="M801" s="193">
        <f t="shared" si="51"/>
        <v>907.42857142857144</v>
      </c>
      <c r="N801" s="193">
        <f t="shared" si="53"/>
        <v>335.42857142857144</v>
      </c>
      <c r="O801" s="193">
        <f t="shared" si="52"/>
        <v>284.71428571428572</v>
      </c>
    </row>
    <row r="802" spans="1:15" x14ac:dyDescent="0.2">
      <c r="A802" s="189">
        <f>IF('Daily Series'!B806=0,NA(),'Daily Series'!B806)</f>
        <v>45087</v>
      </c>
      <c r="B802" s="190">
        <f>IF(ISERROR(A802),NA(),'Daily Series'!E806)</f>
        <v>12427</v>
      </c>
      <c r="C802" s="193">
        <f t="shared" si="50"/>
        <v>12399.857142857143</v>
      </c>
      <c r="E802" s="189" t="e">
        <f>IF('Weekly Series'!B802=0,NA(),'Weekly Series'!B802)</f>
        <v>#N/A</v>
      </c>
      <c r="F802" s="193" t="e">
        <f>IF(ISERROR($E802),NA(),'Weekly Series'!C802)</f>
        <v>#N/A</v>
      </c>
      <c r="G802" s="193" t="e">
        <f>IF(ISERROR($E802),NA(),'Weekly Series'!D802)</f>
        <v>#N/A</v>
      </c>
      <c r="H802" s="193" t="e">
        <f>IF(ISERROR($E802),NA(),'Weekly Series'!E802)</f>
        <v>#N/A</v>
      </c>
      <c r="J802" s="190">
        <f>IF(ISERROR(A802),NA(),'Daily Series'!P806)</f>
        <v>683</v>
      </c>
      <c r="K802" s="190">
        <f>IF(ISERROR(A802),NA(),'Daily Series'!Q806)</f>
        <v>275</v>
      </c>
      <c r="L802" s="190">
        <f>IF(ISERROR(A802),NA(),'Daily Series'!R806)</f>
        <v>195</v>
      </c>
      <c r="M802" s="193">
        <f t="shared" si="51"/>
        <v>900.57142857142856</v>
      </c>
      <c r="N802" s="193">
        <f t="shared" si="53"/>
        <v>337.85714285714283</v>
      </c>
      <c r="O802" s="193">
        <f t="shared" si="52"/>
        <v>280.42857142857144</v>
      </c>
    </row>
    <row r="803" spans="1:15" x14ac:dyDescent="0.2">
      <c r="A803" s="189">
        <f>IF('Daily Series'!B807=0,NA(),'Daily Series'!B807)</f>
        <v>45088</v>
      </c>
      <c r="B803" s="190">
        <f>IF(ISERROR(A803),NA(),'Daily Series'!E807)</f>
        <v>12427</v>
      </c>
      <c r="C803" s="193">
        <f t="shared" si="50"/>
        <v>12415</v>
      </c>
      <c r="E803" s="189" t="e">
        <f>IF('Weekly Series'!B803=0,NA(),'Weekly Series'!B803)</f>
        <v>#N/A</v>
      </c>
      <c r="F803" s="193" t="e">
        <f>IF(ISERROR($E803),NA(),'Weekly Series'!C803)</f>
        <v>#N/A</v>
      </c>
      <c r="G803" s="193" t="e">
        <f>IF(ISERROR($E803),NA(),'Weekly Series'!D803)</f>
        <v>#N/A</v>
      </c>
      <c r="H803" s="193" t="e">
        <f>IF(ISERROR($E803),NA(),'Weekly Series'!E803)</f>
        <v>#N/A</v>
      </c>
      <c r="J803" s="190">
        <f>IF(ISERROR(A803),NA(),'Daily Series'!P807)</f>
        <v>417</v>
      </c>
      <c r="K803" s="190">
        <f>IF(ISERROR(A803),NA(),'Daily Series'!Q807)</f>
        <v>180</v>
      </c>
      <c r="L803" s="190">
        <f>IF(ISERROR(A803),NA(),'Daily Series'!R807)</f>
        <v>88</v>
      </c>
      <c r="M803" s="193">
        <f t="shared" si="51"/>
        <v>904</v>
      </c>
      <c r="N803" s="193">
        <f t="shared" si="53"/>
        <v>339.85714285714283</v>
      </c>
      <c r="O803" s="193">
        <f t="shared" si="52"/>
        <v>280.14285714285717</v>
      </c>
    </row>
    <row r="804" spans="1:15" x14ac:dyDescent="0.2">
      <c r="A804" s="189">
        <f>IF('Daily Series'!B808=0,NA(),'Daily Series'!B808)</f>
        <v>45089</v>
      </c>
      <c r="B804" s="190">
        <f>IF(ISERROR(A804),NA(),'Daily Series'!E808)</f>
        <v>12423</v>
      </c>
      <c r="C804" s="193">
        <f t="shared" si="50"/>
        <v>12398.285714285714</v>
      </c>
      <c r="E804" s="189" t="e">
        <f>IF('Weekly Series'!B804=0,NA(),'Weekly Series'!B804)</f>
        <v>#N/A</v>
      </c>
      <c r="F804" s="193" t="e">
        <f>IF(ISERROR($E804),NA(),'Weekly Series'!C804)</f>
        <v>#N/A</v>
      </c>
      <c r="G804" s="193" t="e">
        <f>IF(ISERROR($E804),NA(),'Weekly Series'!D804)</f>
        <v>#N/A</v>
      </c>
      <c r="H804" s="193" t="e">
        <f>IF(ISERROR($E804),NA(),'Weekly Series'!E804)</f>
        <v>#N/A</v>
      </c>
      <c r="J804" s="190">
        <f>IF(ISERROR(A804),NA(),'Daily Series'!P808)</f>
        <v>702</v>
      </c>
      <c r="K804" s="190">
        <f>IF(ISERROR(A804),NA(),'Daily Series'!Q808)</f>
        <v>305</v>
      </c>
      <c r="L804" s="190">
        <f>IF(ISERROR(A804),NA(),'Daily Series'!R808)</f>
        <v>264</v>
      </c>
      <c r="M804" s="193">
        <f t="shared" si="51"/>
        <v>896.28571428571433</v>
      </c>
      <c r="N804" s="193">
        <f t="shared" si="53"/>
        <v>339.57142857142856</v>
      </c>
      <c r="O804" s="193">
        <f t="shared" si="52"/>
        <v>284</v>
      </c>
    </row>
    <row r="805" spans="1:15" x14ac:dyDescent="0.2">
      <c r="A805" s="189">
        <f>IF('Daily Series'!B809=0,NA(),'Daily Series'!B809)</f>
        <v>45090</v>
      </c>
      <c r="B805" s="190">
        <f>IF(ISERROR(A805),NA(),'Daily Series'!E809)</f>
        <v>12438</v>
      </c>
      <c r="C805" s="193">
        <f t="shared" si="50"/>
        <v>12409.285714285714</v>
      </c>
      <c r="E805" s="189" t="e">
        <f>IF('Weekly Series'!B805=0,NA(),'Weekly Series'!B805)</f>
        <v>#N/A</v>
      </c>
      <c r="F805" s="193" t="e">
        <f>IF(ISERROR($E805),NA(),'Weekly Series'!C805)</f>
        <v>#N/A</v>
      </c>
      <c r="G805" s="193" t="e">
        <f>IF(ISERROR($E805),NA(),'Weekly Series'!D805)</f>
        <v>#N/A</v>
      </c>
      <c r="H805" s="193" t="e">
        <f>IF(ISERROR($E805),NA(),'Weekly Series'!E805)</f>
        <v>#N/A</v>
      </c>
      <c r="J805" s="190">
        <f>IF(ISERROR(A805),NA(),'Daily Series'!P809)</f>
        <v>1057</v>
      </c>
      <c r="K805" s="190">
        <f>IF(ISERROR(A805),NA(),'Daily Series'!Q809)</f>
        <v>399</v>
      </c>
      <c r="L805" s="190">
        <f>IF(ISERROR(A805),NA(),'Daily Series'!R809)</f>
        <v>377</v>
      </c>
      <c r="M805" s="193">
        <f t="shared" si="51"/>
        <v>899.14285714285711</v>
      </c>
      <c r="N805" s="193">
        <f t="shared" si="53"/>
        <v>348</v>
      </c>
      <c r="O805" s="193">
        <f t="shared" si="52"/>
        <v>288.57142857142856</v>
      </c>
    </row>
    <row r="806" spans="1:15" x14ac:dyDescent="0.2">
      <c r="A806" s="189">
        <f>IF('Daily Series'!B810=0,NA(),'Daily Series'!B810)</f>
        <v>45091</v>
      </c>
      <c r="B806" s="190">
        <f>IF(ISERROR(A806),NA(),'Daily Series'!E810)</f>
        <v>12375</v>
      </c>
      <c r="C806" s="193">
        <f t="shared" si="50"/>
        <v>12385</v>
      </c>
      <c r="E806" s="189" t="e">
        <f>IF('Weekly Series'!B806=0,NA(),'Weekly Series'!B806)</f>
        <v>#N/A</v>
      </c>
      <c r="F806" s="193" t="e">
        <f>IF(ISERROR($E806),NA(),'Weekly Series'!C806)</f>
        <v>#N/A</v>
      </c>
      <c r="G806" s="193" t="e">
        <f>IF(ISERROR($E806),NA(),'Weekly Series'!D806)</f>
        <v>#N/A</v>
      </c>
      <c r="H806" s="193" t="e">
        <f>IF(ISERROR($E806),NA(),'Weekly Series'!E806)</f>
        <v>#N/A</v>
      </c>
      <c r="J806" s="190">
        <f>IF(ISERROR(A806),NA(),'Daily Series'!P810)</f>
        <v>1120</v>
      </c>
      <c r="K806" s="190">
        <f>IF(ISERROR(A806),NA(),'Daily Series'!Q810)</f>
        <v>405</v>
      </c>
      <c r="L806" s="190">
        <f>IF(ISERROR(A806),NA(),'Daily Series'!R810)</f>
        <v>380</v>
      </c>
      <c r="M806" s="193">
        <f t="shared" si="51"/>
        <v>900.85714285714289</v>
      </c>
      <c r="N806" s="193">
        <f t="shared" si="53"/>
        <v>347.42857142857144</v>
      </c>
      <c r="O806" s="193">
        <f t="shared" si="52"/>
        <v>293.28571428571428</v>
      </c>
    </row>
    <row r="807" spans="1:15" x14ac:dyDescent="0.2">
      <c r="A807" s="189">
        <f>IF('Daily Series'!B811=0,NA(),'Daily Series'!B811)</f>
        <v>45092</v>
      </c>
      <c r="B807" s="190">
        <f>IF(ISERROR(A807),NA(),'Daily Series'!E811)</f>
        <v>12527</v>
      </c>
      <c r="C807" s="193">
        <f t="shared" si="50"/>
        <v>12396.714285714286</v>
      </c>
      <c r="E807" s="189" t="e">
        <f>IF('Weekly Series'!B807=0,NA(),'Weekly Series'!B807)</f>
        <v>#N/A</v>
      </c>
      <c r="F807" s="193" t="e">
        <f>IF(ISERROR($E807),NA(),'Weekly Series'!C807)</f>
        <v>#N/A</v>
      </c>
      <c r="G807" s="193" t="e">
        <f>IF(ISERROR($E807),NA(),'Weekly Series'!D807)</f>
        <v>#N/A</v>
      </c>
      <c r="H807" s="193" t="e">
        <f>IF(ISERROR($E807),NA(),'Weekly Series'!E807)</f>
        <v>#N/A</v>
      </c>
      <c r="J807" s="190">
        <f>IF(ISERROR(A807),NA(),'Daily Series'!P811)</f>
        <v>1064</v>
      </c>
      <c r="K807" s="190">
        <f>IF(ISERROR(A807),NA(),'Daily Series'!Q811)</f>
        <v>447</v>
      </c>
      <c r="L807" s="190">
        <f>IF(ISERROR(A807),NA(),'Daily Series'!R811)</f>
        <v>407</v>
      </c>
      <c r="M807" s="193">
        <f t="shared" si="51"/>
        <v>884.42857142857144</v>
      </c>
      <c r="N807" s="193">
        <f t="shared" si="53"/>
        <v>352.71428571428572</v>
      </c>
      <c r="O807" s="193">
        <f t="shared" si="52"/>
        <v>298.28571428571428</v>
      </c>
    </row>
    <row r="808" spans="1:15" x14ac:dyDescent="0.2">
      <c r="A808" s="189">
        <f>IF('Daily Series'!B812=0,NA(),'Daily Series'!B812)</f>
        <v>45093</v>
      </c>
      <c r="B808" s="190">
        <f>IF(ISERROR(A808),NA(),'Daily Series'!E812)</f>
        <v>12086</v>
      </c>
      <c r="C808" s="193">
        <f t="shared" si="50"/>
        <v>12386.142857142857</v>
      </c>
      <c r="E808" s="189" t="e">
        <f>IF('Weekly Series'!B808=0,NA(),'Weekly Series'!B808)</f>
        <v>#N/A</v>
      </c>
      <c r="F808" s="193" t="e">
        <f>IF(ISERROR($E808),NA(),'Weekly Series'!C808)</f>
        <v>#N/A</v>
      </c>
      <c r="G808" s="193" t="e">
        <f>IF(ISERROR($E808),NA(),'Weekly Series'!D808)</f>
        <v>#N/A</v>
      </c>
      <c r="H808" s="193" t="e">
        <f>IF(ISERROR($E808),NA(),'Weekly Series'!E808)</f>
        <v>#N/A</v>
      </c>
      <c r="J808" s="190">
        <f>IF(ISERROR(A808),NA(),'Daily Series'!P812)</f>
        <v>1074</v>
      </c>
      <c r="K808" s="190">
        <f>IF(ISERROR(A808),NA(),'Daily Series'!Q812)</f>
        <v>417</v>
      </c>
      <c r="L808" s="190">
        <f>IF(ISERROR(A808),NA(),'Daily Series'!R812)</f>
        <v>379</v>
      </c>
      <c r="M808" s="193">
        <f t="shared" si="51"/>
        <v>873.85714285714289</v>
      </c>
      <c r="N808" s="193">
        <f t="shared" si="53"/>
        <v>346.85714285714283</v>
      </c>
      <c r="O808" s="193">
        <f t="shared" si="52"/>
        <v>298.57142857142856</v>
      </c>
    </row>
    <row r="809" spans="1:15" x14ac:dyDescent="0.2">
      <c r="A809" s="189">
        <f>IF('Daily Series'!B813=0,NA(),'Daily Series'!B813)</f>
        <v>45094</v>
      </c>
      <c r="B809" s="190">
        <f>IF(ISERROR(A809),NA(),'Daily Series'!E813)</f>
        <v>12296</v>
      </c>
      <c r="C809" s="193">
        <f t="shared" si="50"/>
        <v>12367.428571428571</v>
      </c>
      <c r="E809" s="189" t="e">
        <f>IF('Weekly Series'!B809=0,NA(),'Weekly Series'!B809)</f>
        <v>#N/A</v>
      </c>
      <c r="F809" s="193" t="e">
        <f>IF(ISERROR($E809),NA(),'Weekly Series'!C809)</f>
        <v>#N/A</v>
      </c>
      <c r="G809" s="193" t="e">
        <f>IF(ISERROR($E809),NA(),'Weekly Series'!D809)</f>
        <v>#N/A</v>
      </c>
      <c r="H809" s="193" t="e">
        <f>IF(ISERROR($E809),NA(),'Weekly Series'!E809)</f>
        <v>#N/A</v>
      </c>
      <c r="J809" s="190">
        <f>IF(ISERROR(A809),NA(),'Daily Series'!P813)</f>
        <v>661</v>
      </c>
      <c r="K809" s="190">
        <f>IF(ISERROR(A809),NA(),'Daily Series'!Q813)</f>
        <v>238</v>
      </c>
      <c r="L809" s="190">
        <f>IF(ISERROR(A809),NA(),'Daily Series'!R813)</f>
        <v>205</v>
      </c>
      <c r="M809" s="193">
        <f t="shared" si="51"/>
        <v>870.71428571428567</v>
      </c>
      <c r="N809" s="193">
        <f t="shared" si="53"/>
        <v>341.57142857142856</v>
      </c>
      <c r="O809" s="193">
        <f t="shared" si="52"/>
        <v>300</v>
      </c>
    </row>
    <row r="810" spans="1:15" x14ac:dyDescent="0.2">
      <c r="A810" s="189">
        <f>IF('Daily Series'!B814=0,NA(),'Daily Series'!B814)</f>
        <v>45095</v>
      </c>
      <c r="B810" s="190">
        <f>IF(ISERROR(A810),NA(),'Daily Series'!E814)</f>
        <v>12202</v>
      </c>
      <c r="C810" s="193">
        <f t="shared" si="50"/>
        <v>12335.285714285714</v>
      </c>
      <c r="E810" s="189" t="e">
        <f>IF('Weekly Series'!B810=0,NA(),'Weekly Series'!B810)</f>
        <v>#N/A</v>
      </c>
      <c r="F810" s="193" t="e">
        <f>IF(ISERROR($E810),NA(),'Weekly Series'!C810)</f>
        <v>#N/A</v>
      </c>
      <c r="G810" s="193" t="e">
        <f>IF(ISERROR($E810),NA(),'Weekly Series'!D810)</f>
        <v>#N/A</v>
      </c>
      <c r="H810" s="193" t="e">
        <f>IF(ISERROR($E810),NA(),'Weekly Series'!E810)</f>
        <v>#N/A</v>
      </c>
      <c r="J810" s="190">
        <f>IF(ISERROR(A810),NA(),'Daily Series'!P814)</f>
        <v>368</v>
      </c>
      <c r="K810" s="190">
        <f>IF(ISERROR(A810),NA(),'Daily Series'!Q814)</f>
        <v>168</v>
      </c>
      <c r="L810" s="190">
        <f>IF(ISERROR(A810),NA(),'Daily Series'!R814)</f>
        <v>100</v>
      </c>
      <c r="M810" s="193">
        <f t="shared" si="51"/>
        <v>863.71428571428567</v>
      </c>
      <c r="N810" s="193">
        <f t="shared" si="53"/>
        <v>339.85714285714283</v>
      </c>
      <c r="O810" s="193">
        <f t="shared" si="52"/>
        <v>301.71428571428572</v>
      </c>
    </row>
    <row r="811" spans="1:15" x14ac:dyDescent="0.2">
      <c r="A811" s="189">
        <f>IF('Daily Series'!B815=0,NA(),'Daily Series'!B815)</f>
        <v>45096</v>
      </c>
      <c r="B811" s="190">
        <f>IF(ISERROR(A811),NA(),'Daily Series'!E815)</f>
        <v>12385</v>
      </c>
      <c r="C811" s="193">
        <f t="shared" si="50"/>
        <v>12329.857142857143</v>
      </c>
      <c r="E811" s="189" t="e">
        <f>IF('Weekly Series'!B811=0,NA(),'Weekly Series'!B811)</f>
        <v>#N/A</v>
      </c>
      <c r="F811" s="193" t="e">
        <f>IF(ISERROR($E811),NA(),'Weekly Series'!C811)</f>
        <v>#N/A</v>
      </c>
      <c r="G811" s="193" t="e">
        <f>IF(ISERROR($E811),NA(),'Weekly Series'!D811)</f>
        <v>#N/A</v>
      </c>
      <c r="H811" s="193" t="e">
        <f>IF(ISERROR($E811),NA(),'Weekly Series'!E811)</f>
        <v>#N/A</v>
      </c>
      <c r="J811" s="190">
        <f>IF(ISERROR(A811),NA(),'Daily Series'!P815)</f>
        <v>736</v>
      </c>
      <c r="K811" s="190">
        <f>IF(ISERROR(A811),NA(),'Daily Series'!Q815)</f>
        <v>310</v>
      </c>
      <c r="L811" s="190">
        <f>IF(ISERROR(A811),NA(),'Daily Series'!R815)</f>
        <v>248</v>
      </c>
      <c r="M811" s="193">
        <f t="shared" si="51"/>
        <v>868.57142857142856</v>
      </c>
      <c r="N811" s="193">
        <f t="shared" si="53"/>
        <v>340.57142857142856</v>
      </c>
      <c r="O811" s="193">
        <f t="shared" si="52"/>
        <v>299.42857142857144</v>
      </c>
    </row>
    <row r="812" spans="1:15" x14ac:dyDescent="0.2">
      <c r="A812" s="189">
        <f>IF('Daily Series'!B816=0,NA(),'Daily Series'!B816)</f>
        <v>45097</v>
      </c>
      <c r="B812" s="190">
        <f>IF(ISERROR(A812),NA(),'Daily Series'!E816)</f>
        <v>12416</v>
      </c>
      <c r="C812" s="193">
        <f t="shared" si="50"/>
        <v>12326.714285714286</v>
      </c>
      <c r="E812" s="189" t="e">
        <f>IF('Weekly Series'!B812=0,NA(),'Weekly Series'!B812)</f>
        <v>#N/A</v>
      </c>
      <c r="F812" s="193" t="e">
        <f>IF(ISERROR($E812),NA(),'Weekly Series'!C812)</f>
        <v>#N/A</v>
      </c>
      <c r="G812" s="193" t="e">
        <f>IF(ISERROR($E812),NA(),'Weekly Series'!D812)</f>
        <v>#N/A</v>
      </c>
      <c r="H812" s="193" t="e">
        <f>IF(ISERROR($E812),NA(),'Weekly Series'!E812)</f>
        <v>#N/A</v>
      </c>
      <c r="J812" s="190">
        <f>IF(ISERROR(A812),NA(),'Daily Series'!P816)</f>
        <v>1039</v>
      </c>
      <c r="K812" s="190">
        <f>IF(ISERROR(A812),NA(),'Daily Series'!Q816)</f>
        <v>378</v>
      </c>
      <c r="L812" s="190">
        <f>IF(ISERROR(A812),NA(),'Daily Series'!R816)</f>
        <v>349</v>
      </c>
      <c r="M812" s="193">
        <f t="shared" si="51"/>
        <v>866</v>
      </c>
      <c r="N812" s="193">
        <f t="shared" si="53"/>
        <v>337.57142857142856</v>
      </c>
      <c r="O812" s="193">
        <f t="shared" si="52"/>
        <v>295.42857142857144</v>
      </c>
    </row>
    <row r="813" spans="1:15" x14ac:dyDescent="0.2">
      <c r="A813" s="189">
        <f>IF('Daily Series'!B817=0,NA(),'Daily Series'!B817)</f>
        <v>45098</v>
      </c>
      <c r="B813" s="190">
        <f>IF(ISERROR(A813),NA(),'Daily Series'!E817)</f>
        <v>12394</v>
      </c>
      <c r="C813" s="193">
        <f t="shared" si="50"/>
        <v>12329.428571428571</v>
      </c>
      <c r="E813" s="189" t="e">
        <f>IF('Weekly Series'!B813=0,NA(),'Weekly Series'!B813)</f>
        <v>#N/A</v>
      </c>
      <c r="F813" s="193" t="e">
        <f>IF(ISERROR($E813),NA(),'Weekly Series'!C813)</f>
        <v>#N/A</v>
      </c>
      <c r="G813" s="193" t="e">
        <f>IF(ISERROR($E813),NA(),'Weekly Series'!D813)</f>
        <v>#N/A</v>
      </c>
      <c r="H813" s="193" t="e">
        <f>IF(ISERROR($E813),NA(),'Weekly Series'!E813)</f>
        <v>#N/A</v>
      </c>
      <c r="J813" s="190">
        <f>IF(ISERROR(A813),NA(),'Daily Series'!P817)</f>
        <v>1216</v>
      </c>
      <c r="K813" s="190">
        <f>IF(ISERROR(A813),NA(),'Daily Series'!Q817)</f>
        <v>403</v>
      </c>
      <c r="L813" s="190">
        <f>IF(ISERROR(A813),NA(),'Daily Series'!R817)</f>
        <v>358</v>
      </c>
      <c r="M813" s="193">
        <f t="shared" si="51"/>
        <v>879.71428571428567</v>
      </c>
      <c r="N813" s="193">
        <f t="shared" si="53"/>
        <v>337.28571428571428</v>
      </c>
      <c r="O813" s="193">
        <f t="shared" si="52"/>
        <v>292.28571428571428</v>
      </c>
    </row>
    <row r="814" spans="1:15" x14ac:dyDescent="0.2">
      <c r="A814" s="189">
        <f>IF('Daily Series'!B818=0,NA(),'Daily Series'!B818)</f>
        <v>45099</v>
      </c>
      <c r="B814" s="190">
        <f>IF(ISERROR(A814),NA(),'Daily Series'!E818)</f>
        <v>12305</v>
      </c>
      <c r="C814" s="193">
        <f t="shared" si="50"/>
        <v>12297.714285714286</v>
      </c>
      <c r="E814" s="189" t="e">
        <f>IF('Weekly Series'!B814=0,NA(),'Weekly Series'!B814)</f>
        <v>#N/A</v>
      </c>
      <c r="F814" s="193" t="e">
        <f>IF(ISERROR($E814),NA(),'Weekly Series'!C814)</f>
        <v>#N/A</v>
      </c>
      <c r="G814" s="193" t="e">
        <f>IF(ISERROR($E814),NA(),'Weekly Series'!D814)</f>
        <v>#N/A</v>
      </c>
      <c r="H814" s="193" t="e">
        <f>IF(ISERROR($E814),NA(),'Weekly Series'!E814)</f>
        <v>#N/A</v>
      </c>
      <c r="J814" s="190">
        <f>IF(ISERROR(A814),NA(),'Daily Series'!P818)</f>
        <v>1073</v>
      </c>
      <c r="K814" s="190">
        <f>IF(ISERROR(A814),NA(),'Daily Series'!Q818)</f>
        <v>405</v>
      </c>
      <c r="L814" s="190">
        <f>IF(ISERROR(A814),NA(),'Daily Series'!R818)</f>
        <v>377</v>
      </c>
      <c r="M814" s="193">
        <f t="shared" si="51"/>
        <v>881</v>
      </c>
      <c r="N814" s="193">
        <f t="shared" si="53"/>
        <v>331.28571428571428</v>
      </c>
      <c r="O814" s="193">
        <f t="shared" si="52"/>
        <v>288</v>
      </c>
    </row>
    <row r="815" spans="1:15" x14ac:dyDescent="0.2">
      <c r="A815" s="189">
        <f>IF('Daily Series'!B819=0,NA(),'Daily Series'!B819)</f>
        <v>45100</v>
      </c>
      <c r="B815" s="190">
        <f>IF(ISERROR(A815),NA(),'Daily Series'!E819)</f>
        <v>12393</v>
      </c>
      <c r="C815" s="193">
        <f t="shared" si="50"/>
        <v>12341.571428571429</v>
      </c>
      <c r="E815" s="189" t="e">
        <f>IF('Weekly Series'!B815=0,NA(),'Weekly Series'!B815)</f>
        <v>#N/A</v>
      </c>
      <c r="F815" s="193" t="e">
        <f>IF(ISERROR($E815),NA(),'Weekly Series'!C815)</f>
        <v>#N/A</v>
      </c>
      <c r="G815" s="193" t="e">
        <f>IF(ISERROR($E815),NA(),'Weekly Series'!D815)</f>
        <v>#N/A</v>
      </c>
      <c r="H815" s="193" t="e">
        <f>IF(ISERROR($E815),NA(),'Weekly Series'!E815)</f>
        <v>#N/A</v>
      </c>
      <c r="J815" s="190">
        <f>IF(ISERROR(A815),NA(),'Daily Series'!P819)</f>
        <v>1088</v>
      </c>
      <c r="K815" s="190">
        <f>IF(ISERROR(A815),NA(),'Daily Series'!Q819)</f>
        <v>416</v>
      </c>
      <c r="L815" s="190">
        <f>IF(ISERROR(A815),NA(),'Daily Series'!R819)</f>
        <v>358</v>
      </c>
      <c r="M815" s="193">
        <f t="shared" si="51"/>
        <v>883</v>
      </c>
      <c r="N815" s="193">
        <f t="shared" si="53"/>
        <v>331.14285714285717</v>
      </c>
      <c r="O815" s="193">
        <f t="shared" si="52"/>
        <v>285</v>
      </c>
    </row>
    <row r="816" spans="1:15" x14ac:dyDescent="0.2">
      <c r="A816" s="189">
        <f>IF('Daily Series'!B820=0,NA(),'Daily Series'!B820)</f>
        <v>45101</v>
      </c>
      <c r="B816" s="190">
        <f>IF(ISERROR(A816),NA(),'Daily Series'!E820)</f>
        <v>12407</v>
      </c>
      <c r="C816" s="193">
        <f t="shared" si="50"/>
        <v>12357.428571428571</v>
      </c>
      <c r="E816" s="189" t="e">
        <f>IF('Weekly Series'!B816=0,NA(),'Weekly Series'!B816)</f>
        <v>#N/A</v>
      </c>
      <c r="F816" s="193" t="e">
        <f>IF(ISERROR($E816),NA(),'Weekly Series'!C816)</f>
        <v>#N/A</v>
      </c>
      <c r="G816" s="193" t="e">
        <f>IF(ISERROR($E816),NA(),'Weekly Series'!D816)</f>
        <v>#N/A</v>
      </c>
      <c r="H816" s="193" t="e">
        <f>IF(ISERROR($E816),NA(),'Weekly Series'!E816)</f>
        <v>#N/A</v>
      </c>
      <c r="J816" s="190">
        <f>IF(ISERROR(A816),NA(),'Daily Series'!P820)</f>
        <v>684</v>
      </c>
      <c r="K816" s="190">
        <f>IF(ISERROR(A816),NA(),'Daily Series'!Q820)</f>
        <v>250</v>
      </c>
      <c r="L816" s="190">
        <f>IF(ISERROR(A816),NA(),'Daily Series'!R820)</f>
        <v>170</v>
      </c>
      <c r="M816" s="193">
        <f t="shared" si="51"/>
        <v>886.28571428571433</v>
      </c>
      <c r="N816" s="193">
        <f t="shared" si="53"/>
        <v>332.85714285714283</v>
      </c>
      <c r="O816" s="193">
        <f t="shared" si="52"/>
        <v>280</v>
      </c>
    </row>
    <row r="817" spans="1:15" x14ac:dyDescent="0.2">
      <c r="A817" s="189">
        <f>IF('Daily Series'!B821=0,NA(),'Daily Series'!B821)</f>
        <v>45102</v>
      </c>
      <c r="B817" s="190">
        <f>IF(ISERROR(A817),NA(),'Daily Series'!E821)</f>
        <v>12510</v>
      </c>
      <c r="C817" s="193">
        <f t="shared" si="50"/>
        <v>12401.428571428571</v>
      </c>
      <c r="E817" s="189" t="e">
        <f>IF('Weekly Series'!B817=0,NA(),'Weekly Series'!B817)</f>
        <v>#N/A</v>
      </c>
      <c r="F817" s="193" t="e">
        <f>IF(ISERROR($E817),NA(),'Weekly Series'!C817)</f>
        <v>#N/A</v>
      </c>
      <c r="G817" s="193" t="e">
        <f>IF(ISERROR($E817),NA(),'Weekly Series'!D817)</f>
        <v>#N/A</v>
      </c>
      <c r="H817" s="193" t="e">
        <f>IF(ISERROR($E817),NA(),'Weekly Series'!E817)</f>
        <v>#N/A</v>
      </c>
      <c r="J817" s="190">
        <f>IF(ISERROR(A817),NA(),'Daily Series'!P821)</f>
        <v>424</v>
      </c>
      <c r="K817" s="190">
        <f>IF(ISERROR(A817),NA(),'Daily Series'!Q821)</f>
        <v>174</v>
      </c>
      <c r="L817" s="190">
        <f>IF(ISERROR(A817),NA(),'Daily Series'!R821)</f>
        <v>98</v>
      </c>
      <c r="M817" s="193">
        <f t="shared" si="51"/>
        <v>894.28571428571433</v>
      </c>
      <c r="N817" s="193">
        <f t="shared" si="53"/>
        <v>333.71428571428572</v>
      </c>
      <c r="O817" s="193">
        <f t="shared" si="52"/>
        <v>279.71428571428572</v>
      </c>
    </row>
    <row r="818" spans="1:15" x14ac:dyDescent="0.2">
      <c r="A818" s="189">
        <f>IF('Daily Series'!B822=0,NA(),'Daily Series'!B822)</f>
        <v>45103</v>
      </c>
      <c r="B818" s="190">
        <f>IF(ISERROR(A818),NA(),'Daily Series'!E822)</f>
        <v>11963</v>
      </c>
      <c r="C818" s="193">
        <f t="shared" si="50"/>
        <v>12341.142857142857</v>
      </c>
      <c r="E818" s="189" t="e">
        <f>IF('Weekly Series'!B818=0,NA(),'Weekly Series'!B818)</f>
        <v>#N/A</v>
      </c>
      <c r="F818" s="193" t="e">
        <f>IF(ISERROR($E818),NA(),'Weekly Series'!C818)</f>
        <v>#N/A</v>
      </c>
      <c r="G818" s="193" t="e">
        <f>IF(ISERROR($E818),NA(),'Weekly Series'!D818)</f>
        <v>#N/A</v>
      </c>
      <c r="H818" s="193" t="e">
        <f>IF(ISERROR($E818),NA(),'Weekly Series'!E818)</f>
        <v>#N/A</v>
      </c>
      <c r="J818" s="190">
        <f>IF(ISERROR(A818),NA(),'Daily Series'!P822)</f>
        <v>733</v>
      </c>
      <c r="K818" s="190">
        <f>IF(ISERROR(A818),NA(),'Daily Series'!Q822)</f>
        <v>278</v>
      </c>
      <c r="L818" s="190">
        <f>IF(ISERROR(A818),NA(),'Daily Series'!R822)</f>
        <v>266</v>
      </c>
      <c r="M818" s="193">
        <f t="shared" si="51"/>
        <v>893.85714285714289</v>
      </c>
      <c r="N818" s="193">
        <f t="shared" si="53"/>
        <v>329.14285714285717</v>
      </c>
      <c r="O818" s="193">
        <f t="shared" si="52"/>
        <v>282.28571428571428</v>
      </c>
    </row>
    <row r="819" spans="1:15" x14ac:dyDescent="0.2">
      <c r="A819" s="189">
        <f>IF('Daily Series'!B823=0,NA(),'Daily Series'!B823)</f>
        <v>45104</v>
      </c>
      <c r="B819" s="190">
        <f>IF(ISERROR(A819),NA(),'Daily Series'!E823)</f>
        <v>11999</v>
      </c>
      <c r="C819" s="193">
        <f t="shared" si="50"/>
        <v>12281.571428571429</v>
      </c>
      <c r="E819" s="189" t="e">
        <f>IF('Weekly Series'!B819=0,NA(),'Weekly Series'!B819)</f>
        <v>#N/A</v>
      </c>
      <c r="F819" s="193" t="e">
        <f>IF(ISERROR($E819),NA(),'Weekly Series'!C819)</f>
        <v>#N/A</v>
      </c>
      <c r="G819" s="193" t="e">
        <f>IF(ISERROR($E819),NA(),'Weekly Series'!D819)</f>
        <v>#N/A</v>
      </c>
      <c r="H819" s="193" t="e">
        <f>IF(ISERROR($E819),NA(),'Weekly Series'!E819)</f>
        <v>#N/A</v>
      </c>
      <c r="J819" s="190">
        <f>IF(ISERROR(A819),NA(),'Daily Series'!P823)</f>
        <v>989</v>
      </c>
      <c r="K819" s="190">
        <f>IF(ISERROR(A819),NA(),'Daily Series'!Q823)</f>
        <v>377</v>
      </c>
      <c r="L819" s="190">
        <f>IF(ISERROR(A819),NA(),'Daily Series'!R823)</f>
        <v>353</v>
      </c>
      <c r="M819" s="193">
        <f t="shared" si="51"/>
        <v>886.71428571428567</v>
      </c>
      <c r="N819" s="193">
        <f t="shared" si="53"/>
        <v>329</v>
      </c>
      <c r="O819" s="193">
        <f t="shared" si="52"/>
        <v>282.85714285714283</v>
      </c>
    </row>
    <row r="820" spans="1:15" x14ac:dyDescent="0.2">
      <c r="A820" s="189">
        <f>IF('Daily Series'!B824=0,NA(),'Daily Series'!B824)</f>
        <v>45105</v>
      </c>
      <c r="B820" s="190">
        <f>IF(ISERROR(A820),NA(),'Daily Series'!E824)</f>
        <v>12203</v>
      </c>
      <c r="C820" s="193">
        <f t="shared" si="50"/>
        <v>12254.285714285714</v>
      </c>
      <c r="E820" s="189" t="e">
        <f>IF('Weekly Series'!B820=0,NA(),'Weekly Series'!B820)</f>
        <v>#N/A</v>
      </c>
      <c r="F820" s="193" t="e">
        <f>IF(ISERROR($E820),NA(),'Weekly Series'!C820)</f>
        <v>#N/A</v>
      </c>
      <c r="G820" s="193" t="e">
        <f>IF(ISERROR($E820),NA(),'Weekly Series'!D820)</f>
        <v>#N/A</v>
      </c>
      <c r="H820" s="193" t="e">
        <f>IF(ISERROR($E820),NA(),'Weekly Series'!E820)</f>
        <v>#N/A</v>
      </c>
      <c r="J820" s="190">
        <f>IF(ISERROR(A820),NA(),'Daily Series'!P824)</f>
        <v>1053</v>
      </c>
      <c r="K820" s="190">
        <f>IF(ISERROR(A820),NA(),'Daily Series'!Q824)</f>
        <v>370</v>
      </c>
      <c r="L820" s="190">
        <f>IF(ISERROR(A820),NA(),'Daily Series'!R824)</f>
        <v>356</v>
      </c>
      <c r="M820" s="193">
        <f t="shared" si="51"/>
        <v>863.42857142857144</v>
      </c>
      <c r="N820" s="193">
        <f t="shared" si="53"/>
        <v>324.28571428571428</v>
      </c>
      <c r="O820" s="193">
        <f t="shared" si="52"/>
        <v>282.57142857142856</v>
      </c>
    </row>
    <row r="821" spans="1:15" x14ac:dyDescent="0.2">
      <c r="A821" s="189">
        <f>IF('Daily Series'!B825=0,NA(),'Daily Series'!B825)</f>
        <v>45106</v>
      </c>
      <c r="B821" s="190">
        <f>IF(ISERROR(A821),NA(),'Daily Series'!E825)</f>
        <v>12009</v>
      </c>
      <c r="C821" s="193">
        <f t="shared" si="50"/>
        <v>12212</v>
      </c>
      <c r="E821" s="189" t="e">
        <f>IF('Weekly Series'!B821=0,NA(),'Weekly Series'!B821)</f>
        <v>#N/A</v>
      </c>
      <c r="F821" s="193" t="e">
        <f>IF(ISERROR($E821),NA(),'Weekly Series'!C821)</f>
        <v>#N/A</v>
      </c>
      <c r="G821" s="193" t="e">
        <f>IF(ISERROR($E821),NA(),'Weekly Series'!D821)</f>
        <v>#N/A</v>
      </c>
      <c r="H821" s="193" t="e">
        <f>IF(ISERROR($E821),NA(),'Weekly Series'!E821)</f>
        <v>#N/A</v>
      </c>
      <c r="J821" s="190">
        <f>IF(ISERROR(A821),NA(),'Daily Series'!P825)</f>
        <v>1113</v>
      </c>
      <c r="K821" s="190">
        <f>IF(ISERROR(A821),NA(),'Daily Series'!Q825)</f>
        <v>383</v>
      </c>
      <c r="L821" s="190">
        <f>IF(ISERROR(A821),NA(),'Daily Series'!R825)</f>
        <v>406</v>
      </c>
      <c r="M821" s="193">
        <f t="shared" si="51"/>
        <v>869.14285714285711</v>
      </c>
      <c r="N821" s="193">
        <f t="shared" si="53"/>
        <v>321.14285714285717</v>
      </c>
      <c r="O821" s="193">
        <f t="shared" si="52"/>
        <v>286.71428571428572</v>
      </c>
    </row>
    <row r="822" spans="1:15" x14ac:dyDescent="0.2">
      <c r="A822" s="189">
        <f>IF('Daily Series'!B826=0,NA(),'Daily Series'!B826)</f>
        <v>45107</v>
      </c>
      <c r="B822" s="190">
        <f>IF(ISERROR(A822),NA(),'Daily Series'!E826)</f>
        <v>12310</v>
      </c>
      <c r="C822" s="193">
        <f t="shared" si="50"/>
        <v>12200.142857142857</v>
      </c>
      <c r="E822" s="189" t="e">
        <f>IF('Weekly Series'!B822=0,NA(),'Weekly Series'!B822)</f>
        <v>#N/A</v>
      </c>
      <c r="F822" s="193" t="e">
        <f>IF(ISERROR($E822),NA(),'Weekly Series'!C822)</f>
        <v>#N/A</v>
      </c>
      <c r="G822" s="193" t="e">
        <f>IF(ISERROR($E822),NA(),'Weekly Series'!D822)</f>
        <v>#N/A</v>
      </c>
      <c r="H822" s="193" t="e">
        <f>IF(ISERROR($E822),NA(),'Weekly Series'!E822)</f>
        <v>#N/A</v>
      </c>
      <c r="J822" s="190">
        <f>IF(ISERROR(A822),NA(),'Daily Series'!P826)</f>
        <v>1103</v>
      </c>
      <c r="K822" s="190">
        <f>IF(ISERROR(A822),NA(),'Daily Series'!Q826)</f>
        <v>385</v>
      </c>
      <c r="L822" s="190">
        <f>IF(ISERROR(A822),NA(),'Daily Series'!R826)</f>
        <v>364</v>
      </c>
      <c r="M822" s="193">
        <f t="shared" si="51"/>
        <v>871.28571428571433</v>
      </c>
      <c r="N822" s="193">
        <f t="shared" si="53"/>
        <v>316.71428571428572</v>
      </c>
      <c r="O822" s="193">
        <f t="shared" si="52"/>
        <v>287.57142857142856</v>
      </c>
    </row>
    <row r="823" spans="1:15" x14ac:dyDescent="0.2">
      <c r="A823" s="189">
        <f>IF('Daily Series'!B827=0,NA(),'Daily Series'!B827)</f>
        <v>45108</v>
      </c>
      <c r="B823" s="190">
        <f>IF(ISERROR(A823),NA(),'Daily Series'!E827)</f>
        <v>12378</v>
      </c>
      <c r="C823" s="193">
        <f t="shared" si="50"/>
        <v>12196</v>
      </c>
      <c r="E823" s="189" t="e">
        <f>IF('Weekly Series'!B823=0,NA(),'Weekly Series'!B823)</f>
        <v>#N/A</v>
      </c>
      <c r="F823" s="193" t="e">
        <f>IF(ISERROR($E823),NA(),'Weekly Series'!C823)</f>
        <v>#N/A</v>
      </c>
      <c r="G823" s="193" t="e">
        <f>IF(ISERROR($E823),NA(),'Weekly Series'!D823)</f>
        <v>#N/A</v>
      </c>
      <c r="H823" s="193" t="e">
        <f>IF(ISERROR($E823),NA(),'Weekly Series'!E823)</f>
        <v>#N/A</v>
      </c>
      <c r="J823" s="190">
        <f>IF(ISERROR(A823),NA(),'Daily Series'!P827)</f>
        <v>637</v>
      </c>
      <c r="K823" s="190">
        <f>IF(ISERROR(A823),NA(),'Daily Series'!Q827)</f>
        <v>258</v>
      </c>
      <c r="L823" s="190">
        <f>IF(ISERROR(A823),NA(),'Daily Series'!R827)</f>
        <v>175</v>
      </c>
      <c r="M823" s="193">
        <f t="shared" si="51"/>
        <v>864.57142857142856</v>
      </c>
      <c r="N823" s="193">
        <f t="shared" si="53"/>
        <v>317.85714285714283</v>
      </c>
      <c r="O823" s="193">
        <f t="shared" si="52"/>
        <v>288.28571428571428</v>
      </c>
    </row>
    <row r="824" spans="1:15" x14ac:dyDescent="0.2">
      <c r="A824" s="189">
        <f>IF('Daily Series'!B828=0,NA(),'Daily Series'!B828)</f>
        <v>45109</v>
      </c>
      <c r="B824" s="190">
        <f>IF(ISERROR(A824),NA(),'Daily Series'!E828)</f>
        <v>12265</v>
      </c>
      <c r="C824" s="193">
        <f t="shared" si="50"/>
        <v>12161</v>
      </c>
      <c r="E824" s="189" t="e">
        <f>IF('Weekly Series'!B824=0,NA(),'Weekly Series'!B824)</f>
        <v>#N/A</v>
      </c>
      <c r="F824" s="193" t="e">
        <f>IF(ISERROR($E824),NA(),'Weekly Series'!C824)</f>
        <v>#N/A</v>
      </c>
      <c r="G824" s="193" t="e">
        <f>IF(ISERROR($E824),NA(),'Weekly Series'!D824)</f>
        <v>#N/A</v>
      </c>
      <c r="H824" s="193" t="e">
        <f>IF(ISERROR($E824),NA(),'Weekly Series'!E824)</f>
        <v>#N/A</v>
      </c>
      <c r="J824" s="190">
        <f>IF(ISERROR(A824),NA(),'Daily Series'!P828)</f>
        <v>380</v>
      </c>
      <c r="K824" s="190">
        <f>IF(ISERROR(A824),NA(),'Daily Series'!Q828)</f>
        <v>165</v>
      </c>
      <c r="L824" s="190">
        <f>IF(ISERROR(A824),NA(),'Daily Series'!R828)</f>
        <v>80</v>
      </c>
      <c r="M824" s="193">
        <f t="shared" si="51"/>
        <v>858.28571428571433</v>
      </c>
      <c r="N824" s="193">
        <f t="shared" si="53"/>
        <v>316.57142857142856</v>
      </c>
      <c r="O824" s="193">
        <f t="shared" si="52"/>
        <v>285.71428571428572</v>
      </c>
    </row>
    <row r="825" spans="1:15" x14ac:dyDescent="0.2">
      <c r="A825" s="189">
        <f>IF('Daily Series'!B829=0,NA(),'Daily Series'!B829)</f>
        <v>45110</v>
      </c>
      <c r="B825" s="190">
        <f>IF(ISERROR(A825),NA(),'Daily Series'!E829)</f>
        <v>12160</v>
      </c>
      <c r="C825" s="193">
        <f t="shared" si="50"/>
        <v>12189.142857142857</v>
      </c>
      <c r="E825" s="189" t="e">
        <f>IF('Weekly Series'!B825=0,NA(),'Weekly Series'!B825)</f>
        <v>#N/A</v>
      </c>
      <c r="F825" s="193" t="e">
        <f>IF(ISERROR($E825),NA(),'Weekly Series'!C825)</f>
        <v>#N/A</v>
      </c>
      <c r="G825" s="193" t="e">
        <f>IF(ISERROR($E825),NA(),'Weekly Series'!D825)</f>
        <v>#N/A</v>
      </c>
      <c r="H825" s="193" t="e">
        <f>IF(ISERROR($E825),NA(),'Weekly Series'!E825)</f>
        <v>#N/A</v>
      </c>
      <c r="J825" s="190">
        <f>IF(ISERROR(A825),NA(),'Daily Series'!P829)</f>
        <v>787</v>
      </c>
      <c r="K825" s="190">
        <f>IF(ISERROR(A825),NA(),'Daily Series'!Q829)</f>
        <v>270</v>
      </c>
      <c r="L825" s="190">
        <f>IF(ISERROR(A825),NA(),'Daily Series'!R829)</f>
        <v>257</v>
      </c>
      <c r="M825" s="193">
        <f t="shared" si="51"/>
        <v>866</v>
      </c>
      <c r="N825" s="193">
        <f t="shared" si="53"/>
        <v>315.42857142857144</v>
      </c>
      <c r="O825" s="193">
        <f t="shared" si="52"/>
        <v>284.42857142857144</v>
      </c>
    </row>
    <row r="826" spans="1:15" x14ac:dyDescent="0.2">
      <c r="A826" s="189">
        <f>IF('Daily Series'!B830=0,NA(),'Daily Series'!B830)</f>
        <v>45111</v>
      </c>
      <c r="B826" s="190">
        <f>IF(ISERROR(A826),NA(),'Daily Series'!E830)</f>
        <v>11950</v>
      </c>
      <c r="C826" s="193">
        <f t="shared" si="50"/>
        <v>12182.142857142857</v>
      </c>
      <c r="E826" s="189" t="e">
        <f>IF('Weekly Series'!B826=0,NA(),'Weekly Series'!B826)</f>
        <v>#N/A</v>
      </c>
      <c r="F826" s="193" t="e">
        <f>IF(ISERROR($E826),NA(),'Weekly Series'!C826)</f>
        <v>#N/A</v>
      </c>
      <c r="G826" s="193" t="e">
        <f>IF(ISERROR($E826),NA(),'Weekly Series'!D826)</f>
        <v>#N/A</v>
      </c>
      <c r="H826" s="193" t="e">
        <f>IF(ISERROR($E826),NA(),'Weekly Series'!E826)</f>
        <v>#N/A</v>
      </c>
      <c r="J826" s="190">
        <f>IF(ISERROR(A826),NA(),'Daily Series'!P830)</f>
        <v>994</v>
      </c>
      <c r="K826" s="190">
        <f>IF(ISERROR(A826),NA(),'Daily Series'!Q830)</f>
        <v>367</v>
      </c>
      <c r="L826" s="190">
        <f>IF(ISERROR(A826),NA(),'Daily Series'!R830)</f>
        <v>388</v>
      </c>
      <c r="M826" s="193">
        <f t="shared" si="51"/>
        <v>866.71428571428567</v>
      </c>
      <c r="N826" s="193">
        <f t="shared" si="53"/>
        <v>314</v>
      </c>
      <c r="O826" s="193">
        <f t="shared" si="52"/>
        <v>289.42857142857144</v>
      </c>
    </row>
    <row r="827" spans="1:15" x14ac:dyDescent="0.2">
      <c r="A827" s="189">
        <f>IF('Daily Series'!B831=0,NA(),'Daily Series'!B831)</f>
        <v>45112</v>
      </c>
      <c r="B827" s="190">
        <f>IF(ISERROR(A827),NA(),'Daily Series'!E831)</f>
        <v>12162</v>
      </c>
      <c r="C827" s="193">
        <f t="shared" si="50"/>
        <v>12176.285714285714</v>
      </c>
      <c r="E827" s="189" t="e">
        <f>IF('Weekly Series'!B827=0,NA(),'Weekly Series'!B827)</f>
        <v>#N/A</v>
      </c>
      <c r="F827" s="193" t="e">
        <f>IF(ISERROR($E827),NA(),'Weekly Series'!C827)</f>
        <v>#N/A</v>
      </c>
      <c r="G827" s="193" t="e">
        <f>IF(ISERROR($E827),NA(),'Weekly Series'!D827)</f>
        <v>#N/A</v>
      </c>
      <c r="H827" s="193" t="e">
        <f>IF(ISERROR($E827),NA(),'Weekly Series'!E827)</f>
        <v>#N/A</v>
      </c>
      <c r="J827" s="190">
        <f>IF(ISERROR(A827),NA(),'Daily Series'!P831)</f>
        <v>1103</v>
      </c>
      <c r="K827" s="190">
        <f>IF(ISERROR(A827),NA(),'Daily Series'!Q831)</f>
        <v>404</v>
      </c>
      <c r="L827" s="190">
        <f>IF(ISERROR(A827),NA(),'Daily Series'!R831)</f>
        <v>344</v>
      </c>
      <c r="M827" s="193">
        <f t="shared" si="51"/>
        <v>873.85714285714289</v>
      </c>
      <c r="N827" s="193">
        <f t="shared" si="53"/>
        <v>318.85714285714283</v>
      </c>
      <c r="O827" s="193">
        <f t="shared" si="52"/>
        <v>287.71428571428572</v>
      </c>
    </row>
    <row r="828" spans="1:15" x14ac:dyDescent="0.2">
      <c r="A828" s="189">
        <f>IF('Daily Series'!B832=0,NA(),'Daily Series'!B832)</f>
        <v>45113</v>
      </c>
      <c r="B828" s="190">
        <f>IF(ISERROR(A828),NA(),'Daily Series'!E832)</f>
        <v>12022</v>
      </c>
      <c r="C828" s="193">
        <f t="shared" si="50"/>
        <v>12178.142857142857</v>
      </c>
      <c r="E828" s="189" t="e">
        <f>IF('Weekly Series'!B828=0,NA(),'Weekly Series'!B828)</f>
        <v>#N/A</v>
      </c>
      <c r="F828" s="193" t="e">
        <f>IF(ISERROR($E828),NA(),'Weekly Series'!C828)</f>
        <v>#N/A</v>
      </c>
      <c r="G828" s="193" t="e">
        <f>IF(ISERROR($E828),NA(),'Weekly Series'!D828)</f>
        <v>#N/A</v>
      </c>
      <c r="H828" s="193" t="e">
        <f>IF(ISERROR($E828),NA(),'Weekly Series'!E828)</f>
        <v>#N/A</v>
      </c>
      <c r="J828" s="190">
        <f>IF(ISERROR(A828),NA(),'Daily Series'!P832)</f>
        <v>1076</v>
      </c>
      <c r="K828" s="190">
        <f>IF(ISERROR(A828),NA(),'Daily Series'!Q832)</f>
        <v>400</v>
      </c>
      <c r="L828" s="190">
        <f>IF(ISERROR(A828),NA(),'Daily Series'!R832)</f>
        <v>405</v>
      </c>
      <c r="M828" s="193">
        <f t="shared" si="51"/>
        <v>868.57142857142856</v>
      </c>
      <c r="N828" s="193">
        <f t="shared" si="53"/>
        <v>321.28571428571428</v>
      </c>
      <c r="O828" s="193">
        <f t="shared" si="52"/>
        <v>287.57142857142856</v>
      </c>
    </row>
    <row r="829" spans="1:15" x14ac:dyDescent="0.2">
      <c r="A829" s="189">
        <f>IF('Daily Series'!B833=0,NA(),'Daily Series'!B833)</f>
        <v>45114</v>
      </c>
      <c r="B829" s="190">
        <f>IF(ISERROR(A829),NA(),'Daily Series'!E833)</f>
        <v>11842</v>
      </c>
      <c r="C829" s="193">
        <f t="shared" si="50"/>
        <v>12111.285714285714</v>
      </c>
      <c r="E829" s="189" t="e">
        <f>IF('Weekly Series'!B829=0,NA(),'Weekly Series'!B829)</f>
        <v>#N/A</v>
      </c>
      <c r="F829" s="193" t="e">
        <f>IF(ISERROR($E829),NA(),'Weekly Series'!C829)</f>
        <v>#N/A</v>
      </c>
      <c r="G829" s="193" t="e">
        <f>IF(ISERROR($E829),NA(),'Weekly Series'!D829)</f>
        <v>#N/A</v>
      </c>
      <c r="H829" s="193" t="e">
        <f>IF(ISERROR($E829),NA(),'Weekly Series'!E829)</f>
        <v>#N/A</v>
      </c>
      <c r="J829" s="190">
        <f>IF(ISERROR(A829),NA(),'Daily Series'!P833)</f>
        <v>1025</v>
      </c>
      <c r="K829" s="190">
        <f>IF(ISERROR(A829),NA(),'Daily Series'!Q833)</f>
        <v>440</v>
      </c>
      <c r="L829" s="190">
        <f>IF(ISERROR(A829),NA(),'Daily Series'!R833)</f>
        <v>363</v>
      </c>
      <c r="M829" s="193">
        <f t="shared" si="51"/>
        <v>857.42857142857144</v>
      </c>
      <c r="N829" s="193">
        <f t="shared" si="53"/>
        <v>329.14285714285717</v>
      </c>
      <c r="O829" s="193">
        <f t="shared" si="52"/>
        <v>287.42857142857144</v>
      </c>
    </row>
    <row r="830" spans="1:15" x14ac:dyDescent="0.2">
      <c r="A830" s="189">
        <f>IF('Daily Series'!B834=0,NA(),'Daily Series'!B834)</f>
        <v>45115</v>
      </c>
      <c r="B830" s="190">
        <f>IF(ISERROR(A830),NA(),'Daily Series'!E834)</f>
        <v>11836</v>
      </c>
      <c r="C830" s="193">
        <f t="shared" si="50"/>
        <v>12033.857142857143</v>
      </c>
      <c r="E830" s="189" t="e">
        <f>IF('Weekly Series'!B830=0,NA(),'Weekly Series'!B830)</f>
        <v>#N/A</v>
      </c>
      <c r="F830" s="193" t="e">
        <f>IF(ISERROR($E830),NA(),'Weekly Series'!C830)</f>
        <v>#N/A</v>
      </c>
      <c r="G830" s="193" t="e">
        <f>IF(ISERROR($E830),NA(),'Weekly Series'!D830)</f>
        <v>#N/A</v>
      </c>
      <c r="H830" s="193" t="e">
        <f>IF(ISERROR($E830),NA(),'Weekly Series'!E830)</f>
        <v>#N/A</v>
      </c>
      <c r="J830" s="190">
        <f>IF(ISERROR(A830),NA(),'Daily Series'!P834)</f>
        <v>617</v>
      </c>
      <c r="K830" s="190">
        <f>IF(ISERROR(A830),NA(),'Daily Series'!Q834)</f>
        <v>228</v>
      </c>
      <c r="L830" s="190">
        <f>IF(ISERROR(A830),NA(),'Daily Series'!R834)</f>
        <v>192</v>
      </c>
      <c r="M830" s="193">
        <f t="shared" si="51"/>
        <v>854.57142857142856</v>
      </c>
      <c r="N830" s="193">
        <f t="shared" si="53"/>
        <v>324.85714285714283</v>
      </c>
      <c r="O830" s="193">
        <f t="shared" si="52"/>
        <v>289.85714285714283</v>
      </c>
    </row>
    <row r="831" spans="1:15" x14ac:dyDescent="0.2">
      <c r="A831" s="189">
        <f>IF('Daily Series'!B835=0,NA(),'Daily Series'!B835)</f>
        <v>45116</v>
      </c>
      <c r="B831" s="190">
        <f>IF(ISERROR(A831),NA(),'Daily Series'!E835)</f>
        <v>11970</v>
      </c>
      <c r="C831" s="193">
        <f t="shared" si="50"/>
        <v>11991.714285714286</v>
      </c>
      <c r="E831" s="189" t="e">
        <f>IF('Weekly Series'!B831=0,NA(),'Weekly Series'!B831)</f>
        <v>#N/A</v>
      </c>
      <c r="F831" s="193" t="e">
        <f>IF(ISERROR($E831),NA(),'Weekly Series'!C831)</f>
        <v>#N/A</v>
      </c>
      <c r="G831" s="193" t="e">
        <f>IF(ISERROR($E831),NA(),'Weekly Series'!D831)</f>
        <v>#N/A</v>
      </c>
      <c r="H831" s="193" t="e">
        <f>IF(ISERROR($E831),NA(),'Weekly Series'!E831)</f>
        <v>#N/A</v>
      </c>
      <c r="J831" s="190">
        <f>IF(ISERROR(A831),NA(),'Daily Series'!P835)</f>
        <v>387</v>
      </c>
      <c r="K831" s="190">
        <f>IF(ISERROR(A831),NA(),'Daily Series'!Q835)</f>
        <v>140</v>
      </c>
      <c r="L831" s="190">
        <f>IF(ISERROR(A831),NA(),'Daily Series'!R835)</f>
        <v>80</v>
      </c>
      <c r="M831" s="193">
        <f t="shared" si="51"/>
        <v>855.57142857142856</v>
      </c>
      <c r="N831" s="193">
        <f t="shared" si="53"/>
        <v>321.28571428571428</v>
      </c>
      <c r="O831" s="193">
        <f t="shared" si="52"/>
        <v>289.85714285714283</v>
      </c>
    </row>
    <row r="832" spans="1:15" x14ac:dyDescent="0.2">
      <c r="A832" s="189">
        <f>IF('Daily Series'!B836=0,NA(),'Daily Series'!B836)</f>
        <v>45117</v>
      </c>
      <c r="B832" s="190">
        <f>IF(ISERROR(A832),NA(),'Daily Series'!E836)</f>
        <v>11936</v>
      </c>
      <c r="C832" s="193">
        <f t="shared" si="50"/>
        <v>11959.714285714286</v>
      </c>
      <c r="E832" s="189" t="e">
        <f>IF('Weekly Series'!B832=0,NA(),'Weekly Series'!B832)</f>
        <v>#N/A</v>
      </c>
      <c r="F832" s="193" t="e">
        <f>IF(ISERROR($E832),NA(),'Weekly Series'!C832)</f>
        <v>#N/A</v>
      </c>
      <c r="G832" s="193" t="e">
        <f>IF(ISERROR($E832),NA(),'Weekly Series'!D832)</f>
        <v>#N/A</v>
      </c>
      <c r="H832" s="193" t="e">
        <f>IF(ISERROR($E832),NA(),'Weekly Series'!E832)</f>
        <v>#N/A</v>
      </c>
      <c r="J832" s="190">
        <f>IF(ISERROR(A832),NA(),'Daily Series'!P836)</f>
        <v>704</v>
      </c>
      <c r="K832" s="190">
        <f>IF(ISERROR(A832),NA(),'Daily Series'!Q836)</f>
        <v>289</v>
      </c>
      <c r="L832" s="190">
        <f>IF(ISERROR(A832),NA(),'Daily Series'!R836)</f>
        <v>248</v>
      </c>
      <c r="M832" s="193">
        <f t="shared" si="51"/>
        <v>843.71428571428567</v>
      </c>
      <c r="N832" s="193">
        <f t="shared" si="53"/>
        <v>324</v>
      </c>
      <c r="O832" s="193">
        <f t="shared" si="52"/>
        <v>288.57142857142856</v>
      </c>
    </row>
    <row r="833" spans="1:15" x14ac:dyDescent="0.2">
      <c r="A833" s="189">
        <f>IF('Daily Series'!B837=0,NA(),'Daily Series'!B837)</f>
        <v>45118</v>
      </c>
      <c r="B833" s="190">
        <f>IF(ISERROR(A833),NA(),'Daily Series'!E837)</f>
        <v>11923</v>
      </c>
      <c r="C833" s="193">
        <f t="shared" si="50"/>
        <v>11955.857142857143</v>
      </c>
      <c r="E833" s="189" t="e">
        <f>IF('Weekly Series'!B833=0,NA(),'Weekly Series'!B833)</f>
        <v>#N/A</v>
      </c>
      <c r="F833" s="193" t="e">
        <f>IF(ISERROR($E833),NA(),'Weekly Series'!C833)</f>
        <v>#N/A</v>
      </c>
      <c r="G833" s="193" t="e">
        <f>IF(ISERROR($E833),NA(),'Weekly Series'!D833)</f>
        <v>#N/A</v>
      </c>
      <c r="H833" s="193" t="e">
        <f>IF(ISERROR($E833),NA(),'Weekly Series'!E833)</f>
        <v>#N/A</v>
      </c>
      <c r="J833" s="190">
        <f>IF(ISERROR(A833),NA(),'Daily Series'!P837)</f>
        <v>1054</v>
      </c>
      <c r="K833" s="190">
        <f>IF(ISERROR(A833),NA(),'Daily Series'!Q837)</f>
        <v>396</v>
      </c>
      <c r="L833" s="190">
        <f>IF(ISERROR(A833),NA(),'Daily Series'!R837)</f>
        <v>324</v>
      </c>
      <c r="M833" s="193">
        <f t="shared" si="51"/>
        <v>852.28571428571433</v>
      </c>
      <c r="N833" s="193">
        <f t="shared" si="53"/>
        <v>328.14285714285717</v>
      </c>
      <c r="O833" s="193">
        <f t="shared" si="52"/>
        <v>279.42857142857144</v>
      </c>
    </row>
    <row r="834" spans="1:15" x14ac:dyDescent="0.2">
      <c r="A834" s="189">
        <f>IF('Daily Series'!B838=0,NA(),'Daily Series'!B838)</f>
        <v>45119</v>
      </c>
      <c r="B834" s="190">
        <f>IF(ISERROR(A834),NA(),'Daily Series'!E838)</f>
        <v>12043</v>
      </c>
      <c r="C834" s="193">
        <f t="shared" si="50"/>
        <v>11938.857142857143</v>
      </c>
      <c r="E834" s="189" t="e">
        <f>IF('Weekly Series'!B834=0,NA(),'Weekly Series'!B834)</f>
        <v>#N/A</v>
      </c>
      <c r="F834" s="193" t="e">
        <f>IF(ISERROR($E834),NA(),'Weekly Series'!C834)</f>
        <v>#N/A</v>
      </c>
      <c r="G834" s="193" t="e">
        <f>IF(ISERROR($E834),NA(),'Weekly Series'!D834)</f>
        <v>#N/A</v>
      </c>
      <c r="H834" s="193" t="e">
        <f>IF(ISERROR($E834),NA(),'Weekly Series'!E834)</f>
        <v>#N/A</v>
      </c>
      <c r="J834" s="190">
        <f>IF(ISERROR(A834),NA(),'Daily Series'!P838)</f>
        <v>1044</v>
      </c>
      <c r="K834" s="190">
        <f>IF(ISERROR(A834),NA(),'Daily Series'!Q838)</f>
        <v>376</v>
      </c>
      <c r="L834" s="190">
        <f>IF(ISERROR(A834),NA(),'Daily Series'!R838)</f>
        <v>328</v>
      </c>
      <c r="M834" s="193">
        <f t="shared" si="51"/>
        <v>843.85714285714289</v>
      </c>
      <c r="N834" s="193">
        <f t="shared" si="53"/>
        <v>324.14285714285717</v>
      </c>
      <c r="O834" s="193">
        <f t="shared" si="52"/>
        <v>277.14285714285717</v>
      </c>
    </row>
    <row r="835" spans="1:15" x14ac:dyDescent="0.2">
      <c r="A835" s="189">
        <f>IF('Daily Series'!B839=0,NA(),'Daily Series'!B839)</f>
        <v>45120</v>
      </c>
      <c r="B835" s="190">
        <f>IF(ISERROR(A835),NA(),'Daily Series'!E839)</f>
        <v>11842</v>
      </c>
      <c r="C835" s="193">
        <f t="shared" si="50"/>
        <v>11913.142857142857</v>
      </c>
      <c r="E835" s="189" t="e">
        <f>IF('Weekly Series'!B835=0,NA(),'Weekly Series'!B835)</f>
        <v>#N/A</v>
      </c>
      <c r="F835" s="193" t="e">
        <f>IF(ISERROR($E835),NA(),'Weekly Series'!C835)</f>
        <v>#N/A</v>
      </c>
      <c r="G835" s="193" t="e">
        <f>IF(ISERROR($E835),NA(),'Weekly Series'!D835)</f>
        <v>#N/A</v>
      </c>
      <c r="H835" s="193" t="e">
        <f>IF(ISERROR($E835),NA(),'Weekly Series'!E835)</f>
        <v>#N/A</v>
      </c>
      <c r="J835" s="190">
        <f>IF(ISERROR(A835),NA(),'Daily Series'!P839)</f>
        <v>1115</v>
      </c>
      <c r="K835" s="190">
        <f>IF(ISERROR(A835),NA(),'Daily Series'!Q839)</f>
        <v>416</v>
      </c>
      <c r="L835" s="190">
        <f>IF(ISERROR(A835),NA(),'Daily Series'!R839)</f>
        <v>373</v>
      </c>
      <c r="M835" s="193">
        <f t="shared" si="51"/>
        <v>849.42857142857144</v>
      </c>
      <c r="N835" s="193">
        <f t="shared" si="53"/>
        <v>326.42857142857144</v>
      </c>
      <c r="O835" s="193">
        <f t="shared" si="52"/>
        <v>272.57142857142856</v>
      </c>
    </row>
    <row r="836" spans="1:15" x14ac:dyDescent="0.2">
      <c r="A836" s="189">
        <f>IF('Daily Series'!B840=0,NA(),'Daily Series'!B840)</f>
        <v>45121</v>
      </c>
      <c r="B836" s="190">
        <f>IF(ISERROR(A836),NA(),'Daily Series'!E840)</f>
        <v>11602</v>
      </c>
      <c r="C836" s="193">
        <f t="shared" si="50"/>
        <v>11878.857142857143</v>
      </c>
      <c r="E836" s="189" t="e">
        <f>IF('Weekly Series'!B836=0,NA(),'Weekly Series'!B836)</f>
        <v>#N/A</v>
      </c>
      <c r="F836" s="193" t="e">
        <f>IF(ISERROR($E836),NA(),'Weekly Series'!C836)</f>
        <v>#N/A</v>
      </c>
      <c r="G836" s="193" t="e">
        <f>IF(ISERROR($E836),NA(),'Weekly Series'!D836)</f>
        <v>#N/A</v>
      </c>
      <c r="H836" s="193" t="e">
        <f>IF(ISERROR($E836),NA(),'Weekly Series'!E836)</f>
        <v>#N/A</v>
      </c>
      <c r="J836" s="190">
        <f>IF(ISERROR(A836),NA(),'Daily Series'!P840)</f>
        <v>1126</v>
      </c>
      <c r="K836" s="190">
        <f>IF(ISERROR(A836),NA(),'Daily Series'!Q840)</f>
        <v>390</v>
      </c>
      <c r="L836" s="190">
        <f>IF(ISERROR(A836),NA(),'Daily Series'!R840)</f>
        <v>366</v>
      </c>
      <c r="M836" s="193">
        <f t="shared" si="51"/>
        <v>863.85714285714289</v>
      </c>
      <c r="N836" s="193">
        <f t="shared" si="53"/>
        <v>319.28571428571428</v>
      </c>
      <c r="O836" s="193">
        <f t="shared" si="52"/>
        <v>273</v>
      </c>
    </row>
    <row r="837" spans="1:15" x14ac:dyDescent="0.2">
      <c r="A837" s="189">
        <f>IF('Daily Series'!B841=0,NA(),'Daily Series'!B841)</f>
        <v>45122</v>
      </c>
      <c r="B837" s="190">
        <f>IF(ISERROR(A837),NA(),'Daily Series'!E841)</f>
        <v>11819</v>
      </c>
      <c r="C837" s="193">
        <f t="shared" si="50"/>
        <v>11876.428571428571</v>
      </c>
      <c r="E837" s="189" t="e">
        <f>IF('Weekly Series'!B837=0,NA(),'Weekly Series'!B837)</f>
        <v>#N/A</v>
      </c>
      <c r="F837" s="193" t="e">
        <f>IF(ISERROR($E837),NA(),'Weekly Series'!C837)</f>
        <v>#N/A</v>
      </c>
      <c r="G837" s="193" t="e">
        <f>IF(ISERROR($E837),NA(),'Weekly Series'!D837)</f>
        <v>#N/A</v>
      </c>
      <c r="H837" s="193" t="e">
        <f>IF(ISERROR($E837),NA(),'Weekly Series'!E837)</f>
        <v>#N/A</v>
      </c>
      <c r="J837" s="190">
        <f>IF(ISERROR(A837),NA(),'Daily Series'!P841)</f>
        <v>650</v>
      </c>
      <c r="K837" s="190">
        <f>IF(ISERROR(A837),NA(),'Daily Series'!Q841)</f>
        <v>246</v>
      </c>
      <c r="L837" s="190">
        <f>IF(ISERROR(A837),NA(),'Daily Series'!R841)</f>
        <v>201</v>
      </c>
      <c r="M837" s="193">
        <f t="shared" si="51"/>
        <v>868.57142857142856</v>
      </c>
      <c r="N837" s="193">
        <f t="shared" si="53"/>
        <v>321.85714285714283</v>
      </c>
      <c r="O837" s="193">
        <f t="shared" si="52"/>
        <v>274.28571428571428</v>
      </c>
    </row>
    <row r="838" spans="1:15" x14ac:dyDescent="0.2">
      <c r="A838" s="189">
        <f>IF('Daily Series'!B842=0,NA(),'Daily Series'!B842)</f>
        <v>45123</v>
      </c>
      <c r="B838" s="190">
        <f>IF(ISERROR(A838),NA(),'Daily Series'!E842)</f>
        <v>11816</v>
      </c>
      <c r="C838" s="193">
        <f t="shared" ref="C838:C901" si="54">AVERAGE(B832:B838)</f>
        <v>11854.428571428571</v>
      </c>
      <c r="E838" s="189" t="e">
        <f>IF('Weekly Series'!B838=0,NA(),'Weekly Series'!B838)</f>
        <v>#N/A</v>
      </c>
      <c r="F838" s="193" t="e">
        <f>IF(ISERROR($E838),NA(),'Weekly Series'!C838)</f>
        <v>#N/A</v>
      </c>
      <c r="G838" s="193" t="e">
        <f>IF(ISERROR($E838),NA(),'Weekly Series'!D838)</f>
        <v>#N/A</v>
      </c>
      <c r="H838" s="193" t="e">
        <f>IF(ISERROR($E838),NA(),'Weekly Series'!E838)</f>
        <v>#N/A</v>
      </c>
      <c r="J838" s="190">
        <f>IF(ISERROR(A838),NA(),'Daily Series'!P842)</f>
        <v>367</v>
      </c>
      <c r="K838" s="190">
        <f>IF(ISERROR(A838),NA(),'Daily Series'!Q842)</f>
        <v>164</v>
      </c>
      <c r="L838" s="190">
        <f>IF(ISERROR(A838),NA(),'Daily Series'!R842)</f>
        <v>113</v>
      </c>
      <c r="M838" s="193">
        <f t="shared" si="51"/>
        <v>865.71428571428567</v>
      </c>
      <c r="N838" s="193">
        <f t="shared" si="53"/>
        <v>325.28571428571428</v>
      </c>
      <c r="O838" s="193">
        <f t="shared" si="52"/>
        <v>279</v>
      </c>
    </row>
    <row r="839" spans="1:15" x14ac:dyDescent="0.2">
      <c r="A839" s="189">
        <f>IF('Daily Series'!B843=0,NA(),'Daily Series'!B843)</f>
        <v>45124</v>
      </c>
      <c r="B839" s="190">
        <f>IF(ISERROR(A839),NA(),'Daily Series'!E843)</f>
        <v>12021</v>
      </c>
      <c r="C839" s="193">
        <f t="shared" si="54"/>
        <v>11866.571428571429</v>
      </c>
      <c r="E839" s="189" t="e">
        <f>IF('Weekly Series'!B839=0,NA(),'Weekly Series'!B839)</f>
        <v>#N/A</v>
      </c>
      <c r="F839" s="193" t="e">
        <f>IF(ISERROR($E839),NA(),'Weekly Series'!C839)</f>
        <v>#N/A</v>
      </c>
      <c r="G839" s="193" t="e">
        <f>IF(ISERROR($E839),NA(),'Weekly Series'!D839)</f>
        <v>#N/A</v>
      </c>
      <c r="H839" s="193" t="e">
        <f>IF(ISERROR($E839),NA(),'Weekly Series'!E839)</f>
        <v>#N/A</v>
      </c>
      <c r="J839" s="190">
        <f>IF(ISERROR(A839),NA(),'Daily Series'!P843)</f>
        <v>729</v>
      </c>
      <c r="K839" s="190">
        <f>IF(ISERROR(A839),NA(),'Daily Series'!Q843)</f>
        <v>254</v>
      </c>
      <c r="L839" s="190">
        <f>IF(ISERROR(A839),NA(),'Daily Series'!R843)</f>
        <v>259</v>
      </c>
      <c r="M839" s="193">
        <f t="shared" si="51"/>
        <v>869.28571428571433</v>
      </c>
      <c r="N839" s="193">
        <f t="shared" si="53"/>
        <v>320.28571428571428</v>
      </c>
      <c r="O839" s="193">
        <f t="shared" si="52"/>
        <v>280.57142857142856</v>
      </c>
    </row>
    <row r="840" spans="1:15" x14ac:dyDescent="0.2">
      <c r="A840" s="189">
        <f>IF('Daily Series'!B844=0,NA(),'Daily Series'!B844)</f>
        <v>45125</v>
      </c>
      <c r="B840" s="190">
        <f>IF(ISERROR(A840),NA(),'Daily Series'!E844)</f>
        <v>12013</v>
      </c>
      <c r="C840" s="193">
        <f t="shared" si="54"/>
        <v>11879.428571428571</v>
      </c>
      <c r="E840" s="189" t="e">
        <f>IF('Weekly Series'!B840=0,NA(),'Weekly Series'!B840)</f>
        <v>#N/A</v>
      </c>
      <c r="F840" s="193" t="e">
        <f>IF(ISERROR($E840),NA(),'Weekly Series'!C840)</f>
        <v>#N/A</v>
      </c>
      <c r="G840" s="193" t="e">
        <f>IF(ISERROR($E840),NA(),'Weekly Series'!D840)</f>
        <v>#N/A</v>
      </c>
      <c r="H840" s="193" t="e">
        <f>IF(ISERROR($E840),NA(),'Weekly Series'!E840)</f>
        <v>#N/A</v>
      </c>
      <c r="J840" s="190">
        <f>IF(ISERROR(A840),NA(),'Daily Series'!P844)</f>
        <v>946</v>
      </c>
      <c r="K840" s="190">
        <f>IF(ISERROR(A840),NA(),'Daily Series'!Q844)</f>
        <v>358</v>
      </c>
      <c r="L840" s="190">
        <f>IF(ISERROR(A840),NA(),'Daily Series'!R844)</f>
        <v>369</v>
      </c>
      <c r="M840" s="193">
        <f t="shared" si="51"/>
        <v>853.85714285714289</v>
      </c>
      <c r="N840" s="193">
        <f t="shared" si="53"/>
        <v>314.85714285714283</v>
      </c>
      <c r="O840" s="193">
        <f t="shared" si="52"/>
        <v>287</v>
      </c>
    </row>
    <row r="841" spans="1:15" x14ac:dyDescent="0.2">
      <c r="A841" s="189">
        <f>IF('Daily Series'!B845=0,NA(),'Daily Series'!B845)</f>
        <v>45126</v>
      </c>
      <c r="B841" s="190">
        <f>IF(ISERROR(A841),NA(),'Daily Series'!E845)</f>
        <v>12118</v>
      </c>
      <c r="C841" s="193">
        <f t="shared" si="54"/>
        <v>11890.142857142857</v>
      </c>
      <c r="E841" s="189" t="e">
        <f>IF('Weekly Series'!B841=0,NA(),'Weekly Series'!B841)</f>
        <v>#N/A</v>
      </c>
      <c r="F841" s="193" t="e">
        <f>IF(ISERROR($E841),NA(),'Weekly Series'!C841)</f>
        <v>#N/A</v>
      </c>
      <c r="G841" s="193" t="e">
        <f>IF(ISERROR($E841),NA(),'Weekly Series'!D841)</f>
        <v>#N/A</v>
      </c>
      <c r="H841" s="193" t="e">
        <f>IF(ISERROR($E841),NA(),'Weekly Series'!E841)</f>
        <v>#N/A</v>
      </c>
      <c r="J841" s="190">
        <f>IF(ISERROR(A841),NA(),'Daily Series'!P845)</f>
        <v>1028</v>
      </c>
      <c r="K841" s="190">
        <f>IF(ISERROR(A841),NA(),'Daily Series'!Q845)</f>
        <v>396</v>
      </c>
      <c r="L841" s="190">
        <f>IF(ISERROR(A841),NA(),'Daily Series'!R845)</f>
        <v>362</v>
      </c>
      <c r="M841" s="193">
        <f t="shared" ref="M841:M904" si="55">AVERAGE(J835:J841)</f>
        <v>851.57142857142856</v>
      </c>
      <c r="N841" s="193">
        <f t="shared" si="53"/>
        <v>317.71428571428572</v>
      </c>
      <c r="O841" s="193">
        <f t="shared" si="52"/>
        <v>291.85714285714283</v>
      </c>
    </row>
    <row r="842" spans="1:15" x14ac:dyDescent="0.2">
      <c r="A842" s="189">
        <f>IF('Daily Series'!B846=0,NA(),'Daily Series'!B846)</f>
        <v>45127</v>
      </c>
      <c r="B842" s="190">
        <f>IF(ISERROR(A842),NA(),'Daily Series'!E846)</f>
        <v>11913</v>
      </c>
      <c r="C842" s="193">
        <f t="shared" si="54"/>
        <v>11900.285714285714</v>
      </c>
      <c r="E842" s="189" t="e">
        <f>IF('Weekly Series'!B842=0,NA(),'Weekly Series'!B842)</f>
        <v>#N/A</v>
      </c>
      <c r="F842" s="193" t="e">
        <f>IF(ISERROR($E842),NA(),'Weekly Series'!C842)</f>
        <v>#N/A</v>
      </c>
      <c r="G842" s="193" t="e">
        <f>IF(ISERROR($E842),NA(),'Weekly Series'!D842)</f>
        <v>#N/A</v>
      </c>
      <c r="H842" s="193" t="e">
        <f>IF(ISERROR($E842),NA(),'Weekly Series'!E842)</f>
        <v>#N/A</v>
      </c>
      <c r="J842" s="190">
        <f>IF(ISERROR(A842),NA(),'Daily Series'!P846)</f>
        <v>1039</v>
      </c>
      <c r="K842" s="190">
        <f>IF(ISERROR(A842),NA(),'Daily Series'!Q846)</f>
        <v>394</v>
      </c>
      <c r="L842" s="190">
        <f>IF(ISERROR(A842),NA(),'Daily Series'!R846)</f>
        <v>371</v>
      </c>
      <c r="M842" s="193">
        <f t="shared" si="55"/>
        <v>840.71428571428567</v>
      </c>
      <c r="N842" s="193">
        <f t="shared" si="53"/>
        <v>314.57142857142856</v>
      </c>
      <c r="O842" s="193">
        <f t="shared" ref="O842:O905" si="56">AVERAGE(L836:L842)</f>
        <v>291.57142857142856</v>
      </c>
    </row>
    <row r="843" spans="1:15" x14ac:dyDescent="0.2">
      <c r="A843" s="189">
        <f>IF('Daily Series'!B847=0,NA(),'Daily Series'!B847)</f>
        <v>45128</v>
      </c>
      <c r="B843" s="190">
        <f>IF(ISERROR(A843),NA(),'Daily Series'!E847)</f>
        <v>11766</v>
      </c>
      <c r="C843" s="193">
        <f t="shared" si="54"/>
        <v>11923.714285714286</v>
      </c>
      <c r="E843" s="189" t="e">
        <f>IF('Weekly Series'!B843=0,NA(),'Weekly Series'!B843)</f>
        <v>#N/A</v>
      </c>
      <c r="F843" s="193" t="e">
        <f>IF(ISERROR($E843),NA(),'Weekly Series'!C843)</f>
        <v>#N/A</v>
      </c>
      <c r="G843" s="193" t="e">
        <f>IF(ISERROR($E843),NA(),'Weekly Series'!D843)</f>
        <v>#N/A</v>
      </c>
      <c r="H843" s="193" t="e">
        <f>IF(ISERROR($E843),NA(),'Weekly Series'!E843)</f>
        <v>#N/A</v>
      </c>
      <c r="J843" s="190">
        <f>IF(ISERROR(A843),NA(),'Daily Series'!P847)</f>
        <v>1109</v>
      </c>
      <c r="K843" s="190">
        <f>IF(ISERROR(A843),NA(),'Daily Series'!Q847)</f>
        <v>408</v>
      </c>
      <c r="L843" s="190">
        <f>IF(ISERROR(A843),NA(),'Daily Series'!R847)</f>
        <v>334</v>
      </c>
      <c r="M843" s="193">
        <f t="shared" si="55"/>
        <v>838.28571428571433</v>
      </c>
      <c r="N843" s="193">
        <f t="shared" si="53"/>
        <v>317.14285714285717</v>
      </c>
      <c r="O843" s="193">
        <f t="shared" si="56"/>
        <v>287</v>
      </c>
    </row>
    <row r="844" spans="1:15" x14ac:dyDescent="0.2">
      <c r="A844" s="189">
        <f>IF('Daily Series'!B848=0,NA(),'Daily Series'!B848)</f>
        <v>45129</v>
      </c>
      <c r="B844" s="190">
        <f>IF(ISERROR(A844),NA(),'Daily Series'!E848)</f>
        <v>11893</v>
      </c>
      <c r="C844" s="193">
        <f t="shared" si="54"/>
        <v>11934.285714285714</v>
      </c>
      <c r="E844" s="189" t="e">
        <f>IF('Weekly Series'!B844=0,NA(),'Weekly Series'!B844)</f>
        <v>#N/A</v>
      </c>
      <c r="F844" s="193" t="e">
        <f>IF(ISERROR($E844),NA(),'Weekly Series'!C844)</f>
        <v>#N/A</v>
      </c>
      <c r="G844" s="193" t="e">
        <f>IF(ISERROR($E844),NA(),'Weekly Series'!D844)</f>
        <v>#N/A</v>
      </c>
      <c r="H844" s="193" t="e">
        <f>IF(ISERROR($E844),NA(),'Weekly Series'!E844)</f>
        <v>#N/A</v>
      </c>
      <c r="J844" s="190">
        <f>IF(ISERROR(A844),NA(),'Daily Series'!P848)</f>
        <v>632</v>
      </c>
      <c r="K844" s="190">
        <f>IF(ISERROR(A844),NA(),'Daily Series'!Q848)</f>
        <v>236</v>
      </c>
      <c r="L844" s="190">
        <f>IF(ISERROR(A844),NA(),'Daily Series'!R848)</f>
        <v>170</v>
      </c>
      <c r="M844" s="193">
        <f t="shared" si="55"/>
        <v>835.71428571428567</v>
      </c>
      <c r="N844" s="193">
        <f t="shared" si="53"/>
        <v>315.71428571428572</v>
      </c>
      <c r="O844" s="193">
        <f t="shared" si="56"/>
        <v>282.57142857142856</v>
      </c>
    </row>
    <row r="845" spans="1:15" x14ac:dyDescent="0.2">
      <c r="A845" s="189">
        <f>IF('Daily Series'!B849=0,NA(),'Daily Series'!B849)</f>
        <v>45130</v>
      </c>
      <c r="B845" s="190">
        <f>IF(ISERROR(A845),NA(),'Daily Series'!E849)</f>
        <v>11927</v>
      </c>
      <c r="C845" s="193">
        <f t="shared" si="54"/>
        <v>11950.142857142857</v>
      </c>
      <c r="E845" s="189" t="e">
        <f>IF('Weekly Series'!B845=0,NA(),'Weekly Series'!B845)</f>
        <v>#N/A</v>
      </c>
      <c r="F845" s="193" t="e">
        <f>IF(ISERROR($E845),NA(),'Weekly Series'!C845)</f>
        <v>#N/A</v>
      </c>
      <c r="G845" s="193" t="e">
        <f>IF(ISERROR($E845),NA(),'Weekly Series'!D845)</f>
        <v>#N/A</v>
      </c>
      <c r="H845" s="193" t="e">
        <f>IF(ISERROR($E845),NA(),'Weekly Series'!E845)</f>
        <v>#N/A</v>
      </c>
      <c r="J845" s="190">
        <f>IF(ISERROR(A845),NA(),'Daily Series'!P849)</f>
        <v>352</v>
      </c>
      <c r="K845" s="190">
        <f>IF(ISERROR(A845),NA(),'Daily Series'!Q849)</f>
        <v>139</v>
      </c>
      <c r="L845" s="190">
        <f>IF(ISERROR(A845),NA(),'Daily Series'!R849)</f>
        <v>82</v>
      </c>
      <c r="M845" s="193">
        <f t="shared" si="55"/>
        <v>833.57142857142856</v>
      </c>
      <c r="N845" s="193">
        <f t="shared" si="53"/>
        <v>312.14285714285717</v>
      </c>
      <c r="O845" s="193">
        <f t="shared" si="56"/>
        <v>278.14285714285717</v>
      </c>
    </row>
    <row r="846" spans="1:15" x14ac:dyDescent="0.2">
      <c r="A846" s="189">
        <f>IF('Daily Series'!B850=0,NA(),'Daily Series'!B850)</f>
        <v>45131</v>
      </c>
      <c r="B846" s="190">
        <f>IF(ISERROR(A846),NA(),'Daily Series'!E850)</f>
        <v>11764</v>
      </c>
      <c r="C846" s="193">
        <f t="shared" si="54"/>
        <v>11913.428571428571</v>
      </c>
      <c r="E846" s="189" t="e">
        <f>IF('Weekly Series'!B846=0,NA(),'Weekly Series'!B846)</f>
        <v>#N/A</v>
      </c>
      <c r="F846" s="193" t="e">
        <f>IF(ISERROR($E846),NA(),'Weekly Series'!C846)</f>
        <v>#N/A</v>
      </c>
      <c r="G846" s="193" t="e">
        <f>IF(ISERROR($E846),NA(),'Weekly Series'!D846)</f>
        <v>#N/A</v>
      </c>
      <c r="H846" s="193" t="e">
        <f>IF(ISERROR($E846),NA(),'Weekly Series'!E846)</f>
        <v>#N/A</v>
      </c>
      <c r="J846" s="190">
        <f>IF(ISERROR(A846),NA(),'Daily Series'!P850)</f>
        <v>740</v>
      </c>
      <c r="K846" s="190">
        <f>IF(ISERROR(A846),NA(),'Daily Series'!Q850)</f>
        <v>240</v>
      </c>
      <c r="L846" s="190">
        <f>IF(ISERROR(A846),NA(),'Daily Series'!R850)</f>
        <v>247</v>
      </c>
      <c r="M846" s="193">
        <f t="shared" si="55"/>
        <v>835.14285714285711</v>
      </c>
      <c r="N846" s="193">
        <f t="shared" si="53"/>
        <v>310.14285714285717</v>
      </c>
      <c r="O846" s="193">
        <f t="shared" si="56"/>
        <v>276.42857142857144</v>
      </c>
    </row>
    <row r="847" spans="1:15" x14ac:dyDescent="0.2">
      <c r="A847" s="189">
        <f>IF('Daily Series'!B851=0,NA(),'Daily Series'!B851)</f>
        <v>45132</v>
      </c>
      <c r="B847" s="190">
        <f>IF(ISERROR(A847),NA(),'Daily Series'!E851)</f>
        <v>11522</v>
      </c>
      <c r="C847" s="193">
        <f t="shared" si="54"/>
        <v>11843.285714285714</v>
      </c>
      <c r="E847" s="189" t="e">
        <f>IF('Weekly Series'!B847=0,NA(),'Weekly Series'!B847)</f>
        <v>#N/A</v>
      </c>
      <c r="F847" s="193" t="e">
        <f>IF(ISERROR($E847),NA(),'Weekly Series'!C847)</f>
        <v>#N/A</v>
      </c>
      <c r="G847" s="193" t="e">
        <f>IF(ISERROR($E847),NA(),'Weekly Series'!D847)</f>
        <v>#N/A</v>
      </c>
      <c r="H847" s="193" t="e">
        <f>IF(ISERROR($E847),NA(),'Weekly Series'!E847)</f>
        <v>#N/A</v>
      </c>
      <c r="J847" s="190">
        <f>IF(ISERROR(A847),NA(),'Daily Series'!P851)</f>
        <v>1048</v>
      </c>
      <c r="K847" s="190">
        <f>IF(ISERROR(A847),NA(),'Daily Series'!Q851)</f>
        <v>377</v>
      </c>
      <c r="L847" s="190">
        <f>IF(ISERROR(A847),NA(),'Daily Series'!R851)</f>
        <v>333</v>
      </c>
      <c r="M847" s="193">
        <f t="shared" si="55"/>
        <v>849.71428571428567</v>
      </c>
      <c r="N847" s="193">
        <f t="shared" si="53"/>
        <v>312.85714285714283</v>
      </c>
      <c r="O847" s="193">
        <f t="shared" si="56"/>
        <v>271.28571428571428</v>
      </c>
    </row>
    <row r="848" spans="1:15" x14ac:dyDescent="0.2">
      <c r="A848" s="189">
        <f>IF('Daily Series'!B852=0,NA(),'Daily Series'!B852)</f>
        <v>45133</v>
      </c>
      <c r="B848" s="190">
        <f>IF(ISERROR(A848),NA(),'Daily Series'!E852)</f>
        <v>11727</v>
      </c>
      <c r="C848" s="193">
        <f t="shared" si="54"/>
        <v>11787.428571428571</v>
      </c>
      <c r="E848" s="189" t="e">
        <f>IF('Weekly Series'!B848=0,NA(),'Weekly Series'!B848)</f>
        <v>#N/A</v>
      </c>
      <c r="F848" s="193" t="e">
        <f>IF(ISERROR($E848),NA(),'Weekly Series'!C848)</f>
        <v>#N/A</v>
      </c>
      <c r="G848" s="193" t="e">
        <f>IF(ISERROR($E848),NA(),'Weekly Series'!D848)</f>
        <v>#N/A</v>
      </c>
      <c r="H848" s="193" t="e">
        <f>IF(ISERROR($E848),NA(),'Weekly Series'!E848)</f>
        <v>#N/A</v>
      </c>
      <c r="J848" s="190">
        <f>IF(ISERROR(A848),NA(),'Daily Series'!P852)</f>
        <v>1077</v>
      </c>
      <c r="K848" s="190">
        <f>IF(ISERROR(A848),NA(),'Daily Series'!Q852)</f>
        <v>416</v>
      </c>
      <c r="L848" s="190">
        <f>IF(ISERROR(A848),NA(),'Daily Series'!R852)</f>
        <v>367</v>
      </c>
      <c r="M848" s="193">
        <f t="shared" si="55"/>
        <v>856.71428571428567</v>
      </c>
      <c r="N848" s="193">
        <f t="shared" si="53"/>
        <v>315.71428571428572</v>
      </c>
      <c r="O848" s="193">
        <f t="shared" si="56"/>
        <v>272</v>
      </c>
    </row>
    <row r="849" spans="1:15" x14ac:dyDescent="0.2">
      <c r="A849" s="189">
        <f>IF('Daily Series'!B853=0,NA(),'Daily Series'!B853)</f>
        <v>45134</v>
      </c>
      <c r="B849" s="190">
        <f>IF(ISERROR(A849),NA(),'Daily Series'!E853)</f>
        <v>11740</v>
      </c>
      <c r="C849" s="193">
        <f t="shared" si="54"/>
        <v>11762.714285714286</v>
      </c>
      <c r="E849" s="189" t="e">
        <f>IF('Weekly Series'!B849=0,NA(),'Weekly Series'!B849)</f>
        <v>#N/A</v>
      </c>
      <c r="F849" s="193" t="e">
        <f>IF(ISERROR($E849),NA(),'Weekly Series'!C849)</f>
        <v>#N/A</v>
      </c>
      <c r="G849" s="193" t="e">
        <f>IF(ISERROR($E849),NA(),'Weekly Series'!D849)</f>
        <v>#N/A</v>
      </c>
      <c r="H849" s="193" t="e">
        <f>IF(ISERROR($E849),NA(),'Weekly Series'!E849)</f>
        <v>#N/A</v>
      </c>
      <c r="J849" s="190">
        <f>IF(ISERROR(A849),NA(),'Daily Series'!P853)</f>
        <v>1062</v>
      </c>
      <c r="K849" s="190">
        <f>IF(ISERROR(A849),NA(),'Daily Series'!Q853)</f>
        <v>430</v>
      </c>
      <c r="L849" s="190">
        <f>IF(ISERROR(A849),NA(),'Daily Series'!R853)</f>
        <v>393</v>
      </c>
      <c r="M849" s="193">
        <f t="shared" si="55"/>
        <v>860</v>
      </c>
      <c r="N849" s="193">
        <f t="shared" si="53"/>
        <v>320.85714285714283</v>
      </c>
      <c r="O849" s="193">
        <f t="shared" si="56"/>
        <v>275.14285714285717</v>
      </c>
    </row>
    <row r="850" spans="1:15" x14ac:dyDescent="0.2">
      <c r="A850" s="189">
        <f>IF('Daily Series'!B854=0,NA(),'Daily Series'!B854)</f>
        <v>45135</v>
      </c>
      <c r="B850" s="190">
        <f>IF(ISERROR(A850),NA(),'Daily Series'!E854)</f>
        <v>11433</v>
      </c>
      <c r="C850" s="193">
        <f t="shared" si="54"/>
        <v>11715.142857142857</v>
      </c>
      <c r="E850" s="189" t="e">
        <f>IF('Weekly Series'!B850=0,NA(),'Weekly Series'!B850)</f>
        <v>#N/A</v>
      </c>
      <c r="F850" s="193" t="e">
        <f>IF(ISERROR($E850),NA(),'Weekly Series'!C850)</f>
        <v>#N/A</v>
      </c>
      <c r="G850" s="193" t="e">
        <f>IF(ISERROR($E850),NA(),'Weekly Series'!D850)</f>
        <v>#N/A</v>
      </c>
      <c r="H850" s="193" t="e">
        <f>IF(ISERROR($E850),NA(),'Weekly Series'!E850)</f>
        <v>#N/A</v>
      </c>
      <c r="J850" s="190">
        <f>IF(ISERROR(A850),NA(),'Daily Series'!P854)</f>
        <v>1103</v>
      </c>
      <c r="K850" s="190">
        <f>IF(ISERROR(A850),NA(),'Daily Series'!Q854)</f>
        <v>385</v>
      </c>
      <c r="L850" s="190">
        <f>IF(ISERROR(A850),NA(),'Daily Series'!R854)</f>
        <v>368</v>
      </c>
      <c r="M850" s="193">
        <f t="shared" si="55"/>
        <v>859.14285714285711</v>
      </c>
      <c r="N850" s="193">
        <f t="shared" si="53"/>
        <v>317.57142857142856</v>
      </c>
      <c r="O850" s="193">
        <f t="shared" si="56"/>
        <v>280</v>
      </c>
    </row>
    <row r="851" spans="1:15" x14ac:dyDescent="0.2">
      <c r="A851" s="189">
        <f>IF('Daily Series'!B855=0,NA(),'Daily Series'!B855)</f>
        <v>45136</v>
      </c>
      <c r="B851" s="190">
        <f>IF(ISERROR(A851),NA(),'Daily Series'!E855)</f>
        <v>11773</v>
      </c>
      <c r="C851" s="193">
        <f t="shared" si="54"/>
        <v>11698</v>
      </c>
      <c r="E851" s="189" t="e">
        <f>IF('Weekly Series'!B851=0,NA(),'Weekly Series'!B851)</f>
        <v>#N/A</v>
      </c>
      <c r="F851" s="193" t="e">
        <f>IF(ISERROR($E851),NA(),'Weekly Series'!C851)</f>
        <v>#N/A</v>
      </c>
      <c r="G851" s="193" t="e">
        <f>IF(ISERROR($E851),NA(),'Weekly Series'!D851)</f>
        <v>#N/A</v>
      </c>
      <c r="H851" s="193" t="e">
        <f>IF(ISERROR($E851),NA(),'Weekly Series'!E851)</f>
        <v>#N/A</v>
      </c>
      <c r="J851" s="190">
        <f>IF(ISERROR(A851),NA(),'Daily Series'!P855)</f>
        <v>634</v>
      </c>
      <c r="K851" s="190">
        <f>IF(ISERROR(A851),NA(),'Daily Series'!Q855)</f>
        <v>268</v>
      </c>
      <c r="L851" s="190">
        <f>IF(ISERROR(A851),NA(),'Daily Series'!R855)</f>
        <v>184</v>
      </c>
      <c r="M851" s="193">
        <f t="shared" si="55"/>
        <v>859.42857142857144</v>
      </c>
      <c r="N851" s="193">
        <f t="shared" si="53"/>
        <v>322.14285714285717</v>
      </c>
      <c r="O851" s="193">
        <f t="shared" si="56"/>
        <v>282</v>
      </c>
    </row>
    <row r="852" spans="1:15" x14ac:dyDescent="0.2">
      <c r="A852" s="189">
        <f>IF('Daily Series'!B856=0,NA(),'Daily Series'!B856)</f>
        <v>45137</v>
      </c>
      <c r="B852" s="190">
        <f>IF(ISERROR(A852),NA(),'Daily Series'!E856)</f>
        <v>11851</v>
      </c>
      <c r="C852" s="193">
        <f t="shared" si="54"/>
        <v>11687.142857142857</v>
      </c>
      <c r="E852" s="189" t="e">
        <f>IF('Weekly Series'!B852=0,NA(),'Weekly Series'!B852)</f>
        <v>#N/A</v>
      </c>
      <c r="F852" s="193" t="e">
        <f>IF(ISERROR($E852),NA(),'Weekly Series'!C852)</f>
        <v>#N/A</v>
      </c>
      <c r="G852" s="193" t="e">
        <f>IF(ISERROR($E852),NA(),'Weekly Series'!D852)</f>
        <v>#N/A</v>
      </c>
      <c r="H852" s="193" t="e">
        <f>IF(ISERROR($E852),NA(),'Weekly Series'!E852)</f>
        <v>#N/A</v>
      </c>
      <c r="J852" s="190">
        <f>IF(ISERROR(A852),NA(),'Daily Series'!P856)</f>
        <v>380</v>
      </c>
      <c r="K852" s="190">
        <f>IF(ISERROR(A852),NA(),'Daily Series'!Q856)</f>
        <v>152</v>
      </c>
      <c r="L852" s="190">
        <f>IF(ISERROR(A852),NA(),'Daily Series'!R856)</f>
        <v>107</v>
      </c>
      <c r="M852" s="193">
        <f t="shared" si="55"/>
        <v>863.42857142857144</v>
      </c>
      <c r="N852" s="193">
        <f t="shared" si="53"/>
        <v>324</v>
      </c>
      <c r="O852" s="193">
        <f t="shared" si="56"/>
        <v>285.57142857142856</v>
      </c>
    </row>
    <row r="853" spans="1:15" x14ac:dyDescent="0.2">
      <c r="A853" s="189">
        <f>IF('Daily Series'!B857=0,NA(),'Daily Series'!B857)</f>
        <v>45138</v>
      </c>
      <c r="B853" s="190">
        <f>IF(ISERROR(A853),NA(),'Daily Series'!E857)</f>
        <v>11171</v>
      </c>
      <c r="C853" s="193">
        <f t="shared" si="54"/>
        <v>11602.428571428571</v>
      </c>
      <c r="E853" s="189" t="e">
        <f>IF('Weekly Series'!B853=0,NA(),'Weekly Series'!B853)</f>
        <v>#N/A</v>
      </c>
      <c r="F853" s="193" t="e">
        <f>IF(ISERROR($E853),NA(),'Weekly Series'!C853)</f>
        <v>#N/A</v>
      </c>
      <c r="G853" s="193" t="e">
        <f>IF(ISERROR($E853),NA(),'Weekly Series'!D853)</f>
        <v>#N/A</v>
      </c>
      <c r="H853" s="193" t="e">
        <f>IF(ISERROR($E853),NA(),'Weekly Series'!E853)</f>
        <v>#N/A</v>
      </c>
      <c r="J853" s="190">
        <f>IF(ISERROR(A853),NA(),'Daily Series'!P857)</f>
        <v>694</v>
      </c>
      <c r="K853" s="190">
        <f>IF(ISERROR(A853),NA(),'Daily Series'!Q857)</f>
        <v>246</v>
      </c>
      <c r="L853" s="190">
        <f>IF(ISERROR(A853),NA(),'Daily Series'!R857)</f>
        <v>232</v>
      </c>
      <c r="M853" s="193">
        <f t="shared" si="55"/>
        <v>856.85714285714289</v>
      </c>
      <c r="N853" s="193">
        <f t="shared" si="53"/>
        <v>324.85714285714283</v>
      </c>
      <c r="O853" s="193">
        <f t="shared" si="56"/>
        <v>283.42857142857144</v>
      </c>
    </row>
    <row r="854" spans="1:15" x14ac:dyDescent="0.2">
      <c r="A854" s="189">
        <f>IF('Daily Series'!B858=0,NA(),'Daily Series'!B858)</f>
        <v>45139</v>
      </c>
      <c r="B854" s="190">
        <f>IF(ISERROR(A854),NA(),'Daily Series'!E858)</f>
        <v>11860</v>
      </c>
      <c r="C854" s="193">
        <f t="shared" si="54"/>
        <v>11650.714285714286</v>
      </c>
      <c r="E854" s="189" t="e">
        <f>IF('Weekly Series'!B854=0,NA(),'Weekly Series'!B854)</f>
        <v>#N/A</v>
      </c>
      <c r="F854" s="193" t="e">
        <f>IF(ISERROR($E854),NA(),'Weekly Series'!C854)</f>
        <v>#N/A</v>
      </c>
      <c r="G854" s="193" t="e">
        <f>IF(ISERROR($E854),NA(),'Weekly Series'!D854)</f>
        <v>#N/A</v>
      </c>
      <c r="H854" s="193" t="e">
        <f>IF(ISERROR($E854),NA(),'Weekly Series'!E854)</f>
        <v>#N/A</v>
      </c>
      <c r="J854" s="190">
        <f>IF(ISERROR(A854),NA(),'Daily Series'!P858)</f>
        <v>1039</v>
      </c>
      <c r="K854" s="190">
        <f>IF(ISERROR(A854),NA(),'Daily Series'!Q858)</f>
        <v>390</v>
      </c>
      <c r="L854" s="190">
        <f>IF(ISERROR(A854),NA(),'Daily Series'!R858)</f>
        <v>348</v>
      </c>
      <c r="M854" s="193">
        <f t="shared" si="55"/>
        <v>855.57142857142856</v>
      </c>
      <c r="N854" s="193">
        <f t="shared" si="53"/>
        <v>326.71428571428572</v>
      </c>
      <c r="O854" s="193">
        <f t="shared" si="56"/>
        <v>285.57142857142856</v>
      </c>
    </row>
    <row r="855" spans="1:15" x14ac:dyDescent="0.2">
      <c r="A855" s="189">
        <f>IF('Daily Series'!B859=0,NA(),'Daily Series'!B859)</f>
        <v>45140</v>
      </c>
      <c r="B855" s="190">
        <f>IF(ISERROR(A855),NA(),'Daily Series'!E859)</f>
        <v>11953</v>
      </c>
      <c r="C855" s="193">
        <f t="shared" si="54"/>
        <v>11683</v>
      </c>
      <c r="E855" s="189" t="e">
        <f>IF('Weekly Series'!B855=0,NA(),'Weekly Series'!B855)</f>
        <v>#N/A</v>
      </c>
      <c r="F855" s="193" t="e">
        <f>IF(ISERROR($E855),NA(),'Weekly Series'!C855)</f>
        <v>#N/A</v>
      </c>
      <c r="G855" s="193" t="e">
        <f>IF(ISERROR($E855),NA(),'Weekly Series'!D855)</f>
        <v>#N/A</v>
      </c>
      <c r="H855" s="193" t="e">
        <f>IF(ISERROR($E855),NA(),'Weekly Series'!E855)</f>
        <v>#N/A</v>
      </c>
      <c r="J855" s="190">
        <f>IF(ISERROR(A855),NA(),'Daily Series'!P859)</f>
        <v>1063</v>
      </c>
      <c r="K855" s="190">
        <f>IF(ISERROR(A855),NA(),'Daily Series'!Q859)</f>
        <v>421</v>
      </c>
      <c r="L855" s="190">
        <f>IF(ISERROR(A855),NA(),'Daily Series'!R859)</f>
        <v>373</v>
      </c>
      <c r="M855" s="193">
        <f t="shared" si="55"/>
        <v>853.57142857142856</v>
      </c>
      <c r="N855" s="193">
        <f t="shared" si="53"/>
        <v>327.42857142857144</v>
      </c>
      <c r="O855" s="193">
        <f t="shared" si="56"/>
        <v>286.42857142857144</v>
      </c>
    </row>
    <row r="856" spans="1:15" x14ac:dyDescent="0.2">
      <c r="A856" s="189">
        <f>IF('Daily Series'!B860=0,NA(),'Daily Series'!B860)</f>
        <v>45141</v>
      </c>
      <c r="B856" s="190">
        <f>IF(ISERROR(A856),NA(),'Daily Series'!E860)</f>
        <v>11868</v>
      </c>
      <c r="C856" s="193">
        <f t="shared" si="54"/>
        <v>11701.285714285714</v>
      </c>
      <c r="E856" s="189" t="e">
        <f>IF('Weekly Series'!B856=0,NA(),'Weekly Series'!B856)</f>
        <v>#N/A</v>
      </c>
      <c r="F856" s="193" t="e">
        <f>IF(ISERROR($E856),NA(),'Weekly Series'!C856)</f>
        <v>#N/A</v>
      </c>
      <c r="G856" s="193" t="e">
        <f>IF(ISERROR($E856),NA(),'Weekly Series'!D856)</f>
        <v>#N/A</v>
      </c>
      <c r="H856" s="193" t="e">
        <f>IF(ISERROR($E856),NA(),'Weekly Series'!E856)</f>
        <v>#N/A</v>
      </c>
      <c r="J856" s="190">
        <f>IF(ISERROR(A856),NA(),'Daily Series'!P860)</f>
        <v>1101</v>
      </c>
      <c r="K856" s="190">
        <f>IF(ISERROR(A856),NA(),'Daily Series'!Q860)</f>
        <v>414</v>
      </c>
      <c r="L856" s="190">
        <f>IF(ISERROR(A856),NA(),'Daily Series'!R860)</f>
        <v>387</v>
      </c>
      <c r="M856" s="193">
        <f t="shared" si="55"/>
        <v>859.14285714285711</v>
      </c>
      <c r="N856" s="193">
        <f t="shared" si="53"/>
        <v>325.14285714285717</v>
      </c>
      <c r="O856" s="193">
        <f t="shared" si="56"/>
        <v>285.57142857142856</v>
      </c>
    </row>
    <row r="857" spans="1:15" x14ac:dyDescent="0.2">
      <c r="A857" s="189">
        <f>IF('Daily Series'!B861=0,NA(),'Daily Series'!B861)</f>
        <v>45142</v>
      </c>
      <c r="B857" s="190">
        <f>IF(ISERROR(A857),NA(),'Daily Series'!E861)</f>
        <v>11827</v>
      </c>
      <c r="C857" s="193">
        <f t="shared" si="54"/>
        <v>11757.571428571429</v>
      </c>
      <c r="E857" s="189" t="e">
        <f>IF('Weekly Series'!B857=0,NA(),'Weekly Series'!B857)</f>
        <v>#N/A</v>
      </c>
      <c r="F857" s="193" t="e">
        <f>IF(ISERROR($E857),NA(),'Weekly Series'!C857)</f>
        <v>#N/A</v>
      </c>
      <c r="G857" s="193" t="e">
        <f>IF(ISERROR($E857),NA(),'Weekly Series'!D857)</f>
        <v>#N/A</v>
      </c>
      <c r="H857" s="193" t="e">
        <f>IF(ISERROR($E857),NA(),'Weekly Series'!E857)</f>
        <v>#N/A</v>
      </c>
      <c r="J857" s="190">
        <f>IF(ISERROR(A857),NA(),'Daily Series'!P861)</f>
        <v>1123</v>
      </c>
      <c r="K857" s="190">
        <f>IF(ISERROR(A857),NA(),'Daily Series'!Q861)</f>
        <v>414</v>
      </c>
      <c r="L857" s="190">
        <f>IF(ISERROR(A857),NA(),'Daily Series'!R861)</f>
        <v>346</v>
      </c>
      <c r="M857" s="193">
        <f t="shared" si="55"/>
        <v>862</v>
      </c>
      <c r="N857" s="193">
        <f t="shared" ref="N857:N920" si="57">AVERAGE(K851:K857)</f>
        <v>329.28571428571428</v>
      </c>
      <c r="O857" s="193">
        <f t="shared" si="56"/>
        <v>282.42857142857144</v>
      </c>
    </row>
    <row r="858" spans="1:15" x14ac:dyDescent="0.2">
      <c r="A858" s="189">
        <f>IF('Daily Series'!B862=0,NA(),'Daily Series'!B862)</f>
        <v>45143</v>
      </c>
      <c r="B858" s="190">
        <f>IF(ISERROR(A858),NA(),'Daily Series'!E862)</f>
        <v>11932</v>
      </c>
      <c r="C858" s="193">
        <f t="shared" si="54"/>
        <v>11780.285714285714</v>
      </c>
      <c r="E858" s="189" t="e">
        <f>IF('Weekly Series'!B858=0,NA(),'Weekly Series'!B858)</f>
        <v>#N/A</v>
      </c>
      <c r="F858" s="193" t="e">
        <f>IF(ISERROR($E858),NA(),'Weekly Series'!C858)</f>
        <v>#N/A</v>
      </c>
      <c r="G858" s="193" t="e">
        <f>IF(ISERROR($E858),NA(),'Weekly Series'!D858)</f>
        <v>#N/A</v>
      </c>
      <c r="H858" s="193" t="e">
        <f>IF(ISERROR($E858),NA(),'Weekly Series'!E858)</f>
        <v>#N/A</v>
      </c>
      <c r="J858" s="190">
        <f>IF(ISERROR(A858),NA(),'Daily Series'!P862)</f>
        <v>724</v>
      </c>
      <c r="K858" s="190">
        <f>IF(ISERROR(A858),NA(),'Daily Series'!Q862)</f>
        <v>261</v>
      </c>
      <c r="L858" s="190">
        <f>IF(ISERROR(A858),NA(),'Daily Series'!R862)</f>
        <v>218</v>
      </c>
      <c r="M858" s="193">
        <f t="shared" si="55"/>
        <v>874.85714285714289</v>
      </c>
      <c r="N858" s="193">
        <f t="shared" si="57"/>
        <v>328.28571428571428</v>
      </c>
      <c r="O858" s="193">
        <f t="shared" si="56"/>
        <v>287.28571428571428</v>
      </c>
    </row>
    <row r="859" spans="1:15" x14ac:dyDescent="0.2">
      <c r="A859" s="189">
        <f>IF('Daily Series'!B863=0,NA(),'Daily Series'!B863)</f>
        <v>45144</v>
      </c>
      <c r="B859" s="190">
        <f>IF(ISERROR(A859),NA(),'Daily Series'!E863)</f>
        <v>11931</v>
      </c>
      <c r="C859" s="193">
        <f t="shared" si="54"/>
        <v>11791.714285714286</v>
      </c>
      <c r="E859" s="189" t="e">
        <f>IF('Weekly Series'!B859=0,NA(),'Weekly Series'!B859)</f>
        <v>#N/A</v>
      </c>
      <c r="F859" s="193" t="e">
        <f>IF(ISERROR($E859),NA(),'Weekly Series'!C859)</f>
        <v>#N/A</v>
      </c>
      <c r="G859" s="193" t="e">
        <f>IF(ISERROR($E859),NA(),'Weekly Series'!D859)</f>
        <v>#N/A</v>
      </c>
      <c r="H859" s="193" t="e">
        <f>IF(ISERROR($E859),NA(),'Weekly Series'!E859)</f>
        <v>#N/A</v>
      </c>
      <c r="J859" s="190">
        <f>IF(ISERROR(A859),NA(),'Daily Series'!P863)</f>
        <v>411</v>
      </c>
      <c r="K859" s="190">
        <f>IF(ISERROR(A859),NA(),'Daily Series'!Q863)</f>
        <v>169</v>
      </c>
      <c r="L859" s="190">
        <f>IF(ISERROR(A859),NA(),'Daily Series'!R863)</f>
        <v>103</v>
      </c>
      <c r="M859" s="193">
        <f t="shared" si="55"/>
        <v>879.28571428571433</v>
      </c>
      <c r="N859" s="193">
        <f t="shared" si="57"/>
        <v>330.71428571428572</v>
      </c>
      <c r="O859" s="193">
        <f t="shared" si="56"/>
        <v>286.71428571428572</v>
      </c>
    </row>
    <row r="860" spans="1:15" x14ac:dyDescent="0.2">
      <c r="A860" s="189">
        <f>IF('Daily Series'!B864=0,NA(),'Daily Series'!B864)</f>
        <v>45145</v>
      </c>
      <c r="B860" s="190">
        <f>IF(ISERROR(A860),NA(),'Daily Series'!E864)</f>
        <v>11719</v>
      </c>
      <c r="C860" s="193">
        <f t="shared" si="54"/>
        <v>11870</v>
      </c>
      <c r="E860" s="189" t="e">
        <f>IF('Weekly Series'!B860=0,NA(),'Weekly Series'!B860)</f>
        <v>#N/A</v>
      </c>
      <c r="F860" s="193" t="e">
        <f>IF(ISERROR($E860),NA(),'Weekly Series'!C860)</f>
        <v>#N/A</v>
      </c>
      <c r="G860" s="193" t="e">
        <f>IF(ISERROR($E860),NA(),'Weekly Series'!D860)</f>
        <v>#N/A</v>
      </c>
      <c r="H860" s="193" t="e">
        <f>IF(ISERROR($E860),NA(),'Weekly Series'!E860)</f>
        <v>#N/A</v>
      </c>
      <c r="J860" s="190">
        <f>IF(ISERROR(A860),NA(),'Daily Series'!P864)</f>
        <v>739</v>
      </c>
      <c r="K860" s="190">
        <f>IF(ISERROR(A860),NA(),'Daily Series'!Q864)</f>
        <v>269</v>
      </c>
      <c r="L860" s="190">
        <f>IF(ISERROR(A860),NA(),'Daily Series'!R864)</f>
        <v>238</v>
      </c>
      <c r="M860" s="193">
        <f t="shared" si="55"/>
        <v>885.71428571428567</v>
      </c>
      <c r="N860" s="193">
        <f t="shared" si="57"/>
        <v>334</v>
      </c>
      <c r="O860" s="193">
        <f t="shared" si="56"/>
        <v>287.57142857142856</v>
      </c>
    </row>
    <row r="861" spans="1:15" x14ac:dyDescent="0.2">
      <c r="A861" s="189">
        <f>IF('Daily Series'!B865=0,NA(),'Daily Series'!B865)</f>
        <v>45146</v>
      </c>
      <c r="B861" s="190">
        <f>IF(ISERROR(A861),NA(),'Daily Series'!E865)</f>
        <v>11725</v>
      </c>
      <c r="C861" s="193">
        <f t="shared" si="54"/>
        <v>11850.714285714286</v>
      </c>
      <c r="E861" s="189" t="e">
        <f>IF('Weekly Series'!B861=0,NA(),'Weekly Series'!B861)</f>
        <v>#N/A</v>
      </c>
      <c r="F861" s="193" t="e">
        <f>IF(ISERROR($E861),NA(),'Weekly Series'!C861)</f>
        <v>#N/A</v>
      </c>
      <c r="G861" s="193" t="e">
        <f>IF(ISERROR($E861),NA(),'Weekly Series'!D861)</f>
        <v>#N/A</v>
      </c>
      <c r="H861" s="193" t="e">
        <f>IF(ISERROR($E861),NA(),'Weekly Series'!E861)</f>
        <v>#N/A</v>
      </c>
      <c r="J861" s="190">
        <f>IF(ISERROR(A861),NA(),'Daily Series'!P865)</f>
        <v>1057</v>
      </c>
      <c r="K861" s="190">
        <f>IF(ISERROR(A861),NA(),'Daily Series'!Q865)</f>
        <v>419</v>
      </c>
      <c r="L861" s="190">
        <f>IF(ISERROR(A861),NA(),'Daily Series'!R865)</f>
        <v>369</v>
      </c>
      <c r="M861" s="193">
        <f t="shared" si="55"/>
        <v>888.28571428571433</v>
      </c>
      <c r="N861" s="193">
        <f t="shared" si="57"/>
        <v>338.14285714285717</v>
      </c>
      <c r="O861" s="193">
        <f t="shared" si="56"/>
        <v>290.57142857142856</v>
      </c>
    </row>
    <row r="862" spans="1:15" x14ac:dyDescent="0.2">
      <c r="A862" s="189">
        <f>IF('Daily Series'!B866=0,NA(),'Daily Series'!B866)</f>
        <v>45147</v>
      </c>
      <c r="B862" s="190">
        <f>IF(ISERROR(A862),NA(),'Daily Series'!E866)</f>
        <v>11795</v>
      </c>
      <c r="C862" s="193">
        <f t="shared" si="54"/>
        <v>11828.142857142857</v>
      </c>
      <c r="E862" s="189" t="e">
        <f>IF('Weekly Series'!B862=0,NA(),'Weekly Series'!B862)</f>
        <v>#N/A</v>
      </c>
      <c r="F862" s="193" t="e">
        <f>IF(ISERROR($E862),NA(),'Weekly Series'!C862)</f>
        <v>#N/A</v>
      </c>
      <c r="G862" s="193" t="e">
        <f>IF(ISERROR($E862),NA(),'Weekly Series'!D862)</f>
        <v>#N/A</v>
      </c>
      <c r="H862" s="193" t="e">
        <f>IF(ISERROR($E862),NA(),'Weekly Series'!E862)</f>
        <v>#N/A</v>
      </c>
      <c r="J862" s="190">
        <f>IF(ISERROR(A862),NA(),'Daily Series'!P866)</f>
        <v>1153</v>
      </c>
      <c r="K862" s="190">
        <f>IF(ISERROR(A862),NA(),'Daily Series'!Q866)</f>
        <v>403</v>
      </c>
      <c r="L862" s="190">
        <f>IF(ISERROR(A862),NA(),'Daily Series'!R866)</f>
        <v>383</v>
      </c>
      <c r="M862" s="193">
        <f t="shared" si="55"/>
        <v>901.14285714285711</v>
      </c>
      <c r="N862" s="193">
        <f t="shared" si="57"/>
        <v>335.57142857142856</v>
      </c>
      <c r="O862" s="193">
        <f t="shared" si="56"/>
        <v>292</v>
      </c>
    </row>
    <row r="863" spans="1:15" x14ac:dyDescent="0.2">
      <c r="A863" s="189">
        <f>IF('Daily Series'!B867=0,NA(),'Daily Series'!B867)</f>
        <v>45148</v>
      </c>
      <c r="B863" s="190">
        <f>IF(ISERROR(A863),NA(),'Daily Series'!E867)</f>
        <v>11674</v>
      </c>
      <c r="C863" s="193">
        <f t="shared" si="54"/>
        <v>11800.428571428571</v>
      </c>
      <c r="E863" s="189" t="e">
        <f>IF('Weekly Series'!B863=0,NA(),'Weekly Series'!B863)</f>
        <v>#N/A</v>
      </c>
      <c r="F863" s="193" t="e">
        <f>IF(ISERROR($E863),NA(),'Weekly Series'!C863)</f>
        <v>#N/A</v>
      </c>
      <c r="G863" s="193" t="e">
        <f>IF(ISERROR($E863),NA(),'Weekly Series'!D863)</f>
        <v>#N/A</v>
      </c>
      <c r="H863" s="193" t="e">
        <f>IF(ISERROR($E863),NA(),'Weekly Series'!E863)</f>
        <v>#N/A</v>
      </c>
      <c r="J863" s="190">
        <f>IF(ISERROR(A863),NA(),'Daily Series'!P867)</f>
        <v>1143</v>
      </c>
      <c r="K863" s="190">
        <f>IF(ISERROR(A863),NA(),'Daily Series'!Q867)</f>
        <v>448</v>
      </c>
      <c r="L863" s="190">
        <f>IF(ISERROR(A863),NA(),'Daily Series'!R867)</f>
        <v>367</v>
      </c>
      <c r="M863" s="193">
        <f t="shared" si="55"/>
        <v>907.14285714285711</v>
      </c>
      <c r="N863" s="193">
        <f t="shared" si="57"/>
        <v>340.42857142857144</v>
      </c>
      <c r="O863" s="193">
        <f t="shared" si="56"/>
        <v>289.14285714285717</v>
      </c>
    </row>
    <row r="864" spans="1:15" x14ac:dyDescent="0.2">
      <c r="A864" s="189">
        <f>IF('Daily Series'!B868=0,NA(),'Daily Series'!B868)</f>
        <v>45149</v>
      </c>
      <c r="B864" s="190">
        <f>IF(ISERROR(A864),NA(),'Daily Series'!E868)</f>
        <v>11861</v>
      </c>
      <c r="C864" s="193">
        <f t="shared" si="54"/>
        <v>11805.285714285714</v>
      </c>
      <c r="E864" s="189" t="e">
        <f>IF('Weekly Series'!B864=0,NA(),'Weekly Series'!B864)</f>
        <v>#N/A</v>
      </c>
      <c r="F864" s="193" t="e">
        <f>IF(ISERROR($E864),NA(),'Weekly Series'!C864)</f>
        <v>#N/A</v>
      </c>
      <c r="G864" s="193" t="e">
        <f>IF(ISERROR($E864),NA(),'Weekly Series'!D864)</f>
        <v>#N/A</v>
      </c>
      <c r="H864" s="193" t="e">
        <f>IF(ISERROR($E864),NA(),'Weekly Series'!E864)</f>
        <v>#N/A</v>
      </c>
      <c r="J864" s="190">
        <f>IF(ISERROR(A864),NA(),'Daily Series'!P868)</f>
        <v>1137</v>
      </c>
      <c r="K864" s="190">
        <f>IF(ISERROR(A864),NA(),'Daily Series'!Q868)</f>
        <v>423</v>
      </c>
      <c r="L864" s="190">
        <f>IF(ISERROR(A864),NA(),'Daily Series'!R868)</f>
        <v>321</v>
      </c>
      <c r="M864" s="193">
        <f t="shared" si="55"/>
        <v>909.14285714285711</v>
      </c>
      <c r="N864" s="193">
        <f t="shared" si="57"/>
        <v>341.71428571428572</v>
      </c>
      <c r="O864" s="193">
        <f t="shared" si="56"/>
        <v>285.57142857142856</v>
      </c>
    </row>
    <row r="865" spans="1:15" x14ac:dyDescent="0.2">
      <c r="A865" s="189">
        <f>IF('Daily Series'!B869=0,NA(),'Daily Series'!B869)</f>
        <v>45150</v>
      </c>
      <c r="B865" s="190">
        <f>IF(ISERROR(A865),NA(),'Daily Series'!E869)</f>
        <v>11708</v>
      </c>
      <c r="C865" s="193">
        <f t="shared" si="54"/>
        <v>11773.285714285714</v>
      </c>
      <c r="E865" s="189" t="e">
        <f>IF('Weekly Series'!B865=0,NA(),'Weekly Series'!B865)</f>
        <v>#N/A</v>
      </c>
      <c r="F865" s="193" t="e">
        <f>IF(ISERROR($E865),NA(),'Weekly Series'!C865)</f>
        <v>#N/A</v>
      </c>
      <c r="G865" s="193" t="e">
        <f>IF(ISERROR($E865),NA(),'Weekly Series'!D865)</f>
        <v>#N/A</v>
      </c>
      <c r="H865" s="193" t="e">
        <f>IF(ISERROR($E865),NA(),'Weekly Series'!E865)</f>
        <v>#N/A</v>
      </c>
      <c r="J865" s="190">
        <f>IF(ISERROR(A865),NA(),'Daily Series'!P869)</f>
        <v>748</v>
      </c>
      <c r="K865" s="190">
        <f>IF(ISERROR(A865),NA(),'Daily Series'!Q869)</f>
        <v>256</v>
      </c>
      <c r="L865" s="190">
        <f>IF(ISERROR(A865),NA(),'Daily Series'!R869)</f>
        <v>207</v>
      </c>
      <c r="M865" s="193">
        <f t="shared" si="55"/>
        <v>912.57142857142856</v>
      </c>
      <c r="N865" s="193">
        <f t="shared" si="57"/>
        <v>341</v>
      </c>
      <c r="O865" s="193">
        <f t="shared" si="56"/>
        <v>284</v>
      </c>
    </row>
    <row r="866" spans="1:15" x14ac:dyDescent="0.2">
      <c r="A866" s="189">
        <f>IF('Daily Series'!B870=0,NA(),'Daily Series'!B870)</f>
        <v>45151</v>
      </c>
      <c r="B866" s="190">
        <f>IF(ISERROR(A866),NA(),'Daily Series'!E870)</f>
        <v>11755</v>
      </c>
      <c r="C866" s="193">
        <f t="shared" si="54"/>
        <v>11748.142857142857</v>
      </c>
      <c r="E866" s="189" t="e">
        <f>IF('Weekly Series'!B866=0,NA(),'Weekly Series'!B866)</f>
        <v>#N/A</v>
      </c>
      <c r="F866" s="193" t="e">
        <f>IF(ISERROR($E866),NA(),'Weekly Series'!C866)</f>
        <v>#N/A</v>
      </c>
      <c r="G866" s="193" t="e">
        <f>IF(ISERROR($E866),NA(),'Weekly Series'!D866)</f>
        <v>#N/A</v>
      </c>
      <c r="H866" s="193" t="e">
        <f>IF(ISERROR($E866),NA(),'Weekly Series'!E866)</f>
        <v>#N/A</v>
      </c>
      <c r="J866" s="190">
        <f>IF(ISERROR(A866),NA(),'Daily Series'!P870)</f>
        <v>403</v>
      </c>
      <c r="K866" s="190">
        <f>IF(ISERROR(A866),NA(),'Daily Series'!Q870)</f>
        <v>162</v>
      </c>
      <c r="L866" s="190">
        <f>IF(ISERROR(A866),NA(),'Daily Series'!R870)</f>
        <v>106</v>
      </c>
      <c r="M866" s="193">
        <f t="shared" si="55"/>
        <v>911.42857142857144</v>
      </c>
      <c r="N866" s="193">
        <f t="shared" si="57"/>
        <v>340</v>
      </c>
      <c r="O866" s="193">
        <f t="shared" si="56"/>
        <v>284.42857142857144</v>
      </c>
    </row>
    <row r="867" spans="1:15" x14ac:dyDescent="0.2">
      <c r="A867" s="189">
        <f>IF('Daily Series'!B871=0,NA(),'Daily Series'!B871)</f>
        <v>45152</v>
      </c>
      <c r="B867" s="190">
        <f>IF(ISERROR(A867),NA(),'Daily Series'!E871)</f>
        <v>11845</v>
      </c>
      <c r="C867" s="193">
        <f t="shared" si="54"/>
        <v>11766.142857142857</v>
      </c>
      <c r="E867" s="189" t="e">
        <f>IF('Weekly Series'!B867=0,NA(),'Weekly Series'!B867)</f>
        <v>#N/A</v>
      </c>
      <c r="F867" s="193" t="e">
        <f>IF(ISERROR($E867),NA(),'Weekly Series'!C867)</f>
        <v>#N/A</v>
      </c>
      <c r="G867" s="193" t="e">
        <f>IF(ISERROR($E867),NA(),'Weekly Series'!D867)</f>
        <v>#N/A</v>
      </c>
      <c r="H867" s="193" t="e">
        <f>IF(ISERROR($E867),NA(),'Weekly Series'!E867)</f>
        <v>#N/A</v>
      </c>
      <c r="J867" s="190">
        <f>IF(ISERROR(A867),NA(),'Daily Series'!P871)</f>
        <v>684</v>
      </c>
      <c r="K867" s="190">
        <f>IF(ISERROR(A867),NA(),'Daily Series'!Q871)</f>
        <v>273</v>
      </c>
      <c r="L867" s="190">
        <f>IF(ISERROR(A867),NA(),'Daily Series'!R871)</f>
        <v>238</v>
      </c>
      <c r="M867" s="193">
        <f t="shared" si="55"/>
        <v>903.57142857142856</v>
      </c>
      <c r="N867" s="193">
        <f t="shared" si="57"/>
        <v>340.57142857142856</v>
      </c>
      <c r="O867" s="193">
        <f t="shared" si="56"/>
        <v>284.42857142857144</v>
      </c>
    </row>
    <row r="868" spans="1:15" x14ac:dyDescent="0.2">
      <c r="A868" s="189">
        <f>IF('Daily Series'!B872=0,NA(),'Daily Series'!B872)</f>
        <v>45153</v>
      </c>
      <c r="B868" s="190">
        <f>IF(ISERROR(A868),NA(),'Daily Series'!E872)</f>
        <v>11973</v>
      </c>
      <c r="C868" s="193">
        <f t="shared" si="54"/>
        <v>11801.571428571429</v>
      </c>
      <c r="E868" s="189" t="e">
        <f>IF('Weekly Series'!B868=0,NA(),'Weekly Series'!B868)</f>
        <v>#N/A</v>
      </c>
      <c r="F868" s="193" t="e">
        <f>IF(ISERROR($E868),NA(),'Weekly Series'!C868)</f>
        <v>#N/A</v>
      </c>
      <c r="G868" s="193" t="e">
        <f>IF(ISERROR($E868),NA(),'Weekly Series'!D868)</f>
        <v>#N/A</v>
      </c>
      <c r="H868" s="193" t="e">
        <f>IF(ISERROR($E868),NA(),'Weekly Series'!E868)</f>
        <v>#N/A</v>
      </c>
      <c r="J868" s="190">
        <f>IF(ISERROR(A868),NA(),'Daily Series'!P872)</f>
        <v>972</v>
      </c>
      <c r="K868" s="190">
        <f>IF(ISERROR(A868),NA(),'Daily Series'!Q872)</f>
        <v>345</v>
      </c>
      <c r="L868" s="190">
        <f>IF(ISERROR(A868),NA(),'Daily Series'!R872)</f>
        <v>340</v>
      </c>
      <c r="M868" s="193">
        <f t="shared" si="55"/>
        <v>891.42857142857144</v>
      </c>
      <c r="N868" s="193">
        <f t="shared" si="57"/>
        <v>330</v>
      </c>
      <c r="O868" s="193">
        <f t="shared" si="56"/>
        <v>280.28571428571428</v>
      </c>
    </row>
    <row r="869" spans="1:15" x14ac:dyDescent="0.2">
      <c r="A869" s="189">
        <f>IF('Daily Series'!B873=0,NA(),'Daily Series'!B873)</f>
        <v>45154</v>
      </c>
      <c r="B869" s="190">
        <f>IF(ISERROR(A869),NA(),'Daily Series'!E873)</f>
        <v>12072</v>
      </c>
      <c r="C869" s="193">
        <f t="shared" si="54"/>
        <v>11841.142857142857</v>
      </c>
      <c r="E869" s="189" t="e">
        <f>IF('Weekly Series'!B869=0,NA(),'Weekly Series'!B869)</f>
        <v>#N/A</v>
      </c>
      <c r="F869" s="193" t="e">
        <f>IF(ISERROR($E869),NA(),'Weekly Series'!C869)</f>
        <v>#N/A</v>
      </c>
      <c r="G869" s="193" t="e">
        <f>IF(ISERROR($E869),NA(),'Weekly Series'!D869)</f>
        <v>#N/A</v>
      </c>
      <c r="H869" s="193" t="e">
        <f>IF(ISERROR($E869),NA(),'Weekly Series'!E869)</f>
        <v>#N/A</v>
      </c>
      <c r="J869" s="190">
        <f>IF(ISERROR(A869),NA(),'Daily Series'!P873)</f>
        <v>1092</v>
      </c>
      <c r="K869" s="190">
        <f>IF(ISERROR(A869),NA(),'Daily Series'!Q873)</f>
        <v>420</v>
      </c>
      <c r="L869" s="190">
        <f>IF(ISERROR(A869),NA(),'Daily Series'!R873)</f>
        <v>385</v>
      </c>
      <c r="M869" s="193">
        <f t="shared" si="55"/>
        <v>882.71428571428567</v>
      </c>
      <c r="N869" s="193">
        <f t="shared" si="57"/>
        <v>332.42857142857144</v>
      </c>
      <c r="O869" s="193">
        <f t="shared" si="56"/>
        <v>280.57142857142856</v>
      </c>
    </row>
    <row r="870" spans="1:15" x14ac:dyDescent="0.2">
      <c r="A870" s="189">
        <f>IF('Daily Series'!B874=0,NA(),'Daily Series'!B874)</f>
        <v>45155</v>
      </c>
      <c r="B870" s="190">
        <f>IF(ISERROR(A870),NA(),'Daily Series'!E874)</f>
        <v>12149</v>
      </c>
      <c r="C870" s="193">
        <f t="shared" si="54"/>
        <v>11909</v>
      </c>
      <c r="E870" s="189" t="e">
        <f>IF('Weekly Series'!B870=0,NA(),'Weekly Series'!B870)</f>
        <v>#N/A</v>
      </c>
      <c r="F870" s="193" t="e">
        <f>IF(ISERROR($E870),NA(),'Weekly Series'!C870)</f>
        <v>#N/A</v>
      </c>
      <c r="G870" s="193" t="e">
        <f>IF(ISERROR($E870),NA(),'Weekly Series'!D870)</f>
        <v>#N/A</v>
      </c>
      <c r="H870" s="193" t="e">
        <f>IF(ISERROR($E870),NA(),'Weekly Series'!E870)</f>
        <v>#N/A</v>
      </c>
      <c r="J870" s="190">
        <f>IF(ISERROR(A870),NA(),'Daily Series'!P874)</f>
        <v>1080</v>
      </c>
      <c r="K870" s="190">
        <f>IF(ISERROR(A870),NA(),'Daily Series'!Q874)</f>
        <v>393</v>
      </c>
      <c r="L870" s="190">
        <f>IF(ISERROR(A870),NA(),'Daily Series'!R874)</f>
        <v>373</v>
      </c>
      <c r="M870" s="193">
        <f t="shared" si="55"/>
        <v>873.71428571428567</v>
      </c>
      <c r="N870" s="193">
        <f t="shared" si="57"/>
        <v>324.57142857142856</v>
      </c>
      <c r="O870" s="193">
        <f t="shared" si="56"/>
        <v>281.42857142857144</v>
      </c>
    </row>
    <row r="871" spans="1:15" x14ac:dyDescent="0.2">
      <c r="A871" s="189">
        <f>IF('Daily Series'!B875=0,NA(),'Daily Series'!B875)</f>
        <v>45156</v>
      </c>
      <c r="B871" s="190">
        <f>IF(ISERROR(A871),NA(),'Daily Series'!E875)</f>
        <v>12157</v>
      </c>
      <c r="C871" s="193">
        <f t="shared" si="54"/>
        <v>11951.285714285714</v>
      </c>
      <c r="E871" s="189" t="e">
        <f>IF('Weekly Series'!B871=0,NA(),'Weekly Series'!B871)</f>
        <v>#N/A</v>
      </c>
      <c r="F871" s="193" t="e">
        <f>IF(ISERROR($E871),NA(),'Weekly Series'!C871)</f>
        <v>#N/A</v>
      </c>
      <c r="G871" s="193" t="e">
        <f>IF(ISERROR($E871),NA(),'Weekly Series'!D871)</f>
        <v>#N/A</v>
      </c>
      <c r="H871" s="193" t="e">
        <f>IF(ISERROR($E871),NA(),'Weekly Series'!E871)</f>
        <v>#N/A</v>
      </c>
      <c r="J871" s="190">
        <f>IF(ISERROR(A871),NA(),'Daily Series'!P875)</f>
        <v>1087</v>
      </c>
      <c r="K871" s="190">
        <f>IF(ISERROR(A871),NA(),'Daily Series'!Q875)</f>
        <v>405</v>
      </c>
      <c r="L871" s="190">
        <f>IF(ISERROR(A871),NA(),'Daily Series'!R875)</f>
        <v>374</v>
      </c>
      <c r="M871" s="193">
        <f t="shared" si="55"/>
        <v>866.57142857142856</v>
      </c>
      <c r="N871" s="193">
        <f t="shared" si="57"/>
        <v>322</v>
      </c>
      <c r="O871" s="193">
        <f t="shared" si="56"/>
        <v>289</v>
      </c>
    </row>
    <row r="872" spans="1:15" x14ac:dyDescent="0.2">
      <c r="A872" s="189">
        <f>IF('Daily Series'!B876=0,NA(),'Daily Series'!B876)</f>
        <v>45157</v>
      </c>
      <c r="B872" s="190">
        <f>IF(ISERROR(A872),NA(),'Daily Series'!E876)</f>
        <v>12150</v>
      </c>
      <c r="C872" s="193">
        <f t="shared" si="54"/>
        <v>12014.428571428571</v>
      </c>
      <c r="E872" s="189" t="e">
        <f>IF('Weekly Series'!B872=0,NA(),'Weekly Series'!B872)</f>
        <v>#N/A</v>
      </c>
      <c r="F872" s="193" t="e">
        <f>IF(ISERROR($E872),NA(),'Weekly Series'!C872)</f>
        <v>#N/A</v>
      </c>
      <c r="G872" s="193" t="e">
        <f>IF(ISERROR($E872),NA(),'Weekly Series'!D872)</f>
        <v>#N/A</v>
      </c>
      <c r="H872" s="193" t="e">
        <f>IF(ISERROR($E872),NA(),'Weekly Series'!E872)</f>
        <v>#N/A</v>
      </c>
      <c r="J872" s="190">
        <f>IF(ISERROR(A872),NA(),'Daily Series'!P876)</f>
        <v>732</v>
      </c>
      <c r="K872" s="190">
        <f>IF(ISERROR(A872),NA(),'Daily Series'!Q876)</f>
        <v>277</v>
      </c>
      <c r="L872" s="190">
        <f>IF(ISERROR(A872),NA(),'Daily Series'!R876)</f>
        <v>197</v>
      </c>
      <c r="M872" s="193">
        <f t="shared" si="55"/>
        <v>864.28571428571433</v>
      </c>
      <c r="N872" s="193">
        <f t="shared" si="57"/>
        <v>325</v>
      </c>
      <c r="O872" s="193">
        <f t="shared" si="56"/>
        <v>287.57142857142856</v>
      </c>
    </row>
    <row r="873" spans="1:15" x14ac:dyDescent="0.2">
      <c r="A873" s="189">
        <f>IF('Daily Series'!B877=0,NA(),'Daily Series'!B877)</f>
        <v>45158</v>
      </c>
      <c r="B873" s="190">
        <f>IF(ISERROR(A873),NA(),'Daily Series'!E877)</f>
        <v>12212</v>
      </c>
      <c r="C873" s="193">
        <f t="shared" si="54"/>
        <v>12079.714285714286</v>
      </c>
      <c r="E873" s="189" t="e">
        <f>IF('Weekly Series'!B873=0,NA(),'Weekly Series'!B873)</f>
        <v>#N/A</v>
      </c>
      <c r="F873" s="193" t="e">
        <f>IF(ISERROR($E873),NA(),'Weekly Series'!C873)</f>
        <v>#N/A</v>
      </c>
      <c r="G873" s="193" t="e">
        <f>IF(ISERROR($E873),NA(),'Weekly Series'!D873)</f>
        <v>#N/A</v>
      </c>
      <c r="H873" s="193" t="e">
        <f>IF(ISERROR($E873),NA(),'Weekly Series'!E873)</f>
        <v>#N/A</v>
      </c>
      <c r="J873" s="190">
        <f>IF(ISERROR(A873),NA(),'Daily Series'!P877)</f>
        <v>399</v>
      </c>
      <c r="K873" s="190">
        <f>IF(ISERROR(A873),NA(),'Daily Series'!Q877)</f>
        <v>151</v>
      </c>
      <c r="L873" s="190">
        <f>IF(ISERROR(A873),NA(),'Daily Series'!R877)</f>
        <v>104</v>
      </c>
      <c r="M873" s="193">
        <f t="shared" si="55"/>
        <v>863.71428571428567</v>
      </c>
      <c r="N873" s="193">
        <f t="shared" si="57"/>
        <v>323.42857142857144</v>
      </c>
      <c r="O873" s="193">
        <f t="shared" si="56"/>
        <v>287.28571428571428</v>
      </c>
    </row>
    <row r="874" spans="1:15" x14ac:dyDescent="0.2">
      <c r="A874" s="189">
        <f>IF('Daily Series'!B878=0,NA(),'Daily Series'!B878)</f>
        <v>45159</v>
      </c>
      <c r="B874" s="190">
        <f>IF(ISERROR(A874),NA(),'Daily Series'!E878)</f>
        <v>11928</v>
      </c>
      <c r="C874" s="193">
        <f t="shared" si="54"/>
        <v>12091.571428571429</v>
      </c>
      <c r="E874" s="189" t="e">
        <f>IF('Weekly Series'!B874=0,NA(),'Weekly Series'!B874)</f>
        <v>#N/A</v>
      </c>
      <c r="F874" s="193" t="e">
        <f>IF(ISERROR($E874),NA(),'Weekly Series'!C874)</f>
        <v>#N/A</v>
      </c>
      <c r="G874" s="193" t="e">
        <f>IF(ISERROR($E874),NA(),'Weekly Series'!D874)</f>
        <v>#N/A</v>
      </c>
      <c r="H874" s="193" t="e">
        <f>IF(ISERROR($E874),NA(),'Weekly Series'!E874)</f>
        <v>#N/A</v>
      </c>
      <c r="J874" s="190">
        <f>IF(ISERROR(A874),NA(),'Daily Series'!P878)</f>
        <v>700</v>
      </c>
      <c r="K874" s="190">
        <f>IF(ISERROR(A874),NA(),'Daily Series'!Q878)</f>
        <v>254</v>
      </c>
      <c r="L874" s="190">
        <f>IF(ISERROR(A874),NA(),'Daily Series'!R878)</f>
        <v>257</v>
      </c>
      <c r="M874" s="193">
        <f t="shared" si="55"/>
        <v>866</v>
      </c>
      <c r="N874" s="193">
        <f t="shared" si="57"/>
        <v>320.71428571428572</v>
      </c>
      <c r="O874" s="193">
        <f t="shared" si="56"/>
        <v>290</v>
      </c>
    </row>
    <row r="875" spans="1:15" x14ac:dyDescent="0.2">
      <c r="A875" s="189">
        <f>IF('Daily Series'!B879=0,NA(),'Daily Series'!B879)</f>
        <v>45160</v>
      </c>
      <c r="B875" s="190">
        <f>IF(ISERROR(A875),NA(),'Daily Series'!E879)</f>
        <v>12123</v>
      </c>
      <c r="C875" s="193">
        <f t="shared" si="54"/>
        <v>12113</v>
      </c>
      <c r="E875" s="189" t="e">
        <f>IF('Weekly Series'!B875=0,NA(),'Weekly Series'!B875)</f>
        <v>#N/A</v>
      </c>
      <c r="F875" s="193" t="e">
        <f>IF(ISERROR($E875),NA(),'Weekly Series'!C875)</f>
        <v>#N/A</v>
      </c>
      <c r="G875" s="193" t="e">
        <f>IF(ISERROR($E875),NA(),'Weekly Series'!D875)</f>
        <v>#N/A</v>
      </c>
      <c r="H875" s="193" t="e">
        <f>IF(ISERROR($E875),NA(),'Weekly Series'!E875)</f>
        <v>#N/A</v>
      </c>
      <c r="J875" s="190">
        <f>IF(ISERROR(A875),NA(),'Daily Series'!P879)</f>
        <v>1031</v>
      </c>
      <c r="K875" s="190">
        <f>IF(ISERROR(A875),NA(),'Daily Series'!Q879)</f>
        <v>386</v>
      </c>
      <c r="L875" s="190">
        <f>IF(ISERROR(A875),NA(),'Daily Series'!R879)</f>
        <v>328</v>
      </c>
      <c r="M875" s="193">
        <f t="shared" si="55"/>
        <v>874.42857142857144</v>
      </c>
      <c r="N875" s="193">
        <f t="shared" si="57"/>
        <v>326.57142857142856</v>
      </c>
      <c r="O875" s="193">
        <f t="shared" si="56"/>
        <v>288.28571428571428</v>
      </c>
    </row>
    <row r="876" spans="1:15" x14ac:dyDescent="0.2">
      <c r="A876" s="189">
        <f>IF('Daily Series'!B880=0,NA(),'Daily Series'!B880)</f>
        <v>45161</v>
      </c>
      <c r="B876" s="190">
        <f>IF(ISERROR(A876),NA(),'Daily Series'!E880)</f>
        <v>12199</v>
      </c>
      <c r="C876" s="193">
        <f t="shared" si="54"/>
        <v>12131.142857142857</v>
      </c>
      <c r="E876" s="189" t="e">
        <f>IF('Weekly Series'!B876=0,NA(),'Weekly Series'!B876)</f>
        <v>#N/A</v>
      </c>
      <c r="F876" s="193" t="e">
        <f>IF(ISERROR($E876),NA(),'Weekly Series'!C876)</f>
        <v>#N/A</v>
      </c>
      <c r="G876" s="193" t="e">
        <f>IF(ISERROR($E876),NA(),'Weekly Series'!D876)</f>
        <v>#N/A</v>
      </c>
      <c r="H876" s="193" t="e">
        <f>IF(ISERROR($E876),NA(),'Weekly Series'!E876)</f>
        <v>#N/A</v>
      </c>
      <c r="J876" s="190">
        <f>IF(ISERROR(A876),NA(),'Daily Series'!P880)</f>
        <v>1127</v>
      </c>
      <c r="K876" s="190">
        <f>IF(ISERROR(A876),NA(),'Daily Series'!Q880)</f>
        <v>412</v>
      </c>
      <c r="L876" s="190">
        <f>IF(ISERROR(A876),NA(),'Daily Series'!R880)</f>
        <v>385</v>
      </c>
      <c r="M876" s="193">
        <f t="shared" si="55"/>
        <v>879.42857142857144</v>
      </c>
      <c r="N876" s="193">
        <f t="shared" si="57"/>
        <v>325.42857142857144</v>
      </c>
      <c r="O876" s="193">
        <f t="shared" si="56"/>
        <v>288.28571428571428</v>
      </c>
    </row>
    <row r="877" spans="1:15" x14ac:dyDescent="0.2">
      <c r="A877" s="189">
        <f>IF('Daily Series'!B881=0,NA(),'Daily Series'!B881)</f>
        <v>45162</v>
      </c>
      <c r="B877" s="190">
        <f>IF(ISERROR(A877),NA(),'Daily Series'!E881)</f>
        <v>12152</v>
      </c>
      <c r="C877" s="193">
        <f t="shared" si="54"/>
        <v>12131.571428571429</v>
      </c>
      <c r="E877" s="189" t="e">
        <f>IF('Weekly Series'!B877=0,NA(),'Weekly Series'!B877)</f>
        <v>#N/A</v>
      </c>
      <c r="F877" s="193" t="e">
        <f>IF(ISERROR($E877),NA(),'Weekly Series'!C877)</f>
        <v>#N/A</v>
      </c>
      <c r="G877" s="193" t="e">
        <f>IF(ISERROR($E877),NA(),'Weekly Series'!D877)</f>
        <v>#N/A</v>
      </c>
      <c r="H877" s="193" t="e">
        <f>IF(ISERROR($E877),NA(),'Weekly Series'!E877)</f>
        <v>#N/A</v>
      </c>
      <c r="J877" s="190">
        <f>IF(ISERROR(A877),NA(),'Daily Series'!P881)</f>
        <v>1195</v>
      </c>
      <c r="K877" s="190">
        <f>IF(ISERROR(A877),NA(),'Daily Series'!Q881)</f>
        <v>427</v>
      </c>
      <c r="L877" s="190">
        <f>IF(ISERROR(A877),NA(),'Daily Series'!R881)</f>
        <v>412</v>
      </c>
      <c r="M877" s="193">
        <f t="shared" si="55"/>
        <v>895.85714285714289</v>
      </c>
      <c r="N877" s="193">
        <f t="shared" si="57"/>
        <v>330.28571428571428</v>
      </c>
      <c r="O877" s="193">
        <f t="shared" si="56"/>
        <v>293.85714285714283</v>
      </c>
    </row>
    <row r="878" spans="1:15" x14ac:dyDescent="0.2">
      <c r="A878" s="189">
        <f>IF('Daily Series'!B882=0,NA(),'Daily Series'!B882)</f>
        <v>45163</v>
      </c>
      <c r="B878" s="190">
        <f>IF(ISERROR(A878),NA(),'Daily Series'!E882)</f>
        <v>11794</v>
      </c>
      <c r="C878" s="193">
        <f t="shared" si="54"/>
        <v>12079.714285714286</v>
      </c>
      <c r="E878" s="189" t="e">
        <f>IF('Weekly Series'!B878=0,NA(),'Weekly Series'!B878)</f>
        <v>#N/A</v>
      </c>
      <c r="F878" s="193" t="e">
        <f>IF(ISERROR($E878),NA(),'Weekly Series'!C878)</f>
        <v>#N/A</v>
      </c>
      <c r="G878" s="193" t="e">
        <f>IF(ISERROR($E878),NA(),'Weekly Series'!D878)</f>
        <v>#N/A</v>
      </c>
      <c r="H878" s="193" t="e">
        <f>IF(ISERROR($E878),NA(),'Weekly Series'!E878)</f>
        <v>#N/A</v>
      </c>
      <c r="J878" s="190">
        <f>IF(ISERROR(A878),NA(),'Daily Series'!P882)</f>
        <v>1167</v>
      </c>
      <c r="K878" s="190">
        <f>IF(ISERROR(A878),NA(),'Daily Series'!Q882)</f>
        <v>423</v>
      </c>
      <c r="L878" s="190">
        <f>IF(ISERROR(A878),NA(),'Daily Series'!R882)</f>
        <v>374</v>
      </c>
      <c r="M878" s="193">
        <f t="shared" si="55"/>
        <v>907.28571428571433</v>
      </c>
      <c r="N878" s="193">
        <f t="shared" si="57"/>
        <v>332.85714285714283</v>
      </c>
      <c r="O878" s="193">
        <f t="shared" si="56"/>
        <v>293.85714285714283</v>
      </c>
    </row>
    <row r="879" spans="1:15" x14ac:dyDescent="0.2">
      <c r="A879" s="189">
        <f>IF('Daily Series'!B883=0,NA(),'Daily Series'!B883)</f>
        <v>45164</v>
      </c>
      <c r="B879" s="190">
        <f>IF(ISERROR(A879),NA(),'Daily Series'!E883)</f>
        <v>11792</v>
      </c>
      <c r="C879" s="193">
        <f t="shared" si="54"/>
        <v>12028.571428571429</v>
      </c>
      <c r="E879" s="189" t="e">
        <f>IF('Weekly Series'!B879=0,NA(),'Weekly Series'!B879)</f>
        <v>#N/A</v>
      </c>
      <c r="F879" s="193" t="e">
        <f>IF(ISERROR($E879),NA(),'Weekly Series'!C879)</f>
        <v>#N/A</v>
      </c>
      <c r="G879" s="193" t="e">
        <f>IF(ISERROR($E879),NA(),'Weekly Series'!D879)</f>
        <v>#N/A</v>
      </c>
      <c r="H879" s="193" t="e">
        <f>IF(ISERROR($E879),NA(),'Weekly Series'!E879)</f>
        <v>#N/A</v>
      </c>
      <c r="J879" s="190">
        <f>IF(ISERROR(A879),NA(),'Daily Series'!P883)</f>
        <v>773</v>
      </c>
      <c r="K879" s="190">
        <f>IF(ISERROR(A879),NA(),'Daily Series'!Q883)</f>
        <v>288</v>
      </c>
      <c r="L879" s="190">
        <f>IF(ISERROR(A879),NA(),'Daily Series'!R883)</f>
        <v>220</v>
      </c>
      <c r="M879" s="193">
        <f t="shared" si="55"/>
        <v>913.14285714285711</v>
      </c>
      <c r="N879" s="193">
        <f t="shared" si="57"/>
        <v>334.42857142857144</v>
      </c>
      <c r="O879" s="193">
        <f t="shared" si="56"/>
        <v>297.14285714285717</v>
      </c>
    </row>
    <row r="880" spans="1:15" x14ac:dyDescent="0.2">
      <c r="A880" s="189">
        <f>IF('Daily Series'!B884=0,NA(),'Daily Series'!B884)</f>
        <v>45165</v>
      </c>
      <c r="B880" s="190">
        <f>IF(ISERROR(A880),NA(),'Daily Series'!E884)</f>
        <v>11781</v>
      </c>
      <c r="C880" s="193">
        <f t="shared" si="54"/>
        <v>11967</v>
      </c>
      <c r="E880" s="189" t="e">
        <f>IF('Weekly Series'!B880=0,NA(),'Weekly Series'!B880)</f>
        <v>#N/A</v>
      </c>
      <c r="F880" s="193" t="e">
        <f>IF(ISERROR($E880),NA(),'Weekly Series'!C880)</f>
        <v>#N/A</v>
      </c>
      <c r="G880" s="193" t="e">
        <f>IF(ISERROR($E880),NA(),'Weekly Series'!D880)</f>
        <v>#N/A</v>
      </c>
      <c r="H880" s="193" t="e">
        <f>IF(ISERROR($E880),NA(),'Weekly Series'!E880)</f>
        <v>#N/A</v>
      </c>
      <c r="J880" s="190">
        <f>IF(ISERROR(A880),NA(),'Daily Series'!P884)</f>
        <v>435</v>
      </c>
      <c r="K880" s="190">
        <f>IF(ISERROR(A880),NA(),'Daily Series'!Q884)</f>
        <v>190</v>
      </c>
      <c r="L880" s="190">
        <f>IF(ISERROR(A880),NA(),'Daily Series'!R884)</f>
        <v>124</v>
      </c>
      <c r="M880" s="193">
        <f t="shared" si="55"/>
        <v>918.28571428571433</v>
      </c>
      <c r="N880" s="193">
        <f t="shared" si="57"/>
        <v>340</v>
      </c>
      <c r="O880" s="193">
        <f t="shared" si="56"/>
        <v>300</v>
      </c>
    </row>
    <row r="881" spans="1:15" x14ac:dyDescent="0.2">
      <c r="A881" s="189">
        <f>IF('Daily Series'!B885=0,NA(),'Daily Series'!B885)</f>
        <v>45166</v>
      </c>
      <c r="B881" s="190">
        <f>IF(ISERROR(A881),NA(),'Daily Series'!E885)</f>
        <v>11558</v>
      </c>
      <c r="C881" s="193">
        <f t="shared" si="54"/>
        <v>11914.142857142857</v>
      </c>
      <c r="E881" s="189" t="e">
        <f>IF('Weekly Series'!B881=0,NA(),'Weekly Series'!B881)</f>
        <v>#N/A</v>
      </c>
      <c r="F881" s="193" t="e">
        <f>IF(ISERROR($E881),NA(),'Weekly Series'!C881)</f>
        <v>#N/A</v>
      </c>
      <c r="G881" s="193" t="e">
        <f>IF(ISERROR($E881),NA(),'Weekly Series'!D881)</f>
        <v>#N/A</v>
      </c>
      <c r="H881" s="193" t="e">
        <f>IF(ISERROR($E881),NA(),'Weekly Series'!E881)</f>
        <v>#N/A</v>
      </c>
      <c r="J881" s="190">
        <f>IF(ISERROR(A881),NA(),'Daily Series'!P885)</f>
        <v>386</v>
      </c>
      <c r="K881" s="190">
        <f>IF(ISERROR(A881),NA(),'Daily Series'!Q885)</f>
        <v>161</v>
      </c>
      <c r="L881" s="190">
        <f>IF(ISERROR(A881),NA(),'Daily Series'!R885)</f>
        <v>120</v>
      </c>
      <c r="M881" s="193">
        <f t="shared" si="55"/>
        <v>873.42857142857144</v>
      </c>
      <c r="N881" s="193">
        <f t="shared" si="57"/>
        <v>326.71428571428572</v>
      </c>
      <c r="O881" s="193">
        <f t="shared" si="56"/>
        <v>280.42857142857144</v>
      </c>
    </row>
    <row r="882" spans="1:15" x14ac:dyDescent="0.2">
      <c r="A882" s="189">
        <f>IF('Daily Series'!B886=0,NA(),'Daily Series'!B886)</f>
        <v>45167</v>
      </c>
      <c r="B882" s="190">
        <f>IF(ISERROR(A882),NA(),'Daily Series'!E886)</f>
        <v>11761</v>
      </c>
      <c r="C882" s="193">
        <f t="shared" si="54"/>
        <v>11862.428571428571</v>
      </c>
      <c r="E882" s="189" t="e">
        <f>IF('Weekly Series'!B882=0,NA(),'Weekly Series'!B882)</f>
        <v>#N/A</v>
      </c>
      <c r="F882" s="193" t="e">
        <f>IF(ISERROR($E882),NA(),'Weekly Series'!C882)</f>
        <v>#N/A</v>
      </c>
      <c r="G882" s="193" t="e">
        <f>IF(ISERROR($E882),NA(),'Weekly Series'!D882)</f>
        <v>#N/A</v>
      </c>
      <c r="H882" s="193" t="e">
        <f>IF(ISERROR($E882),NA(),'Weekly Series'!E882)</f>
        <v>#N/A</v>
      </c>
      <c r="J882" s="190">
        <f>IF(ISERROR(A882),NA(),'Daily Series'!P886)</f>
        <v>722</v>
      </c>
      <c r="K882" s="190">
        <f>IF(ISERROR(A882),NA(),'Daily Series'!Q886)</f>
        <v>251</v>
      </c>
      <c r="L882" s="190">
        <f>IF(ISERROR(A882),NA(),'Daily Series'!R886)</f>
        <v>269</v>
      </c>
      <c r="M882" s="193">
        <f t="shared" si="55"/>
        <v>829.28571428571433</v>
      </c>
      <c r="N882" s="193">
        <f t="shared" si="57"/>
        <v>307.42857142857144</v>
      </c>
      <c r="O882" s="193">
        <f t="shared" si="56"/>
        <v>272</v>
      </c>
    </row>
    <row r="883" spans="1:15" x14ac:dyDescent="0.2">
      <c r="A883" s="189">
        <f>IF('Daily Series'!B887=0,NA(),'Daily Series'!B887)</f>
        <v>45168</v>
      </c>
      <c r="B883" s="190">
        <f>IF(ISERROR(A883),NA(),'Daily Series'!E887)</f>
        <v>12168</v>
      </c>
      <c r="C883" s="193">
        <f t="shared" si="54"/>
        <v>11858</v>
      </c>
      <c r="E883" s="189" t="e">
        <f>IF('Weekly Series'!B883=0,NA(),'Weekly Series'!B883)</f>
        <v>#N/A</v>
      </c>
      <c r="F883" s="193" t="e">
        <f>IF(ISERROR($E883),NA(),'Weekly Series'!C883)</f>
        <v>#N/A</v>
      </c>
      <c r="G883" s="193" t="e">
        <f>IF(ISERROR($E883),NA(),'Weekly Series'!D883)</f>
        <v>#N/A</v>
      </c>
      <c r="H883" s="193" t="e">
        <f>IF(ISERROR($E883),NA(),'Weekly Series'!E883)</f>
        <v>#N/A</v>
      </c>
      <c r="J883" s="190">
        <f>IF(ISERROR(A883),NA(),'Daily Series'!P887)</f>
        <v>951</v>
      </c>
      <c r="K883" s="190">
        <f>IF(ISERROR(A883),NA(),'Daily Series'!Q887)</f>
        <v>336</v>
      </c>
      <c r="L883" s="190">
        <f>IF(ISERROR(A883),NA(),'Daily Series'!R887)</f>
        <v>347</v>
      </c>
      <c r="M883" s="193">
        <f t="shared" si="55"/>
        <v>804.14285714285711</v>
      </c>
      <c r="N883" s="193">
        <f t="shared" si="57"/>
        <v>296.57142857142856</v>
      </c>
      <c r="O883" s="193">
        <f t="shared" si="56"/>
        <v>266.57142857142856</v>
      </c>
    </row>
    <row r="884" spans="1:15" x14ac:dyDescent="0.2">
      <c r="A884" s="189">
        <f>IF('Daily Series'!B888=0,NA(),'Daily Series'!B888)</f>
        <v>45169</v>
      </c>
      <c r="B884" s="190">
        <f>IF(ISERROR(A884),NA(),'Daily Series'!E888)</f>
        <v>11869</v>
      </c>
      <c r="C884" s="193">
        <f t="shared" si="54"/>
        <v>11817.571428571429</v>
      </c>
      <c r="E884" s="189" t="e">
        <f>IF('Weekly Series'!B884=0,NA(),'Weekly Series'!B884)</f>
        <v>#N/A</v>
      </c>
      <c r="F884" s="193" t="e">
        <f>IF(ISERROR($E884),NA(),'Weekly Series'!C884)</f>
        <v>#N/A</v>
      </c>
      <c r="G884" s="193" t="e">
        <f>IF(ISERROR($E884),NA(),'Weekly Series'!D884)</f>
        <v>#N/A</v>
      </c>
      <c r="H884" s="193" t="e">
        <f>IF(ISERROR($E884),NA(),'Weekly Series'!E884)</f>
        <v>#N/A</v>
      </c>
      <c r="J884" s="190">
        <f>IF(ISERROR(A884),NA(),'Daily Series'!P888)</f>
        <v>1079</v>
      </c>
      <c r="K884" s="190">
        <f>IF(ISERROR(A884),NA(),'Daily Series'!Q888)</f>
        <v>389</v>
      </c>
      <c r="L884" s="190">
        <f>IF(ISERROR(A884),NA(),'Daily Series'!R888)</f>
        <v>351</v>
      </c>
      <c r="M884" s="193">
        <f t="shared" si="55"/>
        <v>787.57142857142856</v>
      </c>
      <c r="N884" s="193">
        <f t="shared" si="57"/>
        <v>291.14285714285717</v>
      </c>
      <c r="O884" s="193">
        <f t="shared" si="56"/>
        <v>257.85714285714283</v>
      </c>
    </row>
    <row r="885" spans="1:15" x14ac:dyDescent="0.2">
      <c r="A885" s="189">
        <f>IF('Daily Series'!B889=0,NA(),'Daily Series'!B889)</f>
        <v>45170</v>
      </c>
      <c r="B885" s="190">
        <f>IF(ISERROR(A885),NA(),'Daily Series'!E889)</f>
        <v>12214</v>
      </c>
      <c r="C885" s="193">
        <f t="shared" si="54"/>
        <v>11877.571428571429</v>
      </c>
      <c r="E885" s="189" t="e">
        <f>IF('Weekly Series'!B885=0,NA(),'Weekly Series'!B885)</f>
        <v>#N/A</v>
      </c>
      <c r="F885" s="193" t="e">
        <f>IF(ISERROR($E885),NA(),'Weekly Series'!C885)</f>
        <v>#N/A</v>
      </c>
      <c r="G885" s="193" t="e">
        <f>IF(ISERROR($E885),NA(),'Weekly Series'!D885)</f>
        <v>#N/A</v>
      </c>
      <c r="H885" s="193" t="e">
        <f>IF(ISERROR($E885),NA(),'Weekly Series'!E885)</f>
        <v>#N/A</v>
      </c>
      <c r="J885" s="190">
        <f>IF(ISERROR(A885),NA(),'Daily Series'!P889)</f>
        <v>1171</v>
      </c>
      <c r="K885" s="190">
        <f>IF(ISERROR(A885),NA(),'Daily Series'!Q889)</f>
        <v>421</v>
      </c>
      <c r="L885" s="190">
        <f>IF(ISERROR(A885),NA(),'Daily Series'!R889)</f>
        <v>353</v>
      </c>
      <c r="M885" s="193">
        <f t="shared" si="55"/>
        <v>788.14285714285711</v>
      </c>
      <c r="N885" s="193">
        <f t="shared" si="57"/>
        <v>290.85714285714283</v>
      </c>
      <c r="O885" s="193">
        <f t="shared" si="56"/>
        <v>254.85714285714286</v>
      </c>
    </row>
    <row r="886" spans="1:15" x14ac:dyDescent="0.2">
      <c r="A886" s="189">
        <f>IF('Daily Series'!B890=0,NA(),'Daily Series'!B890)</f>
        <v>45171</v>
      </c>
      <c r="B886" s="190">
        <f>IF(ISERROR(A886),NA(),'Daily Series'!E890)</f>
        <v>11978</v>
      </c>
      <c r="C886" s="193">
        <f t="shared" si="54"/>
        <v>11904.142857142857</v>
      </c>
      <c r="E886" s="189" t="e">
        <f>IF('Weekly Series'!B886=0,NA(),'Weekly Series'!B886)</f>
        <v>#N/A</v>
      </c>
      <c r="F886" s="193" t="e">
        <f>IF(ISERROR($E886),NA(),'Weekly Series'!C886)</f>
        <v>#N/A</v>
      </c>
      <c r="G886" s="193" t="e">
        <f>IF(ISERROR($E886),NA(),'Weekly Series'!D886)</f>
        <v>#N/A</v>
      </c>
      <c r="H886" s="193" t="e">
        <f>IF(ISERROR($E886),NA(),'Weekly Series'!E886)</f>
        <v>#N/A</v>
      </c>
      <c r="J886" s="190">
        <f>IF(ISERROR(A886),NA(),'Daily Series'!P890)</f>
        <v>707</v>
      </c>
      <c r="K886" s="190">
        <f>IF(ISERROR(A886),NA(),'Daily Series'!Q890)</f>
        <v>247</v>
      </c>
      <c r="L886" s="190">
        <f>IF(ISERROR(A886),NA(),'Daily Series'!R890)</f>
        <v>191</v>
      </c>
      <c r="M886" s="193">
        <f t="shared" si="55"/>
        <v>778.71428571428567</v>
      </c>
      <c r="N886" s="193">
        <f t="shared" si="57"/>
        <v>285</v>
      </c>
      <c r="O886" s="193">
        <f t="shared" si="56"/>
        <v>250.71428571428572</v>
      </c>
    </row>
    <row r="887" spans="1:15" x14ac:dyDescent="0.2">
      <c r="A887" s="189">
        <f>IF('Daily Series'!B891=0,NA(),'Daily Series'!B891)</f>
        <v>45172</v>
      </c>
      <c r="B887" s="190">
        <f>IF(ISERROR(A887),NA(),'Daily Series'!E891)</f>
        <v>11958</v>
      </c>
      <c r="C887" s="193">
        <f t="shared" si="54"/>
        <v>11929.428571428571</v>
      </c>
      <c r="E887" s="189" t="e">
        <f>IF('Weekly Series'!B887=0,NA(),'Weekly Series'!B887)</f>
        <v>#N/A</v>
      </c>
      <c r="F887" s="193" t="e">
        <f>IF(ISERROR($E887),NA(),'Weekly Series'!C887)</f>
        <v>#N/A</v>
      </c>
      <c r="G887" s="193" t="e">
        <f>IF(ISERROR($E887),NA(),'Weekly Series'!D887)</f>
        <v>#N/A</v>
      </c>
      <c r="H887" s="193" t="e">
        <f>IF(ISERROR($E887),NA(),'Weekly Series'!E887)</f>
        <v>#N/A</v>
      </c>
      <c r="J887" s="190">
        <f>IF(ISERROR(A887),NA(),'Daily Series'!P891)</f>
        <v>388</v>
      </c>
      <c r="K887" s="190">
        <f>IF(ISERROR(A887),NA(),'Daily Series'!Q891)</f>
        <v>175</v>
      </c>
      <c r="L887" s="190">
        <f>IF(ISERROR(A887),NA(),'Daily Series'!R891)</f>
        <v>99</v>
      </c>
      <c r="M887" s="193">
        <f t="shared" si="55"/>
        <v>772</v>
      </c>
      <c r="N887" s="193">
        <f t="shared" si="57"/>
        <v>282.85714285714283</v>
      </c>
      <c r="O887" s="193">
        <f t="shared" si="56"/>
        <v>247.14285714285714</v>
      </c>
    </row>
    <row r="888" spans="1:15" x14ac:dyDescent="0.2">
      <c r="A888" s="189">
        <f>IF('Daily Series'!B892=0,NA(),'Daily Series'!B892)</f>
        <v>45173</v>
      </c>
      <c r="B888" s="190">
        <f>IF(ISERROR(A888),NA(),'Daily Series'!E892)</f>
        <v>12226</v>
      </c>
      <c r="C888" s="193">
        <f t="shared" si="54"/>
        <v>12024.857142857143</v>
      </c>
      <c r="E888" s="189" t="e">
        <f>IF('Weekly Series'!B888=0,NA(),'Weekly Series'!B888)</f>
        <v>#N/A</v>
      </c>
      <c r="F888" s="193" t="e">
        <f>IF(ISERROR($E888),NA(),'Weekly Series'!C888)</f>
        <v>#N/A</v>
      </c>
      <c r="G888" s="193" t="e">
        <f>IF(ISERROR($E888),NA(),'Weekly Series'!D888)</f>
        <v>#N/A</v>
      </c>
      <c r="H888" s="193" t="e">
        <f>IF(ISERROR($E888),NA(),'Weekly Series'!E888)</f>
        <v>#N/A</v>
      </c>
      <c r="J888" s="190">
        <f>IF(ISERROR(A888),NA(),'Daily Series'!P892)</f>
        <v>641</v>
      </c>
      <c r="K888" s="190">
        <f>IF(ISERROR(A888),NA(),'Daily Series'!Q892)</f>
        <v>267</v>
      </c>
      <c r="L888" s="190">
        <f>IF(ISERROR(A888),NA(),'Daily Series'!R892)</f>
        <v>234</v>
      </c>
      <c r="M888" s="193">
        <f t="shared" si="55"/>
        <v>808.42857142857144</v>
      </c>
      <c r="N888" s="193">
        <f t="shared" si="57"/>
        <v>298</v>
      </c>
      <c r="O888" s="193">
        <f t="shared" si="56"/>
        <v>263.42857142857144</v>
      </c>
    </row>
    <row r="889" spans="1:15" x14ac:dyDescent="0.2">
      <c r="A889" s="189">
        <f>IF('Daily Series'!B893=0,NA(),'Daily Series'!B893)</f>
        <v>45174</v>
      </c>
      <c r="B889" s="190">
        <f>IF(ISERROR(A889),NA(),'Daily Series'!E893)</f>
        <v>12221</v>
      </c>
      <c r="C889" s="193">
        <f t="shared" si="54"/>
        <v>12090.571428571429</v>
      </c>
      <c r="E889" s="189" t="e">
        <f>IF('Weekly Series'!B889=0,NA(),'Weekly Series'!B889)</f>
        <v>#N/A</v>
      </c>
      <c r="F889" s="193" t="e">
        <f>IF(ISERROR($E889),NA(),'Weekly Series'!C889)</f>
        <v>#N/A</v>
      </c>
      <c r="G889" s="193" t="e">
        <f>IF(ISERROR($E889),NA(),'Weekly Series'!D889)</f>
        <v>#N/A</v>
      </c>
      <c r="H889" s="193" t="e">
        <f>IF(ISERROR($E889),NA(),'Weekly Series'!E889)</f>
        <v>#N/A</v>
      </c>
      <c r="J889" s="190">
        <f>IF(ISERROR(A889),NA(),'Daily Series'!P893)</f>
        <v>971</v>
      </c>
      <c r="K889" s="190">
        <f>IF(ISERROR(A889),NA(),'Daily Series'!Q893)</f>
        <v>347</v>
      </c>
      <c r="L889" s="190">
        <f>IF(ISERROR(A889),NA(),'Daily Series'!R893)</f>
        <v>340</v>
      </c>
      <c r="M889" s="193">
        <f t="shared" si="55"/>
        <v>844</v>
      </c>
      <c r="N889" s="193">
        <f t="shared" si="57"/>
        <v>311.71428571428572</v>
      </c>
      <c r="O889" s="193">
        <f t="shared" si="56"/>
        <v>273.57142857142856</v>
      </c>
    </row>
    <row r="890" spans="1:15" x14ac:dyDescent="0.2">
      <c r="A890" s="189">
        <f>IF('Daily Series'!B894=0,NA(),'Daily Series'!B894)</f>
        <v>45175</v>
      </c>
      <c r="B890" s="190">
        <f>IF(ISERROR(A890),NA(),'Daily Series'!E894)</f>
        <v>12293</v>
      </c>
      <c r="C890" s="193">
        <f t="shared" si="54"/>
        <v>12108.428571428571</v>
      </c>
      <c r="E890" s="189" t="e">
        <f>IF('Weekly Series'!B890=0,NA(),'Weekly Series'!B890)</f>
        <v>#N/A</v>
      </c>
      <c r="F890" s="193" t="e">
        <f>IF(ISERROR($E890),NA(),'Weekly Series'!C890)</f>
        <v>#N/A</v>
      </c>
      <c r="G890" s="193" t="e">
        <f>IF(ISERROR($E890),NA(),'Weekly Series'!D890)</f>
        <v>#N/A</v>
      </c>
      <c r="H890" s="193" t="e">
        <f>IF(ISERROR($E890),NA(),'Weekly Series'!E890)</f>
        <v>#N/A</v>
      </c>
      <c r="J890" s="190">
        <f>IF(ISERROR(A890),NA(),'Daily Series'!P894)</f>
        <v>1029</v>
      </c>
      <c r="K890" s="190">
        <f>IF(ISERROR(A890),NA(),'Daily Series'!Q894)</f>
        <v>400</v>
      </c>
      <c r="L890" s="190">
        <f>IF(ISERROR(A890),NA(),'Daily Series'!R894)</f>
        <v>321</v>
      </c>
      <c r="M890" s="193">
        <f t="shared" si="55"/>
        <v>855.14285714285711</v>
      </c>
      <c r="N890" s="193">
        <f t="shared" si="57"/>
        <v>320.85714285714283</v>
      </c>
      <c r="O890" s="193">
        <f t="shared" si="56"/>
        <v>269.85714285714283</v>
      </c>
    </row>
    <row r="891" spans="1:15" x14ac:dyDescent="0.2">
      <c r="A891" s="189">
        <f>IF('Daily Series'!B895=0,NA(),'Daily Series'!B895)</f>
        <v>45176</v>
      </c>
      <c r="B891" s="190">
        <f>IF(ISERROR(A891),NA(),'Daily Series'!E895)</f>
        <v>12206</v>
      </c>
      <c r="C891" s="193">
        <f t="shared" si="54"/>
        <v>12156.571428571429</v>
      </c>
      <c r="E891" s="189" t="e">
        <f>IF('Weekly Series'!B891=0,NA(),'Weekly Series'!B891)</f>
        <v>#N/A</v>
      </c>
      <c r="F891" s="193" t="e">
        <f>IF(ISERROR($E891),NA(),'Weekly Series'!C891)</f>
        <v>#N/A</v>
      </c>
      <c r="G891" s="193" t="e">
        <f>IF(ISERROR($E891),NA(),'Weekly Series'!D891)</f>
        <v>#N/A</v>
      </c>
      <c r="H891" s="193" t="e">
        <f>IF(ISERROR($E891),NA(),'Weekly Series'!E891)</f>
        <v>#N/A</v>
      </c>
      <c r="J891" s="190">
        <f>IF(ISERROR(A891),NA(),'Daily Series'!P895)</f>
        <v>1003</v>
      </c>
      <c r="K891" s="190">
        <f>IF(ISERROR(A891),NA(),'Daily Series'!Q895)</f>
        <v>390</v>
      </c>
      <c r="L891" s="190">
        <f>IF(ISERROR(A891),NA(),'Daily Series'!R895)</f>
        <v>369</v>
      </c>
      <c r="M891" s="193">
        <f t="shared" si="55"/>
        <v>844.28571428571433</v>
      </c>
      <c r="N891" s="193">
        <f t="shared" si="57"/>
        <v>321</v>
      </c>
      <c r="O891" s="193">
        <f t="shared" si="56"/>
        <v>272.42857142857144</v>
      </c>
    </row>
    <row r="892" spans="1:15" x14ac:dyDescent="0.2">
      <c r="A892" s="189">
        <f>IF('Daily Series'!B896=0,NA(),'Daily Series'!B896)</f>
        <v>45177</v>
      </c>
      <c r="B892" s="190">
        <f>IF(ISERROR(A892),NA(),'Daily Series'!E896)</f>
        <v>12099</v>
      </c>
      <c r="C892" s="193">
        <f t="shared" si="54"/>
        <v>12140.142857142857</v>
      </c>
      <c r="E892" s="189" t="e">
        <f>IF('Weekly Series'!B892=0,NA(),'Weekly Series'!B892)</f>
        <v>#N/A</v>
      </c>
      <c r="F892" s="193" t="e">
        <f>IF(ISERROR($E892),NA(),'Weekly Series'!C892)</f>
        <v>#N/A</v>
      </c>
      <c r="G892" s="193" t="e">
        <f>IF(ISERROR($E892),NA(),'Weekly Series'!D892)</f>
        <v>#N/A</v>
      </c>
      <c r="H892" s="193" t="e">
        <f>IF(ISERROR($E892),NA(),'Weekly Series'!E892)</f>
        <v>#N/A</v>
      </c>
      <c r="J892" s="190">
        <f>IF(ISERROR(A892),NA(),'Daily Series'!P896)</f>
        <v>1102</v>
      </c>
      <c r="K892" s="190">
        <f>IF(ISERROR(A892),NA(),'Daily Series'!Q896)</f>
        <v>373</v>
      </c>
      <c r="L892" s="190">
        <f>IF(ISERROR(A892),NA(),'Daily Series'!R896)</f>
        <v>351</v>
      </c>
      <c r="M892" s="193">
        <f t="shared" si="55"/>
        <v>834.42857142857144</v>
      </c>
      <c r="N892" s="193">
        <f t="shared" si="57"/>
        <v>314.14285714285717</v>
      </c>
      <c r="O892" s="193">
        <f t="shared" si="56"/>
        <v>272.14285714285717</v>
      </c>
    </row>
    <row r="893" spans="1:15" x14ac:dyDescent="0.2">
      <c r="A893" s="189">
        <f>IF('Daily Series'!B897=0,NA(),'Daily Series'!B897)</f>
        <v>45178</v>
      </c>
      <c r="B893" s="190">
        <f>IF(ISERROR(A893),NA(),'Daily Series'!E897)</f>
        <v>12096</v>
      </c>
      <c r="C893" s="193">
        <f t="shared" si="54"/>
        <v>12157</v>
      </c>
      <c r="E893" s="189" t="e">
        <f>IF('Weekly Series'!B893=0,NA(),'Weekly Series'!B893)</f>
        <v>#N/A</v>
      </c>
      <c r="F893" s="193" t="e">
        <f>IF(ISERROR($E893),NA(),'Weekly Series'!C893)</f>
        <v>#N/A</v>
      </c>
      <c r="G893" s="193" t="e">
        <f>IF(ISERROR($E893),NA(),'Weekly Series'!D893)</f>
        <v>#N/A</v>
      </c>
      <c r="H893" s="193" t="e">
        <f>IF(ISERROR($E893),NA(),'Weekly Series'!E893)</f>
        <v>#N/A</v>
      </c>
      <c r="J893" s="190">
        <f>IF(ISERROR(A893),NA(),'Daily Series'!P897)</f>
        <v>738</v>
      </c>
      <c r="K893" s="190">
        <f>IF(ISERROR(A893),NA(),'Daily Series'!Q897)</f>
        <v>239</v>
      </c>
      <c r="L893" s="190">
        <f>IF(ISERROR(A893),NA(),'Daily Series'!R897)</f>
        <v>214</v>
      </c>
      <c r="M893" s="193">
        <f t="shared" si="55"/>
        <v>838.85714285714289</v>
      </c>
      <c r="N893" s="193">
        <f t="shared" si="57"/>
        <v>313</v>
      </c>
      <c r="O893" s="193">
        <f t="shared" si="56"/>
        <v>275.42857142857144</v>
      </c>
    </row>
    <row r="894" spans="1:15" x14ac:dyDescent="0.2">
      <c r="A894" s="189">
        <f>IF('Daily Series'!B898=0,NA(),'Daily Series'!B898)</f>
        <v>45179</v>
      </c>
      <c r="B894" s="190">
        <f>IF(ISERROR(A894),NA(),'Daily Series'!E898)</f>
        <v>12049</v>
      </c>
      <c r="C894" s="193">
        <f t="shared" si="54"/>
        <v>12170</v>
      </c>
      <c r="E894" s="189" t="e">
        <f>IF('Weekly Series'!B894=0,NA(),'Weekly Series'!B894)</f>
        <v>#N/A</v>
      </c>
      <c r="F894" s="193" t="e">
        <f>IF(ISERROR($E894),NA(),'Weekly Series'!C894)</f>
        <v>#N/A</v>
      </c>
      <c r="G894" s="193" t="e">
        <f>IF(ISERROR($E894),NA(),'Weekly Series'!D894)</f>
        <v>#N/A</v>
      </c>
      <c r="H894" s="193" t="e">
        <f>IF(ISERROR($E894),NA(),'Weekly Series'!E894)</f>
        <v>#N/A</v>
      </c>
      <c r="J894" s="190">
        <f>IF(ISERROR(A894),NA(),'Daily Series'!P898)</f>
        <v>392</v>
      </c>
      <c r="K894" s="190">
        <f>IF(ISERROR(A894),NA(),'Daily Series'!Q898)</f>
        <v>172</v>
      </c>
      <c r="L894" s="190">
        <f>IF(ISERROR(A894),NA(),'Daily Series'!R898)</f>
        <v>118</v>
      </c>
      <c r="M894" s="193">
        <f t="shared" si="55"/>
        <v>839.42857142857144</v>
      </c>
      <c r="N894" s="193">
        <f t="shared" si="57"/>
        <v>312.57142857142856</v>
      </c>
      <c r="O894" s="193">
        <f t="shared" si="56"/>
        <v>278.14285714285717</v>
      </c>
    </row>
    <row r="895" spans="1:15" x14ac:dyDescent="0.2">
      <c r="A895" s="189">
        <f>IF('Daily Series'!B899=0,NA(),'Daily Series'!B899)</f>
        <v>45180</v>
      </c>
      <c r="B895" s="190">
        <f>IF(ISERROR(A895),NA(),'Daily Series'!E899)</f>
        <v>12260</v>
      </c>
      <c r="C895" s="193">
        <f t="shared" si="54"/>
        <v>12174.857142857143</v>
      </c>
      <c r="E895" s="189" t="e">
        <f>IF('Weekly Series'!B895=0,NA(),'Weekly Series'!B895)</f>
        <v>#N/A</v>
      </c>
      <c r="F895" s="193" t="e">
        <f>IF(ISERROR($E895),NA(),'Weekly Series'!C895)</f>
        <v>#N/A</v>
      </c>
      <c r="G895" s="193" t="e">
        <f>IF(ISERROR($E895),NA(),'Weekly Series'!D895)</f>
        <v>#N/A</v>
      </c>
      <c r="H895" s="193" t="e">
        <f>IF(ISERROR($E895),NA(),'Weekly Series'!E895)</f>
        <v>#N/A</v>
      </c>
      <c r="J895" s="190">
        <f>IF(ISERROR(A895),NA(),'Daily Series'!P899)</f>
        <v>754</v>
      </c>
      <c r="K895" s="190">
        <f>IF(ISERROR(A895),NA(),'Daily Series'!Q899)</f>
        <v>288</v>
      </c>
      <c r="L895" s="190">
        <f>IF(ISERROR(A895),NA(),'Daily Series'!R899)</f>
        <v>244</v>
      </c>
      <c r="M895" s="193">
        <f t="shared" si="55"/>
        <v>855.57142857142856</v>
      </c>
      <c r="N895" s="193">
        <f t="shared" si="57"/>
        <v>315.57142857142856</v>
      </c>
      <c r="O895" s="193">
        <f t="shared" si="56"/>
        <v>279.57142857142856</v>
      </c>
    </row>
    <row r="896" spans="1:15" x14ac:dyDescent="0.2">
      <c r="A896" s="189">
        <f>IF('Daily Series'!B900=0,NA(),'Daily Series'!B900)</f>
        <v>45181</v>
      </c>
      <c r="B896" s="190">
        <f>IF(ISERROR(A896),NA(),'Daily Series'!E900)</f>
        <v>12292</v>
      </c>
      <c r="C896" s="193">
        <f t="shared" si="54"/>
        <v>12185</v>
      </c>
      <c r="E896" s="189" t="e">
        <f>IF('Weekly Series'!B896=0,NA(),'Weekly Series'!B896)</f>
        <v>#N/A</v>
      </c>
      <c r="F896" s="193" t="e">
        <f>IF(ISERROR($E896),NA(),'Weekly Series'!C896)</f>
        <v>#N/A</v>
      </c>
      <c r="G896" s="193" t="e">
        <f>IF(ISERROR($E896),NA(),'Weekly Series'!D896)</f>
        <v>#N/A</v>
      </c>
      <c r="H896" s="193" t="e">
        <f>IF(ISERROR($E896),NA(),'Weekly Series'!E896)</f>
        <v>#N/A</v>
      </c>
      <c r="J896" s="190">
        <f>IF(ISERROR(A896),NA(),'Daily Series'!P900)</f>
        <v>1066</v>
      </c>
      <c r="K896" s="190">
        <f>IF(ISERROR(A896),NA(),'Daily Series'!Q900)</f>
        <v>408</v>
      </c>
      <c r="L896" s="190">
        <f>IF(ISERROR(A896),NA(),'Daily Series'!R900)</f>
        <v>364</v>
      </c>
      <c r="M896" s="193">
        <f t="shared" si="55"/>
        <v>869.14285714285711</v>
      </c>
      <c r="N896" s="193">
        <f t="shared" si="57"/>
        <v>324.28571428571428</v>
      </c>
      <c r="O896" s="193">
        <f t="shared" si="56"/>
        <v>283</v>
      </c>
    </row>
    <row r="897" spans="1:15" x14ac:dyDescent="0.2">
      <c r="A897" s="189">
        <f>IF('Daily Series'!B901=0,NA(),'Daily Series'!B901)</f>
        <v>45182</v>
      </c>
      <c r="B897" s="190">
        <f>IF(ISERROR(A897),NA(),'Daily Series'!E901)</f>
        <v>12450</v>
      </c>
      <c r="C897" s="193">
        <f t="shared" si="54"/>
        <v>12207.428571428571</v>
      </c>
      <c r="E897" s="189" t="e">
        <f>IF('Weekly Series'!B897=0,NA(),'Weekly Series'!B897)</f>
        <v>#N/A</v>
      </c>
      <c r="F897" s="193" t="e">
        <f>IF(ISERROR($E897),NA(),'Weekly Series'!C897)</f>
        <v>#N/A</v>
      </c>
      <c r="G897" s="193" t="e">
        <f>IF(ISERROR($E897),NA(),'Weekly Series'!D897)</f>
        <v>#N/A</v>
      </c>
      <c r="H897" s="193" t="e">
        <f>IF(ISERROR($E897),NA(),'Weekly Series'!E897)</f>
        <v>#N/A</v>
      </c>
      <c r="J897" s="190">
        <f>IF(ISERROR(A897),NA(),'Daily Series'!P901)</f>
        <v>1139</v>
      </c>
      <c r="K897" s="190">
        <f>IF(ISERROR(A897),NA(),'Daily Series'!Q901)</f>
        <v>463</v>
      </c>
      <c r="L897" s="190">
        <f>IF(ISERROR(A897),NA(),'Daily Series'!R901)</f>
        <v>370</v>
      </c>
      <c r="M897" s="193">
        <f t="shared" si="55"/>
        <v>884.85714285714289</v>
      </c>
      <c r="N897" s="193">
        <f t="shared" si="57"/>
        <v>333.28571428571428</v>
      </c>
      <c r="O897" s="193">
        <f t="shared" si="56"/>
        <v>290</v>
      </c>
    </row>
    <row r="898" spans="1:15" x14ac:dyDescent="0.2">
      <c r="A898" s="189">
        <f>IF('Daily Series'!B902=0,NA(),'Daily Series'!B902)</f>
        <v>45183</v>
      </c>
      <c r="B898" s="190">
        <f>IF(ISERROR(A898),NA(),'Daily Series'!E902)</f>
        <v>12628</v>
      </c>
      <c r="C898" s="193">
        <f t="shared" si="54"/>
        <v>12267.714285714286</v>
      </c>
      <c r="E898" s="189" t="e">
        <f>IF('Weekly Series'!B898=0,NA(),'Weekly Series'!B898)</f>
        <v>#N/A</v>
      </c>
      <c r="F898" s="193" t="e">
        <f>IF(ISERROR($E898),NA(),'Weekly Series'!C898)</f>
        <v>#N/A</v>
      </c>
      <c r="G898" s="193" t="e">
        <f>IF(ISERROR($E898),NA(),'Weekly Series'!D898)</f>
        <v>#N/A</v>
      </c>
      <c r="H898" s="193" t="e">
        <f>IF(ISERROR($E898),NA(),'Weekly Series'!E898)</f>
        <v>#N/A</v>
      </c>
      <c r="J898" s="190">
        <f>IF(ISERROR(A898),NA(),'Daily Series'!P902)</f>
        <v>1118</v>
      </c>
      <c r="K898" s="190">
        <f>IF(ISERROR(A898),NA(),'Daily Series'!Q902)</f>
        <v>411</v>
      </c>
      <c r="L898" s="190">
        <f>IF(ISERROR(A898),NA(),'Daily Series'!R902)</f>
        <v>381</v>
      </c>
      <c r="M898" s="193">
        <f t="shared" si="55"/>
        <v>901.28571428571433</v>
      </c>
      <c r="N898" s="193">
        <f t="shared" si="57"/>
        <v>336.28571428571428</v>
      </c>
      <c r="O898" s="193">
        <f t="shared" si="56"/>
        <v>291.71428571428572</v>
      </c>
    </row>
    <row r="899" spans="1:15" x14ac:dyDescent="0.2">
      <c r="A899" s="189">
        <f>IF('Daily Series'!B903=0,NA(),'Daily Series'!B903)</f>
        <v>45184</v>
      </c>
      <c r="B899" s="190">
        <f>IF(ISERROR(A899),NA(),'Daily Series'!E903)</f>
        <v>12471</v>
      </c>
      <c r="C899" s="193">
        <f t="shared" si="54"/>
        <v>12320.857142857143</v>
      </c>
      <c r="E899" s="189" t="e">
        <f>IF('Weekly Series'!B899=0,NA(),'Weekly Series'!B899)</f>
        <v>#N/A</v>
      </c>
      <c r="F899" s="193" t="e">
        <f>IF(ISERROR($E899),NA(),'Weekly Series'!C899)</f>
        <v>#N/A</v>
      </c>
      <c r="G899" s="193" t="e">
        <f>IF(ISERROR($E899),NA(),'Weekly Series'!D899)</f>
        <v>#N/A</v>
      </c>
      <c r="H899" s="193" t="e">
        <f>IF(ISERROR($E899),NA(),'Weekly Series'!E899)</f>
        <v>#N/A</v>
      </c>
      <c r="J899" s="190">
        <f>IF(ISERROR(A899),NA(),'Daily Series'!P903)</f>
        <v>1158</v>
      </c>
      <c r="K899" s="190">
        <f>IF(ISERROR(A899),NA(),'Daily Series'!Q903)</f>
        <v>430</v>
      </c>
      <c r="L899" s="190">
        <f>IF(ISERROR(A899),NA(),'Daily Series'!R903)</f>
        <v>351</v>
      </c>
      <c r="M899" s="193">
        <f t="shared" si="55"/>
        <v>909.28571428571433</v>
      </c>
      <c r="N899" s="193">
        <f t="shared" si="57"/>
        <v>344.42857142857144</v>
      </c>
      <c r="O899" s="193">
        <f t="shared" si="56"/>
        <v>291.71428571428572</v>
      </c>
    </row>
    <row r="900" spans="1:15" x14ac:dyDescent="0.2">
      <c r="A900" s="189">
        <f>IF('Daily Series'!B904=0,NA(),'Daily Series'!B904)</f>
        <v>45185</v>
      </c>
      <c r="B900" s="190">
        <f>IF(ISERROR(A900),NA(),'Daily Series'!E904)</f>
        <v>12564</v>
      </c>
      <c r="C900" s="193">
        <f t="shared" si="54"/>
        <v>12387.714285714286</v>
      </c>
      <c r="E900" s="189" t="e">
        <f>IF('Weekly Series'!B900=0,NA(),'Weekly Series'!B900)</f>
        <v>#N/A</v>
      </c>
      <c r="F900" s="193" t="e">
        <f>IF(ISERROR($E900),NA(),'Weekly Series'!C900)</f>
        <v>#N/A</v>
      </c>
      <c r="G900" s="193" t="e">
        <f>IF(ISERROR($E900),NA(),'Weekly Series'!D900)</f>
        <v>#N/A</v>
      </c>
      <c r="H900" s="193" t="e">
        <f>IF(ISERROR($E900),NA(),'Weekly Series'!E900)</f>
        <v>#N/A</v>
      </c>
      <c r="J900" s="190">
        <f>IF(ISERROR(A900),NA(),'Daily Series'!P904)</f>
        <v>696</v>
      </c>
      <c r="K900" s="190">
        <f>IF(ISERROR(A900),NA(),'Daily Series'!Q904)</f>
        <v>263</v>
      </c>
      <c r="L900" s="190">
        <f>IF(ISERROR(A900),NA(),'Daily Series'!R904)</f>
        <v>196</v>
      </c>
      <c r="M900" s="193">
        <f t="shared" si="55"/>
        <v>903.28571428571433</v>
      </c>
      <c r="N900" s="193">
        <f t="shared" si="57"/>
        <v>347.85714285714283</v>
      </c>
      <c r="O900" s="193">
        <f t="shared" si="56"/>
        <v>289.14285714285717</v>
      </c>
    </row>
    <row r="901" spans="1:15" x14ac:dyDescent="0.2">
      <c r="A901" s="189">
        <f>IF('Daily Series'!B905=0,NA(),'Daily Series'!B905)</f>
        <v>45186</v>
      </c>
      <c r="B901" s="190">
        <f>IF(ISERROR(A901),NA(),'Daily Series'!E905)</f>
        <v>12388</v>
      </c>
      <c r="C901" s="193">
        <f t="shared" si="54"/>
        <v>12436.142857142857</v>
      </c>
      <c r="E901" s="189" t="e">
        <f>IF('Weekly Series'!B901=0,NA(),'Weekly Series'!B901)</f>
        <v>#N/A</v>
      </c>
      <c r="F901" s="193" t="e">
        <f>IF(ISERROR($E901),NA(),'Weekly Series'!C901)</f>
        <v>#N/A</v>
      </c>
      <c r="G901" s="193" t="e">
        <f>IF(ISERROR($E901),NA(),'Weekly Series'!D901)</f>
        <v>#N/A</v>
      </c>
      <c r="H901" s="193" t="e">
        <f>IF(ISERROR($E901),NA(),'Weekly Series'!E901)</f>
        <v>#N/A</v>
      </c>
      <c r="J901" s="190">
        <f>IF(ISERROR(A901),NA(),'Daily Series'!P905)</f>
        <v>406</v>
      </c>
      <c r="K901" s="190">
        <f>IF(ISERROR(A901),NA(),'Daily Series'!Q905)</f>
        <v>181</v>
      </c>
      <c r="L901" s="190">
        <f>IF(ISERROR(A901),NA(),'Daily Series'!R905)</f>
        <v>111</v>
      </c>
      <c r="M901" s="193">
        <f t="shared" si="55"/>
        <v>905.28571428571433</v>
      </c>
      <c r="N901" s="193">
        <f t="shared" si="57"/>
        <v>349.14285714285717</v>
      </c>
      <c r="O901" s="193">
        <f t="shared" si="56"/>
        <v>288.14285714285717</v>
      </c>
    </row>
    <row r="902" spans="1:15" x14ac:dyDescent="0.2">
      <c r="A902" s="189">
        <f>IF('Daily Series'!B906=0,NA(),'Daily Series'!B906)</f>
        <v>45187</v>
      </c>
      <c r="B902" s="190">
        <f>IF(ISERROR(A902),NA(),'Daily Series'!E906)</f>
        <v>12074</v>
      </c>
      <c r="C902" s="193">
        <f t="shared" ref="C902:C965" si="58">AVERAGE(B896:B902)</f>
        <v>12409.571428571429</v>
      </c>
      <c r="E902" s="189" t="e">
        <f>IF('Weekly Series'!B902=0,NA(),'Weekly Series'!B902)</f>
        <v>#N/A</v>
      </c>
      <c r="F902" s="193" t="e">
        <f>IF(ISERROR($E902),NA(),'Weekly Series'!C902)</f>
        <v>#N/A</v>
      </c>
      <c r="G902" s="193" t="e">
        <f>IF(ISERROR($E902),NA(),'Weekly Series'!D902)</f>
        <v>#N/A</v>
      </c>
      <c r="H902" s="193" t="e">
        <f>IF(ISERROR($E902),NA(),'Weekly Series'!E902)</f>
        <v>#N/A</v>
      </c>
      <c r="J902" s="190">
        <f>IF(ISERROR(A902),NA(),'Daily Series'!P906)</f>
        <v>744</v>
      </c>
      <c r="K902" s="190">
        <f>IF(ISERROR(A902),NA(),'Daily Series'!Q906)</f>
        <v>274</v>
      </c>
      <c r="L902" s="190">
        <f>IF(ISERROR(A902),NA(),'Daily Series'!R906)</f>
        <v>253</v>
      </c>
      <c r="M902" s="193">
        <f t="shared" si="55"/>
        <v>903.85714285714289</v>
      </c>
      <c r="N902" s="193">
        <f t="shared" si="57"/>
        <v>347.14285714285717</v>
      </c>
      <c r="O902" s="193">
        <f t="shared" si="56"/>
        <v>289.42857142857144</v>
      </c>
    </row>
    <row r="903" spans="1:15" x14ac:dyDescent="0.2">
      <c r="A903" s="189">
        <f>IF('Daily Series'!B907=0,NA(),'Daily Series'!B907)</f>
        <v>45188</v>
      </c>
      <c r="B903" s="190">
        <f>IF(ISERROR(A903),NA(),'Daily Series'!E907)</f>
        <v>12470</v>
      </c>
      <c r="C903" s="193">
        <f t="shared" si="58"/>
        <v>12435</v>
      </c>
      <c r="E903" s="189" t="e">
        <f>IF('Weekly Series'!B903=0,NA(),'Weekly Series'!B903)</f>
        <v>#N/A</v>
      </c>
      <c r="F903" s="193" t="e">
        <f>IF(ISERROR($E903),NA(),'Weekly Series'!C903)</f>
        <v>#N/A</v>
      </c>
      <c r="G903" s="193" t="e">
        <f>IF(ISERROR($E903),NA(),'Weekly Series'!D903)</f>
        <v>#N/A</v>
      </c>
      <c r="H903" s="193" t="e">
        <f>IF(ISERROR($E903),NA(),'Weekly Series'!E903)</f>
        <v>#N/A</v>
      </c>
      <c r="J903" s="190">
        <f>IF(ISERROR(A903),NA(),'Daily Series'!P907)</f>
        <v>1037</v>
      </c>
      <c r="K903" s="190">
        <f>IF(ISERROR(A903),NA(),'Daily Series'!Q907)</f>
        <v>379</v>
      </c>
      <c r="L903" s="190">
        <f>IF(ISERROR(A903),NA(),'Daily Series'!R907)</f>
        <v>376</v>
      </c>
      <c r="M903" s="193">
        <f t="shared" si="55"/>
        <v>899.71428571428567</v>
      </c>
      <c r="N903" s="193">
        <f t="shared" si="57"/>
        <v>343</v>
      </c>
      <c r="O903" s="193">
        <f t="shared" si="56"/>
        <v>291.14285714285717</v>
      </c>
    </row>
    <row r="904" spans="1:15" x14ac:dyDescent="0.2">
      <c r="A904" s="189">
        <f>IF('Daily Series'!B908=0,NA(),'Daily Series'!B908)</f>
        <v>45189</v>
      </c>
      <c r="B904" s="190">
        <f>IF(ISERROR(A904),NA(),'Daily Series'!E908)</f>
        <v>12343</v>
      </c>
      <c r="C904" s="193">
        <f t="shared" si="58"/>
        <v>12419.714285714286</v>
      </c>
      <c r="E904" s="189" t="e">
        <f>IF('Weekly Series'!B904=0,NA(),'Weekly Series'!B904)</f>
        <v>#N/A</v>
      </c>
      <c r="F904" s="193" t="e">
        <f>IF(ISERROR($E904),NA(),'Weekly Series'!C904)</f>
        <v>#N/A</v>
      </c>
      <c r="G904" s="193" t="e">
        <f>IF(ISERROR($E904),NA(),'Weekly Series'!D904)</f>
        <v>#N/A</v>
      </c>
      <c r="H904" s="193" t="e">
        <f>IF(ISERROR($E904),NA(),'Weekly Series'!E904)</f>
        <v>#N/A</v>
      </c>
      <c r="J904" s="190">
        <f>IF(ISERROR(A904),NA(),'Daily Series'!P908)</f>
        <v>1154</v>
      </c>
      <c r="K904" s="190">
        <f>IF(ISERROR(A904),NA(),'Daily Series'!Q908)</f>
        <v>443</v>
      </c>
      <c r="L904" s="190">
        <f>IF(ISERROR(A904),NA(),'Daily Series'!R908)</f>
        <v>356</v>
      </c>
      <c r="M904" s="193">
        <f t="shared" si="55"/>
        <v>901.85714285714289</v>
      </c>
      <c r="N904" s="193">
        <f t="shared" si="57"/>
        <v>340.14285714285717</v>
      </c>
      <c r="O904" s="193">
        <f t="shared" si="56"/>
        <v>289.14285714285717</v>
      </c>
    </row>
    <row r="905" spans="1:15" x14ac:dyDescent="0.2">
      <c r="A905" s="189">
        <f>IF('Daily Series'!B909=0,NA(),'Daily Series'!B909)</f>
        <v>45190</v>
      </c>
      <c r="B905" s="190">
        <f>IF(ISERROR(A905),NA(),'Daily Series'!E909)</f>
        <v>12409</v>
      </c>
      <c r="C905" s="193">
        <f t="shared" si="58"/>
        <v>12388.428571428571</v>
      </c>
      <c r="E905" s="189" t="e">
        <f>IF('Weekly Series'!B905=0,NA(),'Weekly Series'!B905)</f>
        <v>#N/A</v>
      </c>
      <c r="F905" s="193" t="e">
        <f>IF(ISERROR($E905),NA(),'Weekly Series'!C905)</f>
        <v>#N/A</v>
      </c>
      <c r="G905" s="193" t="e">
        <f>IF(ISERROR($E905),NA(),'Weekly Series'!D905)</f>
        <v>#N/A</v>
      </c>
      <c r="H905" s="193" t="e">
        <f>IF(ISERROR($E905),NA(),'Weekly Series'!E905)</f>
        <v>#N/A</v>
      </c>
      <c r="J905" s="190">
        <f>IF(ISERROR(A905),NA(),'Daily Series'!P909)</f>
        <v>1066</v>
      </c>
      <c r="K905" s="190">
        <f>IF(ISERROR(A905),NA(),'Daily Series'!Q909)</f>
        <v>423</v>
      </c>
      <c r="L905" s="190">
        <f>IF(ISERROR(A905),NA(),'Daily Series'!R909)</f>
        <v>364</v>
      </c>
      <c r="M905" s="193">
        <f t="shared" ref="M905:M968" si="59">AVERAGE(J899:J905)</f>
        <v>894.42857142857144</v>
      </c>
      <c r="N905" s="193">
        <f t="shared" si="57"/>
        <v>341.85714285714283</v>
      </c>
      <c r="O905" s="193">
        <f t="shared" si="56"/>
        <v>286.71428571428572</v>
      </c>
    </row>
    <row r="906" spans="1:15" x14ac:dyDescent="0.2">
      <c r="A906" s="189">
        <f>IF('Daily Series'!B910=0,NA(),'Daily Series'!B910)</f>
        <v>45191</v>
      </c>
      <c r="B906" s="190">
        <f>IF(ISERROR(A906),NA(),'Daily Series'!E910)</f>
        <v>12215</v>
      </c>
      <c r="C906" s="193">
        <f t="shared" si="58"/>
        <v>12351.857142857143</v>
      </c>
      <c r="E906" s="189" t="e">
        <f>IF('Weekly Series'!B906=0,NA(),'Weekly Series'!B906)</f>
        <v>#N/A</v>
      </c>
      <c r="F906" s="193" t="e">
        <f>IF(ISERROR($E906),NA(),'Weekly Series'!C906)</f>
        <v>#N/A</v>
      </c>
      <c r="G906" s="193" t="e">
        <f>IF(ISERROR($E906),NA(),'Weekly Series'!D906)</f>
        <v>#N/A</v>
      </c>
      <c r="H906" s="193" t="e">
        <f>IF(ISERROR($E906),NA(),'Weekly Series'!E906)</f>
        <v>#N/A</v>
      </c>
      <c r="J906" s="190">
        <f>IF(ISERROR(A906),NA(),'Daily Series'!P910)</f>
        <v>1145</v>
      </c>
      <c r="K906" s="190">
        <f>IF(ISERROR(A906),NA(),'Daily Series'!Q910)</f>
        <v>417</v>
      </c>
      <c r="L906" s="190">
        <f>IF(ISERROR(A906),NA(),'Daily Series'!R910)</f>
        <v>349</v>
      </c>
      <c r="M906" s="193">
        <f t="shared" si="59"/>
        <v>892.57142857142856</v>
      </c>
      <c r="N906" s="193">
        <f t="shared" si="57"/>
        <v>340</v>
      </c>
      <c r="O906" s="193">
        <f t="shared" ref="O906:O969" si="60">AVERAGE(L900:L906)</f>
        <v>286.42857142857144</v>
      </c>
    </row>
    <row r="907" spans="1:15" x14ac:dyDescent="0.2">
      <c r="A907" s="189">
        <f>IF('Daily Series'!B911=0,NA(),'Daily Series'!B911)</f>
        <v>45192</v>
      </c>
      <c r="B907" s="190">
        <f>IF(ISERROR(A907),NA(),'Daily Series'!E911)</f>
        <v>12639</v>
      </c>
      <c r="C907" s="193">
        <f t="shared" si="58"/>
        <v>12362.571428571429</v>
      </c>
      <c r="E907" s="189" t="e">
        <f>IF('Weekly Series'!B907=0,NA(),'Weekly Series'!B907)</f>
        <v>#N/A</v>
      </c>
      <c r="F907" s="193" t="e">
        <f>IF(ISERROR($E907),NA(),'Weekly Series'!C907)</f>
        <v>#N/A</v>
      </c>
      <c r="G907" s="193" t="e">
        <f>IF(ISERROR($E907),NA(),'Weekly Series'!D907)</f>
        <v>#N/A</v>
      </c>
      <c r="H907" s="193" t="e">
        <f>IF(ISERROR($E907),NA(),'Weekly Series'!E907)</f>
        <v>#N/A</v>
      </c>
      <c r="J907" s="190">
        <f>IF(ISERROR(A907),NA(),'Daily Series'!P911)</f>
        <v>694</v>
      </c>
      <c r="K907" s="190">
        <f>IF(ISERROR(A907),NA(),'Daily Series'!Q911)</f>
        <v>259</v>
      </c>
      <c r="L907" s="190">
        <f>IF(ISERROR(A907),NA(),'Daily Series'!R911)</f>
        <v>204</v>
      </c>
      <c r="M907" s="193">
        <f t="shared" si="59"/>
        <v>892.28571428571433</v>
      </c>
      <c r="N907" s="193">
        <f t="shared" si="57"/>
        <v>339.42857142857144</v>
      </c>
      <c r="O907" s="193">
        <f t="shared" si="60"/>
        <v>287.57142857142856</v>
      </c>
    </row>
    <row r="908" spans="1:15" x14ac:dyDescent="0.2">
      <c r="A908" s="189">
        <f>IF('Daily Series'!B912=0,NA(),'Daily Series'!B912)</f>
        <v>45193</v>
      </c>
      <c r="B908" s="190">
        <f>IF(ISERROR(A908),NA(),'Daily Series'!E912)</f>
        <v>12274</v>
      </c>
      <c r="C908" s="193">
        <f t="shared" si="58"/>
        <v>12346.285714285714</v>
      </c>
      <c r="E908" s="189" t="e">
        <f>IF('Weekly Series'!B908=0,NA(),'Weekly Series'!B908)</f>
        <v>#N/A</v>
      </c>
      <c r="F908" s="193" t="e">
        <f>IF(ISERROR($E908),NA(),'Weekly Series'!C908)</f>
        <v>#N/A</v>
      </c>
      <c r="G908" s="193" t="e">
        <f>IF(ISERROR($E908),NA(),'Weekly Series'!D908)</f>
        <v>#N/A</v>
      </c>
      <c r="H908" s="193" t="e">
        <f>IF(ISERROR($E908),NA(),'Weekly Series'!E908)</f>
        <v>#N/A</v>
      </c>
      <c r="J908" s="190">
        <f>IF(ISERROR(A908),NA(),'Daily Series'!P912)</f>
        <v>426</v>
      </c>
      <c r="K908" s="190">
        <f>IF(ISERROR(A908),NA(),'Daily Series'!Q912)</f>
        <v>157</v>
      </c>
      <c r="L908" s="190">
        <f>IF(ISERROR(A908),NA(),'Daily Series'!R912)</f>
        <v>98</v>
      </c>
      <c r="M908" s="193">
        <f t="shared" si="59"/>
        <v>895.14285714285711</v>
      </c>
      <c r="N908" s="193">
        <f t="shared" si="57"/>
        <v>336</v>
      </c>
      <c r="O908" s="193">
        <f t="shared" si="60"/>
        <v>285.71428571428572</v>
      </c>
    </row>
    <row r="909" spans="1:15" x14ac:dyDescent="0.2">
      <c r="A909" s="189">
        <f>IF('Daily Series'!B913=0,NA(),'Daily Series'!B913)</f>
        <v>45194</v>
      </c>
      <c r="B909" s="190">
        <f>IF(ISERROR(A909),NA(),'Daily Series'!E913)</f>
        <v>12614</v>
      </c>
      <c r="C909" s="193">
        <f t="shared" si="58"/>
        <v>12423.428571428571</v>
      </c>
      <c r="E909" s="189" t="e">
        <f>IF('Weekly Series'!B909=0,NA(),'Weekly Series'!B909)</f>
        <v>#N/A</v>
      </c>
      <c r="F909" s="193" t="e">
        <f>IF(ISERROR($E909),NA(),'Weekly Series'!C909)</f>
        <v>#N/A</v>
      </c>
      <c r="G909" s="193" t="e">
        <f>IF(ISERROR($E909),NA(),'Weekly Series'!D909)</f>
        <v>#N/A</v>
      </c>
      <c r="H909" s="193" t="e">
        <f>IF(ISERROR($E909),NA(),'Weekly Series'!E909)</f>
        <v>#N/A</v>
      </c>
      <c r="J909" s="190">
        <f>IF(ISERROR(A909),NA(),'Daily Series'!P913)</f>
        <v>716</v>
      </c>
      <c r="K909" s="190">
        <f>IF(ISERROR(A909),NA(),'Daily Series'!Q913)</f>
        <v>261</v>
      </c>
      <c r="L909" s="190">
        <f>IF(ISERROR(A909),NA(),'Daily Series'!R913)</f>
        <v>278</v>
      </c>
      <c r="M909" s="193">
        <f t="shared" si="59"/>
        <v>891.14285714285711</v>
      </c>
      <c r="N909" s="193">
        <f t="shared" si="57"/>
        <v>334.14285714285717</v>
      </c>
      <c r="O909" s="193">
        <f t="shared" si="60"/>
        <v>289.28571428571428</v>
      </c>
    </row>
    <row r="910" spans="1:15" x14ac:dyDescent="0.2">
      <c r="A910" s="189">
        <f>IF('Daily Series'!B914=0,NA(),'Daily Series'!B914)</f>
        <v>45195</v>
      </c>
      <c r="B910" s="190">
        <f>IF(ISERROR(A910),NA(),'Daily Series'!E914)</f>
        <v>12878</v>
      </c>
      <c r="C910" s="193">
        <f t="shared" si="58"/>
        <v>12481.714285714286</v>
      </c>
      <c r="E910" s="189" t="e">
        <f>IF('Weekly Series'!B910=0,NA(),'Weekly Series'!B910)</f>
        <v>#N/A</v>
      </c>
      <c r="F910" s="193" t="e">
        <f>IF(ISERROR($E910),NA(),'Weekly Series'!C910)</f>
        <v>#N/A</v>
      </c>
      <c r="G910" s="193" t="e">
        <f>IF(ISERROR($E910),NA(),'Weekly Series'!D910)</f>
        <v>#N/A</v>
      </c>
      <c r="H910" s="193" t="e">
        <f>IF(ISERROR($E910),NA(),'Weekly Series'!E910)</f>
        <v>#N/A</v>
      </c>
      <c r="J910" s="190">
        <f>IF(ISERROR(A910),NA(),'Daily Series'!P914)</f>
        <v>978</v>
      </c>
      <c r="K910" s="190">
        <f>IF(ISERROR(A910),NA(),'Daily Series'!Q914)</f>
        <v>367</v>
      </c>
      <c r="L910" s="190">
        <f>IF(ISERROR(A910),NA(),'Daily Series'!R914)</f>
        <v>387</v>
      </c>
      <c r="M910" s="193">
        <f t="shared" si="59"/>
        <v>882.71428571428567</v>
      </c>
      <c r="N910" s="193">
        <f t="shared" si="57"/>
        <v>332.42857142857144</v>
      </c>
      <c r="O910" s="193">
        <f t="shared" si="60"/>
        <v>290.85714285714283</v>
      </c>
    </row>
    <row r="911" spans="1:15" x14ac:dyDescent="0.2">
      <c r="A911" s="189">
        <f>IF('Daily Series'!B915=0,NA(),'Daily Series'!B915)</f>
        <v>45196</v>
      </c>
      <c r="B911" s="190">
        <f>IF(ISERROR(A911),NA(),'Daily Series'!E915)</f>
        <v>12831</v>
      </c>
      <c r="C911" s="193">
        <f t="shared" si="58"/>
        <v>12551.428571428571</v>
      </c>
      <c r="E911" s="189" t="e">
        <f>IF('Weekly Series'!B911=0,NA(),'Weekly Series'!B911)</f>
        <v>#N/A</v>
      </c>
      <c r="F911" s="193" t="e">
        <f>IF(ISERROR($E911),NA(),'Weekly Series'!C911)</f>
        <v>#N/A</v>
      </c>
      <c r="G911" s="193" t="e">
        <f>IF(ISERROR($E911),NA(),'Weekly Series'!D911)</f>
        <v>#N/A</v>
      </c>
      <c r="H911" s="193" t="e">
        <f>IF(ISERROR($E911),NA(),'Weekly Series'!E911)</f>
        <v>#N/A</v>
      </c>
      <c r="J911" s="190">
        <f>IF(ISERROR(A911),NA(),'Daily Series'!P915)</f>
        <v>1072</v>
      </c>
      <c r="K911" s="190">
        <f>IF(ISERROR(A911),NA(),'Daily Series'!Q915)</f>
        <v>420</v>
      </c>
      <c r="L911" s="190">
        <f>IF(ISERROR(A911),NA(),'Daily Series'!R915)</f>
        <v>373</v>
      </c>
      <c r="M911" s="193">
        <f t="shared" si="59"/>
        <v>871</v>
      </c>
      <c r="N911" s="193">
        <f t="shared" si="57"/>
        <v>329.14285714285717</v>
      </c>
      <c r="O911" s="193">
        <f t="shared" si="60"/>
        <v>293.28571428571428</v>
      </c>
    </row>
    <row r="912" spans="1:15" x14ac:dyDescent="0.2">
      <c r="A912" s="189">
        <f>IF('Daily Series'!B916=0,NA(),'Daily Series'!B916)</f>
        <v>45197</v>
      </c>
      <c r="B912" s="190">
        <f>IF(ISERROR(A912),NA(),'Daily Series'!E916)</f>
        <v>12773</v>
      </c>
      <c r="C912" s="193">
        <f t="shared" si="58"/>
        <v>12603.428571428571</v>
      </c>
      <c r="E912" s="189" t="e">
        <f>IF('Weekly Series'!B912=0,NA(),'Weekly Series'!B912)</f>
        <v>#N/A</v>
      </c>
      <c r="F912" s="193" t="e">
        <f>IF(ISERROR($E912),NA(),'Weekly Series'!C912)</f>
        <v>#N/A</v>
      </c>
      <c r="G912" s="193" t="e">
        <f>IF(ISERROR($E912),NA(),'Weekly Series'!D912)</f>
        <v>#N/A</v>
      </c>
      <c r="H912" s="193" t="e">
        <f>IF(ISERROR($E912),NA(),'Weekly Series'!E912)</f>
        <v>#N/A</v>
      </c>
      <c r="J912" s="190">
        <f>IF(ISERROR(A912),NA(),'Daily Series'!P916)</f>
        <v>1116</v>
      </c>
      <c r="K912" s="190">
        <f>IF(ISERROR(A912),NA(),'Daily Series'!Q916)</f>
        <v>400</v>
      </c>
      <c r="L912" s="190">
        <f>IF(ISERROR(A912),NA(),'Daily Series'!R916)</f>
        <v>335</v>
      </c>
      <c r="M912" s="193">
        <f t="shared" si="59"/>
        <v>878.14285714285711</v>
      </c>
      <c r="N912" s="193">
        <f t="shared" si="57"/>
        <v>325.85714285714283</v>
      </c>
      <c r="O912" s="193">
        <f t="shared" si="60"/>
        <v>289.14285714285717</v>
      </c>
    </row>
    <row r="913" spans="1:15" x14ac:dyDescent="0.2">
      <c r="A913" s="189">
        <f>IF('Daily Series'!B917=0,NA(),'Daily Series'!B917)</f>
        <v>45198</v>
      </c>
      <c r="B913" s="190">
        <f>IF(ISERROR(A913),NA(),'Daily Series'!E917)</f>
        <v>12593</v>
      </c>
      <c r="C913" s="193">
        <f t="shared" si="58"/>
        <v>12657.428571428571</v>
      </c>
      <c r="E913" s="189" t="e">
        <f>IF('Weekly Series'!B913=0,NA(),'Weekly Series'!B913)</f>
        <v>#N/A</v>
      </c>
      <c r="F913" s="193" t="e">
        <f>IF(ISERROR($E913),NA(),'Weekly Series'!C913)</f>
        <v>#N/A</v>
      </c>
      <c r="G913" s="193" t="e">
        <f>IF(ISERROR($E913),NA(),'Weekly Series'!D913)</f>
        <v>#N/A</v>
      </c>
      <c r="H913" s="193" t="e">
        <f>IF(ISERROR($E913),NA(),'Weekly Series'!E913)</f>
        <v>#N/A</v>
      </c>
      <c r="J913" s="190">
        <f>IF(ISERROR(A913),NA(),'Daily Series'!P917)</f>
        <v>1148</v>
      </c>
      <c r="K913" s="190">
        <f>IF(ISERROR(A913),NA(),'Daily Series'!Q917)</f>
        <v>419</v>
      </c>
      <c r="L913" s="190">
        <f>IF(ISERROR(A913),NA(),'Daily Series'!R917)</f>
        <v>365</v>
      </c>
      <c r="M913" s="193">
        <f t="shared" si="59"/>
        <v>878.57142857142856</v>
      </c>
      <c r="N913" s="193">
        <f t="shared" si="57"/>
        <v>326.14285714285717</v>
      </c>
      <c r="O913" s="193">
        <f t="shared" si="60"/>
        <v>291.42857142857144</v>
      </c>
    </row>
    <row r="914" spans="1:15" x14ac:dyDescent="0.2">
      <c r="A914" s="189">
        <f>IF('Daily Series'!B918=0,NA(),'Daily Series'!B918)</f>
        <v>45199</v>
      </c>
      <c r="B914" s="190">
        <f>IF(ISERROR(A914),NA(),'Daily Series'!E918)</f>
        <v>12667</v>
      </c>
      <c r="C914" s="193">
        <f t="shared" si="58"/>
        <v>12661.428571428571</v>
      </c>
      <c r="E914" s="189" t="e">
        <f>IF('Weekly Series'!B914=0,NA(),'Weekly Series'!B914)</f>
        <v>#N/A</v>
      </c>
      <c r="F914" s="193" t="e">
        <f>IF(ISERROR($E914),NA(),'Weekly Series'!C914)</f>
        <v>#N/A</v>
      </c>
      <c r="G914" s="193" t="e">
        <f>IF(ISERROR($E914),NA(),'Weekly Series'!D914)</f>
        <v>#N/A</v>
      </c>
      <c r="H914" s="193" t="e">
        <f>IF(ISERROR($E914),NA(),'Weekly Series'!E914)</f>
        <v>#N/A</v>
      </c>
      <c r="J914" s="190">
        <f>IF(ISERROR(A914),NA(),'Daily Series'!P918)</f>
        <v>728</v>
      </c>
      <c r="K914" s="190">
        <f>IF(ISERROR(A914),NA(),'Daily Series'!Q918)</f>
        <v>277</v>
      </c>
      <c r="L914" s="190">
        <f>IF(ISERROR(A914),NA(),'Daily Series'!R918)</f>
        <v>218</v>
      </c>
      <c r="M914" s="193">
        <f t="shared" si="59"/>
        <v>883.42857142857144</v>
      </c>
      <c r="N914" s="193">
        <f t="shared" si="57"/>
        <v>328.71428571428572</v>
      </c>
      <c r="O914" s="193">
        <f t="shared" si="60"/>
        <v>293.42857142857144</v>
      </c>
    </row>
    <row r="915" spans="1:15" x14ac:dyDescent="0.2">
      <c r="A915" s="189">
        <f>IF('Daily Series'!B919=0,NA(),'Daily Series'!B919)</f>
        <v>45200</v>
      </c>
      <c r="B915" s="190">
        <f>IF(ISERROR(A915),NA(),'Daily Series'!E919)</f>
        <v>12673</v>
      </c>
      <c r="C915" s="193">
        <f t="shared" si="58"/>
        <v>12718.428571428571</v>
      </c>
      <c r="E915" s="189" t="e">
        <f>IF('Weekly Series'!B915=0,NA(),'Weekly Series'!B915)</f>
        <v>#N/A</v>
      </c>
      <c r="F915" s="193" t="e">
        <f>IF(ISERROR($E915),NA(),'Weekly Series'!C915)</f>
        <v>#N/A</v>
      </c>
      <c r="G915" s="193" t="e">
        <f>IF(ISERROR($E915),NA(),'Weekly Series'!D915)</f>
        <v>#N/A</v>
      </c>
      <c r="H915" s="193" t="e">
        <f>IF(ISERROR($E915),NA(),'Weekly Series'!E915)</f>
        <v>#N/A</v>
      </c>
      <c r="J915" s="190">
        <f>IF(ISERROR(A915),NA(),'Daily Series'!P919)</f>
        <v>393</v>
      </c>
      <c r="K915" s="190">
        <f>IF(ISERROR(A915),NA(),'Daily Series'!Q919)</f>
        <v>176</v>
      </c>
      <c r="L915" s="190">
        <f>IF(ISERROR(A915),NA(),'Daily Series'!R919)</f>
        <v>119</v>
      </c>
      <c r="M915" s="193">
        <f t="shared" si="59"/>
        <v>878.71428571428567</v>
      </c>
      <c r="N915" s="193">
        <f t="shared" si="57"/>
        <v>331.42857142857144</v>
      </c>
      <c r="O915" s="193">
        <f t="shared" si="60"/>
        <v>296.42857142857144</v>
      </c>
    </row>
    <row r="916" spans="1:15" x14ac:dyDescent="0.2">
      <c r="A916" s="189">
        <f>IF('Daily Series'!B920=0,NA(),'Daily Series'!B920)</f>
        <v>45201</v>
      </c>
      <c r="B916" s="190">
        <f>IF(ISERROR(A916),NA(),'Daily Series'!E920)</f>
        <v>12288</v>
      </c>
      <c r="C916" s="193">
        <f t="shared" si="58"/>
        <v>12671.857142857143</v>
      </c>
      <c r="E916" s="189" t="e">
        <f>IF('Weekly Series'!B916=0,NA(),'Weekly Series'!B916)</f>
        <v>#N/A</v>
      </c>
      <c r="F916" s="193" t="e">
        <f>IF(ISERROR($E916),NA(),'Weekly Series'!C916)</f>
        <v>#N/A</v>
      </c>
      <c r="G916" s="193" t="e">
        <f>IF(ISERROR($E916),NA(),'Weekly Series'!D916)</f>
        <v>#N/A</v>
      </c>
      <c r="H916" s="193" t="e">
        <f>IF(ISERROR($E916),NA(),'Weekly Series'!E916)</f>
        <v>#N/A</v>
      </c>
      <c r="J916" s="190">
        <f>IF(ISERROR(A916),NA(),'Daily Series'!P920)</f>
        <v>718</v>
      </c>
      <c r="K916" s="190">
        <f>IF(ISERROR(A916),NA(),'Daily Series'!Q920)</f>
        <v>269</v>
      </c>
      <c r="L916" s="190">
        <f>IF(ISERROR(A916),NA(),'Daily Series'!R920)</f>
        <v>258</v>
      </c>
      <c r="M916" s="193">
        <f t="shared" si="59"/>
        <v>879</v>
      </c>
      <c r="N916" s="193">
        <f t="shared" si="57"/>
        <v>332.57142857142856</v>
      </c>
      <c r="O916" s="193">
        <f t="shared" si="60"/>
        <v>293.57142857142856</v>
      </c>
    </row>
    <row r="917" spans="1:15" x14ac:dyDescent="0.2">
      <c r="A917" s="189">
        <f>IF('Daily Series'!B921=0,NA(),'Daily Series'!B921)</f>
        <v>45202</v>
      </c>
      <c r="B917" s="190">
        <f>IF(ISERROR(A917),NA(),'Daily Series'!E921)</f>
        <v>12640</v>
      </c>
      <c r="C917" s="193">
        <f t="shared" si="58"/>
        <v>12637.857142857143</v>
      </c>
      <c r="E917" s="189" t="e">
        <f>IF('Weekly Series'!B917=0,NA(),'Weekly Series'!B917)</f>
        <v>#N/A</v>
      </c>
      <c r="F917" s="193" t="e">
        <f>IF(ISERROR($E917),NA(),'Weekly Series'!C917)</f>
        <v>#N/A</v>
      </c>
      <c r="G917" s="193" t="e">
        <f>IF(ISERROR($E917),NA(),'Weekly Series'!D917)</f>
        <v>#N/A</v>
      </c>
      <c r="H917" s="193" t="e">
        <f>IF(ISERROR($E917),NA(),'Weekly Series'!E917)</f>
        <v>#N/A</v>
      </c>
      <c r="J917" s="190">
        <f>IF(ISERROR(A917),NA(),'Daily Series'!P921)</f>
        <v>970</v>
      </c>
      <c r="K917" s="190">
        <f>IF(ISERROR(A917),NA(),'Daily Series'!Q921)</f>
        <v>384</v>
      </c>
      <c r="L917" s="190">
        <f>IF(ISERROR(A917),NA(),'Daily Series'!R921)</f>
        <v>329</v>
      </c>
      <c r="M917" s="193">
        <f t="shared" si="59"/>
        <v>877.85714285714289</v>
      </c>
      <c r="N917" s="193">
        <f t="shared" si="57"/>
        <v>335</v>
      </c>
      <c r="O917" s="193">
        <f t="shared" si="60"/>
        <v>285.28571428571428</v>
      </c>
    </row>
    <row r="918" spans="1:15" x14ac:dyDescent="0.2">
      <c r="A918" s="189">
        <f>IF('Daily Series'!B922=0,NA(),'Daily Series'!B922)</f>
        <v>45203</v>
      </c>
      <c r="B918" s="190">
        <f>IF(ISERROR(A918),NA(),'Daily Series'!E922)</f>
        <v>13164</v>
      </c>
      <c r="C918" s="193">
        <f t="shared" si="58"/>
        <v>12685.428571428571</v>
      </c>
      <c r="E918" s="189" t="e">
        <f>IF('Weekly Series'!B918=0,NA(),'Weekly Series'!B918)</f>
        <v>#N/A</v>
      </c>
      <c r="F918" s="193" t="e">
        <f>IF(ISERROR($E918),NA(),'Weekly Series'!C918)</f>
        <v>#N/A</v>
      </c>
      <c r="G918" s="193" t="e">
        <f>IF(ISERROR($E918),NA(),'Weekly Series'!D918)</f>
        <v>#N/A</v>
      </c>
      <c r="H918" s="193" t="e">
        <f>IF(ISERROR($E918),NA(),'Weekly Series'!E918)</f>
        <v>#N/A</v>
      </c>
      <c r="J918" s="190">
        <f>IF(ISERROR(A918),NA(),'Daily Series'!P922)</f>
        <v>1035</v>
      </c>
      <c r="K918" s="190">
        <f>IF(ISERROR(A918),NA(),'Daily Series'!Q922)</f>
        <v>422</v>
      </c>
      <c r="L918" s="190">
        <f>IF(ISERROR(A918),NA(),'Daily Series'!R922)</f>
        <v>347</v>
      </c>
      <c r="M918" s="193">
        <f t="shared" si="59"/>
        <v>872.57142857142856</v>
      </c>
      <c r="N918" s="193">
        <f t="shared" si="57"/>
        <v>335.28571428571428</v>
      </c>
      <c r="O918" s="193">
        <f t="shared" si="60"/>
        <v>281.57142857142856</v>
      </c>
    </row>
    <row r="919" spans="1:15" x14ac:dyDescent="0.2">
      <c r="A919" s="189">
        <f>IF('Daily Series'!B923=0,NA(),'Daily Series'!B923)</f>
        <v>45204</v>
      </c>
      <c r="B919" s="190">
        <f>IF(ISERROR(A919),NA(),'Daily Series'!E923)</f>
        <v>12651</v>
      </c>
      <c r="C919" s="193">
        <f t="shared" si="58"/>
        <v>12668</v>
      </c>
      <c r="E919" s="189" t="e">
        <f>IF('Weekly Series'!B919=0,NA(),'Weekly Series'!B919)</f>
        <v>#N/A</v>
      </c>
      <c r="F919" s="193" t="e">
        <f>IF(ISERROR($E919),NA(),'Weekly Series'!C919)</f>
        <v>#N/A</v>
      </c>
      <c r="G919" s="193" t="e">
        <f>IF(ISERROR($E919),NA(),'Weekly Series'!D919)</f>
        <v>#N/A</v>
      </c>
      <c r="H919" s="193" t="e">
        <f>IF(ISERROR($E919),NA(),'Weekly Series'!E919)</f>
        <v>#N/A</v>
      </c>
      <c r="J919" s="190">
        <f>IF(ISERROR(A919),NA(),'Daily Series'!P923)</f>
        <v>1083</v>
      </c>
      <c r="K919" s="190">
        <f>IF(ISERROR(A919),NA(),'Daily Series'!Q923)</f>
        <v>432</v>
      </c>
      <c r="L919" s="190">
        <f>IF(ISERROR(A919),NA(),'Daily Series'!R923)</f>
        <v>345</v>
      </c>
      <c r="M919" s="193">
        <f t="shared" si="59"/>
        <v>867.85714285714289</v>
      </c>
      <c r="N919" s="193">
        <f t="shared" si="57"/>
        <v>339.85714285714283</v>
      </c>
      <c r="O919" s="193">
        <f t="shared" si="60"/>
        <v>283</v>
      </c>
    </row>
    <row r="920" spans="1:15" x14ac:dyDescent="0.2">
      <c r="A920" s="189">
        <f>IF('Daily Series'!B924=0,NA(),'Daily Series'!B924)</f>
        <v>45205</v>
      </c>
      <c r="B920" s="190">
        <f>IF(ISERROR(A920),NA(),'Daily Series'!E924)</f>
        <v>12317</v>
      </c>
      <c r="C920" s="193">
        <f t="shared" si="58"/>
        <v>12628.571428571429</v>
      </c>
      <c r="E920" s="189" t="e">
        <f>IF('Weekly Series'!B920=0,NA(),'Weekly Series'!B920)</f>
        <v>#N/A</v>
      </c>
      <c r="F920" s="193" t="e">
        <f>IF(ISERROR($E920),NA(),'Weekly Series'!C920)</f>
        <v>#N/A</v>
      </c>
      <c r="G920" s="193" t="e">
        <f>IF(ISERROR($E920),NA(),'Weekly Series'!D920)</f>
        <v>#N/A</v>
      </c>
      <c r="H920" s="193" t="e">
        <f>IF(ISERROR($E920),NA(),'Weekly Series'!E920)</f>
        <v>#N/A</v>
      </c>
      <c r="J920" s="190">
        <f>IF(ISERROR(A920),NA(),'Daily Series'!P924)</f>
        <v>1195</v>
      </c>
      <c r="K920" s="190">
        <f>IF(ISERROR(A920),NA(),'Daily Series'!Q924)</f>
        <v>382</v>
      </c>
      <c r="L920" s="190">
        <f>IF(ISERROR(A920),NA(),'Daily Series'!R924)</f>
        <v>333</v>
      </c>
      <c r="M920" s="193">
        <f t="shared" si="59"/>
        <v>874.57142857142856</v>
      </c>
      <c r="N920" s="193">
        <f t="shared" si="57"/>
        <v>334.57142857142856</v>
      </c>
      <c r="O920" s="193">
        <f t="shared" si="60"/>
        <v>278.42857142857144</v>
      </c>
    </row>
    <row r="921" spans="1:15" x14ac:dyDescent="0.2">
      <c r="A921" s="189">
        <f>IF('Daily Series'!B925=0,NA(),'Daily Series'!B925)</f>
        <v>45206</v>
      </c>
      <c r="B921" s="190">
        <f>IF(ISERROR(A921),NA(),'Daily Series'!E925)</f>
        <v>12451</v>
      </c>
      <c r="C921" s="193">
        <f t="shared" si="58"/>
        <v>12597.714285714286</v>
      </c>
      <c r="E921" s="189" t="e">
        <f>IF('Weekly Series'!B921=0,NA(),'Weekly Series'!B921)</f>
        <v>#N/A</v>
      </c>
      <c r="F921" s="193" t="e">
        <f>IF(ISERROR($E921),NA(),'Weekly Series'!C921)</f>
        <v>#N/A</v>
      </c>
      <c r="G921" s="193" t="e">
        <f>IF(ISERROR($E921),NA(),'Weekly Series'!D921)</f>
        <v>#N/A</v>
      </c>
      <c r="H921" s="193" t="e">
        <f>IF(ISERROR($E921),NA(),'Weekly Series'!E921)</f>
        <v>#N/A</v>
      </c>
      <c r="J921" s="190">
        <f>IF(ISERROR(A921),NA(),'Daily Series'!P925)</f>
        <v>728</v>
      </c>
      <c r="K921" s="190">
        <f>IF(ISERROR(A921),NA(),'Daily Series'!Q925)</f>
        <v>259</v>
      </c>
      <c r="L921" s="190">
        <f>IF(ISERROR(A921),NA(),'Daily Series'!R925)</f>
        <v>211</v>
      </c>
      <c r="M921" s="193">
        <f t="shared" si="59"/>
        <v>874.57142857142856</v>
      </c>
      <c r="N921" s="193">
        <f t="shared" ref="N921:N984" si="61">AVERAGE(K915:K921)</f>
        <v>332</v>
      </c>
      <c r="O921" s="193">
        <f t="shared" si="60"/>
        <v>277.42857142857144</v>
      </c>
    </row>
    <row r="922" spans="1:15" x14ac:dyDescent="0.2">
      <c r="A922" s="189">
        <f>IF('Daily Series'!B926=0,NA(),'Daily Series'!B926)</f>
        <v>45207</v>
      </c>
      <c r="B922" s="190">
        <f>IF(ISERROR(A922),NA(),'Daily Series'!E926)</f>
        <v>12222</v>
      </c>
      <c r="C922" s="193">
        <f t="shared" si="58"/>
        <v>12533.285714285714</v>
      </c>
      <c r="E922" s="189" t="e">
        <f>IF('Weekly Series'!B922=0,NA(),'Weekly Series'!B922)</f>
        <v>#N/A</v>
      </c>
      <c r="F922" s="193" t="e">
        <f>IF(ISERROR($E922),NA(),'Weekly Series'!C922)</f>
        <v>#N/A</v>
      </c>
      <c r="G922" s="193" t="e">
        <f>IF(ISERROR($E922),NA(),'Weekly Series'!D922)</f>
        <v>#N/A</v>
      </c>
      <c r="H922" s="193" t="e">
        <f>IF(ISERROR($E922),NA(),'Weekly Series'!E922)</f>
        <v>#N/A</v>
      </c>
      <c r="J922" s="190">
        <f>IF(ISERROR(A922),NA(),'Daily Series'!P926)</f>
        <v>382</v>
      </c>
      <c r="K922" s="190">
        <f>IF(ISERROR(A922),NA(),'Daily Series'!Q926)</f>
        <v>156</v>
      </c>
      <c r="L922" s="190">
        <f>IF(ISERROR(A922),NA(),'Daily Series'!R926)</f>
        <v>115</v>
      </c>
      <c r="M922" s="193">
        <f t="shared" si="59"/>
        <v>873</v>
      </c>
      <c r="N922" s="193">
        <f t="shared" si="61"/>
        <v>329.14285714285717</v>
      </c>
      <c r="O922" s="193">
        <f t="shared" si="60"/>
        <v>276.85714285714283</v>
      </c>
    </row>
    <row r="923" spans="1:15" x14ac:dyDescent="0.2">
      <c r="A923" s="189">
        <f>IF('Daily Series'!B927=0,NA(),'Daily Series'!B927)</f>
        <v>45208</v>
      </c>
      <c r="B923" s="190">
        <f>IF(ISERROR(A923),NA(),'Daily Series'!E927)</f>
        <v>12348</v>
      </c>
      <c r="C923" s="193">
        <f t="shared" si="58"/>
        <v>12541.857142857143</v>
      </c>
      <c r="E923" s="189" t="e">
        <f>IF('Weekly Series'!B923=0,NA(),'Weekly Series'!B923)</f>
        <v>#N/A</v>
      </c>
      <c r="F923" s="193" t="e">
        <f>IF(ISERROR($E923),NA(),'Weekly Series'!C923)</f>
        <v>#N/A</v>
      </c>
      <c r="G923" s="193" t="e">
        <f>IF(ISERROR($E923),NA(),'Weekly Series'!D923)</f>
        <v>#N/A</v>
      </c>
      <c r="H923" s="193" t="e">
        <f>IF(ISERROR($E923),NA(),'Weekly Series'!E923)</f>
        <v>#N/A</v>
      </c>
      <c r="J923" s="190">
        <f>IF(ISERROR(A923),NA(),'Daily Series'!P927)</f>
        <v>742</v>
      </c>
      <c r="K923" s="190">
        <f>IF(ISERROR(A923),NA(),'Daily Series'!Q927)</f>
        <v>258</v>
      </c>
      <c r="L923" s="190">
        <f>IF(ISERROR(A923),NA(),'Daily Series'!R927)</f>
        <v>267</v>
      </c>
      <c r="M923" s="193">
        <f t="shared" si="59"/>
        <v>876.42857142857144</v>
      </c>
      <c r="N923" s="193">
        <f t="shared" si="61"/>
        <v>327.57142857142856</v>
      </c>
      <c r="O923" s="193">
        <f t="shared" si="60"/>
        <v>278.14285714285717</v>
      </c>
    </row>
    <row r="924" spans="1:15" x14ac:dyDescent="0.2">
      <c r="A924" s="189">
        <f>IF('Daily Series'!B928=0,NA(),'Daily Series'!B928)</f>
        <v>45209</v>
      </c>
      <c r="B924" s="190">
        <f>IF(ISERROR(A924),NA(),'Daily Series'!E928)</f>
        <v>12329</v>
      </c>
      <c r="C924" s="193">
        <f t="shared" si="58"/>
        <v>12497.428571428571</v>
      </c>
      <c r="E924" s="189" t="e">
        <f>IF('Weekly Series'!B924=0,NA(),'Weekly Series'!B924)</f>
        <v>#N/A</v>
      </c>
      <c r="F924" s="193" t="e">
        <f>IF(ISERROR($E924),NA(),'Weekly Series'!C924)</f>
        <v>#N/A</v>
      </c>
      <c r="G924" s="193" t="e">
        <f>IF(ISERROR($E924),NA(),'Weekly Series'!D924)</f>
        <v>#N/A</v>
      </c>
      <c r="H924" s="193" t="e">
        <f>IF(ISERROR($E924),NA(),'Weekly Series'!E924)</f>
        <v>#N/A</v>
      </c>
      <c r="J924" s="190">
        <f>IF(ISERROR(A924),NA(),'Daily Series'!P928)</f>
        <v>1068</v>
      </c>
      <c r="K924" s="190">
        <f>IF(ISERROR(A924),NA(),'Daily Series'!Q928)</f>
        <v>397</v>
      </c>
      <c r="L924" s="190">
        <f>IF(ISERROR(A924),NA(),'Daily Series'!R928)</f>
        <v>355</v>
      </c>
      <c r="M924" s="193">
        <f t="shared" si="59"/>
        <v>890.42857142857144</v>
      </c>
      <c r="N924" s="193">
        <f t="shared" si="61"/>
        <v>329.42857142857144</v>
      </c>
      <c r="O924" s="193">
        <f t="shared" si="60"/>
        <v>281.85714285714283</v>
      </c>
    </row>
    <row r="925" spans="1:15" x14ac:dyDescent="0.2">
      <c r="A925" s="189">
        <f>IF('Daily Series'!B929=0,NA(),'Daily Series'!B929)</f>
        <v>45210</v>
      </c>
      <c r="B925" s="190">
        <f>IF(ISERROR(A925),NA(),'Daily Series'!E929)</f>
        <v>12381</v>
      </c>
      <c r="C925" s="193">
        <f t="shared" si="58"/>
        <v>12385.571428571429</v>
      </c>
      <c r="E925" s="189" t="e">
        <f>IF('Weekly Series'!B925=0,NA(),'Weekly Series'!B925)</f>
        <v>#N/A</v>
      </c>
      <c r="F925" s="193" t="e">
        <f>IF(ISERROR($E925),NA(),'Weekly Series'!C925)</f>
        <v>#N/A</v>
      </c>
      <c r="G925" s="193" t="e">
        <f>IF(ISERROR($E925),NA(),'Weekly Series'!D925)</f>
        <v>#N/A</v>
      </c>
      <c r="H925" s="193" t="e">
        <f>IF(ISERROR($E925),NA(),'Weekly Series'!E925)</f>
        <v>#N/A</v>
      </c>
      <c r="J925" s="190">
        <f>IF(ISERROR(A925),NA(),'Daily Series'!P929)</f>
        <v>1103</v>
      </c>
      <c r="K925" s="190">
        <f>IF(ISERROR(A925),NA(),'Daily Series'!Q929)</f>
        <v>413</v>
      </c>
      <c r="L925" s="190">
        <f>IF(ISERROR(A925),NA(),'Daily Series'!R929)</f>
        <v>357</v>
      </c>
      <c r="M925" s="193">
        <f t="shared" si="59"/>
        <v>900.14285714285711</v>
      </c>
      <c r="N925" s="193">
        <f t="shared" si="61"/>
        <v>328.14285714285717</v>
      </c>
      <c r="O925" s="193">
        <f t="shared" si="60"/>
        <v>283.28571428571428</v>
      </c>
    </row>
    <row r="926" spans="1:15" x14ac:dyDescent="0.2">
      <c r="A926" s="189">
        <f>IF('Daily Series'!B930=0,NA(),'Daily Series'!B930)</f>
        <v>45211</v>
      </c>
      <c r="B926" s="190">
        <f>IF(ISERROR(A926),NA(),'Daily Series'!E930)</f>
        <v>12333</v>
      </c>
      <c r="C926" s="193">
        <f t="shared" si="58"/>
        <v>12340.142857142857</v>
      </c>
      <c r="E926" s="189" t="e">
        <f>IF('Weekly Series'!B926=0,NA(),'Weekly Series'!B926)</f>
        <v>#N/A</v>
      </c>
      <c r="F926" s="193" t="e">
        <f>IF(ISERROR($E926),NA(),'Weekly Series'!C926)</f>
        <v>#N/A</v>
      </c>
      <c r="G926" s="193" t="e">
        <f>IF(ISERROR($E926),NA(),'Weekly Series'!D926)</f>
        <v>#N/A</v>
      </c>
      <c r="H926" s="193" t="e">
        <f>IF(ISERROR($E926),NA(),'Weekly Series'!E926)</f>
        <v>#N/A</v>
      </c>
      <c r="J926" s="190">
        <f>IF(ISERROR(A926),NA(),'Daily Series'!P930)</f>
        <v>1092</v>
      </c>
      <c r="K926" s="190">
        <f>IF(ISERROR(A926),NA(),'Daily Series'!Q930)</f>
        <v>439</v>
      </c>
      <c r="L926" s="190">
        <f>IF(ISERROR(A926),NA(),'Daily Series'!R930)</f>
        <v>372</v>
      </c>
      <c r="M926" s="193">
        <f t="shared" si="59"/>
        <v>901.42857142857144</v>
      </c>
      <c r="N926" s="193">
        <f t="shared" si="61"/>
        <v>329.14285714285717</v>
      </c>
      <c r="O926" s="193">
        <f t="shared" si="60"/>
        <v>287.14285714285717</v>
      </c>
    </row>
    <row r="927" spans="1:15" x14ac:dyDescent="0.2">
      <c r="A927" s="189">
        <f>IF('Daily Series'!B931=0,NA(),'Daily Series'!B931)</f>
        <v>45212</v>
      </c>
      <c r="B927" s="190">
        <f>IF(ISERROR(A927),NA(),'Daily Series'!E931)</f>
        <v>12337</v>
      </c>
      <c r="C927" s="193">
        <f t="shared" si="58"/>
        <v>12343</v>
      </c>
      <c r="E927" s="189" t="e">
        <f>IF('Weekly Series'!B927=0,NA(),'Weekly Series'!B927)</f>
        <v>#N/A</v>
      </c>
      <c r="F927" s="193" t="e">
        <f>IF(ISERROR($E927),NA(),'Weekly Series'!C927)</f>
        <v>#N/A</v>
      </c>
      <c r="G927" s="193" t="e">
        <f>IF(ISERROR($E927),NA(),'Weekly Series'!D927)</f>
        <v>#N/A</v>
      </c>
      <c r="H927" s="193" t="e">
        <f>IF(ISERROR($E927),NA(),'Weekly Series'!E927)</f>
        <v>#N/A</v>
      </c>
      <c r="J927" s="190">
        <f>IF(ISERROR(A927),NA(),'Daily Series'!P931)</f>
        <v>1211</v>
      </c>
      <c r="K927" s="190">
        <f>IF(ISERROR(A927),NA(),'Daily Series'!Q931)</f>
        <v>457</v>
      </c>
      <c r="L927" s="190">
        <f>IF(ISERROR(A927),NA(),'Daily Series'!R931)</f>
        <v>361</v>
      </c>
      <c r="M927" s="193">
        <f t="shared" si="59"/>
        <v>903.71428571428567</v>
      </c>
      <c r="N927" s="193">
        <f t="shared" si="61"/>
        <v>339.85714285714283</v>
      </c>
      <c r="O927" s="193">
        <f t="shared" si="60"/>
        <v>291.14285714285717</v>
      </c>
    </row>
    <row r="928" spans="1:15" x14ac:dyDescent="0.2">
      <c r="A928" s="189">
        <f>IF('Daily Series'!B932=0,NA(),'Daily Series'!B932)</f>
        <v>45213</v>
      </c>
      <c r="B928" s="190">
        <f>IF(ISERROR(A928),NA(),'Daily Series'!E932)</f>
        <v>12604</v>
      </c>
      <c r="C928" s="193">
        <f t="shared" si="58"/>
        <v>12364.857142857143</v>
      </c>
      <c r="E928" s="189" t="e">
        <f>IF('Weekly Series'!B928=0,NA(),'Weekly Series'!B928)</f>
        <v>#N/A</v>
      </c>
      <c r="F928" s="193" t="e">
        <f>IF(ISERROR($E928),NA(),'Weekly Series'!C928)</f>
        <v>#N/A</v>
      </c>
      <c r="G928" s="193" t="e">
        <f>IF(ISERROR($E928),NA(),'Weekly Series'!D928)</f>
        <v>#N/A</v>
      </c>
      <c r="H928" s="193" t="e">
        <f>IF(ISERROR($E928),NA(),'Weekly Series'!E928)</f>
        <v>#N/A</v>
      </c>
      <c r="J928" s="190">
        <f>IF(ISERROR(A928),NA(),'Daily Series'!P932)</f>
        <v>696</v>
      </c>
      <c r="K928" s="190">
        <f>IF(ISERROR(A928),NA(),'Daily Series'!Q932)</f>
        <v>269</v>
      </c>
      <c r="L928" s="190">
        <f>IF(ISERROR(A928),NA(),'Daily Series'!R932)</f>
        <v>193</v>
      </c>
      <c r="M928" s="193">
        <f t="shared" si="59"/>
        <v>899.14285714285711</v>
      </c>
      <c r="N928" s="193">
        <f t="shared" si="61"/>
        <v>341.28571428571428</v>
      </c>
      <c r="O928" s="193">
        <f t="shared" si="60"/>
        <v>288.57142857142856</v>
      </c>
    </row>
    <row r="929" spans="1:15" x14ac:dyDescent="0.2">
      <c r="A929" s="189">
        <f>IF('Daily Series'!B933=0,NA(),'Daily Series'!B933)</f>
        <v>45214</v>
      </c>
      <c r="B929" s="190">
        <f>IF(ISERROR(A929),NA(),'Daily Series'!E933)</f>
        <v>12457</v>
      </c>
      <c r="C929" s="193">
        <f t="shared" si="58"/>
        <v>12398.428571428571</v>
      </c>
      <c r="E929" s="189" t="e">
        <f>IF('Weekly Series'!B929=0,NA(),'Weekly Series'!B929)</f>
        <v>#N/A</v>
      </c>
      <c r="F929" s="193" t="e">
        <f>IF(ISERROR($E929),NA(),'Weekly Series'!C929)</f>
        <v>#N/A</v>
      </c>
      <c r="G929" s="193" t="e">
        <f>IF(ISERROR($E929),NA(),'Weekly Series'!D929)</f>
        <v>#N/A</v>
      </c>
      <c r="H929" s="193" t="e">
        <f>IF(ISERROR($E929),NA(),'Weekly Series'!E929)</f>
        <v>#N/A</v>
      </c>
      <c r="J929" s="190">
        <f>IF(ISERROR(A929),NA(),'Daily Series'!P933)</f>
        <v>424</v>
      </c>
      <c r="K929" s="190">
        <f>IF(ISERROR(A929),NA(),'Daily Series'!Q933)</f>
        <v>179</v>
      </c>
      <c r="L929" s="190">
        <f>IF(ISERROR(A929),NA(),'Daily Series'!R933)</f>
        <v>101</v>
      </c>
      <c r="M929" s="193">
        <f t="shared" si="59"/>
        <v>905.14285714285711</v>
      </c>
      <c r="N929" s="193">
        <f t="shared" si="61"/>
        <v>344.57142857142856</v>
      </c>
      <c r="O929" s="193">
        <f t="shared" si="60"/>
        <v>286.57142857142856</v>
      </c>
    </row>
    <row r="930" spans="1:15" x14ac:dyDescent="0.2">
      <c r="A930" s="189">
        <f>IF('Daily Series'!B934=0,NA(),'Daily Series'!B934)</f>
        <v>45215</v>
      </c>
      <c r="B930" s="190">
        <f>IF(ISERROR(A930),NA(),'Daily Series'!E934)</f>
        <v>12334</v>
      </c>
      <c r="C930" s="193">
        <f t="shared" si="58"/>
        <v>12396.428571428571</v>
      </c>
      <c r="E930" s="189" t="e">
        <f>IF('Weekly Series'!B930=0,NA(),'Weekly Series'!B930)</f>
        <v>#N/A</v>
      </c>
      <c r="F930" s="193" t="e">
        <f>IF(ISERROR($E930),NA(),'Weekly Series'!C930)</f>
        <v>#N/A</v>
      </c>
      <c r="G930" s="193" t="e">
        <f>IF(ISERROR($E930),NA(),'Weekly Series'!D930)</f>
        <v>#N/A</v>
      </c>
      <c r="H930" s="193" t="e">
        <f>IF(ISERROR($E930),NA(),'Weekly Series'!E930)</f>
        <v>#N/A</v>
      </c>
      <c r="J930" s="190">
        <f>IF(ISERROR(A930),NA(),'Daily Series'!P934)</f>
        <v>725</v>
      </c>
      <c r="K930" s="190">
        <f>IF(ISERROR(A930),NA(),'Daily Series'!Q934)</f>
        <v>264</v>
      </c>
      <c r="L930" s="190">
        <f>IF(ISERROR(A930),NA(),'Daily Series'!R934)</f>
        <v>282</v>
      </c>
      <c r="M930" s="193">
        <f t="shared" si="59"/>
        <v>902.71428571428567</v>
      </c>
      <c r="N930" s="193">
        <f t="shared" si="61"/>
        <v>345.42857142857144</v>
      </c>
      <c r="O930" s="193">
        <f t="shared" si="60"/>
        <v>288.71428571428572</v>
      </c>
    </row>
    <row r="931" spans="1:15" x14ac:dyDescent="0.2">
      <c r="A931" s="189">
        <f>IF('Daily Series'!B935=0,NA(),'Daily Series'!B935)</f>
        <v>45216</v>
      </c>
      <c r="B931" s="190">
        <f>IF(ISERROR(A931),NA(),'Daily Series'!E935)</f>
        <v>12373</v>
      </c>
      <c r="C931" s="193">
        <f t="shared" si="58"/>
        <v>12402.714285714286</v>
      </c>
      <c r="E931" s="189" t="e">
        <f>IF('Weekly Series'!B931=0,NA(),'Weekly Series'!B931)</f>
        <v>#N/A</v>
      </c>
      <c r="F931" s="193" t="e">
        <f>IF(ISERROR($E931),NA(),'Weekly Series'!C931)</f>
        <v>#N/A</v>
      </c>
      <c r="G931" s="193" t="e">
        <f>IF(ISERROR($E931),NA(),'Weekly Series'!D931)</f>
        <v>#N/A</v>
      </c>
      <c r="H931" s="193" t="e">
        <f>IF(ISERROR($E931),NA(),'Weekly Series'!E931)</f>
        <v>#N/A</v>
      </c>
      <c r="J931" s="190">
        <f>IF(ISERROR(A931),NA(),'Daily Series'!P935)</f>
        <v>1063</v>
      </c>
      <c r="K931" s="190">
        <f>IF(ISERROR(A931),NA(),'Daily Series'!Q935)</f>
        <v>377</v>
      </c>
      <c r="L931" s="190">
        <f>IF(ISERROR(A931),NA(),'Daily Series'!R935)</f>
        <v>333</v>
      </c>
      <c r="M931" s="193">
        <f t="shared" si="59"/>
        <v>902</v>
      </c>
      <c r="N931" s="193">
        <f t="shared" si="61"/>
        <v>342.57142857142856</v>
      </c>
      <c r="O931" s="193">
        <f t="shared" si="60"/>
        <v>285.57142857142856</v>
      </c>
    </row>
    <row r="932" spans="1:15" x14ac:dyDescent="0.2">
      <c r="A932" s="189">
        <f>IF('Daily Series'!B936=0,NA(),'Daily Series'!B936)</f>
        <v>45217</v>
      </c>
      <c r="B932" s="190">
        <f>IF(ISERROR(A932),NA(),'Daily Series'!E936)</f>
        <v>12507</v>
      </c>
      <c r="C932" s="193">
        <f t="shared" si="58"/>
        <v>12420.714285714286</v>
      </c>
      <c r="E932" s="189" t="e">
        <f>IF('Weekly Series'!B932=0,NA(),'Weekly Series'!B932)</f>
        <v>#N/A</v>
      </c>
      <c r="F932" s="193" t="e">
        <f>IF(ISERROR($E932),NA(),'Weekly Series'!C932)</f>
        <v>#N/A</v>
      </c>
      <c r="G932" s="193" t="e">
        <f>IF(ISERROR($E932),NA(),'Weekly Series'!D932)</f>
        <v>#N/A</v>
      </c>
      <c r="H932" s="193" t="e">
        <f>IF(ISERROR($E932),NA(),'Weekly Series'!E932)</f>
        <v>#N/A</v>
      </c>
      <c r="J932" s="190">
        <f>IF(ISERROR(A932),NA(),'Daily Series'!P936)</f>
        <v>1109</v>
      </c>
      <c r="K932" s="190">
        <f>IF(ISERROR(A932),NA(),'Daily Series'!Q936)</f>
        <v>406</v>
      </c>
      <c r="L932" s="190">
        <f>IF(ISERROR(A932),NA(),'Daily Series'!R936)</f>
        <v>393</v>
      </c>
      <c r="M932" s="193">
        <f t="shared" si="59"/>
        <v>902.85714285714289</v>
      </c>
      <c r="N932" s="193">
        <f t="shared" si="61"/>
        <v>341.57142857142856</v>
      </c>
      <c r="O932" s="193">
        <f t="shared" si="60"/>
        <v>290.71428571428572</v>
      </c>
    </row>
    <row r="933" spans="1:15" x14ac:dyDescent="0.2">
      <c r="A933" s="189">
        <f>IF('Daily Series'!B937=0,NA(),'Daily Series'!B937)</f>
        <v>45218</v>
      </c>
      <c r="B933" s="190">
        <f>IF(ISERROR(A933),NA(),'Daily Series'!E937)</f>
        <v>12441</v>
      </c>
      <c r="C933" s="193">
        <f t="shared" si="58"/>
        <v>12436.142857142857</v>
      </c>
      <c r="E933" s="189" t="e">
        <f>IF('Weekly Series'!B933=0,NA(),'Weekly Series'!B933)</f>
        <v>#N/A</v>
      </c>
      <c r="F933" s="193" t="e">
        <f>IF(ISERROR($E933),NA(),'Weekly Series'!C933)</f>
        <v>#N/A</v>
      </c>
      <c r="G933" s="193" t="e">
        <f>IF(ISERROR($E933),NA(),'Weekly Series'!D933)</f>
        <v>#N/A</v>
      </c>
      <c r="H933" s="193" t="e">
        <f>IF(ISERROR($E933),NA(),'Weekly Series'!E933)</f>
        <v>#N/A</v>
      </c>
      <c r="J933" s="190">
        <f>IF(ISERROR(A933),NA(),'Daily Series'!P937)</f>
        <v>1097</v>
      </c>
      <c r="K933" s="190">
        <f>IF(ISERROR(A933),NA(),'Daily Series'!Q937)</f>
        <v>416</v>
      </c>
      <c r="L933" s="190">
        <f>IF(ISERROR(A933),NA(),'Daily Series'!R937)</f>
        <v>392</v>
      </c>
      <c r="M933" s="193">
        <f t="shared" si="59"/>
        <v>903.57142857142856</v>
      </c>
      <c r="N933" s="193">
        <f t="shared" si="61"/>
        <v>338.28571428571428</v>
      </c>
      <c r="O933" s="193">
        <f t="shared" si="60"/>
        <v>293.57142857142856</v>
      </c>
    </row>
    <row r="934" spans="1:15" x14ac:dyDescent="0.2">
      <c r="A934" s="189">
        <f>IF('Daily Series'!B938=0,NA(),'Daily Series'!B938)</f>
        <v>45219</v>
      </c>
      <c r="B934" s="190">
        <f>IF(ISERROR(A934),NA(),'Daily Series'!E938)</f>
        <v>12369</v>
      </c>
      <c r="C934" s="193">
        <f t="shared" si="58"/>
        <v>12440.714285714286</v>
      </c>
      <c r="E934" s="189" t="e">
        <f>IF('Weekly Series'!B934=0,NA(),'Weekly Series'!B934)</f>
        <v>#N/A</v>
      </c>
      <c r="F934" s="193" t="e">
        <f>IF(ISERROR($E934),NA(),'Weekly Series'!C934)</f>
        <v>#N/A</v>
      </c>
      <c r="G934" s="193" t="e">
        <f>IF(ISERROR($E934),NA(),'Weekly Series'!D934)</f>
        <v>#N/A</v>
      </c>
      <c r="H934" s="193" t="e">
        <f>IF(ISERROR($E934),NA(),'Weekly Series'!E934)</f>
        <v>#N/A</v>
      </c>
      <c r="J934" s="190">
        <f>IF(ISERROR(A934),NA(),'Daily Series'!P938)</f>
        <v>1095</v>
      </c>
      <c r="K934" s="190">
        <f>IF(ISERROR(A934),NA(),'Daily Series'!Q938)</f>
        <v>412</v>
      </c>
      <c r="L934" s="190">
        <f>IF(ISERROR(A934),NA(),'Daily Series'!R938)</f>
        <v>354</v>
      </c>
      <c r="M934" s="193">
        <f t="shared" si="59"/>
        <v>887</v>
      </c>
      <c r="N934" s="193">
        <f t="shared" si="61"/>
        <v>331.85714285714283</v>
      </c>
      <c r="O934" s="193">
        <f t="shared" si="60"/>
        <v>292.57142857142856</v>
      </c>
    </row>
    <row r="935" spans="1:15" x14ac:dyDescent="0.2">
      <c r="A935" s="189">
        <f>IF('Daily Series'!B939=0,NA(),'Daily Series'!B939)</f>
        <v>45220</v>
      </c>
      <c r="B935" s="190">
        <f>IF(ISERROR(A935),NA(),'Daily Series'!E939)</f>
        <v>12477</v>
      </c>
      <c r="C935" s="193">
        <f t="shared" si="58"/>
        <v>12422.571428571429</v>
      </c>
      <c r="E935" s="189" t="e">
        <f>IF('Weekly Series'!B935=0,NA(),'Weekly Series'!B935)</f>
        <v>#N/A</v>
      </c>
      <c r="F935" s="193" t="e">
        <f>IF(ISERROR($E935),NA(),'Weekly Series'!C935)</f>
        <v>#N/A</v>
      </c>
      <c r="G935" s="193" t="e">
        <f>IF(ISERROR($E935),NA(),'Weekly Series'!D935)</f>
        <v>#N/A</v>
      </c>
      <c r="H935" s="193" t="e">
        <f>IF(ISERROR($E935),NA(),'Weekly Series'!E935)</f>
        <v>#N/A</v>
      </c>
      <c r="J935" s="190">
        <f>IF(ISERROR(A935),NA(),'Daily Series'!P939)</f>
        <v>723</v>
      </c>
      <c r="K935" s="190">
        <f>IF(ISERROR(A935),NA(),'Daily Series'!Q939)</f>
        <v>255</v>
      </c>
      <c r="L935" s="190">
        <f>IF(ISERROR(A935),NA(),'Daily Series'!R939)</f>
        <v>187</v>
      </c>
      <c r="M935" s="193">
        <f t="shared" si="59"/>
        <v>890.85714285714289</v>
      </c>
      <c r="N935" s="193">
        <f t="shared" si="61"/>
        <v>329.85714285714283</v>
      </c>
      <c r="O935" s="193">
        <f t="shared" si="60"/>
        <v>291.71428571428572</v>
      </c>
    </row>
    <row r="936" spans="1:15" x14ac:dyDescent="0.2">
      <c r="A936" s="189">
        <f>IF('Daily Series'!B940=0,NA(),'Daily Series'!B940)</f>
        <v>45221</v>
      </c>
      <c r="B936" s="190">
        <f>IF(ISERROR(A936),NA(),'Daily Series'!E940)</f>
        <v>12578</v>
      </c>
      <c r="C936" s="193">
        <f t="shared" si="58"/>
        <v>12439.857142857143</v>
      </c>
      <c r="E936" s="189" t="e">
        <f>IF('Weekly Series'!B936=0,NA(),'Weekly Series'!B936)</f>
        <v>#N/A</v>
      </c>
      <c r="F936" s="193" t="e">
        <f>IF(ISERROR($E936),NA(),'Weekly Series'!C936)</f>
        <v>#N/A</v>
      </c>
      <c r="G936" s="193" t="e">
        <f>IF(ISERROR($E936),NA(),'Weekly Series'!D936)</f>
        <v>#N/A</v>
      </c>
      <c r="H936" s="193" t="e">
        <f>IF(ISERROR($E936),NA(),'Weekly Series'!E936)</f>
        <v>#N/A</v>
      </c>
      <c r="J936" s="190">
        <f>IF(ISERROR(A936),NA(),'Daily Series'!P940)</f>
        <v>372</v>
      </c>
      <c r="K936" s="190">
        <f>IF(ISERROR(A936),NA(),'Daily Series'!Q940)</f>
        <v>176</v>
      </c>
      <c r="L936" s="190">
        <f>IF(ISERROR(A936),NA(),'Daily Series'!R940)</f>
        <v>119</v>
      </c>
      <c r="M936" s="193">
        <f t="shared" si="59"/>
        <v>883.42857142857144</v>
      </c>
      <c r="N936" s="193">
        <f t="shared" si="61"/>
        <v>329.42857142857144</v>
      </c>
      <c r="O936" s="193">
        <f t="shared" si="60"/>
        <v>294.28571428571428</v>
      </c>
    </row>
    <row r="937" spans="1:15" x14ac:dyDescent="0.2">
      <c r="A937" s="189">
        <f>IF('Daily Series'!B941=0,NA(),'Daily Series'!B941)</f>
        <v>45222</v>
      </c>
      <c r="B937" s="190">
        <f>IF(ISERROR(A937),NA(),'Daily Series'!E941)</f>
        <v>12452</v>
      </c>
      <c r="C937" s="193">
        <f t="shared" si="58"/>
        <v>12456.714285714286</v>
      </c>
      <c r="E937" s="189" t="e">
        <f>IF('Weekly Series'!B937=0,NA(),'Weekly Series'!B937)</f>
        <v>#N/A</v>
      </c>
      <c r="F937" s="193" t="e">
        <f>IF(ISERROR($E937),NA(),'Weekly Series'!C937)</f>
        <v>#N/A</v>
      </c>
      <c r="G937" s="193" t="e">
        <f>IF(ISERROR($E937),NA(),'Weekly Series'!D937)</f>
        <v>#N/A</v>
      </c>
      <c r="H937" s="193" t="e">
        <f>IF(ISERROR($E937),NA(),'Weekly Series'!E937)</f>
        <v>#N/A</v>
      </c>
      <c r="J937" s="190">
        <f>IF(ISERROR(A937),NA(),'Daily Series'!P941)</f>
        <v>749</v>
      </c>
      <c r="K937" s="190">
        <f>IF(ISERROR(A937),NA(),'Daily Series'!Q941)</f>
        <v>282</v>
      </c>
      <c r="L937" s="190">
        <f>IF(ISERROR(A937),NA(),'Daily Series'!R941)</f>
        <v>282</v>
      </c>
      <c r="M937" s="193">
        <f t="shared" si="59"/>
        <v>886.85714285714289</v>
      </c>
      <c r="N937" s="193">
        <f t="shared" si="61"/>
        <v>332</v>
      </c>
      <c r="O937" s="193">
        <f t="shared" si="60"/>
        <v>294.28571428571428</v>
      </c>
    </row>
    <row r="938" spans="1:15" x14ac:dyDescent="0.2">
      <c r="A938" s="189">
        <f>IF('Daily Series'!B942=0,NA(),'Daily Series'!B942)</f>
        <v>45223</v>
      </c>
      <c r="B938" s="190">
        <f>IF(ISERROR(A938),NA(),'Daily Series'!E942)</f>
        <v>12993</v>
      </c>
      <c r="C938" s="193">
        <f t="shared" si="58"/>
        <v>12545.285714285714</v>
      </c>
      <c r="E938" s="189" t="e">
        <f>IF('Weekly Series'!B938=0,NA(),'Weekly Series'!B938)</f>
        <v>#N/A</v>
      </c>
      <c r="F938" s="193" t="e">
        <f>IF(ISERROR($E938),NA(),'Weekly Series'!C938)</f>
        <v>#N/A</v>
      </c>
      <c r="G938" s="193" t="e">
        <f>IF(ISERROR($E938),NA(),'Weekly Series'!D938)</f>
        <v>#N/A</v>
      </c>
      <c r="H938" s="193" t="e">
        <f>IF(ISERROR($E938),NA(),'Weekly Series'!E938)</f>
        <v>#N/A</v>
      </c>
      <c r="J938" s="190">
        <f>IF(ISERROR(A938),NA(),'Daily Series'!P942)</f>
        <v>1034</v>
      </c>
      <c r="K938" s="190">
        <f>IF(ISERROR(A938),NA(),'Daily Series'!Q942)</f>
        <v>393</v>
      </c>
      <c r="L938" s="190">
        <f>IF(ISERROR(A938),NA(),'Daily Series'!R942)</f>
        <v>391</v>
      </c>
      <c r="M938" s="193">
        <f t="shared" si="59"/>
        <v>882.71428571428567</v>
      </c>
      <c r="N938" s="193">
        <f t="shared" si="61"/>
        <v>334.28571428571428</v>
      </c>
      <c r="O938" s="193">
        <f t="shared" si="60"/>
        <v>302.57142857142856</v>
      </c>
    </row>
    <row r="939" spans="1:15" x14ac:dyDescent="0.2">
      <c r="A939" s="189">
        <f>IF('Daily Series'!B943=0,NA(),'Daily Series'!B943)</f>
        <v>45224</v>
      </c>
      <c r="B939" s="190">
        <f>IF(ISERROR(A939),NA(),'Daily Series'!E943)</f>
        <v>12608</v>
      </c>
      <c r="C939" s="193">
        <f t="shared" si="58"/>
        <v>12559.714285714286</v>
      </c>
      <c r="E939" s="189" t="e">
        <f>IF('Weekly Series'!B939=0,NA(),'Weekly Series'!B939)</f>
        <v>#N/A</v>
      </c>
      <c r="F939" s="193" t="e">
        <f>IF(ISERROR($E939),NA(),'Weekly Series'!C939)</f>
        <v>#N/A</v>
      </c>
      <c r="G939" s="193" t="e">
        <f>IF(ISERROR($E939),NA(),'Weekly Series'!D939)</f>
        <v>#N/A</v>
      </c>
      <c r="H939" s="193" t="e">
        <f>IF(ISERROR($E939),NA(),'Weekly Series'!E939)</f>
        <v>#N/A</v>
      </c>
      <c r="J939" s="190">
        <f>IF(ISERROR(A939),NA(),'Daily Series'!P943)</f>
        <v>1132</v>
      </c>
      <c r="K939" s="190">
        <f>IF(ISERROR(A939),NA(),'Daily Series'!Q943)</f>
        <v>440</v>
      </c>
      <c r="L939" s="190">
        <f>IF(ISERROR(A939),NA(),'Daily Series'!R943)</f>
        <v>386</v>
      </c>
      <c r="M939" s="193">
        <f t="shared" si="59"/>
        <v>886</v>
      </c>
      <c r="N939" s="193">
        <f t="shared" si="61"/>
        <v>339.14285714285717</v>
      </c>
      <c r="O939" s="193">
        <f t="shared" si="60"/>
        <v>301.57142857142856</v>
      </c>
    </row>
    <row r="940" spans="1:15" x14ac:dyDescent="0.2">
      <c r="A940" s="189">
        <f>IF('Daily Series'!B944=0,NA(),'Daily Series'!B944)</f>
        <v>45225</v>
      </c>
      <c r="B940" s="190">
        <f>IF(ISERROR(A940),NA(),'Daily Series'!E944)</f>
        <v>12573</v>
      </c>
      <c r="C940" s="193">
        <f t="shared" si="58"/>
        <v>12578.571428571429</v>
      </c>
      <c r="E940" s="189" t="e">
        <f>IF('Weekly Series'!B940=0,NA(),'Weekly Series'!B940)</f>
        <v>#N/A</v>
      </c>
      <c r="F940" s="193" t="e">
        <f>IF(ISERROR($E940),NA(),'Weekly Series'!C940)</f>
        <v>#N/A</v>
      </c>
      <c r="G940" s="193" t="e">
        <f>IF(ISERROR($E940),NA(),'Weekly Series'!D940)</f>
        <v>#N/A</v>
      </c>
      <c r="H940" s="193" t="e">
        <f>IF(ISERROR($E940),NA(),'Weekly Series'!E940)</f>
        <v>#N/A</v>
      </c>
      <c r="J940" s="190">
        <f>IF(ISERROR(A940),NA(),'Daily Series'!P944)</f>
        <v>1152</v>
      </c>
      <c r="K940" s="190">
        <f>IF(ISERROR(A940),NA(),'Daily Series'!Q944)</f>
        <v>478</v>
      </c>
      <c r="L940" s="190">
        <f>IF(ISERROR(A940),NA(),'Daily Series'!R944)</f>
        <v>384</v>
      </c>
      <c r="M940" s="193">
        <f t="shared" si="59"/>
        <v>893.85714285714289</v>
      </c>
      <c r="N940" s="193">
        <f t="shared" si="61"/>
        <v>348</v>
      </c>
      <c r="O940" s="193">
        <f t="shared" si="60"/>
        <v>300.42857142857144</v>
      </c>
    </row>
    <row r="941" spans="1:15" x14ac:dyDescent="0.2">
      <c r="A941" s="189">
        <f>IF('Daily Series'!B945=0,NA(),'Daily Series'!B945)</f>
        <v>45226</v>
      </c>
      <c r="B941" s="190">
        <f>IF(ISERROR(A941),NA(),'Daily Series'!E945)</f>
        <v>12667</v>
      </c>
      <c r="C941" s="193">
        <f t="shared" si="58"/>
        <v>12621.142857142857</v>
      </c>
      <c r="E941" s="189" t="e">
        <f>IF('Weekly Series'!B941=0,NA(),'Weekly Series'!B941)</f>
        <v>#N/A</v>
      </c>
      <c r="F941" s="193" t="e">
        <f>IF(ISERROR($E941),NA(),'Weekly Series'!C941)</f>
        <v>#N/A</v>
      </c>
      <c r="G941" s="193" t="e">
        <f>IF(ISERROR($E941),NA(),'Weekly Series'!D941)</f>
        <v>#N/A</v>
      </c>
      <c r="H941" s="193" t="e">
        <f>IF(ISERROR($E941),NA(),'Weekly Series'!E941)</f>
        <v>#N/A</v>
      </c>
      <c r="J941" s="190">
        <f>IF(ISERROR(A941),NA(),'Daily Series'!P945)</f>
        <v>1126</v>
      </c>
      <c r="K941" s="190">
        <f>IF(ISERROR(A941),NA(),'Daily Series'!Q945)</f>
        <v>450</v>
      </c>
      <c r="L941" s="190">
        <f>IF(ISERROR(A941),NA(),'Daily Series'!R945)</f>
        <v>402</v>
      </c>
      <c r="M941" s="193">
        <f t="shared" si="59"/>
        <v>898.28571428571433</v>
      </c>
      <c r="N941" s="193">
        <f t="shared" si="61"/>
        <v>353.42857142857144</v>
      </c>
      <c r="O941" s="193">
        <f t="shared" si="60"/>
        <v>307.28571428571428</v>
      </c>
    </row>
    <row r="942" spans="1:15" x14ac:dyDescent="0.2">
      <c r="A942" s="189">
        <f>IF('Daily Series'!B946=0,NA(),'Daily Series'!B946)</f>
        <v>45227</v>
      </c>
      <c r="B942" s="190">
        <f>IF(ISERROR(A942),NA(),'Daily Series'!E946)</f>
        <v>12398</v>
      </c>
      <c r="C942" s="193">
        <f t="shared" si="58"/>
        <v>12609.857142857143</v>
      </c>
      <c r="E942" s="189" t="e">
        <f>IF('Weekly Series'!B942=0,NA(),'Weekly Series'!B942)</f>
        <v>#N/A</v>
      </c>
      <c r="F942" s="193" t="e">
        <f>IF(ISERROR($E942),NA(),'Weekly Series'!C942)</f>
        <v>#N/A</v>
      </c>
      <c r="G942" s="193" t="e">
        <f>IF(ISERROR($E942),NA(),'Weekly Series'!D942)</f>
        <v>#N/A</v>
      </c>
      <c r="H942" s="193" t="e">
        <f>IF(ISERROR($E942),NA(),'Weekly Series'!E942)</f>
        <v>#N/A</v>
      </c>
      <c r="J942" s="190">
        <f>IF(ISERROR(A942),NA(),'Daily Series'!P946)</f>
        <v>707</v>
      </c>
      <c r="K942" s="190">
        <f>IF(ISERROR(A942),NA(),'Daily Series'!Q946)</f>
        <v>271</v>
      </c>
      <c r="L942" s="190">
        <f>IF(ISERROR(A942),NA(),'Daily Series'!R946)</f>
        <v>172</v>
      </c>
      <c r="M942" s="193">
        <f t="shared" si="59"/>
        <v>896</v>
      </c>
      <c r="N942" s="193">
        <f t="shared" si="61"/>
        <v>355.71428571428572</v>
      </c>
      <c r="O942" s="193">
        <f t="shared" si="60"/>
        <v>305.14285714285717</v>
      </c>
    </row>
    <row r="943" spans="1:15" x14ac:dyDescent="0.2">
      <c r="A943" s="189">
        <f>IF('Daily Series'!B947=0,NA(),'Daily Series'!B947)</f>
        <v>45228</v>
      </c>
      <c r="B943" s="190">
        <f>IF(ISERROR(A943),NA(),'Daily Series'!E947)</f>
        <v>12449</v>
      </c>
      <c r="C943" s="193">
        <f t="shared" si="58"/>
        <v>12591.428571428571</v>
      </c>
      <c r="E943" s="189" t="e">
        <f>IF('Weekly Series'!B943=0,NA(),'Weekly Series'!B943)</f>
        <v>#N/A</v>
      </c>
      <c r="F943" s="193" t="e">
        <f>IF(ISERROR($E943),NA(),'Weekly Series'!C943)</f>
        <v>#N/A</v>
      </c>
      <c r="G943" s="193" t="e">
        <f>IF(ISERROR($E943),NA(),'Weekly Series'!D943)</f>
        <v>#N/A</v>
      </c>
      <c r="H943" s="193" t="e">
        <f>IF(ISERROR($E943),NA(),'Weekly Series'!E943)</f>
        <v>#N/A</v>
      </c>
      <c r="J943" s="190">
        <f>IF(ISERROR(A943),NA(),'Daily Series'!P947)</f>
        <v>384</v>
      </c>
      <c r="K943" s="190">
        <f>IF(ISERROR(A943),NA(),'Daily Series'!Q947)</f>
        <v>151</v>
      </c>
      <c r="L943" s="190">
        <f>IF(ISERROR(A943),NA(),'Daily Series'!R947)</f>
        <v>121</v>
      </c>
      <c r="M943" s="193">
        <f t="shared" si="59"/>
        <v>897.71428571428567</v>
      </c>
      <c r="N943" s="193">
        <f t="shared" si="61"/>
        <v>352.14285714285717</v>
      </c>
      <c r="O943" s="193">
        <f t="shared" si="60"/>
        <v>305.42857142857144</v>
      </c>
    </row>
    <row r="944" spans="1:15" x14ac:dyDescent="0.2">
      <c r="A944" s="189">
        <f>IF('Daily Series'!B948=0,NA(),'Daily Series'!B948)</f>
        <v>45229</v>
      </c>
      <c r="B944" s="190">
        <f>IF(ISERROR(A944),NA(),'Daily Series'!E948)</f>
        <v>12230</v>
      </c>
      <c r="C944" s="193">
        <f t="shared" si="58"/>
        <v>12559.714285714286</v>
      </c>
      <c r="E944" s="189" t="e">
        <f>IF('Weekly Series'!B944=0,NA(),'Weekly Series'!B944)</f>
        <v>#N/A</v>
      </c>
      <c r="F944" s="193" t="e">
        <f>IF(ISERROR($E944),NA(),'Weekly Series'!C944)</f>
        <v>#N/A</v>
      </c>
      <c r="G944" s="193" t="e">
        <f>IF(ISERROR($E944),NA(),'Weekly Series'!D944)</f>
        <v>#N/A</v>
      </c>
      <c r="H944" s="193" t="e">
        <f>IF(ISERROR($E944),NA(),'Weekly Series'!E944)</f>
        <v>#N/A</v>
      </c>
      <c r="J944" s="190">
        <f>IF(ISERROR(A944),NA(),'Daily Series'!P948)</f>
        <v>679</v>
      </c>
      <c r="K944" s="190">
        <f>IF(ISERROR(A944),NA(),'Daily Series'!Q948)</f>
        <v>298</v>
      </c>
      <c r="L944" s="190">
        <f>IF(ISERROR(A944),NA(),'Daily Series'!R948)</f>
        <v>253</v>
      </c>
      <c r="M944" s="193">
        <f t="shared" si="59"/>
        <v>887.71428571428567</v>
      </c>
      <c r="N944" s="193">
        <f t="shared" si="61"/>
        <v>354.42857142857144</v>
      </c>
      <c r="O944" s="193">
        <f t="shared" si="60"/>
        <v>301.28571428571428</v>
      </c>
    </row>
    <row r="945" spans="1:15" x14ac:dyDescent="0.2">
      <c r="A945" s="189">
        <f>IF('Daily Series'!B949=0,NA(),'Daily Series'!B949)</f>
        <v>45230</v>
      </c>
      <c r="B945" s="190">
        <f>IF(ISERROR(A945),NA(),'Daily Series'!E949)</f>
        <v>12628</v>
      </c>
      <c r="C945" s="193">
        <f t="shared" si="58"/>
        <v>12507.571428571429</v>
      </c>
      <c r="E945" s="189" t="e">
        <f>IF('Weekly Series'!B945=0,NA(),'Weekly Series'!B945)</f>
        <v>#N/A</v>
      </c>
      <c r="F945" s="193" t="e">
        <f>IF(ISERROR($E945),NA(),'Weekly Series'!C945)</f>
        <v>#N/A</v>
      </c>
      <c r="G945" s="193" t="e">
        <f>IF(ISERROR($E945),NA(),'Weekly Series'!D945)</f>
        <v>#N/A</v>
      </c>
      <c r="H945" s="193" t="e">
        <f>IF(ISERROR($E945),NA(),'Weekly Series'!E945)</f>
        <v>#N/A</v>
      </c>
      <c r="J945" s="190">
        <f>IF(ISERROR(A945),NA(),'Daily Series'!P949)</f>
        <v>966</v>
      </c>
      <c r="K945" s="190">
        <f>IF(ISERROR(A945),NA(),'Daily Series'!Q949)</f>
        <v>362</v>
      </c>
      <c r="L945" s="190">
        <f>IF(ISERROR(A945),NA(),'Daily Series'!R949)</f>
        <v>337</v>
      </c>
      <c r="M945" s="193">
        <f t="shared" si="59"/>
        <v>878</v>
      </c>
      <c r="N945" s="193">
        <f t="shared" si="61"/>
        <v>350</v>
      </c>
      <c r="O945" s="193">
        <f t="shared" si="60"/>
        <v>293.57142857142856</v>
      </c>
    </row>
    <row r="946" spans="1:15" x14ac:dyDescent="0.2">
      <c r="A946" s="189">
        <f>IF('Daily Series'!B950=0,NA(),'Daily Series'!B950)</f>
        <v>45231</v>
      </c>
      <c r="B946" s="190">
        <f>IF(ISERROR(A946),NA(),'Daily Series'!E950)</f>
        <v>12874</v>
      </c>
      <c r="C946" s="193">
        <f t="shared" si="58"/>
        <v>12545.571428571429</v>
      </c>
      <c r="E946" s="189" t="e">
        <f>IF('Weekly Series'!B946=0,NA(),'Weekly Series'!B946)</f>
        <v>#N/A</v>
      </c>
      <c r="F946" s="193" t="e">
        <f>IF(ISERROR($E946),NA(),'Weekly Series'!C946)</f>
        <v>#N/A</v>
      </c>
      <c r="G946" s="193" t="e">
        <f>IF(ISERROR($E946),NA(),'Weekly Series'!D946)</f>
        <v>#N/A</v>
      </c>
      <c r="H946" s="193" t="e">
        <f>IF(ISERROR($E946),NA(),'Weekly Series'!E946)</f>
        <v>#N/A</v>
      </c>
      <c r="J946" s="190">
        <f>IF(ISERROR(A946),NA(),'Daily Series'!P950)</f>
        <v>1140</v>
      </c>
      <c r="K946" s="190">
        <f>IF(ISERROR(A946),NA(),'Daily Series'!Q950)</f>
        <v>424</v>
      </c>
      <c r="L946" s="190">
        <f>IF(ISERROR(A946),NA(),'Daily Series'!R950)</f>
        <v>397</v>
      </c>
      <c r="M946" s="193">
        <f t="shared" si="59"/>
        <v>879.14285714285711</v>
      </c>
      <c r="N946" s="193">
        <f t="shared" si="61"/>
        <v>347.71428571428572</v>
      </c>
      <c r="O946" s="193">
        <f t="shared" si="60"/>
        <v>295.14285714285717</v>
      </c>
    </row>
    <row r="947" spans="1:15" x14ac:dyDescent="0.2">
      <c r="A947" s="189">
        <f>IF('Daily Series'!B951=0,NA(),'Daily Series'!B951)</f>
        <v>45232</v>
      </c>
      <c r="B947" s="190">
        <f>IF(ISERROR(A947),NA(),'Daily Series'!E951)</f>
        <v>13079</v>
      </c>
      <c r="C947" s="193">
        <f t="shared" si="58"/>
        <v>12617.857142857143</v>
      </c>
      <c r="E947" s="189" t="e">
        <f>IF('Weekly Series'!B947=0,NA(),'Weekly Series'!B947)</f>
        <v>#N/A</v>
      </c>
      <c r="F947" s="193" t="e">
        <f>IF(ISERROR($E947),NA(),'Weekly Series'!C947)</f>
        <v>#N/A</v>
      </c>
      <c r="G947" s="193" t="e">
        <f>IF(ISERROR($E947),NA(),'Weekly Series'!D947)</f>
        <v>#N/A</v>
      </c>
      <c r="H947" s="193" t="e">
        <f>IF(ISERROR($E947),NA(),'Weekly Series'!E947)</f>
        <v>#N/A</v>
      </c>
      <c r="J947" s="190">
        <f>IF(ISERROR(A947),NA(),'Daily Series'!P951)</f>
        <v>1161</v>
      </c>
      <c r="K947" s="190">
        <f>IF(ISERROR(A947),NA(),'Daily Series'!Q951)</f>
        <v>433</v>
      </c>
      <c r="L947" s="190">
        <f>IF(ISERROR(A947),NA(),'Daily Series'!R951)</f>
        <v>385</v>
      </c>
      <c r="M947" s="193">
        <f t="shared" si="59"/>
        <v>880.42857142857144</v>
      </c>
      <c r="N947" s="193">
        <f t="shared" si="61"/>
        <v>341.28571428571428</v>
      </c>
      <c r="O947" s="193">
        <f t="shared" si="60"/>
        <v>295.28571428571428</v>
      </c>
    </row>
    <row r="948" spans="1:15" x14ac:dyDescent="0.2">
      <c r="A948" s="189">
        <f>IF('Daily Series'!B952=0,NA(),'Daily Series'!B952)</f>
        <v>45233</v>
      </c>
      <c r="B948" s="190">
        <f>IF(ISERROR(A948),NA(),'Daily Series'!E952)</f>
        <v>12985</v>
      </c>
      <c r="C948" s="193">
        <f t="shared" si="58"/>
        <v>12663.285714285714</v>
      </c>
      <c r="E948" s="189" t="e">
        <f>IF('Weekly Series'!B948=0,NA(),'Weekly Series'!B948)</f>
        <v>#N/A</v>
      </c>
      <c r="F948" s="193" t="e">
        <f>IF(ISERROR($E948),NA(),'Weekly Series'!C948)</f>
        <v>#N/A</v>
      </c>
      <c r="G948" s="193" t="e">
        <f>IF(ISERROR($E948),NA(),'Weekly Series'!D948)</f>
        <v>#N/A</v>
      </c>
      <c r="H948" s="193" t="e">
        <f>IF(ISERROR($E948),NA(),'Weekly Series'!E948)</f>
        <v>#N/A</v>
      </c>
      <c r="J948" s="190">
        <f>IF(ISERROR(A948),NA(),'Daily Series'!P952)</f>
        <v>1207</v>
      </c>
      <c r="K948" s="190">
        <f>IF(ISERROR(A948),NA(),'Daily Series'!Q952)</f>
        <v>399</v>
      </c>
      <c r="L948" s="190">
        <f>IF(ISERROR(A948),NA(),'Daily Series'!R952)</f>
        <v>368</v>
      </c>
      <c r="M948" s="193">
        <f t="shared" si="59"/>
        <v>892</v>
      </c>
      <c r="N948" s="193">
        <f t="shared" si="61"/>
        <v>334</v>
      </c>
      <c r="O948" s="193">
        <f t="shared" si="60"/>
        <v>290.42857142857144</v>
      </c>
    </row>
    <row r="949" spans="1:15" x14ac:dyDescent="0.2">
      <c r="A949" s="189">
        <f>IF('Daily Series'!B953=0,NA(),'Daily Series'!B953)</f>
        <v>45234</v>
      </c>
      <c r="B949" s="190">
        <f>IF(ISERROR(A949),NA(),'Daily Series'!E953)</f>
        <v>12880</v>
      </c>
      <c r="C949" s="193">
        <f t="shared" si="58"/>
        <v>12732.142857142857</v>
      </c>
      <c r="E949" s="189" t="e">
        <f>IF('Weekly Series'!B949=0,NA(),'Weekly Series'!B949)</f>
        <v>#N/A</v>
      </c>
      <c r="F949" s="193" t="e">
        <f>IF(ISERROR($E949),NA(),'Weekly Series'!C949)</f>
        <v>#N/A</v>
      </c>
      <c r="G949" s="193" t="e">
        <f>IF(ISERROR($E949),NA(),'Weekly Series'!D949)</f>
        <v>#N/A</v>
      </c>
      <c r="H949" s="193" t="e">
        <f>IF(ISERROR($E949),NA(),'Weekly Series'!E949)</f>
        <v>#N/A</v>
      </c>
      <c r="J949" s="190">
        <f>IF(ISERROR(A949),NA(),'Daily Series'!P953)</f>
        <v>748</v>
      </c>
      <c r="K949" s="190">
        <f>IF(ISERROR(A949),NA(),'Daily Series'!Q953)</f>
        <v>288</v>
      </c>
      <c r="L949" s="190">
        <f>IF(ISERROR(A949),NA(),'Daily Series'!R953)</f>
        <v>187</v>
      </c>
      <c r="M949" s="193">
        <f t="shared" si="59"/>
        <v>897.85714285714289</v>
      </c>
      <c r="N949" s="193">
        <f t="shared" si="61"/>
        <v>336.42857142857144</v>
      </c>
      <c r="O949" s="193">
        <f t="shared" si="60"/>
        <v>292.57142857142856</v>
      </c>
    </row>
    <row r="950" spans="1:15" x14ac:dyDescent="0.2">
      <c r="A950" s="189">
        <f>IF('Daily Series'!B954=0,NA(),'Daily Series'!B954)</f>
        <v>45235</v>
      </c>
      <c r="B950" s="190">
        <f>IF(ISERROR(A950),NA(),'Daily Series'!E954)</f>
        <v>12830</v>
      </c>
      <c r="C950" s="193">
        <f t="shared" si="58"/>
        <v>12786.571428571429</v>
      </c>
      <c r="E950" s="189" t="e">
        <f>IF('Weekly Series'!B950=0,NA(),'Weekly Series'!B950)</f>
        <v>#N/A</v>
      </c>
      <c r="F950" s="193" t="e">
        <f>IF(ISERROR($E950),NA(),'Weekly Series'!C950)</f>
        <v>#N/A</v>
      </c>
      <c r="G950" s="193" t="e">
        <f>IF(ISERROR($E950),NA(),'Weekly Series'!D950)</f>
        <v>#N/A</v>
      </c>
      <c r="H950" s="193" t="e">
        <f>IF(ISERROR($E950),NA(),'Weekly Series'!E950)</f>
        <v>#N/A</v>
      </c>
      <c r="J950" s="190">
        <f>IF(ISERROR(A950),NA(),'Daily Series'!P954)</f>
        <v>440</v>
      </c>
      <c r="K950" s="190">
        <f>IF(ISERROR(A950),NA(),'Daily Series'!Q954)</f>
        <v>177</v>
      </c>
      <c r="L950" s="190">
        <f>IF(ISERROR(A950),NA(),'Daily Series'!R954)</f>
        <v>119</v>
      </c>
      <c r="M950" s="193">
        <f t="shared" si="59"/>
        <v>905.85714285714289</v>
      </c>
      <c r="N950" s="193">
        <f t="shared" si="61"/>
        <v>340.14285714285717</v>
      </c>
      <c r="O950" s="193">
        <f t="shared" si="60"/>
        <v>292.28571428571428</v>
      </c>
    </row>
    <row r="951" spans="1:15" x14ac:dyDescent="0.2">
      <c r="A951" s="189">
        <f>IF('Daily Series'!B955=0,NA(),'Daily Series'!B955)</f>
        <v>45236</v>
      </c>
      <c r="B951" s="190">
        <f>IF(ISERROR(A951),NA(),'Daily Series'!E955)</f>
        <v>12713</v>
      </c>
      <c r="C951" s="193">
        <f t="shared" si="58"/>
        <v>12855.571428571429</v>
      </c>
      <c r="E951" s="189" t="e">
        <f>IF('Weekly Series'!B951=0,NA(),'Weekly Series'!B951)</f>
        <v>#N/A</v>
      </c>
      <c r="F951" s="193" t="e">
        <f>IF(ISERROR($E951),NA(),'Weekly Series'!C951)</f>
        <v>#N/A</v>
      </c>
      <c r="G951" s="193" t="e">
        <f>IF(ISERROR($E951),NA(),'Weekly Series'!D951)</f>
        <v>#N/A</v>
      </c>
      <c r="H951" s="193" t="e">
        <f>IF(ISERROR($E951),NA(),'Weekly Series'!E951)</f>
        <v>#N/A</v>
      </c>
      <c r="J951" s="190">
        <f>IF(ISERROR(A951),NA(),'Daily Series'!P955)</f>
        <v>786</v>
      </c>
      <c r="K951" s="190">
        <f>IF(ISERROR(A951),NA(),'Daily Series'!Q955)</f>
        <v>305</v>
      </c>
      <c r="L951" s="190">
        <f>IF(ISERROR(A951),NA(),'Daily Series'!R955)</f>
        <v>275</v>
      </c>
      <c r="M951" s="193">
        <f t="shared" si="59"/>
        <v>921.14285714285711</v>
      </c>
      <c r="N951" s="193">
        <f t="shared" si="61"/>
        <v>341.14285714285717</v>
      </c>
      <c r="O951" s="193">
        <f t="shared" si="60"/>
        <v>295.42857142857144</v>
      </c>
    </row>
    <row r="952" spans="1:15" x14ac:dyDescent="0.2">
      <c r="A952" s="189">
        <f>IF('Daily Series'!B956=0,NA(),'Daily Series'!B956)</f>
        <v>45237</v>
      </c>
      <c r="B952" s="190">
        <f>IF(ISERROR(A952),NA(),'Daily Series'!E956)</f>
        <v>12571</v>
      </c>
      <c r="C952" s="193">
        <f t="shared" si="58"/>
        <v>12847.428571428571</v>
      </c>
      <c r="E952" s="189" t="e">
        <f>IF('Weekly Series'!B952=0,NA(),'Weekly Series'!B952)</f>
        <v>#N/A</v>
      </c>
      <c r="F952" s="193" t="e">
        <f>IF(ISERROR($E952),NA(),'Weekly Series'!C952)</f>
        <v>#N/A</v>
      </c>
      <c r="G952" s="193" t="e">
        <f>IF(ISERROR($E952),NA(),'Weekly Series'!D952)</f>
        <v>#N/A</v>
      </c>
      <c r="H952" s="193" t="e">
        <f>IF(ISERROR($E952),NA(),'Weekly Series'!E952)</f>
        <v>#N/A</v>
      </c>
      <c r="J952" s="190">
        <f>IF(ISERROR(A952),NA(),'Daily Series'!P956)</f>
        <v>1186</v>
      </c>
      <c r="K952" s="190">
        <f>IF(ISERROR(A952),NA(),'Daily Series'!Q956)</f>
        <v>436</v>
      </c>
      <c r="L952" s="190">
        <f>IF(ISERROR(A952),NA(),'Daily Series'!R956)</f>
        <v>411</v>
      </c>
      <c r="M952" s="193">
        <f t="shared" si="59"/>
        <v>952.57142857142856</v>
      </c>
      <c r="N952" s="193">
        <f t="shared" si="61"/>
        <v>351.71428571428572</v>
      </c>
      <c r="O952" s="193">
        <f t="shared" si="60"/>
        <v>306</v>
      </c>
    </row>
    <row r="953" spans="1:15" x14ac:dyDescent="0.2">
      <c r="A953" s="189">
        <f>IF('Daily Series'!B957=0,NA(),'Daily Series'!B957)</f>
        <v>45238</v>
      </c>
      <c r="B953" s="190">
        <f>IF(ISERROR(A953),NA(),'Daily Series'!E957)</f>
        <v>12595</v>
      </c>
      <c r="C953" s="193">
        <f t="shared" si="58"/>
        <v>12807.571428571429</v>
      </c>
      <c r="E953" s="189" t="e">
        <f>IF('Weekly Series'!B953=0,NA(),'Weekly Series'!B953)</f>
        <v>#N/A</v>
      </c>
      <c r="F953" s="193" t="e">
        <f>IF(ISERROR($E953),NA(),'Weekly Series'!C953)</f>
        <v>#N/A</v>
      </c>
      <c r="G953" s="193" t="e">
        <f>IF(ISERROR($E953),NA(),'Weekly Series'!D953)</f>
        <v>#N/A</v>
      </c>
      <c r="H953" s="193" t="e">
        <f>IF(ISERROR($E953),NA(),'Weekly Series'!E953)</f>
        <v>#N/A</v>
      </c>
      <c r="J953" s="190">
        <f>IF(ISERROR(A953),NA(),'Daily Series'!P957)</f>
        <v>1222</v>
      </c>
      <c r="K953" s="190">
        <f>IF(ISERROR(A953),NA(),'Daily Series'!Q957)</f>
        <v>463</v>
      </c>
      <c r="L953" s="190">
        <f>IF(ISERROR(A953),NA(),'Daily Series'!R957)</f>
        <v>431</v>
      </c>
      <c r="M953" s="193">
        <f t="shared" si="59"/>
        <v>964.28571428571433</v>
      </c>
      <c r="N953" s="193">
        <f t="shared" si="61"/>
        <v>357.28571428571428</v>
      </c>
      <c r="O953" s="193">
        <f t="shared" si="60"/>
        <v>310.85714285714283</v>
      </c>
    </row>
    <row r="954" spans="1:15" x14ac:dyDescent="0.2">
      <c r="A954" s="189">
        <f>IF('Daily Series'!B958=0,NA(),'Daily Series'!B958)</f>
        <v>45239</v>
      </c>
      <c r="B954" s="190">
        <f>IF(ISERROR(A954),NA(),'Daily Series'!E958)</f>
        <v>12795</v>
      </c>
      <c r="C954" s="193">
        <f t="shared" si="58"/>
        <v>12767</v>
      </c>
      <c r="E954" s="189" t="e">
        <f>IF('Weekly Series'!B954=0,NA(),'Weekly Series'!B954)</f>
        <v>#N/A</v>
      </c>
      <c r="F954" s="193" t="e">
        <f>IF(ISERROR($E954),NA(),'Weekly Series'!C954)</f>
        <v>#N/A</v>
      </c>
      <c r="G954" s="193" t="e">
        <f>IF(ISERROR($E954),NA(),'Weekly Series'!D954)</f>
        <v>#N/A</v>
      </c>
      <c r="H954" s="193" t="e">
        <f>IF(ISERROR($E954),NA(),'Weekly Series'!E954)</f>
        <v>#N/A</v>
      </c>
      <c r="J954" s="190">
        <f>IF(ISERROR(A954),NA(),'Daily Series'!P958)</f>
        <v>1206</v>
      </c>
      <c r="K954" s="190">
        <f>IF(ISERROR(A954),NA(),'Daily Series'!Q958)</f>
        <v>433</v>
      </c>
      <c r="L954" s="190">
        <f>IF(ISERROR(A954),NA(),'Daily Series'!R958)</f>
        <v>434</v>
      </c>
      <c r="M954" s="193">
        <f t="shared" si="59"/>
        <v>970.71428571428567</v>
      </c>
      <c r="N954" s="193">
        <f t="shared" si="61"/>
        <v>357.28571428571428</v>
      </c>
      <c r="O954" s="193">
        <f t="shared" si="60"/>
        <v>317.85714285714283</v>
      </c>
    </row>
    <row r="955" spans="1:15" x14ac:dyDescent="0.2">
      <c r="A955" s="189">
        <f>IF('Daily Series'!B959=0,NA(),'Daily Series'!B959)</f>
        <v>45240</v>
      </c>
      <c r="B955" s="190">
        <f>IF(ISERROR(A955),NA(),'Daily Series'!E959)</f>
        <v>12477</v>
      </c>
      <c r="C955" s="193">
        <f t="shared" si="58"/>
        <v>12694.428571428571</v>
      </c>
      <c r="E955" s="189" t="e">
        <f>IF('Weekly Series'!B955=0,NA(),'Weekly Series'!B955)</f>
        <v>#N/A</v>
      </c>
      <c r="F955" s="193" t="e">
        <f>IF(ISERROR($E955),NA(),'Weekly Series'!C955)</f>
        <v>#N/A</v>
      </c>
      <c r="G955" s="193" t="e">
        <f>IF(ISERROR($E955),NA(),'Weekly Series'!D955)</f>
        <v>#N/A</v>
      </c>
      <c r="H955" s="193" t="e">
        <f>IF(ISERROR($E955),NA(),'Weekly Series'!E955)</f>
        <v>#N/A</v>
      </c>
      <c r="J955" s="190">
        <f>IF(ISERROR(A955),NA(),'Daily Series'!P959)</f>
        <v>1203</v>
      </c>
      <c r="K955" s="190">
        <f>IF(ISERROR(A955),NA(),'Daily Series'!Q959)</f>
        <v>471</v>
      </c>
      <c r="L955" s="190">
        <f>IF(ISERROR(A955),NA(),'Daily Series'!R959)</f>
        <v>423</v>
      </c>
      <c r="M955" s="193">
        <f t="shared" si="59"/>
        <v>970.14285714285711</v>
      </c>
      <c r="N955" s="193">
        <f t="shared" si="61"/>
        <v>367.57142857142856</v>
      </c>
      <c r="O955" s="193">
        <f t="shared" si="60"/>
        <v>325.71428571428572</v>
      </c>
    </row>
    <row r="956" spans="1:15" x14ac:dyDescent="0.2">
      <c r="A956" s="189">
        <f>IF('Daily Series'!B960=0,NA(),'Daily Series'!B960)</f>
        <v>45241</v>
      </c>
      <c r="B956" s="190">
        <f>IF(ISERROR(A956),NA(),'Daily Series'!E960)</f>
        <v>12587</v>
      </c>
      <c r="C956" s="193">
        <f t="shared" si="58"/>
        <v>12652.571428571429</v>
      </c>
      <c r="E956" s="189" t="e">
        <f>IF('Weekly Series'!B956=0,NA(),'Weekly Series'!B956)</f>
        <v>#N/A</v>
      </c>
      <c r="F956" s="193" t="e">
        <f>IF(ISERROR($E956),NA(),'Weekly Series'!C956)</f>
        <v>#N/A</v>
      </c>
      <c r="G956" s="193" t="e">
        <f>IF(ISERROR($E956),NA(),'Weekly Series'!D956)</f>
        <v>#N/A</v>
      </c>
      <c r="H956" s="193" t="e">
        <f>IF(ISERROR($E956),NA(),'Weekly Series'!E956)</f>
        <v>#N/A</v>
      </c>
      <c r="J956" s="190">
        <f>IF(ISERROR(A956),NA(),'Daily Series'!P960)</f>
        <v>758</v>
      </c>
      <c r="K956" s="190">
        <f>IF(ISERROR(A956),NA(),'Daily Series'!Q960)</f>
        <v>316</v>
      </c>
      <c r="L956" s="190">
        <f>IF(ISERROR(A956),NA(),'Daily Series'!R960)</f>
        <v>201</v>
      </c>
      <c r="M956" s="193">
        <f t="shared" si="59"/>
        <v>971.57142857142856</v>
      </c>
      <c r="N956" s="193">
        <f t="shared" si="61"/>
        <v>371.57142857142856</v>
      </c>
      <c r="O956" s="193">
        <f t="shared" si="60"/>
        <v>327.71428571428572</v>
      </c>
    </row>
    <row r="957" spans="1:15" x14ac:dyDescent="0.2">
      <c r="A957" s="189">
        <f>IF('Daily Series'!B961=0,NA(),'Daily Series'!B961)</f>
        <v>45242</v>
      </c>
      <c r="B957" s="190">
        <f>IF(ISERROR(A957),NA(),'Daily Series'!E961)</f>
        <v>12678</v>
      </c>
      <c r="C957" s="193">
        <f t="shared" si="58"/>
        <v>12630.857142857143</v>
      </c>
      <c r="E957" s="189" t="e">
        <f>IF('Weekly Series'!B957=0,NA(),'Weekly Series'!B957)</f>
        <v>#N/A</v>
      </c>
      <c r="F957" s="193" t="e">
        <f>IF(ISERROR($E957),NA(),'Weekly Series'!C957)</f>
        <v>#N/A</v>
      </c>
      <c r="G957" s="193" t="e">
        <f>IF(ISERROR($E957),NA(),'Weekly Series'!D957)</f>
        <v>#N/A</v>
      </c>
      <c r="H957" s="193" t="e">
        <f>IF(ISERROR($E957),NA(),'Weekly Series'!E957)</f>
        <v>#N/A</v>
      </c>
      <c r="J957" s="190">
        <f>IF(ISERROR(A957),NA(),'Daily Series'!P961)</f>
        <v>412</v>
      </c>
      <c r="K957" s="190">
        <f>IF(ISERROR(A957),NA(),'Daily Series'!Q961)</f>
        <v>151</v>
      </c>
      <c r="L957" s="190">
        <f>IF(ISERROR(A957),NA(),'Daily Series'!R961)</f>
        <v>101</v>
      </c>
      <c r="M957" s="193">
        <f t="shared" si="59"/>
        <v>967.57142857142856</v>
      </c>
      <c r="N957" s="193">
        <f t="shared" si="61"/>
        <v>367.85714285714283</v>
      </c>
      <c r="O957" s="193">
        <f t="shared" si="60"/>
        <v>325.14285714285717</v>
      </c>
    </row>
    <row r="958" spans="1:15" x14ac:dyDescent="0.2">
      <c r="A958" s="189">
        <f>IF('Daily Series'!B962=0,NA(),'Daily Series'!B962)</f>
        <v>45243</v>
      </c>
      <c r="B958" s="190">
        <f>IF(ISERROR(A958),NA(),'Daily Series'!E962)</f>
        <v>12571</v>
      </c>
      <c r="C958" s="193">
        <f t="shared" si="58"/>
        <v>12610.571428571429</v>
      </c>
      <c r="E958" s="189" t="e">
        <f>IF('Weekly Series'!B958=0,NA(),'Weekly Series'!B958)</f>
        <v>#N/A</v>
      </c>
      <c r="F958" s="193" t="e">
        <f>IF(ISERROR($E958),NA(),'Weekly Series'!C958)</f>
        <v>#N/A</v>
      </c>
      <c r="G958" s="193" t="e">
        <f>IF(ISERROR($E958),NA(),'Weekly Series'!D958)</f>
        <v>#N/A</v>
      </c>
      <c r="H958" s="193" t="e">
        <f>IF(ISERROR($E958),NA(),'Weekly Series'!E958)</f>
        <v>#N/A</v>
      </c>
      <c r="J958" s="190">
        <f>IF(ISERROR(A958),NA(),'Daily Series'!P962)</f>
        <v>812</v>
      </c>
      <c r="K958" s="190">
        <f>IF(ISERROR(A958),NA(),'Daily Series'!Q962)</f>
        <v>300</v>
      </c>
      <c r="L958" s="190">
        <f>IF(ISERROR(A958),NA(),'Daily Series'!R962)</f>
        <v>290</v>
      </c>
      <c r="M958" s="193">
        <f t="shared" si="59"/>
        <v>971.28571428571433</v>
      </c>
      <c r="N958" s="193">
        <f t="shared" si="61"/>
        <v>367.14285714285717</v>
      </c>
      <c r="O958" s="193">
        <f t="shared" si="60"/>
        <v>327.28571428571428</v>
      </c>
    </row>
    <row r="959" spans="1:15" x14ac:dyDescent="0.2">
      <c r="A959" s="189">
        <f>IF('Daily Series'!B963=0,NA(),'Daily Series'!B963)</f>
        <v>45244</v>
      </c>
      <c r="B959" s="190">
        <f>IF(ISERROR(A959),NA(),'Daily Series'!E963)</f>
        <v>12567</v>
      </c>
      <c r="C959" s="193">
        <f t="shared" si="58"/>
        <v>12610</v>
      </c>
      <c r="E959" s="189" t="e">
        <f>IF('Weekly Series'!B959=0,NA(),'Weekly Series'!B959)</f>
        <v>#N/A</v>
      </c>
      <c r="F959" s="193" t="e">
        <f>IF(ISERROR($E959),NA(),'Weekly Series'!C959)</f>
        <v>#N/A</v>
      </c>
      <c r="G959" s="193" t="e">
        <f>IF(ISERROR($E959),NA(),'Weekly Series'!D959)</f>
        <v>#N/A</v>
      </c>
      <c r="H959" s="193" t="e">
        <f>IF(ISERROR($E959),NA(),'Weekly Series'!E959)</f>
        <v>#N/A</v>
      </c>
      <c r="J959" s="190">
        <f>IF(ISERROR(A959),NA(),'Daily Series'!P963)</f>
        <v>1124</v>
      </c>
      <c r="K959" s="190">
        <f>IF(ISERROR(A959),NA(),'Daily Series'!Q963)</f>
        <v>402</v>
      </c>
      <c r="L959" s="190">
        <f>IF(ISERROR(A959),NA(),'Daily Series'!R963)</f>
        <v>391</v>
      </c>
      <c r="M959" s="193">
        <f t="shared" si="59"/>
        <v>962.42857142857144</v>
      </c>
      <c r="N959" s="193">
        <f t="shared" si="61"/>
        <v>362.28571428571428</v>
      </c>
      <c r="O959" s="193">
        <f t="shared" si="60"/>
        <v>324.42857142857144</v>
      </c>
    </row>
    <row r="960" spans="1:15" x14ac:dyDescent="0.2">
      <c r="A960" s="189">
        <f>IF('Daily Series'!B964=0,NA(),'Daily Series'!B964)</f>
        <v>45245</v>
      </c>
      <c r="B960" s="190">
        <f>IF(ISERROR(A960),NA(),'Daily Series'!E964)</f>
        <v>12707</v>
      </c>
      <c r="C960" s="193">
        <f t="shared" si="58"/>
        <v>12626</v>
      </c>
      <c r="E960" s="189" t="e">
        <f>IF('Weekly Series'!B960=0,NA(),'Weekly Series'!B960)</f>
        <v>#N/A</v>
      </c>
      <c r="F960" s="193" t="e">
        <f>IF(ISERROR($E960),NA(),'Weekly Series'!C960)</f>
        <v>#N/A</v>
      </c>
      <c r="G960" s="193" t="e">
        <f>IF(ISERROR($E960),NA(),'Weekly Series'!D960)</f>
        <v>#N/A</v>
      </c>
      <c r="H960" s="193" t="e">
        <f>IF(ISERROR($E960),NA(),'Weekly Series'!E960)</f>
        <v>#N/A</v>
      </c>
      <c r="J960" s="190">
        <f>IF(ISERROR(A960),NA(),'Daily Series'!P964)</f>
        <v>1153</v>
      </c>
      <c r="K960" s="190">
        <f>IF(ISERROR(A960),NA(),'Daily Series'!Q964)</f>
        <v>421</v>
      </c>
      <c r="L960" s="190">
        <f>IF(ISERROR(A960),NA(),'Daily Series'!R964)</f>
        <v>377</v>
      </c>
      <c r="M960" s="193">
        <f t="shared" si="59"/>
        <v>952.57142857142856</v>
      </c>
      <c r="N960" s="193">
        <f t="shared" si="61"/>
        <v>356.28571428571428</v>
      </c>
      <c r="O960" s="193">
        <f t="shared" si="60"/>
        <v>316.71428571428572</v>
      </c>
    </row>
    <row r="961" spans="1:15" x14ac:dyDescent="0.2">
      <c r="A961" s="189">
        <f>IF('Daily Series'!B965=0,NA(),'Daily Series'!B965)</f>
        <v>45246</v>
      </c>
      <c r="B961" s="190">
        <f>IF(ISERROR(A961),NA(),'Daily Series'!E965)</f>
        <v>12684</v>
      </c>
      <c r="C961" s="193">
        <f t="shared" si="58"/>
        <v>12610.142857142857</v>
      </c>
      <c r="E961" s="189" t="e">
        <f>IF('Weekly Series'!B961=0,NA(),'Weekly Series'!B961)</f>
        <v>#N/A</v>
      </c>
      <c r="F961" s="193" t="e">
        <f>IF(ISERROR($E961),NA(),'Weekly Series'!C961)</f>
        <v>#N/A</v>
      </c>
      <c r="G961" s="193" t="e">
        <f>IF(ISERROR($E961),NA(),'Weekly Series'!D961)</f>
        <v>#N/A</v>
      </c>
      <c r="H961" s="193" t="e">
        <f>IF(ISERROR($E961),NA(),'Weekly Series'!E961)</f>
        <v>#N/A</v>
      </c>
      <c r="J961" s="190">
        <f>IF(ISERROR(A961),NA(),'Daily Series'!P965)</f>
        <v>1177</v>
      </c>
      <c r="K961" s="190">
        <f>IF(ISERROR(A961),NA(),'Daily Series'!Q965)</f>
        <v>469</v>
      </c>
      <c r="L961" s="190">
        <f>IF(ISERROR(A961),NA(),'Daily Series'!R965)</f>
        <v>385</v>
      </c>
      <c r="M961" s="193">
        <f t="shared" si="59"/>
        <v>948.42857142857144</v>
      </c>
      <c r="N961" s="193">
        <f t="shared" si="61"/>
        <v>361.42857142857144</v>
      </c>
      <c r="O961" s="193">
        <f t="shared" si="60"/>
        <v>309.71428571428572</v>
      </c>
    </row>
    <row r="962" spans="1:15" x14ac:dyDescent="0.2">
      <c r="A962" s="189">
        <f>IF('Daily Series'!B966=0,NA(),'Daily Series'!B966)</f>
        <v>45247</v>
      </c>
      <c r="B962" s="190">
        <f>IF(ISERROR(A962),NA(),'Daily Series'!E966)</f>
        <v>12795</v>
      </c>
      <c r="C962" s="193">
        <f t="shared" si="58"/>
        <v>12655.571428571429</v>
      </c>
      <c r="E962" s="189" t="e">
        <f>IF('Weekly Series'!B962=0,NA(),'Weekly Series'!B962)</f>
        <v>#N/A</v>
      </c>
      <c r="F962" s="193" t="e">
        <f>IF(ISERROR($E962),NA(),'Weekly Series'!C962)</f>
        <v>#N/A</v>
      </c>
      <c r="G962" s="193" t="e">
        <f>IF(ISERROR($E962),NA(),'Weekly Series'!D962)</f>
        <v>#N/A</v>
      </c>
      <c r="H962" s="193" t="e">
        <f>IF(ISERROR($E962),NA(),'Weekly Series'!E962)</f>
        <v>#N/A</v>
      </c>
      <c r="J962" s="190">
        <f>IF(ISERROR(A962),NA(),'Daily Series'!P966)</f>
        <v>1190</v>
      </c>
      <c r="K962" s="190">
        <f>IF(ISERROR(A962),NA(),'Daily Series'!Q966)</f>
        <v>465</v>
      </c>
      <c r="L962" s="190">
        <f>IF(ISERROR(A962),NA(),'Daily Series'!R966)</f>
        <v>380</v>
      </c>
      <c r="M962" s="193">
        <f t="shared" si="59"/>
        <v>946.57142857142856</v>
      </c>
      <c r="N962" s="193">
        <f t="shared" si="61"/>
        <v>360.57142857142856</v>
      </c>
      <c r="O962" s="193">
        <f t="shared" si="60"/>
        <v>303.57142857142856</v>
      </c>
    </row>
    <row r="963" spans="1:15" x14ac:dyDescent="0.2">
      <c r="A963" s="189">
        <f>IF('Daily Series'!B967=0,NA(),'Daily Series'!B967)</f>
        <v>45248</v>
      </c>
      <c r="B963" s="190">
        <f>IF(ISERROR(A963),NA(),'Daily Series'!E967)</f>
        <v>12621</v>
      </c>
      <c r="C963" s="193">
        <f t="shared" si="58"/>
        <v>12660.428571428571</v>
      </c>
      <c r="E963" s="189" t="e">
        <f>IF('Weekly Series'!B963=0,NA(),'Weekly Series'!B963)</f>
        <v>#N/A</v>
      </c>
      <c r="F963" s="193" t="e">
        <f>IF(ISERROR($E963),NA(),'Weekly Series'!C963)</f>
        <v>#N/A</v>
      </c>
      <c r="G963" s="193" t="e">
        <f>IF(ISERROR($E963),NA(),'Weekly Series'!D963)</f>
        <v>#N/A</v>
      </c>
      <c r="H963" s="193" t="e">
        <f>IF(ISERROR($E963),NA(),'Weekly Series'!E963)</f>
        <v>#N/A</v>
      </c>
      <c r="J963" s="190">
        <f>IF(ISERROR(A963),NA(),'Daily Series'!P967)</f>
        <v>799</v>
      </c>
      <c r="K963" s="190">
        <f>IF(ISERROR(A963),NA(),'Daily Series'!Q967)</f>
        <v>308</v>
      </c>
      <c r="L963" s="190">
        <f>IF(ISERROR(A963),NA(),'Daily Series'!R967)</f>
        <v>192</v>
      </c>
      <c r="M963" s="193">
        <f t="shared" si="59"/>
        <v>952.42857142857144</v>
      </c>
      <c r="N963" s="193">
        <f t="shared" si="61"/>
        <v>359.42857142857144</v>
      </c>
      <c r="O963" s="193">
        <f t="shared" si="60"/>
        <v>302.28571428571428</v>
      </c>
    </row>
    <row r="964" spans="1:15" x14ac:dyDescent="0.2">
      <c r="A964" s="189">
        <f>IF('Daily Series'!B968=0,NA(),'Daily Series'!B968)</f>
        <v>45249</v>
      </c>
      <c r="B964" s="190">
        <f>IF(ISERROR(A964),NA(),'Daily Series'!E968)</f>
        <v>12791</v>
      </c>
      <c r="C964" s="193">
        <f t="shared" si="58"/>
        <v>12676.571428571429</v>
      </c>
      <c r="E964" s="189" t="e">
        <f>IF('Weekly Series'!B964=0,NA(),'Weekly Series'!B964)</f>
        <v>#N/A</v>
      </c>
      <c r="F964" s="193" t="e">
        <f>IF(ISERROR($E964),NA(),'Weekly Series'!C964)</f>
        <v>#N/A</v>
      </c>
      <c r="G964" s="193" t="e">
        <f>IF(ISERROR($E964),NA(),'Weekly Series'!D964)</f>
        <v>#N/A</v>
      </c>
      <c r="H964" s="193" t="e">
        <f>IF(ISERROR($E964),NA(),'Weekly Series'!E964)</f>
        <v>#N/A</v>
      </c>
      <c r="J964" s="190">
        <f>IF(ISERROR(A964),NA(),'Daily Series'!P968)</f>
        <v>429</v>
      </c>
      <c r="K964" s="190">
        <f>IF(ISERROR(A964),NA(),'Daily Series'!Q968)</f>
        <v>162</v>
      </c>
      <c r="L964" s="190">
        <f>IF(ISERROR(A964),NA(),'Daily Series'!R968)</f>
        <v>119</v>
      </c>
      <c r="M964" s="193">
        <f t="shared" si="59"/>
        <v>954.85714285714289</v>
      </c>
      <c r="N964" s="193">
        <f t="shared" si="61"/>
        <v>361</v>
      </c>
      <c r="O964" s="193">
        <f t="shared" si="60"/>
        <v>304.85714285714283</v>
      </c>
    </row>
    <row r="965" spans="1:15" x14ac:dyDescent="0.2">
      <c r="A965" s="189">
        <f>IF('Daily Series'!B969=0,NA(),'Daily Series'!B969)</f>
        <v>45250</v>
      </c>
      <c r="B965" s="190">
        <f>IF(ISERROR(A965),NA(),'Daily Series'!E969)</f>
        <v>12523</v>
      </c>
      <c r="C965" s="193">
        <f t="shared" si="58"/>
        <v>12669.714285714286</v>
      </c>
      <c r="E965" s="189" t="e">
        <f>IF('Weekly Series'!B965=0,NA(),'Weekly Series'!B965)</f>
        <v>#N/A</v>
      </c>
      <c r="F965" s="193" t="e">
        <f>IF(ISERROR($E965),NA(),'Weekly Series'!C965)</f>
        <v>#N/A</v>
      </c>
      <c r="G965" s="193" t="e">
        <f>IF(ISERROR($E965),NA(),'Weekly Series'!D965)</f>
        <v>#N/A</v>
      </c>
      <c r="H965" s="193" t="e">
        <f>IF(ISERROR($E965),NA(),'Weekly Series'!E965)</f>
        <v>#N/A</v>
      </c>
      <c r="J965" s="190">
        <f>IF(ISERROR(A965),NA(),'Daily Series'!P969)</f>
        <v>747</v>
      </c>
      <c r="K965" s="190">
        <f>IF(ISERROR(A965),NA(),'Daily Series'!Q969)</f>
        <v>291</v>
      </c>
      <c r="L965" s="190">
        <f>IF(ISERROR(A965),NA(),'Daily Series'!R969)</f>
        <v>249</v>
      </c>
      <c r="M965" s="193">
        <f t="shared" si="59"/>
        <v>945.57142857142856</v>
      </c>
      <c r="N965" s="193">
        <f t="shared" si="61"/>
        <v>359.71428571428572</v>
      </c>
      <c r="O965" s="193">
        <f t="shared" si="60"/>
        <v>299</v>
      </c>
    </row>
    <row r="966" spans="1:15" x14ac:dyDescent="0.2">
      <c r="A966" s="189">
        <f>IF('Daily Series'!B970=0,NA(),'Daily Series'!B970)</f>
        <v>45251</v>
      </c>
      <c r="B966" s="190">
        <f>IF(ISERROR(A966),NA(),'Daily Series'!E970)</f>
        <v>12670</v>
      </c>
      <c r="C966" s="193">
        <f t="shared" ref="C966:C1029" si="62">AVERAGE(B960:B966)</f>
        <v>12684.428571428571</v>
      </c>
      <c r="E966" s="189" t="e">
        <f>IF('Weekly Series'!B966=0,NA(),'Weekly Series'!B966)</f>
        <v>#N/A</v>
      </c>
      <c r="F966" s="193" t="e">
        <f>IF(ISERROR($E966),NA(),'Weekly Series'!C966)</f>
        <v>#N/A</v>
      </c>
      <c r="G966" s="193" t="e">
        <f>IF(ISERROR($E966),NA(),'Weekly Series'!D966)</f>
        <v>#N/A</v>
      </c>
      <c r="H966" s="193" t="e">
        <f>IF(ISERROR($E966),NA(),'Weekly Series'!E966)</f>
        <v>#N/A</v>
      </c>
      <c r="J966" s="190">
        <f>IF(ISERROR(A966),NA(),'Daily Series'!P970)</f>
        <v>1054</v>
      </c>
      <c r="K966" s="190">
        <f>IF(ISERROR(A966),NA(),'Daily Series'!Q970)</f>
        <v>437</v>
      </c>
      <c r="L966" s="190">
        <f>IF(ISERROR(A966),NA(),'Daily Series'!R970)</f>
        <v>347</v>
      </c>
      <c r="M966" s="193">
        <f t="shared" si="59"/>
        <v>935.57142857142856</v>
      </c>
      <c r="N966" s="193">
        <f t="shared" si="61"/>
        <v>364.71428571428572</v>
      </c>
      <c r="O966" s="193">
        <f t="shared" si="60"/>
        <v>292.71428571428572</v>
      </c>
    </row>
    <row r="967" spans="1:15" x14ac:dyDescent="0.2">
      <c r="A967" s="189">
        <f>IF('Daily Series'!B971=0,NA(),'Daily Series'!B971)</f>
        <v>45252</v>
      </c>
      <c r="B967" s="190">
        <f>IF(ISERROR(A967),NA(),'Daily Series'!E971)</f>
        <v>12997</v>
      </c>
      <c r="C967" s="193">
        <f t="shared" si="62"/>
        <v>12725.857142857143</v>
      </c>
      <c r="E967" s="189" t="e">
        <f>IF('Weekly Series'!B967=0,NA(),'Weekly Series'!B967)</f>
        <v>#N/A</v>
      </c>
      <c r="F967" s="193" t="e">
        <f>IF(ISERROR($E967),NA(),'Weekly Series'!C967)</f>
        <v>#N/A</v>
      </c>
      <c r="G967" s="193" t="e">
        <f>IF(ISERROR($E967),NA(),'Weekly Series'!D967)</f>
        <v>#N/A</v>
      </c>
      <c r="H967" s="193" t="e">
        <f>IF(ISERROR($E967),NA(),'Weekly Series'!E967)</f>
        <v>#N/A</v>
      </c>
      <c r="J967" s="190">
        <f>IF(ISERROR(A967),NA(),'Daily Series'!P971)</f>
        <v>1119</v>
      </c>
      <c r="K967" s="190">
        <f>IF(ISERROR(A967),NA(),'Daily Series'!Q971)</f>
        <v>420</v>
      </c>
      <c r="L967" s="190">
        <f>IF(ISERROR(A967),NA(),'Daily Series'!R971)</f>
        <v>397</v>
      </c>
      <c r="M967" s="193">
        <f t="shared" si="59"/>
        <v>930.71428571428567</v>
      </c>
      <c r="N967" s="193">
        <f t="shared" si="61"/>
        <v>364.57142857142856</v>
      </c>
      <c r="O967" s="193">
        <f t="shared" si="60"/>
        <v>295.57142857142856</v>
      </c>
    </row>
    <row r="968" spans="1:15" x14ac:dyDescent="0.2">
      <c r="A968" s="189">
        <f>IF('Daily Series'!B972=0,NA(),'Daily Series'!B972)</f>
        <v>45253</v>
      </c>
      <c r="B968" s="190">
        <f>IF(ISERROR(A968),NA(),'Daily Series'!E972)</f>
        <v>12880</v>
      </c>
      <c r="C968" s="193">
        <f t="shared" si="62"/>
        <v>12753.857142857143</v>
      </c>
      <c r="E968" s="189" t="e">
        <f>IF('Weekly Series'!B968=0,NA(),'Weekly Series'!B968)</f>
        <v>#N/A</v>
      </c>
      <c r="F968" s="193" t="e">
        <f>IF(ISERROR($E968),NA(),'Weekly Series'!C968)</f>
        <v>#N/A</v>
      </c>
      <c r="G968" s="193" t="e">
        <f>IF(ISERROR($E968),NA(),'Weekly Series'!D968)</f>
        <v>#N/A</v>
      </c>
      <c r="H968" s="193" t="e">
        <f>IF(ISERROR($E968),NA(),'Weekly Series'!E968)</f>
        <v>#N/A</v>
      </c>
      <c r="J968" s="190">
        <f>IF(ISERROR(A968),NA(),'Daily Series'!P972)</f>
        <v>1174</v>
      </c>
      <c r="K968" s="190">
        <f>IF(ISERROR(A968),NA(),'Daily Series'!Q972)</f>
        <v>444</v>
      </c>
      <c r="L968" s="190">
        <f>IF(ISERROR(A968),NA(),'Daily Series'!R972)</f>
        <v>374</v>
      </c>
      <c r="M968" s="193">
        <f t="shared" si="59"/>
        <v>930.28571428571433</v>
      </c>
      <c r="N968" s="193">
        <f t="shared" si="61"/>
        <v>361</v>
      </c>
      <c r="O968" s="193">
        <f t="shared" si="60"/>
        <v>294</v>
      </c>
    </row>
    <row r="969" spans="1:15" x14ac:dyDescent="0.2">
      <c r="A969" s="189">
        <f>IF('Daily Series'!B973=0,NA(),'Daily Series'!B973)</f>
        <v>45254</v>
      </c>
      <c r="B969" s="190">
        <f>IF(ISERROR(A969),NA(),'Daily Series'!E973)</f>
        <v>12796</v>
      </c>
      <c r="C969" s="193">
        <f t="shared" si="62"/>
        <v>12754</v>
      </c>
      <c r="E969" s="189" t="e">
        <f>IF('Weekly Series'!B969=0,NA(),'Weekly Series'!B969)</f>
        <v>#N/A</v>
      </c>
      <c r="F969" s="193" t="e">
        <f>IF(ISERROR($E969),NA(),'Weekly Series'!C969)</f>
        <v>#N/A</v>
      </c>
      <c r="G969" s="193" t="e">
        <f>IF(ISERROR($E969),NA(),'Weekly Series'!D969)</f>
        <v>#N/A</v>
      </c>
      <c r="H969" s="193" t="e">
        <f>IF(ISERROR($E969),NA(),'Weekly Series'!E969)</f>
        <v>#N/A</v>
      </c>
      <c r="J969" s="190">
        <f>IF(ISERROR(A969),NA(),'Daily Series'!P973)</f>
        <v>1214</v>
      </c>
      <c r="K969" s="190">
        <f>IF(ISERROR(A969),NA(),'Daily Series'!Q973)</f>
        <v>433</v>
      </c>
      <c r="L969" s="190">
        <f>IF(ISERROR(A969),NA(),'Daily Series'!R973)</f>
        <v>414</v>
      </c>
      <c r="M969" s="193">
        <f t="shared" ref="M969:M1032" si="63">AVERAGE(J963:J969)</f>
        <v>933.71428571428567</v>
      </c>
      <c r="N969" s="193">
        <f t="shared" si="61"/>
        <v>356.42857142857144</v>
      </c>
      <c r="O969" s="193">
        <f t="shared" si="60"/>
        <v>298.85714285714283</v>
      </c>
    </row>
    <row r="970" spans="1:15" x14ac:dyDescent="0.2">
      <c r="A970" s="189">
        <f>IF('Daily Series'!B974=0,NA(),'Daily Series'!B974)</f>
        <v>45255</v>
      </c>
      <c r="B970" s="190">
        <f>IF(ISERROR(A970),NA(),'Daily Series'!E974)</f>
        <v>13036</v>
      </c>
      <c r="C970" s="193">
        <f t="shared" si="62"/>
        <v>12813.285714285714</v>
      </c>
      <c r="E970" s="189" t="e">
        <f>IF('Weekly Series'!B970=0,NA(),'Weekly Series'!B970)</f>
        <v>#N/A</v>
      </c>
      <c r="F970" s="193" t="e">
        <f>IF(ISERROR($E970),NA(),'Weekly Series'!C970)</f>
        <v>#N/A</v>
      </c>
      <c r="G970" s="193" t="e">
        <f>IF(ISERROR($E970),NA(),'Weekly Series'!D970)</f>
        <v>#N/A</v>
      </c>
      <c r="H970" s="193" t="e">
        <f>IF(ISERROR($E970),NA(),'Weekly Series'!E970)</f>
        <v>#N/A</v>
      </c>
      <c r="J970" s="190">
        <f>IF(ISERROR(A970),NA(),'Daily Series'!P974)</f>
        <v>675</v>
      </c>
      <c r="K970" s="190">
        <f>IF(ISERROR(A970),NA(),'Daily Series'!Q974)</f>
        <v>246</v>
      </c>
      <c r="L970" s="190">
        <f>IF(ISERROR(A970),NA(),'Daily Series'!R974)</f>
        <v>196</v>
      </c>
      <c r="M970" s="193">
        <f t="shared" si="63"/>
        <v>916</v>
      </c>
      <c r="N970" s="193">
        <f t="shared" si="61"/>
        <v>347.57142857142856</v>
      </c>
      <c r="O970" s="193">
        <f t="shared" ref="O970:O1033" si="64">AVERAGE(L964:L970)</f>
        <v>299.42857142857144</v>
      </c>
    </row>
    <row r="971" spans="1:15" x14ac:dyDescent="0.2">
      <c r="A971" s="189">
        <f>IF('Daily Series'!B975=0,NA(),'Daily Series'!B975)</f>
        <v>45256</v>
      </c>
      <c r="B971" s="190">
        <f>IF(ISERROR(A971),NA(),'Daily Series'!E975)</f>
        <v>12965</v>
      </c>
      <c r="C971" s="193">
        <f t="shared" si="62"/>
        <v>12838.142857142857</v>
      </c>
      <c r="E971" s="189" t="e">
        <f>IF('Weekly Series'!B971=0,NA(),'Weekly Series'!B971)</f>
        <v>#N/A</v>
      </c>
      <c r="F971" s="193" t="e">
        <f>IF(ISERROR($E971),NA(),'Weekly Series'!C971)</f>
        <v>#N/A</v>
      </c>
      <c r="G971" s="193" t="e">
        <f>IF(ISERROR($E971),NA(),'Weekly Series'!D971)</f>
        <v>#N/A</v>
      </c>
      <c r="H971" s="193" t="e">
        <f>IF(ISERROR($E971),NA(),'Weekly Series'!E971)</f>
        <v>#N/A</v>
      </c>
      <c r="J971" s="190">
        <f>IF(ISERROR(A971),NA(),'Daily Series'!P975)</f>
        <v>398</v>
      </c>
      <c r="K971" s="190">
        <f>IF(ISERROR(A971),NA(),'Daily Series'!Q975)</f>
        <v>171</v>
      </c>
      <c r="L971" s="190">
        <f>IF(ISERROR(A971),NA(),'Daily Series'!R975)</f>
        <v>103</v>
      </c>
      <c r="M971" s="193">
        <f t="shared" si="63"/>
        <v>911.57142857142856</v>
      </c>
      <c r="N971" s="193">
        <f t="shared" si="61"/>
        <v>348.85714285714283</v>
      </c>
      <c r="O971" s="193">
        <f t="shared" si="64"/>
        <v>297.14285714285717</v>
      </c>
    </row>
    <row r="972" spans="1:15" x14ac:dyDescent="0.2">
      <c r="A972" s="189">
        <f>IF('Daily Series'!B976=0,NA(),'Daily Series'!B976)</f>
        <v>45257</v>
      </c>
      <c r="B972" s="190">
        <f>IF(ISERROR(A972),NA(),'Daily Series'!E976)</f>
        <v>12985</v>
      </c>
      <c r="C972" s="193">
        <f t="shared" si="62"/>
        <v>12904.142857142857</v>
      </c>
      <c r="E972" s="189" t="e">
        <f>IF('Weekly Series'!B972=0,NA(),'Weekly Series'!B972)</f>
        <v>#N/A</v>
      </c>
      <c r="F972" s="193" t="e">
        <f>IF(ISERROR($E972),NA(),'Weekly Series'!C972)</f>
        <v>#N/A</v>
      </c>
      <c r="G972" s="193" t="e">
        <f>IF(ISERROR($E972),NA(),'Weekly Series'!D972)</f>
        <v>#N/A</v>
      </c>
      <c r="H972" s="193" t="e">
        <f>IF(ISERROR($E972),NA(),'Weekly Series'!E972)</f>
        <v>#N/A</v>
      </c>
      <c r="J972" s="190">
        <f>IF(ISERROR(A972),NA(),'Daily Series'!P976)</f>
        <v>768</v>
      </c>
      <c r="K972" s="190">
        <f>IF(ISERROR(A972),NA(),'Daily Series'!Q976)</f>
        <v>319</v>
      </c>
      <c r="L972" s="190">
        <f>IF(ISERROR(A972),NA(),'Daily Series'!R976)</f>
        <v>269</v>
      </c>
      <c r="M972" s="193">
        <f t="shared" si="63"/>
        <v>914.57142857142856</v>
      </c>
      <c r="N972" s="193">
        <f t="shared" si="61"/>
        <v>352.85714285714283</v>
      </c>
      <c r="O972" s="193">
        <f t="shared" si="64"/>
        <v>300</v>
      </c>
    </row>
    <row r="973" spans="1:15" x14ac:dyDescent="0.2">
      <c r="A973" s="189">
        <f>IF('Daily Series'!B977=0,NA(),'Daily Series'!B977)</f>
        <v>45258</v>
      </c>
      <c r="B973" s="190">
        <f>IF(ISERROR(A973),NA(),'Daily Series'!E977)</f>
        <v>13179</v>
      </c>
      <c r="C973" s="193">
        <f t="shared" si="62"/>
        <v>12976.857142857143</v>
      </c>
      <c r="E973" s="189" t="e">
        <f>IF('Weekly Series'!B973=0,NA(),'Weekly Series'!B973)</f>
        <v>#N/A</v>
      </c>
      <c r="F973" s="193" t="e">
        <f>IF(ISERROR($E973),NA(),'Weekly Series'!C973)</f>
        <v>#N/A</v>
      </c>
      <c r="G973" s="193" t="e">
        <f>IF(ISERROR($E973),NA(),'Weekly Series'!D973)</f>
        <v>#N/A</v>
      </c>
      <c r="H973" s="193" t="e">
        <f>IF(ISERROR($E973),NA(),'Weekly Series'!E973)</f>
        <v>#N/A</v>
      </c>
      <c r="J973" s="190">
        <f>IF(ISERROR(A973),NA(),'Daily Series'!P977)</f>
        <v>1116</v>
      </c>
      <c r="K973" s="190">
        <f>IF(ISERROR(A973),NA(),'Daily Series'!Q977)</f>
        <v>403</v>
      </c>
      <c r="L973" s="190">
        <f>IF(ISERROR(A973),NA(),'Daily Series'!R977)</f>
        <v>405</v>
      </c>
      <c r="M973" s="193">
        <f t="shared" si="63"/>
        <v>923.42857142857144</v>
      </c>
      <c r="N973" s="193">
        <f t="shared" si="61"/>
        <v>348</v>
      </c>
      <c r="O973" s="193">
        <f t="shared" si="64"/>
        <v>308.28571428571428</v>
      </c>
    </row>
    <row r="974" spans="1:15" x14ac:dyDescent="0.2">
      <c r="A974" s="189">
        <f>IF('Daily Series'!B978=0,NA(),'Daily Series'!B978)</f>
        <v>45259</v>
      </c>
      <c r="B974" s="190">
        <f>IF(ISERROR(A974),NA(),'Daily Series'!E978)</f>
        <v>13119</v>
      </c>
      <c r="C974" s="193">
        <f t="shared" si="62"/>
        <v>12994.285714285714</v>
      </c>
      <c r="E974" s="189" t="e">
        <f>IF('Weekly Series'!B974=0,NA(),'Weekly Series'!B974)</f>
        <v>#N/A</v>
      </c>
      <c r="F974" s="193" t="e">
        <f>IF(ISERROR($E974),NA(),'Weekly Series'!C974)</f>
        <v>#N/A</v>
      </c>
      <c r="G974" s="193" t="e">
        <f>IF(ISERROR($E974),NA(),'Weekly Series'!D974)</f>
        <v>#N/A</v>
      </c>
      <c r="H974" s="193" t="e">
        <f>IF(ISERROR($E974),NA(),'Weekly Series'!E974)</f>
        <v>#N/A</v>
      </c>
      <c r="J974" s="190">
        <f>IF(ISERROR(A974),NA(),'Daily Series'!P978)</f>
        <v>1142</v>
      </c>
      <c r="K974" s="190">
        <f>IF(ISERROR(A974),NA(),'Daily Series'!Q978)</f>
        <v>477</v>
      </c>
      <c r="L974" s="190">
        <f>IF(ISERROR(A974),NA(),'Daily Series'!R978)</f>
        <v>411</v>
      </c>
      <c r="M974" s="193">
        <f t="shared" si="63"/>
        <v>926.71428571428567</v>
      </c>
      <c r="N974" s="193">
        <f t="shared" si="61"/>
        <v>356.14285714285717</v>
      </c>
      <c r="O974" s="193">
        <f t="shared" si="64"/>
        <v>310.28571428571428</v>
      </c>
    </row>
    <row r="975" spans="1:15" x14ac:dyDescent="0.2">
      <c r="A975" s="189">
        <f>IF('Daily Series'!B979=0,NA(),'Daily Series'!B979)</f>
        <v>45260</v>
      </c>
      <c r="B975" s="190">
        <f>IF(ISERROR(A975),NA(),'Daily Series'!E979)</f>
        <v>13172</v>
      </c>
      <c r="C975" s="193">
        <f t="shared" si="62"/>
        <v>13036</v>
      </c>
      <c r="E975" s="189" t="e">
        <f>IF('Weekly Series'!B975=0,NA(),'Weekly Series'!B975)</f>
        <v>#N/A</v>
      </c>
      <c r="F975" s="193" t="e">
        <f>IF(ISERROR($E975),NA(),'Weekly Series'!C975)</f>
        <v>#N/A</v>
      </c>
      <c r="G975" s="193" t="e">
        <f>IF(ISERROR($E975),NA(),'Weekly Series'!D975)</f>
        <v>#N/A</v>
      </c>
      <c r="H975" s="193" t="e">
        <f>IF(ISERROR($E975),NA(),'Weekly Series'!E975)</f>
        <v>#N/A</v>
      </c>
      <c r="J975" s="190">
        <f>IF(ISERROR(A975),NA(),'Daily Series'!P979)</f>
        <v>1209</v>
      </c>
      <c r="K975" s="190">
        <f>IF(ISERROR(A975),NA(),'Daily Series'!Q979)</f>
        <v>448</v>
      </c>
      <c r="L975" s="190">
        <f>IF(ISERROR(A975),NA(),'Daily Series'!R979)</f>
        <v>375</v>
      </c>
      <c r="M975" s="193">
        <f t="shared" si="63"/>
        <v>931.71428571428567</v>
      </c>
      <c r="N975" s="193">
        <f t="shared" si="61"/>
        <v>356.71428571428572</v>
      </c>
      <c r="O975" s="193">
        <f t="shared" si="64"/>
        <v>310.42857142857144</v>
      </c>
    </row>
    <row r="976" spans="1:15" x14ac:dyDescent="0.2">
      <c r="A976" s="189">
        <f>IF('Daily Series'!B980=0,NA(),'Daily Series'!B980)</f>
        <v>45261</v>
      </c>
      <c r="B976" s="190">
        <f>IF(ISERROR(A976),NA(),'Daily Series'!E980)</f>
        <v>12989</v>
      </c>
      <c r="C976" s="193">
        <f t="shared" si="62"/>
        <v>13063.571428571429</v>
      </c>
      <c r="E976" s="189" t="e">
        <f>IF('Weekly Series'!B976=0,NA(),'Weekly Series'!B976)</f>
        <v>#N/A</v>
      </c>
      <c r="F976" s="193" t="e">
        <f>IF(ISERROR($E976),NA(),'Weekly Series'!C976)</f>
        <v>#N/A</v>
      </c>
      <c r="G976" s="193" t="e">
        <f>IF(ISERROR($E976),NA(),'Weekly Series'!D976)</f>
        <v>#N/A</v>
      </c>
      <c r="H976" s="193" t="e">
        <f>IF(ISERROR($E976),NA(),'Weekly Series'!E976)</f>
        <v>#N/A</v>
      </c>
      <c r="J976" s="190">
        <f>IF(ISERROR(A976),NA(),'Daily Series'!P980)</f>
        <v>1180</v>
      </c>
      <c r="K976" s="190">
        <f>IF(ISERROR(A976),NA(),'Daily Series'!Q980)</f>
        <v>433</v>
      </c>
      <c r="L976" s="190">
        <f>IF(ISERROR(A976),NA(),'Daily Series'!R980)</f>
        <v>401</v>
      </c>
      <c r="M976" s="193">
        <f t="shared" si="63"/>
        <v>926.85714285714289</v>
      </c>
      <c r="N976" s="193">
        <f t="shared" si="61"/>
        <v>356.71428571428572</v>
      </c>
      <c r="O976" s="193">
        <f t="shared" si="64"/>
        <v>308.57142857142856</v>
      </c>
    </row>
    <row r="977" spans="1:15" x14ac:dyDescent="0.2">
      <c r="A977" s="189">
        <f>IF('Daily Series'!B981=0,NA(),'Daily Series'!B981)</f>
        <v>45262</v>
      </c>
      <c r="B977" s="190">
        <f>IF(ISERROR(A977),NA(),'Daily Series'!E981)</f>
        <v>12942</v>
      </c>
      <c r="C977" s="193">
        <f t="shared" si="62"/>
        <v>13050.142857142857</v>
      </c>
      <c r="E977" s="189" t="e">
        <f>IF('Weekly Series'!B977=0,NA(),'Weekly Series'!B977)</f>
        <v>#N/A</v>
      </c>
      <c r="F977" s="193" t="e">
        <f>IF(ISERROR($E977),NA(),'Weekly Series'!C977)</f>
        <v>#N/A</v>
      </c>
      <c r="G977" s="193" t="e">
        <f>IF(ISERROR($E977),NA(),'Weekly Series'!D977)</f>
        <v>#N/A</v>
      </c>
      <c r="H977" s="193" t="e">
        <f>IF(ISERROR($E977),NA(),'Weekly Series'!E977)</f>
        <v>#N/A</v>
      </c>
      <c r="J977" s="190">
        <f>IF(ISERROR(A977),NA(),'Daily Series'!P981)</f>
        <v>795</v>
      </c>
      <c r="K977" s="190">
        <f>IF(ISERROR(A977),NA(),'Daily Series'!Q981)</f>
        <v>263</v>
      </c>
      <c r="L977" s="190">
        <f>IF(ISERROR(A977),NA(),'Daily Series'!R981)</f>
        <v>210</v>
      </c>
      <c r="M977" s="193">
        <f t="shared" si="63"/>
        <v>944</v>
      </c>
      <c r="N977" s="193">
        <f t="shared" si="61"/>
        <v>359.14285714285717</v>
      </c>
      <c r="O977" s="193">
        <f t="shared" si="64"/>
        <v>310.57142857142856</v>
      </c>
    </row>
    <row r="978" spans="1:15" x14ac:dyDescent="0.2">
      <c r="A978" s="189">
        <f>IF('Daily Series'!B982=0,NA(),'Daily Series'!B982)</f>
        <v>45263</v>
      </c>
      <c r="B978" s="190">
        <f>IF(ISERROR(A978),NA(),'Daily Series'!E982)</f>
        <v>13065</v>
      </c>
      <c r="C978" s="193">
        <f t="shared" si="62"/>
        <v>13064.428571428571</v>
      </c>
      <c r="E978" s="189" t="e">
        <f>IF('Weekly Series'!B978=0,NA(),'Weekly Series'!B978)</f>
        <v>#N/A</v>
      </c>
      <c r="F978" s="193" t="e">
        <f>IF(ISERROR($E978),NA(),'Weekly Series'!C978)</f>
        <v>#N/A</v>
      </c>
      <c r="G978" s="193" t="e">
        <f>IF(ISERROR($E978),NA(),'Weekly Series'!D978)</f>
        <v>#N/A</v>
      </c>
      <c r="H978" s="193" t="e">
        <f>IF(ISERROR($E978),NA(),'Weekly Series'!E978)</f>
        <v>#N/A</v>
      </c>
      <c r="J978" s="190">
        <f>IF(ISERROR(A978),NA(),'Daily Series'!P982)</f>
        <v>412</v>
      </c>
      <c r="K978" s="190">
        <f>IF(ISERROR(A978),NA(),'Daily Series'!Q982)</f>
        <v>137</v>
      </c>
      <c r="L978" s="190">
        <f>IF(ISERROR(A978),NA(),'Daily Series'!R982)</f>
        <v>123</v>
      </c>
      <c r="M978" s="193">
        <f t="shared" si="63"/>
        <v>946</v>
      </c>
      <c r="N978" s="193">
        <f t="shared" si="61"/>
        <v>354.28571428571428</v>
      </c>
      <c r="O978" s="193">
        <f t="shared" si="64"/>
        <v>313.42857142857144</v>
      </c>
    </row>
    <row r="979" spans="1:15" x14ac:dyDescent="0.2">
      <c r="A979" s="189">
        <f>IF('Daily Series'!B983=0,NA(),'Daily Series'!B983)</f>
        <v>45264</v>
      </c>
      <c r="B979" s="190">
        <f>IF(ISERROR(A979),NA(),'Daily Series'!E983)</f>
        <v>13212</v>
      </c>
      <c r="C979" s="193">
        <f t="shared" si="62"/>
        <v>13096.857142857143</v>
      </c>
      <c r="E979" s="189" t="e">
        <f>IF('Weekly Series'!B979=0,NA(),'Weekly Series'!B979)</f>
        <v>#N/A</v>
      </c>
      <c r="F979" s="193" t="e">
        <f>IF(ISERROR($E979),NA(),'Weekly Series'!C979)</f>
        <v>#N/A</v>
      </c>
      <c r="G979" s="193" t="e">
        <f>IF(ISERROR($E979),NA(),'Weekly Series'!D979)</f>
        <v>#N/A</v>
      </c>
      <c r="H979" s="193" t="e">
        <f>IF(ISERROR($E979),NA(),'Weekly Series'!E979)</f>
        <v>#N/A</v>
      </c>
      <c r="J979" s="190">
        <f>IF(ISERROR(A979),NA(),'Daily Series'!P983)</f>
        <v>725</v>
      </c>
      <c r="K979" s="190">
        <f>IF(ISERROR(A979),NA(),'Daily Series'!Q983)</f>
        <v>277</v>
      </c>
      <c r="L979" s="190">
        <f>IF(ISERROR(A979),NA(),'Daily Series'!R983)</f>
        <v>261</v>
      </c>
      <c r="M979" s="193">
        <f t="shared" si="63"/>
        <v>939.85714285714289</v>
      </c>
      <c r="N979" s="193">
        <f t="shared" si="61"/>
        <v>348.28571428571428</v>
      </c>
      <c r="O979" s="193">
        <f t="shared" si="64"/>
        <v>312.28571428571428</v>
      </c>
    </row>
    <row r="980" spans="1:15" x14ac:dyDescent="0.2">
      <c r="A980" s="189">
        <f>IF('Daily Series'!B984=0,NA(),'Daily Series'!B984)</f>
        <v>45265</v>
      </c>
      <c r="B980" s="190">
        <f>IF(ISERROR(A980),NA(),'Daily Series'!E984)</f>
        <v>13219</v>
      </c>
      <c r="C980" s="193">
        <f t="shared" si="62"/>
        <v>13102.571428571429</v>
      </c>
      <c r="E980" s="189" t="e">
        <f>IF('Weekly Series'!B980=0,NA(),'Weekly Series'!B980)</f>
        <v>#N/A</v>
      </c>
      <c r="F980" s="193" t="e">
        <f>IF(ISERROR($E980),NA(),'Weekly Series'!C980)</f>
        <v>#N/A</v>
      </c>
      <c r="G980" s="193" t="e">
        <f>IF(ISERROR($E980),NA(),'Weekly Series'!D980)</f>
        <v>#N/A</v>
      </c>
      <c r="H980" s="193" t="e">
        <f>IF(ISERROR($E980),NA(),'Weekly Series'!E980)</f>
        <v>#N/A</v>
      </c>
      <c r="J980" s="190">
        <f>IF(ISERROR(A980),NA(),'Daily Series'!P984)</f>
        <v>1061</v>
      </c>
      <c r="K980" s="190">
        <f>IF(ISERROR(A980),NA(),'Daily Series'!Q984)</f>
        <v>378</v>
      </c>
      <c r="L980" s="190">
        <f>IF(ISERROR(A980),NA(),'Daily Series'!R984)</f>
        <v>395</v>
      </c>
      <c r="M980" s="193">
        <f t="shared" si="63"/>
        <v>932</v>
      </c>
      <c r="N980" s="193">
        <f t="shared" si="61"/>
        <v>344.71428571428572</v>
      </c>
      <c r="O980" s="193">
        <f t="shared" si="64"/>
        <v>310.85714285714283</v>
      </c>
    </row>
    <row r="981" spans="1:15" x14ac:dyDescent="0.2">
      <c r="A981" s="189">
        <f>IF('Daily Series'!B985=0,NA(),'Daily Series'!B985)</f>
        <v>45266</v>
      </c>
      <c r="B981" s="190">
        <f>IF(ISERROR(A981),NA(),'Daily Series'!E985)</f>
        <v>13270</v>
      </c>
      <c r="C981" s="193">
        <f t="shared" si="62"/>
        <v>13124.142857142857</v>
      </c>
      <c r="E981" s="189" t="e">
        <f>IF('Weekly Series'!B981=0,NA(),'Weekly Series'!B981)</f>
        <v>#N/A</v>
      </c>
      <c r="F981" s="193" t="e">
        <f>IF(ISERROR($E981),NA(),'Weekly Series'!C981)</f>
        <v>#N/A</v>
      </c>
      <c r="G981" s="193" t="e">
        <f>IF(ISERROR($E981),NA(),'Weekly Series'!D981)</f>
        <v>#N/A</v>
      </c>
      <c r="H981" s="193" t="e">
        <f>IF(ISERROR($E981),NA(),'Weekly Series'!E981)</f>
        <v>#N/A</v>
      </c>
      <c r="J981" s="190">
        <f>IF(ISERROR(A981),NA(),'Daily Series'!P985)</f>
        <v>1155</v>
      </c>
      <c r="K981" s="190">
        <f>IF(ISERROR(A981),NA(),'Daily Series'!Q985)</f>
        <v>402</v>
      </c>
      <c r="L981" s="190">
        <f>IF(ISERROR(A981),NA(),'Daily Series'!R985)</f>
        <v>399</v>
      </c>
      <c r="M981" s="193">
        <f t="shared" si="63"/>
        <v>933.85714285714289</v>
      </c>
      <c r="N981" s="193">
        <f t="shared" si="61"/>
        <v>334</v>
      </c>
      <c r="O981" s="193">
        <f t="shared" si="64"/>
        <v>309.14285714285717</v>
      </c>
    </row>
    <row r="982" spans="1:15" x14ac:dyDescent="0.2">
      <c r="A982" s="189">
        <f>IF('Daily Series'!B986=0,NA(),'Daily Series'!B986)</f>
        <v>45267</v>
      </c>
      <c r="B982" s="190">
        <f>IF(ISERROR(A982),NA(),'Daily Series'!E986)</f>
        <v>13172</v>
      </c>
      <c r="C982" s="193">
        <f t="shared" si="62"/>
        <v>13124.142857142857</v>
      </c>
      <c r="E982" s="189" t="e">
        <f>IF('Weekly Series'!B982=0,NA(),'Weekly Series'!B982)</f>
        <v>#N/A</v>
      </c>
      <c r="F982" s="193" t="e">
        <f>IF(ISERROR($E982),NA(),'Weekly Series'!C982)</f>
        <v>#N/A</v>
      </c>
      <c r="G982" s="193" t="e">
        <f>IF(ISERROR($E982),NA(),'Weekly Series'!D982)</f>
        <v>#N/A</v>
      </c>
      <c r="H982" s="193" t="e">
        <f>IF(ISERROR($E982),NA(),'Weekly Series'!E982)</f>
        <v>#N/A</v>
      </c>
      <c r="J982" s="190">
        <f>IF(ISERROR(A982),NA(),'Daily Series'!P986)</f>
        <v>1152</v>
      </c>
      <c r="K982" s="190">
        <f>IF(ISERROR(A982),NA(),'Daily Series'!Q986)</f>
        <v>414</v>
      </c>
      <c r="L982" s="190">
        <f>IF(ISERROR(A982),NA(),'Daily Series'!R986)</f>
        <v>411</v>
      </c>
      <c r="M982" s="193">
        <f t="shared" si="63"/>
        <v>925.71428571428567</v>
      </c>
      <c r="N982" s="193">
        <f t="shared" si="61"/>
        <v>329.14285714285717</v>
      </c>
      <c r="O982" s="193">
        <f t="shared" si="64"/>
        <v>314.28571428571428</v>
      </c>
    </row>
    <row r="983" spans="1:15" x14ac:dyDescent="0.2">
      <c r="A983" s="189">
        <f>IF('Daily Series'!B987=0,NA(),'Daily Series'!B987)</f>
        <v>45268</v>
      </c>
      <c r="B983" s="190">
        <f>IF(ISERROR(A983),NA(),'Daily Series'!E987)</f>
        <v>13242</v>
      </c>
      <c r="C983" s="193">
        <f t="shared" si="62"/>
        <v>13160.285714285714</v>
      </c>
      <c r="E983" s="189" t="e">
        <f>IF('Weekly Series'!B983=0,NA(),'Weekly Series'!B983)</f>
        <v>#N/A</v>
      </c>
      <c r="F983" s="193" t="e">
        <f>IF(ISERROR($E983),NA(),'Weekly Series'!C983)</f>
        <v>#N/A</v>
      </c>
      <c r="G983" s="193" t="e">
        <f>IF(ISERROR($E983),NA(),'Weekly Series'!D983)</f>
        <v>#N/A</v>
      </c>
      <c r="H983" s="193" t="e">
        <f>IF(ISERROR($E983),NA(),'Weekly Series'!E983)</f>
        <v>#N/A</v>
      </c>
      <c r="J983" s="190">
        <f>IF(ISERROR(A983),NA(),'Daily Series'!P987)</f>
        <v>1124</v>
      </c>
      <c r="K983" s="190">
        <f>IF(ISERROR(A983),NA(),'Daily Series'!Q987)</f>
        <v>418</v>
      </c>
      <c r="L983" s="190">
        <f>IF(ISERROR(A983),NA(),'Daily Series'!R987)</f>
        <v>372</v>
      </c>
      <c r="M983" s="193">
        <f t="shared" si="63"/>
        <v>917.71428571428567</v>
      </c>
      <c r="N983" s="193">
        <f t="shared" si="61"/>
        <v>327</v>
      </c>
      <c r="O983" s="193">
        <f t="shared" si="64"/>
        <v>310.14285714285717</v>
      </c>
    </row>
    <row r="984" spans="1:15" x14ac:dyDescent="0.2">
      <c r="A984" s="189">
        <f>IF('Daily Series'!B988=0,NA(),'Daily Series'!B988)</f>
        <v>45269</v>
      </c>
      <c r="B984" s="190">
        <f>IF(ISERROR(A984),NA(),'Daily Series'!E988)</f>
        <v>13013</v>
      </c>
      <c r="C984" s="193">
        <f t="shared" si="62"/>
        <v>13170.428571428571</v>
      </c>
      <c r="E984" s="189" t="e">
        <f>IF('Weekly Series'!B984=0,NA(),'Weekly Series'!B984)</f>
        <v>#N/A</v>
      </c>
      <c r="F984" s="193" t="e">
        <f>IF(ISERROR($E984),NA(),'Weekly Series'!C984)</f>
        <v>#N/A</v>
      </c>
      <c r="G984" s="193" t="e">
        <f>IF(ISERROR($E984),NA(),'Weekly Series'!D984)</f>
        <v>#N/A</v>
      </c>
      <c r="H984" s="193" t="e">
        <f>IF(ISERROR($E984),NA(),'Weekly Series'!E984)</f>
        <v>#N/A</v>
      </c>
      <c r="J984" s="190">
        <f>IF(ISERROR(A984),NA(),'Daily Series'!P988)</f>
        <v>738</v>
      </c>
      <c r="K984" s="190">
        <f>IF(ISERROR(A984),NA(),'Daily Series'!Q988)</f>
        <v>258</v>
      </c>
      <c r="L984" s="190">
        <f>IF(ISERROR(A984),NA(),'Daily Series'!R988)</f>
        <v>232</v>
      </c>
      <c r="M984" s="193">
        <f t="shared" si="63"/>
        <v>909.57142857142856</v>
      </c>
      <c r="N984" s="193">
        <f t="shared" si="61"/>
        <v>326.28571428571428</v>
      </c>
      <c r="O984" s="193">
        <f t="shared" si="64"/>
        <v>313.28571428571428</v>
      </c>
    </row>
    <row r="985" spans="1:15" x14ac:dyDescent="0.2">
      <c r="A985" s="189">
        <f>IF('Daily Series'!B989=0,NA(),'Daily Series'!B989)</f>
        <v>45270</v>
      </c>
      <c r="B985" s="190">
        <f>IF(ISERROR(A985),NA(),'Daily Series'!E989)</f>
        <v>13191</v>
      </c>
      <c r="C985" s="193">
        <f t="shared" si="62"/>
        <v>13188.428571428571</v>
      </c>
      <c r="E985" s="189" t="e">
        <f>IF('Weekly Series'!B985=0,NA(),'Weekly Series'!B985)</f>
        <v>#N/A</v>
      </c>
      <c r="F985" s="193" t="e">
        <f>IF(ISERROR($E985),NA(),'Weekly Series'!C985)</f>
        <v>#N/A</v>
      </c>
      <c r="G985" s="193" t="e">
        <f>IF(ISERROR($E985),NA(),'Weekly Series'!D985)</f>
        <v>#N/A</v>
      </c>
      <c r="H985" s="193" t="e">
        <f>IF(ISERROR($E985),NA(),'Weekly Series'!E985)</f>
        <v>#N/A</v>
      </c>
      <c r="J985" s="190">
        <f>IF(ISERROR(A985),NA(),'Daily Series'!P989)</f>
        <v>433</v>
      </c>
      <c r="K985" s="190">
        <f>IF(ISERROR(A985),NA(),'Daily Series'!Q989)</f>
        <v>149</v>
      </c>
      <c r="L985" s="190">
        <f>IF(ISERROR(A985),NA(),'Daily Series'!R989)</f>
        <v>110</v>
      </c>
      <c r="M985" s="193">
        <f t="shared" si="63"/>
        <v>912.57142857142856</v>
      </c>
      <c r="N985" s="193">
        <f t="shared" ref="N985:N1048" si="65">AVERAGE(K979:K985)</f>
        <v>328</v>
      </c>
      <c r="O985" s="193">
        <f t="shared" si="64"/>
        <v>311.42857142857144</v>
      </c>
    </row>
    <row r="986" spans="1:15" x14ac:dyDescent="0.2">
      <c r="A986" s="189">
        <f>IF('Daily Series'!B990=0,NA(),'Daily Series'!B990)</f>
        <v>45271</v>
      </c>
      <c r="B986" s="190">
        <f>IF(ISERROR(A986),NA(),'Daily Series'!E990)</f>
        <v>13142</v>
      </c>
      <c r="C986" s="193">
        <f t="shared" si="62"/>
        <v>13178.428571428571</v>
      </c>
      <c r="E986" s="189" t="e">
        <f>IF('Weekly Series'!B986=0,NA(),'Weekly Series'!B986)</f>
        <v>#N/A</v>
      </c>
      <c r="F986" s="193" t="e">
        <f>IF(ISERROR($E986),NA(),'Weekly Series'!C986)</f>
        <v>#N/A</v>
      </c>
      <c r="G986" s="193" t="e">
        <f>IF(ISERROR($E986),NA(),'Weekly Series'!D986)</f>
        <v>#N/A</v>
      </c>
      <c r="H986" s="193" t="e">
        <f>IF(ISERROR($E986),NA(),'Weekly Series'!E986)</f>
        <v>#N/A</v>
      </c>
      <c r="J986" s="190">
        <f>IF(ISERROR(A986),NA(),'Daily Series'!P990)</f>
        <v>786</v>
      </c>
      <c r="K986" s="190">
        <f>IF(ISERROR(A986),NA(),'Daily Series'!Q990)</f>
        <v>311</v>
      </c>
      <c r="L986" s="190">
        <f>IF(ISERROR(A986),NA(),'Daily Series'!R990)</f>
        <v>298</v>
      </c>
      <c r="M986" s="193">
        <f t="shared" si="63"/>
        <v>921.28571428571433</v>
      </c>
      <c r="N986" s="193">
        <f t="shared" si="65"/>
        <v>332.85714285714283</v>
      </c>
      <c r="O986" s="193">
        <f t="shared" si="64"/>
        <v>316.71428571428572</v>
      </c>
    </row>
    <row r="987" spans="1:15" x14ac:dyDescent="0.2">
      <c r="A987" s="189">
        <f>IF('Daily Series'!B991=0,NA(),'Daily Series'!B991)</f>
        <v>45272</v>
      </c>
      <c r="B987" s="190">
        <f>IF(ISERROR(A987),NA(),'Daily Series'!E991)</f>
        <v>13175</v>
      </c>
      <c r="C987" s="193">
        <f t="shared" si="62"/>
        <v>13172.142857142857</v>
      </c>
      <c r="E987" s="189" t="e">
        <f>IF('Weekly Series'!B987=0,NA(),'Weekly Series'!B987)</f>
        <v>#N/A</v>
      </c>
      <c r="F987" s="193" t="e">
        <f>IF(ISERROR($E987),NA(),'Weekly Series'!C987)</f>
        <v>#N/A</v>
      </c>
      <c r="G987" s="193" t="e">
        <f>IF(ISERROR($E987),NA(),'Weekly Series'!D987)</f>
        <v>#N/A</v>
      </c>
      <c r="H987" s="193" t="e">
        <f>IF(ISERROR($E987),NA(),'Weekly Series'!E987)</f>
        <v>#N/A</v>
      </c>
      <c r="J987" s="190">
        <f>IF(ISERROR(A987),NA(),'Daily Series'!P991)</f>
        <v>1182</v>
      </c>
      <c r="K987" s="190">
        <f>IF(ISERROR(A987),NA(),'Daily Series'!Q991)</f>
        <v>416</v>
      </c>
      <c r="L987" s="190">
        <f>IF(ISERROR(A987),NA(),'Daily Series'!R991)</f>
        <v>429</v>
      </c>
      <c r="M987" s="193">
        <f t="shared" si="63"/>
        <v>938.57142857142856</v>
      </c>
      <c r="N987" s="193">
        <f t="shared" si="65"/>
        <v>338.28571428571428</v>
      </c>
      <c r="O987" s="193">
        <f t="shared" si="64"/>
        <v>321.57142857142856</v>
      </c>
    </row>
    <row r="988" spans="1:15" x14ac:dyDescent="0.2">
      <c r="A988" s="189">
        <f>IF('Daily Series'!B992=0,NA(),'Daily Series'!B992)</f>
        <v>45273</v>
      </c>
      <c r="B988" s="190">
        <f>IF(ISERROR(A988),NA(),'Daily Series'!E992)</f>
        <v>13216</v>
      </c>
      <c r="C988" s="193">
        <f t="shared" si="62"/>
        <v>13164.428571428571</v>
      </c>
      <c r="E988" s="189" t="e">
        <f>IF('Weekly Series'!B988=0,NA(),'Weekly Series'!B988)</f>
        <v>#N/A</v>
      </c>
      <c r="F988" s="193" t="e">
        <f>IF(ISERROR($E988),NA(),'Weekly Series'!C988)</f>
        <v>#N/A</v>
      </c>
      <c r="G988" s="193" t="e">
        <f>IF(ISERROR($E988),NA(),'Weekly Series'!D988)</f>
        <v>#N/A</v>
      </c>
      <c r="H988" s="193" t="e">
        <f>IF(ISERROR($E988),NA(),'Weekly Series'!E988)</f>
        <v>#N/A</v>
      </c>
      <c r="J988" s="190">
        <f>IF(ISERROR(A988),NA(),'Daily Series'!P992)</f>
        <v>1197</v>
      </c>
      <c r="K988" s="190">
        <f>IF(ISERROR(A988),NA(),'Daily Series'!Q992)</f>
        <v>477</v>
      </c>
      <c r="L988" s="190">
        <f>IF(ISERROR(A988),NA(),'Daily Series'!R992)</f>
        <v>441</v>
      </c>
      <c r="M988" s="193">
        <f t="shared" si="63"/>
        <v>944.57142857142856</v>
      </c>
      <c r="N988" s="193">
        <f t="shared" si="65"/>
        <v>349</v>
      </c>
      <c r="O988" s="193">
        <f t="shared" si="64"/>
        <v>327.57142857142856</v>
      </c>
    </row>
    <row r="989" spans="1:15" x14ac:dyDescent="0.2">
      <c r="A989" s="189">
        <f>IF('Daily Series'!B993=0,NA(),'Daily Series'!B993)</f>
        <v>45274</v>
      </c>
      <c r="B989" s="190">
        <f>IF(ISERROR(A989),NA(),'Daily Series'!E993)</f>
        <v>13358</v>
      </c>
      <c r="C989" s="193">
        <f t="shared" si="62"/>
        <v>13191</v>
      </c>
      <c r="E989" s="189" t="e">
        <f>IF('Weekly Series'!B989=0,NA(),'Weekly Series'!B989)</f>
        <v>#N/A</v>
      </c>
      <c r="F989" s="193" t="e">
        <f>IF(ISERROR($E989),NA(),'Weekly Series'!C989)</f>
        <v>#N/A</v>
      </c>
      <c r="G989" s="193" t="e">
        <f>IF(ISERROR($E989),NA(),'Weekly Series'!D989)</f>
        <v>#N/A</v>
      </c>
      <c r="H989" s="193" t="e">
        <f>IF(ISERROR($E989),NA(),'Weekly Series'!E989)</f>
        <v>#N/A</v>
      </c>
      <c r="J989" s="190">
        <f>IF(ISERROR(A989),NA(),'Daily Series'!P993)</f>
        <v>1210</v>
      </c>
      <c r="K989" s="190">
        <f>IF(ISERROR(A989),NA(),'Daily Series'!Q993)</f>
        <v>492</v>
      </c>
      <c r="L989" s="190">
        <f>IF(ISERROR(A989),NA(),'Daily Series'!R993)</f>
        <v>427</v>
      </c>
      <c r="M989" s="193">
        <f t="shared" si="63"/>
        <v>952.85714285714289</v>
      </c>
      <c r="N989" s="193">
        <f t="shared" si="65"/>
        <v>360.14285714285717</v>
      </c>
      <c r="O989" s="193">
        <f t="shared" si="64"/>
        <v>329.85714285714283</v>
      </c>
    </row>
    <row r="990" spans="1:15" x14ac:dyDescent="0.2">
      <c r="A990" s="189">
        <f>IF('Daily Series'!B994=0,NA(),'Daily Series'!B994)</f>
        <v>45275</v>
      </c>
      <c r="B990" s="190">
        <f>IF(ISERROR(A990),NA(),'Daily Series'!E994)</f>
        <v>13258</v>
      </c>
      <c r="C990" s="193">
        <f t="shared" si="62"/>
        <v>13193.285714285714</v>
      </c>
      <c r="E990" s="189" t="e">
        <f>IF('Weekly Series'!B990=0,NA(),'Weekly Series'!B990)</f>
        <v>#N/A</v>
      </c>
      <c r="F990" s="193" t="e">
        <f>IF(ISERROR($E990),NA(),'Weekly Series'!C990)</f>
        <v>#N/A</v>
      </c>
      <c r="G990" s="193" t="e">
        <f>IF(ISERROR($E990),NA(),'Weekly Series'!D990)</f>
        <v>#N/A</v>
      </c>
      <c r="H990" s="193" t="e">
        <f>IF(ISERROR($E990),NA(),'Weekly Series'!E990)</f>
        <v>#N/A</v>
      </c>
      <c r="J990" s="190">
        <f>IF(ISERROR(A990),NA(),'Daily Series'!P994)</f>
        <v>1198</v>
      </c>
      <c r="K990" s="190">
        <f>IF(ISERROR(A990),NA(),'Daily Series'!Q994)</f>
        <v>451</v>
      </c>
      <c r="L990" s="190">
        <f>IF(ISERROR(A990),NA(),'Daily Series'!R994)</f>
        <v>403</v>
      </c>
      <c r="M990" s="193">
        <f t="shared" si="63"/>
        <v>963.42857142857144</v>
      </c>
      <c r="N990" s="193">
        <f t="shared" si="65"/>
        <v>364.85714285714283</v>
      </c>
      <c r="O990" s="193">
        <f t="shared" si="64"/>
        <v>334.28571428571428</v>
      </c>
    </row>
    <row r="991" spans="1:15" x14ac:dyDescent="0.2">
      <c r="A991" s="189">
        <f>IF('Daily Series'!B995=0,NA(),'Daily Series'!B995)</f>
        <v>45276</v>
      </c>
      <c r="B991" s="190">
        <f>IF(ISERROR(A991),NA(),'Daily Series'!E995)</f>
        <v>13055</v>
      </c>
      <c r="C991" s="193">
        <f t="shared" si="62"/>
        <v>13199.285714285714</v>
      </c>
      <c r="E991" s="189" t="e">
        <f>IF('Weekly Series'!B991=0,NA(),'Weekly Series'!B991)</f>
        <v>#N/A</v>
      </c>
      <c r="F991" s="193" t="e">
        <f>IF(ISERROR($E991),NA(),'Weekly Series'!C991)</f>
        <v>#N/A</v>
      </c>
      <c r="G991" s="193" t="e">
        <f>IF(ISERROR($E991),NA(),'Weekly Series'!D991)</f>
        <v>#N/A</v>
      </c>
      <c r="H991" s="193" t="e">
        <f>IF(ISERROR($E991),NA(),'Weekly Series'!E991)</f>
        <v>#N/A</v>
      </c>
      <c r="J991" s="190">
        <f>IF(ISERROR(A991),NA(),'Daily Series'!P995)</f>
        <v>754</v>
      </c>
      <c r="K991" s="190">
        <f>IF(ISERROR(A991),NA(),'Daily Series'!Q995)</f>
        <v>308</v>
      </c>
      <c r="L991" s="190">
        <f>IF(ISERROR(A991),NA(),'Daily Series'!R995)</f>
        <v>238</v>
      </c>
      <c r="M991" s="193">
        <f t="shared" si="63"/>
        <v>965.71428571428567</v>
      </c>
      <c r="N991" s="193">
        <f t="shared" si="65"/>
        <v>372</v>
      </c>
      <c r="O991" s="193">
        <f t="shared" si="64"/>
        <v>335.14285714285717</v>
      </c>
    </row>
    <row r="992" spans="1:15" x14ac:dyDescent="0.2">
      <c r="A992" s="189">
        <f>IF('Daily Series'!B996=0,NA(),'Daily Series'!B996)</f>
        <v>45277</v>
      </c>
      <c r="B992" s="190">
        <f>IF(ISERROR(A992),NA(),'Daily Series'!E996)</f>
        <v>13158</v>
      </c>
      <c r="C992" s="193">
        <f t="shared" si="62"/>
        <v>13194.571428571429</v>
      </c>
      <c r="E992" s="189" t="e">
        <f>IF('Weekly Series'!B992=0,NA(),'Weekly Series'!B992)</f>
        <v>#N/A</v>
      </c>
      <c r="F992" s="193" t="e">
        <f>IF(ISERROR($E992),NA(),'Weekly Series'!C992)</f>
        <v>#N/A</v>
      </c>
      <c r="G992" s="193" t="e">
        <f>IF(ISERROR($E992),NA(),'Weekly Series'!D992)</f>
        <v>#N/A</v>
      </c>
      <c r="H992" s="193" t="e">
        <f>IF(ISERROR($E992),NA(),'Weekly Series'!E992)</f>
        <v>#N/A</v>
      </c>
      <c r="J992" s="190">
        <f>IF(ISERROR(A992),NA(),'Daily Series'!P996)</f>
        <v>408</v>
      </c>
      <c r="K992" s="190">
        <f>IF(ISERROR(A992),NA(),'Daily Series'!Q996)</f>
        <v>162</v>
      </c>
      <c r="L992" s="190">
        <f>IF(ISERROR(A992),NA(),'Daily Series'!R996)</f>
        <v>106</v>
      </c>
      <c r="M992" s="193">
        <f t="shared" si="63"/>
        <v>962.14285714285711</v>
      </c>
      <c r="N992" s="193">
        <f t="shared" si="65"/>
        <v>373.85714285714283</v>
      </c>
      <c r="O992" s="193">
        <f t="shared" si="64"/>
        <v>334.57142857142856</v>
      </c>
    </row>
    <row r="993" spans="1:15" x14ac:dyDescent="0.2">
      <c r="A993" s="189">
        <f>IF('Daily Series'!B997=0,NA(),'Daily Series'!B997)</f>
        <v>45278</v>
      </c>
      <c r="B993" s="190">
        <f>IF(ISERROR(A993),NA(),'Daily Series'!E997)</f>
        <v>13065</v>
      </c>
      <c r="C993" s="193">
        <f t="shared" si="62"/>
        <v>13183.571428571429</v>
      </c>
      <c r="E993" s="189" t="e">
        <f>IF('Weekly Series'!B993=0,NA(),'Weekly Series'!B993)</f>
        <v>#N/A</v>
      </c>
      <c r="F993" s="193" t="e">
        <f>IF(ISERROR($E993),NA(),'Weekly Series'!C993)</f>
        <v>#N/A</v>
      </c>
      <c r="G993" s="193" t="e">
        <f>IF(ISERROR($E993),NA(),'Weekly Series'!D993)</f>
        <v>#N/A</v>
      </c>
      <c r="H993" s="193" t="e">
        <f>IF(ISERROR($E993),NA(),'Weekly Series'!E993)</f>
        <v>#N/A</v>
      </c>
      <c r="J993" s="190">
        <f>IF(ISERROR(A993),NA(),'Daily Series'!P997)</f>
        <v>853</v>
      </c>
      <c r="K993" s="190">
        <f>IF(ISERROR(A993),NA(),'Daily Series'!Q997)</f>
        <v>345</v>
      </c>
      <c r="L993" s="190">
        <f>IF(ISERROR(A993),NA(),'Daily Series'!R997)</f>
        <v>316</v>
      </c>
      <c r="M993" s="193">
        <f t="shared" si="63"/>
        <v>971.71428571428567</v>
      </c>
      <c r="N993" s="193">
        <f t="shared" si="65"/>
        <v>378.71428571428572</v>
      </c>
      <c r="O993" s="193">
        <f t="shared" si="64"/>
        <v>337.14285714285717</v>
      </c>
    </row>
    <row r="994" spans="1:15" x14ac:dyDescent="0.2">
      <c r="A994" s="189">
        <f>IF('Daily Series'!B998=0,NA(),'Daily Series'!B998)</f>
        <v>45279</v>
      </c>
      <c r="B994" s="190">
        <f>IF(ISERROR(A994),NA(),'Daily Series'!E998)</f>
        <v>13124</v>
      </c>
      <c r="C994" s="193">
        <f t="shared" si="62"/>
        <v>13176.285714285714</v>
      </c>
      <c r="E994" s="189" t="e">
        <f>IF('Weekly Series'!B994=0,NA(),'Weekly Series'!B994)</f>
        <v>#N/A</v>
      </c>
      <c r="F994" s="193" t="e">
        <f>IF(ISERROR($E994),NA(),'Weekly Series'!C994)</f>
        <v>#N/A</v>
      </c>
      <c r="G994" s="193" t="e">
        <f>IF(ISERROR($E994),NA(),'Weekly Series'!D994)</f>
        <v>#N/A</v>
      </c>
      <c r="H994" s="193" t="e">
        <f>IF(ISERROR($E994),NA(),'Weekly Series'!E994)</f>
        <v>#N/A</v>
      </c>
      <c r="J994" s="190">
        <f>IF(ISERROR(A994),NA(),'Daily Series'!P998)</f>
        <v>1233</v>
      </c>
      <c r="K994" s="190">
        <f>IF(ISERROR(A994),NA(),'Daily Series'!Q998)</f>
        <v>485</v>
      </c>
      <c r="L994" s="190">
        <f>IF(ISERROR(A994),NA(),'Daily Series'!R998)</f>
        <v>422</v>
      </c>
      <c r="M994" s="193">
        <f t="shared" si="63"/>
        <v>979</v>
      </c>
      <c r="N994" s="193">
        <f t="shared" si="65"/>
        <v>388.57142857142856</v>
      </c>
      <c r="O994" s="193">
        <f t="shared" si="64"/>
        <v>336.14285714285717</v>
      </c>
    </row>
    <row r="995" spans="1:15" x14ac:dyDescent="0.2">
      <c r="A995" s="189">
        <f>IF('Daily Series'!B999=0,NA(),'Daily Series'!B999)</f>
        <v>45280</v>
      </c>
      <c r="B995" s="190">
        <f>IF(ISERROR(A995),NA(),'Daily Series'!E999)</f>
        <v>13002</v>
      </c>
      <c r="C995" s="193">
        <f t="shared" si="62"/>
        <v>13145.714285714286</v>
      </c>
      <c r="E995" s="189" t="e">
        <f>IF('Weekly Series'!B995=0,NA(),'Weekly Series'!B995)</f>
        <v>#N/A</v>
      </c>
      <c r="F995" s="193" t="e">
        <f>IF(ISERROR($E995),NA(),'Weekly Series'!C995)</f>
        <v>#N/A</v>
      </c>
      <c r="G995" s="193" t="e">
        <f>IF(ISERROR($E995),NA(),'Weekly Series'!D995)</f>
        <v>#N/A</v>
      </c>
      <c r="H995" s="193" t="e">
        <f>IF(ISERROR($E995),NA(),'Weekly Series'!E995)</f>
        <v>#N/A</v>
      </c>
      <c r="J995" s="190">
        <f>IF(ISERROR(A995),NA(),'Daily Series'!P999)</f>
        <v>1336</v>
      </c>
      <c r="K995" s="190">
        <f>IF(ISERROR(A995),NA(),'Daily Series'!Q999)</f>
        <v>532</v>
      </c>
      <c r="L995" s="190">
        <f>IF(ISERROR(A995),NA(),'Daily Series'!R999)</f>
        <v>475</v>
      </c>
      <c r="M995" s="193">
        <f t="shared" si="63"/>
        <v>998.85714285714289</v>
      </c>
      <c r="N995" s="193">
        <f t="shared" si="65"/>
        <v>396.42857142857144</v>
      </c>
      <c r="O995" s="193">
        <f t="shared" si="64"/>
        <v>341</v>
      </c>
    </row>
    <row r="996" spans="1:15" x14ac:dyDescent="0.2">
      <c r="A996" s="189">
        <f>IF('Daily Series'!B1000=0,NA(),'Daily Series'!B1000)</f>
        <v>45281</v>
      </c>
      <c r="B996" s="190">
        <f>IF(ISERROR(A996),NA(),'Daily Series'!E1000)</f>
        <v>12682</v>
      </c>
      <c r="C996" s="193">
        <f t="shared" si="62"/>
        <v>13049.142857142857</v>
      </c>
      <c r="E996" s="189" t="e">
        <f>IF('Weekly Series'!B996=0,NA(),'Weekly Series'!B996)</f>
        <v>#N/A</v>
      </c>
      <c r="F996" s="193" t="e">
        <f>IF(ISERROR($E996),NA(),'Weekly Series'!C996)</f>
        <v>#N/A</v>
      </c>
      <c r="G996" s="193" t="e">
        <f>IF(ISERROR($E996),NA(),'Weekly Series'!D996)</f>
        <v>#N/A</v>
      </c>
      <c r="H996" s="193" t="e">
        <f>IF(ISERROR($E996),NA(),'Weekly Series'!E996)</f>
        <v>#N/A</v>
      </c>
      <c r="J996" s="190">
        <f>IF(ISERROR(A996),NA(),'Daily Series'!P1000)</f>
        <v>1473</v>
      </c>
      <c r="K996" s="190">
        <f>IF(ISERROR(A996),NA(),'Daily Series'!Q1000)</f>
        <v>575</v>
      </c>
      <c r="L996" s="190">
        <f>IF(ISERROR(A996),NA(),'Daily Series'!R1000)</f>
        <v>502</v>
      </c>
      <c r="M996" s="193">
        <f t="shared" si="63"/>
        <v>1036.4285714285713</v>
      </c>
      <c r="N996" s="193">
        <f t="shared" si="65"/>
        <v>408.28571428571428</v>
      </c>
      <c r="O996" s="193">
        <f t="shared" si="64"/>
        <v>351.71428571428572</v>
      </c>
    </row>
    <row r="997" spans="1:15" x14ac:dyDescent="0.2">
      <c r="A997" s="189">
        <f>IF('Daily Series'!B1001=0,NA(),'Daily Series'!B1001)</f>
        <v>45282</v>
      </c>
      <c r="B997" s="190">
        <f>IF(ISERROR(A997),NA(),'Daily Series'!E1001)</f>
        <v>12012</v>
      </c>
      <c r="C997" s="193">
        <f t="shared" si="62"/>
        <v>12871.142857142857</v>
      </c>
      <c r="E997" s="189" t="e">
        <f>IF('Weekly Series'!B997=0,NA(),'Weekly Series'!B997)</f>
        <v>#N/A</v>
      </c>
      <c r="F997" s="193" t="e">
        <f>IF(ISERROR($E997),NA(),'Weekly Series'!C997)</f>
        <v>#N/A</v>
      </c>
      <c r="G997" s="193" t="e">
        <f>IF(ISERROR($E997),NA(),'Weekly Series'!D997)</f>
        <v>#N/A</v>
      </c>
      <c r="H997" s="193" t="e">
        <f>IF(ISERROR($E997),NA(),'Weekly Series'!E997)</f>
        <v>#N/A</v>
      </c>
      <c r="J997" s="190">
        <f>IF(ISERROR(A997),NA(),'Daily Series'!P1001)</f>
        <v>1663</v>
      </c>
      <c r="K997" s="190">
        <f>IF(ISERROR(A997),NA(),'Daily Series'!Q1001)</f>
        <v>565</v>
      </c>
      <c r="L997" s="190">
        <f>IF(ISERROR(A997),NA(),'Daily Series'!R1001)</f>
        <v>566</v>
      </c>
      <c r="M997" s="193">
        <f t="shared" si="63"/>
        <v>1102.8571428571429</v>
      </c>
      <c r="N997" s="193">
        <f t="shared" si="65"/>
        <v>424.57142857142856</v>
      </c>
      <c r="O997" s="193">
        <f t="shared" si="64"/>
        <v>375</v>
      </c>
    </row>
    <row r="998" spans="1:15" x14ac:dyDescent="0.2">
      <c r="A998" s="189">
        <f>IF('Daily Series'!B1002=0,NA(),'Daily Series'!B1002)</f>
        <v>45283</v>
      </c>
      <c r="B998" s="190">
        <f>IF(ISERROR(A998),NA(),'Daily Series'!E1002)</f>
        <v>11265</v>
      </c>
      <c r="C998" s="193">
        <f t="shared" si="62"/>
        <v>12615.428571428571</v>
      </c>
      <c r="E998" s="189" t="e">
        <f>IF('Weekly Series'!B998=0,NA(),'Weekly Series'!B998)</f>
        <v>#N/A</v>
      </c>
      <c r="F998" s="193" t="e">
        <f>IF(ISERROR($E998),NA(),'Weekly Series'!C998)</f>
        <v>#N/A</v>
      </c>
      <c r="G998" s="193" t="e">
        <f>IF(ISERROR($E998),NA(),'Weekly Series'!D998)</f>
        <v>#N/A</v>
      </c>
      <c r="H998" s="193" t="e">
        <f>IF(ISERROR($E998),NA(),'Weekly Series'!E998)</f>
        <v>#N/A</v>
      </c>
      <c r="J998" s="190">
        <f>IF(ISERROR(A998),NA(),'Daily Series'!P1002)</f>
        <v>1128</v>
      </c>
      <c r="K998" s="190">
        <f>IF(ISERROR(A998),NA(),'Daily Series'!Q1002)</f>
        <v>411</v>
      </c>
      <c r="L998" s="190">
        <f>IF(ISERROR(A998),NA(),'Daily Series'!R1002)</f>
        <v>352</v>
      </c>
      <c r="M998" s="193">
        <f t="shared" si="63"/>
        <v>1156.2857142857142</v>
      </c>
      <c r="N998" s="193">
        <f t="shared" si="65"/>
        <v>439.28571428571428</v>
      </c>
      <c r="O998" s="193">
        <f t="shared" si="64"/>
        <v>391.28571428571428</v>
      </c>
    </row>
    <row r="999" spans="1:15" x14ac:dyDescent="0.2">
      <c r="A999" s="189">
        <f>IF('Daily Series'!B1003=0,NA(),'Daily Series'!B1003)</f>
        <v>45284</v>
      </c>
      <c r="B999" s="190">
        <f>IF(ISERROR(A999),NA(),'Daily Series'!E1003)</f>
        <v>10746</v>
      </c>
      <c r="C999" s="193">
        <f t="shared" si="62"/>
        <v>12270.857142857143</v>
      </c>
      <c r="E999" s="189" t="e">
        <f>IF('Weekly Series'!B999=0,NA(),'Weekly Series'!B999)</f>
        <v>#N/A</v>
      </c>
      <c r="F999" s="193" t="e">
        <f>IF(ISERROR($E999),NA(),'Weekly Series'!C999)</f>
        <v>#N/A</v>
      </c>
      <c r="G999" s="193" t="e">
        <f>IF(ISERROR($E999),NA(),'Weekly Series'!D999)</f>
        <v>#N/A</v>
      </c>
      <c r="H999" s="193" t="e">
        <f>IF(ISERROR($E999),NA(),'Weekly Series'!E999)</f>
        <v>#N/A</v>
      </c>
      <c r="J999" s="190">
        <f>IF(ISERROR(A999),NA(),'Daily Series'!P1003)</f>
        <v>625</v>
      </c>
      <c r="K999" s="190">
        <f>IF(ISERROR(A999),NA(),'Daily Series'!Q1003)</f>
        <v>284</v>
      </c>
      <c r="L999" s="190">
        <f>IF(ISERROR(A999),NA(),'Daily Series'!R1003)</f>
        <v>199</v>
      </c>
      <c r="M999" s="193">
        <f t="shared" si="63"/>
        <v>1187.2857142857142</v>
      </c>
      <c r="N999" s="193">
        <f t="shared" si="65"/>
        <v>456.71428571428572</v>
      </c>
      <c r="O999" s="193">
        <f t="shared" si="64"/>
        <v>404.57142857142856</v>
      </c>
    </row>
    <row r="1000" spans="1:15" x14ac:dyDescent="0.2">
      <c r="A1000" s="189">
        <f>IF('Daily Series'!B1004=0,NA(),'Daily Series'!B1004)</f>
        <v>45285</v>
      </c>
      <c r="B1000" s="190">
        <f>IF(ISERROR(A1000),NA(),'Daily Series'!E1004)</f>
        <v>10876</v>
      </c>
      <c r="C1000" s="193">
        <f t="shared" si="62"/>
        <v>11958.142857142857</v>
      </c>
      <c r="E1000" s="189" t="e">
        <f>IF('Weekly Series'!B1000=0,NA(),'Weekly Series'!B1000)</f>
        <v>#N/A</v>
      </c>
      <c r="F1000" s="193" t="e">
        <f>IF(ISERROR($E1000),NA(),'Weekly Series'!C1000)</f>
        <v>#N/A</v>
      </c>
      <c r="G1000" s="193" t="e">
        <f>IF(ISERROR($E1000),NA(),'Weekly Series'!D1000)</f>
        <v>#N/A</v>
      </c>
      <c r="H1000" s="193" t="e">
        <f>IF(ISERROR($E1000),NA(),'Weekly Series'!E1000)</f>
        <v>#N/A</v>
      </c>
      <c r="J1000" s="190">
        <f>IF(ISERROR(A1000),NA(),'Daily Series'!P1004)</f>
        <v>237</v>
      </c>
      <c r="K1000" s="190">
        <f>IF(ISERROR(A1000),NA(),'Daily Series'!Q1004)</f>
        <v>122</v>
      </c>
      <c r="L1000" s="190">
        <f>IF(ISERROR(A1000),NA(),'Daily Series'!R1004)</f>
        <v>82</v>
      </c>
      <c r="M1000" s="193">
        <f t="shared" si="63"/>
        <v>1099.2857142857142</v>
      </c>
      <c r="N1000" s="193">
        <f t="shared" si="65"/>
        <v>424.85714285714283</v>
      </c>
      <c r="O1000" s="193">
        <f t="shared" si="64"/>
        <v>371.14285714285717</v>
      </c>
    </row>
    <row r="1001" spans="1:15" x14ac:dyDescent="0.2">
      <c r="A1001" s="189">
        <f>IF('Daily Series'!B1005=0,NA(),'Daily Series'!B1005)</f>
        <v>45286</v>
      </c>
      <c r="B1001" s="190">
        <f>IF(ISERROR(A1001),NA(),'Daily Series'!E1005)</f>
        <v>10780</v>
      </c>
      <c r="C1001" s="193">
        <f t="shared" si="62"/>
        <v>11623.285714285714</v>
      </c>
      <c r="E1001" s="189" t="e">
        <f>IF('Weekly Series'!B1001=0,NA(),'Weekly Series'!B1001)</f>
        <v>#N/A</v>
      </c>
      <c r="F1001" s="193" t="e">
        <f>IF(ISERROR($E1001),NA(),'Weekly Series'!C1001)</f>
        <v>#N/A</v>
      </c>
      <c r="G1001" s="193" t="e">
        <f>IF(ISERROR($E1001),NA(),'Weekly Series'!D1001)</f>
        <v>#N/A</v>
      </c>
      <c r="H1001" s="193" t="e">
        <f>IF(ISERROR($E1001),NA(),'Weekly Series'!E1001)</f>
        <v>#N/A</v>
      </c>
      <c r="J1001" s="190">
        <f>IF(ISERROR(A1001),NA(),'Daily Series'!P1005)</f>
        <v>254</v>
      </c>
      <c r="K1001" s="190">
        <f>IF(ISERROR(A1001),NA(),'Daily Series'!Q1005)</f>
        <v>134</v>
      </c>
      <c r="L1001" s="190">
        <f>IF(ISERROR(A1001),NA(),'Daily Series'!R1005)</f>
        <v>88</v>
      </c>
      <c r="M1001" s="193">
        <f t="shared" si="63"/>
        <v>959.42857142857144</v>
      </c>
      <c r="N1001" s="193">
        <f t="shared" si="65"/>
        <v>374.71428571428572</v>
      </c>
      <c r="O1001" s="193">
        <f t="shared" si="64"/>
        <v>323.42857142857144</v>
      </c>
    </row>
    <row r="1002" spans="1:15" x14ac:dyDescent="0.2">
      <c r="A1002" s="189">
        <f>IF('Daily Series'!B1006=0,NA(),'Daily Series'!B1006)</f>
        <v>45287</v>
      </c>
      <c r="B1002" s="190">
        <f>IF(ISERROR(A1002),NA(),'Daily Series'!E1006)</f>
        <v>11381</v>
      </c>
      <c r="C1002" s="193">
        <f t="shared" si="62"/>
        <v>11391.714285714286</v>
      </c>
      <c r="E1002" s="189" t="e">
        <f>IF('Weekly Series'!B1002=0,NA(),'Weekly Series'!B1002)</f>
        <v>#N/A</v>
      </c>
      <c r="F1002" s="193" t="e">
        <f>IF(ISERROR($E1002),NA(),'Weekly Series'!C1002)</f>
        <v>#N/A</v>
      </c>
      <c r="G1002" s="193" t="e">
        <f>IF(ISERROR($E1002),NA(),'Weekly Series'!D1002)</f>
        <v>#N/A</v>
      </c>
      <c r="H1002" s="193" t="e">
        <f>IF(ISERROR($E1002),NA(),'Weekly Series'!E1002)</f>
        <v>#N/A</v>
      </c>
      <c r="J1002" s="190">
        <f>IF(ISERROR(A1002),NA(),'Daily Series'!P1006)</f>
        <v>574</v>
      </c>
      <c r="K1002" s="190">
        <f>IF(ISERROR(A1002),NA(),'Daily Series'!Q1006)</f>
        <v>285</v>
      </c>
      <c r="L1002" s="190">
        <f>IF(ISERROR(A1002),NA(),'Daily Series'!R1006)</f>
        <v>219</v>
      </c>
      <c r="M1002" s="193">
        <f t="shared" si="63"/>
        <v>850.57142857142856</v>
      </c>
      <c r="N1002" s="193">
        <f t="shared" si="65"/>
        <v>339.42857142857144</v>
      </c>
      <c r="O1002" s="193">
        <f t="shared" si="64"/>
        <v>286.85714285714283</v>
      </c>
    </row>
    <row r="1003" spans="1:15" x14ac:dyDescent="0.2">
      <c r="A1003" s="189">
        <f>IF('Daily Series'!B1007=0,NA(),'Daily Series'!B1007)</f>
        <v>45288</v>
      </c>
      <c r="B1003" s="190">
        <f>IF(ISERROR(A1003),NA(),'Daily Series'!E1007)</f>
        <v>11949</v>
      </c>
      <c r="C1003" s="193">
        <f t="shared" si="62"/>
        <v>11287</v>
      </c>
      <c r="E1003" s="189" t="e">
        <f>IF('Weekly Series'!B1003=0,NA(),'Weekly Series'!B1003)</f>
        <v>#N/A</v>
      </c>
      <c r="F1003" s="193" t="e">
        <f>IF(ISERROR($E1003),NA(),'Weekly Series'!C1003)</f>
        <v>#N/A</v>
      </c>
      <c r="G1003" s="193" t="e">
        <f>IF(ISERROR($E1003),NA(),'Weekly Series'!D1003)</f>
        <v>#N/A</v>
      </c>
      <c r="H1003" s="193" t="e">
        <f>IF(ISERROR($E1003),NA(),'Weekly Series'!E1003)</f>
        <v>#N/A</v>
      </c>
      <c r="J1003" s="190">
        <f>IF(ISERROR(A1003),NA(),'Daily Series'!P1007)</f>
        <v>892</v>
      </c>
      <c r="K1003" s="190">
        <f>IF(ISERROR(A1003),NA(),'Daily Series'!Q1007)</f>
        <v>378</v>
      </c>
      <c r="L1003" s="190">
        <f>IF(ISERROR(A1003),NA(),'Daily Series'!R1007)</f>
        <v>375</v>
      </c>
      <c r="M1003" s="193">
        <f t="shared" si="63"/>
        <v>767.57142857142856</v>
      </c>
      <c r="N1003" s="193">
        <f t="shared" si="65"/>
        <v>311.28571428571428</v>
      </c>
      <c r="O1003" s="193">
        <f t="shared" si="64"/>
        <v>268.71428571428572</v>
      </c>
    </row>
    <row r="1004" spans="1:15" x14ac:dyDescent="0.2">
      <c r="A1004" s="189">
        <f>IF('Daily Series'!B1008=0,NA(),'Daily Series'!B1008)</f>
        <v>45289</v>
      </c>
      <c r="B1004" s="190">
        <f>IF(ISERROR(A1004),NA(),'Daily Series'!E1008)</f>
        <v>12110</v>
      </c>
      <c r="C1004" s="193">
        <f t="shared" si="62"/>
        <v>11301</v>
      </c>
      <c r="E1004" s="189" t="e">
        <f>IF('Weekly Series'!B1004=0,NA(),'Weekly Series'!B1004)</f>
        <v>#N/A</v>
      </c>
      <c r="F1004" s="193" t="e">
        <f>IF(ISERROR($E1004),NA(),'Weekly Series'!C1004)</f>
        <v>#N/A</v>
      </c>
      <c r="G1004" s="193" t="e">
        <f>IF(ISERROR($E1004),NA(),'Weekly Series'!D1004)</f>
        <v>#N/A</v>
      </c>
      <c r="H1004" s="193" t="e">
        <f>IF(ISERROR($E1004),NA(),'Weekly Series'!E1004)</f>
        <v>#N/A</v>
      </c>
      <c r="J1004" s="190">
        <f>IF(ISERROR(A1004),NA(),'Daily Series'!P1008)</f>
        <v>1192</v>
      </c>
      <c r="K1004" s="190">
        <f>IF(ISERROR(A1004),NA(),'Daily Series'!Q1008)</f>
        <v>469</v>
      </c>
      <c r="L1004" s="190">
        <f>IF(ISERROR(A1004),NA(),'Daily Series'!R1008)</f>
        <v>428</v>
      </c>
      <c r="M1004" s="193">
        <f t="shared" si="63"/>
        <v>700.28571428571433</v>
      </c>
      <c r="N1004" s="193">
        <f t="shared" si="65"/>
        <v>297.57142857142856</v>
      </c>
      <c r="O1004" s="193">
        <f t="shared" si="64"/>
        <v>249</v>
      </c>
    </row>
    <row r="1005" spans="1:15" x14ac:dyDescent="0.2">
      <c r="A1005" s="189">
        <f>IF('Daily Series'!B1009=0,NA(),'Daily Series'!B1009)</f>
        <v>45290</v>
      </c>
      <c r="B1005" s="190">
        <f>IF(ISERROR(A1005),NA(),'Daily Series'!E1009)</f>
        <v>12038</v>
      </c>
      <c r="C1005" s="193">
        <f t="shared" si="62"/>
        <v>11411.428571428571</v>
      </c>
      <c r="E1005" s="189" t="e">
        <f>IF('Weekly Series'!B1005=0,NA(),'Weekly Series'!B1005)</f>
        <v>#N/A</v>
      </c>
      <c r="F1005" s="193" t="e">
        <f>IF(ISERROR($E1005),NA(),'Weekly Series'!C1005)</f>
        <v>#N/A</v>
      </c>
      <c r="G1005" s="193" t="e">
        <f>IF(ISERROR($E1005),NA(),'Weekly Series'!D1005)</f>
        <v>#N/A</v>
      </c>
      <c r="H1005" s="193" t="e">
        <f>IF(ISERROR($E1005),NA(),'Weekly Series'!E1005)</f>
        <v>#N/A</v>
      </c>
      <c r="J1005" s="190">
        <f>IF(ISERROR(A1005),NA(),'Daily Series'!P1009)</f>
        <v>773</v>
      </c>
      <c r="K1005" s="190">
        <f>IF(ISERROR(A1005),NA(),'Daily Series'!Q1009)</f>
        <v>285</v>
      </c>
      <c r="L1005" s="190">
        <f>IF(ISERROR(A1005),NA(),'Daily Series'!R1009)</f>
        <v>237</v>
      </c>
      <c r="M1005" s="193">
        <f t="shared" si="63"/>
        <v>649.57142857142856</v>
      </c>
      <c r="N1005" s="193">
        <f t="shared" si="65"/>
        <v>279.57142857142856</v>
      </c>
      <c r="O1005" s="193">
        <f t="shared" si="64"/>
        <v>232.57142857142858</v>
      </c>
    </row>
    <row r="1006" spans="1:15" x14ac:dyDescent="0.2">
      <c r="A1006" s="189">
        <f>IF('Daily Series'!B1010=0,NA(),'Daily Series'!B1010)</f>
        <v>45291</v>
      </c>
      <c r="B1006" s="190">
        <f>IF(ISERROR(A1006),NA(),'Daily Series'!E1010)</f>
        <v>12203</v>
      </c>
      <c r="C1006" s="193">
        <f t="shared" si="62"/>
        <v>11619.571428571429</v>
      </c>
      <c r="E1006" s="189" t="e">
        <f>IF('Weekly Series'!B1006=0,NA(),'Weekly Series'!B1006)</f>
        <v>#N/A</v>
      </c>
      <c r="F1006" s="193" t="e">
        <f>IF(ISERROR($E1006),NA(),'Weekly Series'!C1006)</f>
        <v>#N/A</v>
      </c>
      <c r="G1006" s="193" t="e">
        <f>IF(ISERROR($E1006),NA(),'Weekly Series'!D1006)</f>
        <v>#N/A</v>
      </c>
      <c r="H1006" s="193" t="e">
        <f>IF(ISERROR($E1006),NA(),'Weekly Series'!E1006)</f>
        <v>#N/A</v>
      </c>
      <c r="J1006" s="190">
        <f>IF(ISERROR(A1006),NA(),'Daily Series'!P1010)</f>
        <v>482</v>
      </c>
      <c r="K1006" s="190">
        <f>IF(ISERROR(A1006),NA(),'Daily Series'!Q1010)</f>
        <v>177</v>
      </c>
      <c r="L1006" s="190">
        <f>IF(ISERROR(A1006),NA(),'Daily Series'!R1010)</f>
        <v>116</v>
      </c>
      <c r="M1006" s="193">
        <f t="shared" si="63"/>
        <v>629.14285714285711</v>
      </c>
      <c r="N1006" s="193">
        <f t="shared" si="65"/>
        <v>264.28571428571428</v>
      </c>
      <c r="O1006" s="193">
        <f t="shared" si="64"/>
        <v>220.71428571428572</v>
      </c>
    </row>
    <row r="1007" spans="1:15" x14ac:dyDescent="0.2">
      <c r="A1007" s="189">
        <f>IF('Daily Series'!B1011=0,NA(),'Daily Series'!B1011)</f>
        <v>45292</v>
      </c>
      <c r="B1007" s="190">
        <f>IF(ISERROR(A1007),NA(),'Daily Series'!E1011)</f>
        <v>11961</v>
      </c>
      <c r="C1007" s="193">
        <f t="shared" si="62"/>
        <v>11774.571428571429</v>
      </c>
      <c r="E1007" s="189" t="e">
        <f>IF('Weekly Series'!B1007=0,NA(),'Weekly Series'!B1007)</f>
        <v>#N/A</v>
      </c>
      <c r="F1007" s="193" t="e">
        <f>IF(ISERROR($E1007),NA(),'Weekly Series'!C1007)</f>
        <v>#N/A</v>
      </c>
      <c r="G1007" s="193" t="e">
        <f>IF(ISERROR($E1007),NA(),'Weekly Series'!D1007)</f>
        <v>#N/A</v>
      </c>
      <c r="H1007" s="193" t="e">
        <f>IF(ISERROR($E1007),NA(),'Weekly Series'!E1007)</f>
        <v>#N/A</v>
      </c>
      <c r="J1007" s="190">
        <f>IF(ISERROR(A1007),NA(),'Daily Series'!P1011)</f>
        <v>367</v>
      </c>
      <c r="K1007" s="190">
        <f>IF(ISERROR(A1007),NA(),'Daily Series'!Q1011)</f>
        <v>146</v>
      </c>
      <c r="L1007" s="190">
        <f>IF(ISERROR(A1007),NA(),'Daily Series'!R1011)</f>
        <v>106</v>
      </c>
      <c r="M1007" s="193">
        <f t="shared" si="63"/>
        <v>647.71428571428567</v>
      </c>
      <c r="N1007" s="193">
        <f t="shared" si="65"/>
        <v>267.71428571428572</v>
      </c>
      <c r="O1007" s="193">
        <f t="shared" si="64"/>
        <v>224.14285714285714</v>
      </c>
    </row>
    <row r="1008" spans="1:15" x14ac:dyDescent="0.2">
      <c r="A1008" s="189">
        <f>IF('Daily Series'!B1012=0,NA(),'Daily Series'!B1012)</f>
        <v>45293</v>
      </c>
      <c r="B1008" s="190">
        <f>IF(ISERROR(A1008),NA(),'Daily Series'!E1012)</f>
        <v>12306</v>
      </c>
      <c r="C1008" s="193">
        <f t="shared" si="62"/>
        <v>11992.571428571429</v>
      </c>
      <c r="E1008" s="189" t="e">
        <f>IF('Weekly Series'!B1008=0,NA(),'Weekly Series'!B1008)</f>
        <v>#N/A</v>
      </c>
      <c r="F1008" s="193" t="e">
        <f>IF(ISERROR($E1008),NA(),'Weekly Series'!C1008)</f>
        <v>#N/A</v>
      </c>
      <c r="G1008" s="193" t="e">
        <f>IF(ISERROR($E1008),NA(),'Weekly Series'!D1008)</f>
        <v>#N/A</v>
      </c>
      <c r="H1008" s="193" t="e">
        <f>IF(ISERROR($E1008),NA(),'Weekly Series'!E1008)</f>
        <v>#N/A</v>
      </c>
      <c r="J1008" s="190">
        <f>IF(ISERROR(A1008),NA(),'Daily Series'!P1012)</f>
        <v>650</v>
      </c>
      <c r="K1008" s="190">
        <f>IF(ISERROR(A1008),NA(),'Daily Series'!Q1012)</f>
        <v>272</v>
      </c>
      <c r="L1008" s="190">
        <f>IF(ISERROR(A1008),NA(),'Daily Series'!R1012)</f>
        <v>288</v>
      </c>
      <c r="M1008" s="193">
        <f t="shared" si="63"/>
        <v>704.28571428571433</v>
      </c>
      <c r="N1008" s="193">
        <f t="shared" si="65"/>
        <v>287.42857142857144</v>
      </c>
      <c r="O1008" s="193">
        <f t="shared" si="64"/>
        <v>252.71428571428572</v>
      </c>
    </row>
    <row r="1009" spans="1:15" x14ac:dyDescent="0.2">
      <c r="A1009" s="189">
        <f>IF('Daily Series'!B1013=0,NA(),'Daily Series'!B1013)</f>
        <v>45294</v>
      </c>
      <c r="B1009" s="190">
        <f>IF(ISERROR(A1009),NA(),'Daily Series'!E1013)</f>
        <v>12946</v>
      </c>
      <c r="C1009" s="193">
        <f t="shared" si="62"/>
        <v>12216.142857142857</v>
      </c>
      <c r="E1009" s="189" t="e">
        <f>IF('Weekly Series'!B1009=0,NA(),'Weekly Series'!B1009)</f>
        <v>#N/A</v>
      </c>
      <c r="F1009" s="193" t="e">
        <f>IF(ISERROR($E1009),NA(),'Weekly Series'!C1009)</f>
        <v>#N/A</v>
      </c>
      <c r="G1009" s="193" t="e">
        <f>IF(ISERROR($E1009),NA(),'Weekly Series'!D1009)</f>
        <v>#N/A</v>
      </c>
      <c r="H1009" s="193" t="e">
        <f>IF(ISERROR($E1009),NA(),'Weekly Series'!E1009)</f>
        <v>#N/A</v>
      </c>
      <c r="J1009" s="190">
        <f>IF(ISERROR(A1009),NA(),'Daily Series'!P1013)</f>
        <v>1106</v>
      </c>
      <c r="K1009" s="190">
        <f>IF(ISERROR(A1009),NA(),'Daily Series'!Q1013)</f>
        <v>399</v>
      </c>
      <c r="L1009" s="190">
        <f>IF(ISERROR(A1009),NA(),'Daily Series'!R1013)</f>
        <v>406</v>
      </c>
      <c r="M1009" s="193">
        <f t="shared" si="63"/>
        <v>780.28571428571433</v>
      </c>
      <c r="N1009" s="193">
        <f t="shared" si="65"/>
        <v>303.71428571428572</v>
      </c>
      <c r="O1009" s="193">
        <f t="shared" si="64"/>
        <v>279.42857142857144</v>
      </c>
    </row>
    <row r="1010" spans="1:15" x14ac:dyDescent="0.2">
      <c r="A1010" s="189">
        <f>IF('Daily Series'!B1014=0,NA(),'Daily Series'!B1014)</f>
        <v>45295</v>
      </c>
      <c r="B1010" s="190">
        <f>IF(ISERROR(A1010),NA(),'Daily Series'!E1014)</f>
        <v>13274</v>
      </c>
      <c r="C1010" s="193">
        <f t="shared" si="62"/>
        <v>12405.428571428571</v>
      </c>
      <c r="E1010" s="189" t="e">
        <f>IF('Weekly Series'!B1010=0,NA(),'Weekly Series'!B1010)</f>
        <v>#N/A</v>
      </c>
      <c r="F1010" s="193" t="e">
        <f>IF(ISERROR($E1010),NA(),'Weekly Series'!C1010)</f>
        <v>#N/A</v>
      </c>
      <c r="G1010" s="193" t="e">
        <f>IF(ISERROR($E1010),NA(),'Weekly Series'!D1010)</f>
        <v>#N/A</v>
      </c>
      <c r="H1010" s="193" t="e">
        <f>IF(ISERROR($E1010),NA(),'Weekly Series'!E1010)</f>
        <v>#N/A</v>
      </c>
      <c r="J1010" s="190">
        <f>IF(ISERROR(A1010),NA(),'Daily Series'!P1014)</f>
        <v>1280</v>
      </c>
      <c r="K1010" s="190">
        <f>IF(ISERROR(A1010),NA(),'Daily Series'!Q1014)</f>
        <v>459</v>
      </c>
      <c r="L1010" s="190">
        <f>IF(ISERROR(A1010),NA(),'Daily Series'!R1014)</f>
        <v>455</v>
      </c>
      <c r="M1010" s="193">
        <f t="shared" si="63"/>
        <v>835.71428571428567</v>
      </c>
      <c r="N1010" s="193">
        <f t="shared" si="65"/>
        <v>315.28571428571428</v>
      </c>
      <c r="O1010" s="193">
        <f t="shared" si="64"/>
        <v>290.85714285714283</v>
      </c>
    </row>
    <row r="1011" spans="1:15" x14ac:dyDescent="0.2">
      <c r="A1011" s="189">
        <f>IF('Daily Series'!B1015=0,NA(),'Daily Series'!B1015)</f>
        <v>45296</v>
      </c>
      <c r="B1011" s="190">
        <f>IF(ISERROR(A1011),NA(),'Daily Series'!E1015)</f>
        <v>13282</v>
      </c>
      <c r="C1011" s="193">
        <f t="shared" si="62"/>
        <v>12572.857142857143</v>
      </c>
      <c r="E1011" s="189" t="e">
        <f>IF('Weekly Series'!B1011=0,NA(),'Weekly Series'!B1011)</f>
        <v>#N/A</v>
      </c>
      <c r="F1011" s="193" t="e">
        <f>IF(ISERROR($E1011),NA(),'Weekly Series'!C1011)</f>
        <v>#N/A</v>
      </c>
      <c r="G1011" s="193" t="e">
        <f>IF(ISERROR($E1011),NA(),'Weekly Series'!D1011)</f>
        <v>#N/A</v>
      </c>
      <c r="H1011" s="193" t="e">
        <f>IF(ISERROR($E1011),NA(),'Weekly Series'!E1011)</f>
        <v>#N/A</v>
      </c>
      <c r="J1011" s="190">
        <f>IF(ISERROR(A1011),NA(),'Daily Series'!P1015)</f>
        <v>1323</v>
      </c>
      <c r="K1011" s="190">
        <f>IF(ISERROR(A1011),NA(),'Daily Series'!Q1015)</f>
        <v>469</v>
      </c>
      <c r="L1011" s="190">
        <f>IF(ISERROR(A1011),NA(),'Daily Series'!R1015)</f>
        <v>445</v>
      </c>
      <c r="M1011" s="193">
        <f t="shared" si="63"/>
        <v>854.42857142857144</v>
      </c>
      <c r="N1011" s="193">
        <f t="shared" si="65"/>
        <v>315.28571428571428</v>
      </c>
      <c r="O1011" s="193">
        <f t="shared" si="64"/>
        <v>293.28571428571428</v>
      </c>
    </row>
    <row r="1012" spans="1:15" x14ac:dyDescent="0.2">
      <c r="A1012" s="189">
        <f>IF('Daily Series'!B1016=0,NA(),'Daily Series'!B1016)</f>
        <v>45297</v>
      </c>
      <c r="B1012" s="190">
        <f>IF(ISERROR(A1012),NA(),'Daily Series'!E1016)</f>
        <v>13453</v>
      </c>
      <c r="C1012" s="193">
        <f t="shared" si="62"/>
        <v>12775</v>
      </c>
      <c r="E1012" s="189" t="e">
        <f>IF('Weekly Series'!B1012=0,NA(),'Weekly Series'!B1012)</f>
        <v>#N/A</v>
      </c>
      <c r="F1012" s="193" t="e">
        <f>IF(ISERROR($E1012),NA(),'Weekly Series'!C1012)</f>
        <v>#N/A</v>
      </c>
      <c r="G1012" s="193" t="e">
        <f>IF(ISERROR($E1012),NA(),'Weekly Series'!D1012)</f>
        <v>#N/A</v>
      </c>
      <c r="H1012" s="193" t="e">
        <f>IF(ISERROR($E1012),NA(),'Weekly Series'!E1012)</f>
        <v>#N/A</v>
      </c>
      <c r="J1012" s="190">
        <f>IF(ISERROR(A1012),NA(),'Daily Series'!P1016)</f>
        <v>852</v>
      </c>
      <c r="K1012" s="190">
        <f>IF(ISERROR(A1012),NA(),'Daily Series'!Q1016)</f>
        <v>327</v>
      </c>
      <c r="L1012" s="190">
        <f>IF(ISERROR(A1012),NA(),'Daily Series'!R1016)</f>
        <v>237</v>
      </c>
      <c r="M1012" s="193">
        <f t="shared" si="63"/>
        <v>865.71428571428567</v>
      </c>
      <c r="N1012" s="193">
        <f t="shared" si="65"/>
        <v>321.28571428571428</v>
      </c>
      <c r="O1012" s="193">
        <f t="shared" si="64"/>
        <v>293.28571428571428</v>
      </c>
    </row>
    <row r="1013" spans="1:15" x14ac:dyDescent="0.2">
      <c r="A1013" s="189">
        <f>IF('Daily Series'!B1017=0,NA(),'Daily Series'!B1017)</f>
        <v>45298</v>
      </c>
      <c r="B1013" s="190">
        <f>IF(ISERROR(A1013),NA(),'Daily Series'!E1017)</f>
        <v>13326</v>
      </c>
      <c r="C1013" s="193">
        <f t="shared" si="62"/>
        <v>12935.428571428571</v>
      </c>
      <c r="E1013" s="189" t="e">
        <f>IF('Weekly Series'!B1013=0,NA(),'Weekly Series'!B1013)</f>
        <v>#N/A</v>
      </c>
      <c r="F1013" s="193" t="e">
        <f>IF(ISERROR($E1013),NA(),'Weekly Series'!C1013)</f>
        <v>#N/A</v>
      </c>
      <c r="G1013" s="193" t="e">
        <f>IF(ISERROR($E1013),NA(),'Weekly Series'!D1013)</f>
        <v>#N/A</v>
      </c>
      <c r="H1013" s="193" t="e">
        <f>IF(ISERROR($E1013),NA(),'Weekly Series'!E1013)</f>
        <v>#N/A</v>
      </c>
      <c r="J1013" s="190">
        <f>IF(ISERROR(A1013),NA(),'Daily Series'!P1017)</f>
        <v>432</v>
      </c>
      <c r="K1013" s="190">
        <f>IF(ISERROR(A1013),NA(),'Daily Series'!Q1017)</f>
        <v>169</v>
      </c>
      <c r="L1013" s="190">
        <f>IF(ISERROR(A1013),NA(),'Daily Series'!R1017)</f>
        <v>144</v>
      </c>
      <c r="M1013" s="193">
        <f t="shared" si="63"/>
        <v>858.57142857142856</v>
      </c>
      <c r="N1013" s="193">
        <f t="shared" si="65"/>
        <v>320.14285714285717</v>
      </c>
      <c r="O1013" s="193">
        <f t="shared" si="64"/>
        <v>297.28571428571428</v>
      </c>
    </row>
    <row r="1014" spans="1:15" x14ac:dyDescent="0.2">
      <c r="A1014" s="189">
        <f>IF('Daily Series'!B1018=0,NA(),'Daily Series'!B1018)</f>
        <v>45299</v>
      </c>
      <c r="B1014" s="190">
        <f>IF(ISERROR(A1014),NA(),'Daily Series'!E1018)</f>
        <v>13987</v>
      </c>
      <c r="C1014" s="193">
        <f t="shared" si="62"/>
        <v>13224.857142857143</v>
      </c>
      <c r="E1014" s="189" t="e">
        <f>IF('Weekly Series'!B1014=0,NA(),'Weekly Series'!B1014)</f>
        <v>#N/A</v>
      </c>
      <c r="F1014" s="193" t="e">
        <f>IF(ISERROR($E1014),NA(),'Weekly Series'!C1014)</f>
        <v>#N/A</v>
      </c>
      <c r="G1014" s="193" t="e">
        <f>IF(ISERROR($E1014),NA(),'Weekly Series'!D1014)</f>
        <v>#N/A</v>
      </c>
      <c r="H1014" s="193" t="e">
        <f>IF(ISERROR($E1014),NA(),'Weekly Series'!E1014)</f>
        <v>#N/A</v>
      </c>
      <c r="J1014" s="190">
        <f>IF(ISERROR(A1014),NA(),'Daily Series'!P1018)</f>
        <v>832</v>
      </c>
      <c r="K1014" s="190">
        <f>IF(ISERROR(A1014),NA(),'Daily Series'!Q1018)</f>
        <v>343</v>
      </c>
      <c r="L1014" s="190">
        <f>IF(ISERROR(A1014),NA(),'Daily Series'!R1018)</f>
        <v>298</v>
      </c>
      <c r="M1014" s="193">
        <f t="shared" si="63"/>
        <v>925</v>
      </c>
      <c r="N1014" s="193">
        <f t="shared" si="65"/>
        <v>348.28571428571428</v>
      </c>
      <c r="O1014" s="193">
        <f t="shared" si="64"/>
        <v>324.71428571428572</v>
      </c>
    </row>
    <row r="1015" spans="1:15" x14ac:dyDescent="0.2">
      <c r="A1015" s="189">
        <f>IF('Daily Series'!B1019=0,NA(),'Daily Series'!B1019)</f>
        <v>45300</v>
      </c>
      <c r="B1015" s="190">
        <f>IF(ISERROR(A1015),NA(),'Daily Series'!E1019)</f>
        <v>14204</v>
      </c>
      <c r="C1015" s="193">
        <f t="shared" si="62"/>
        <v>13496</v>
      </c>
      <c r="E1015" s="189" t="e">
        <f>IF('Weekly Series'!B1015=0,NA(),'Weekly Series'!B1015)</f>
        <v>#N/A</v>
      </c>
      <c r="F1015" s="193" t="e">
        <f>IF(ISERROR($E1015),NA(),'Weekly Series'!C1015)</f>
        <v>#N/A</v>
      </c>
      <c r="G1015" s="193" t="e">
        <f>IF(ISERROR($E1015),NA(),'Weekly Series'!D1015)</f>
        <v>#N/A</v>
      </c>
      <c r="H1015" s="193" t="e">
        <f>IF(ISERROR($E1015),NA(),'Weekly Series'!E1015)</f>
        <v>#N/A</v>
      </c>
      <c r="J1015" s="190">
        <f>IF(ISERROR(A1015),NA(),'Daily Series'!P1019)</f>
        <v>1123</v>
      </c>
      <c r="K1015" s="190">
        <f>IF(ISERROR(A1015),NA(),'Daily Series'!Q1019)</f>
        <v>434</v>
      </c>
      <c r="L1015" s="190">
        <f>IF(ISERROR(A1015),NA(),'Daily Series'!R1019)</f>
        <v>394</v>
      </c>
      <c r="M1015" s="193">
        <f t="shared" si="63"/>
        <v>992.57142857142856</v>
      </c>
      <c r="N1015" s="193">
        <f t="shared" si="65"/>
        <v>371.42857142857144</v>
      </c>
      <c r="O1015" s="193">
        <f t="shared" si="64"/>
        <v>339.85714285714283</v>
      </c>
    </row>
    <row r="1016" spans="1:15" x14ac:dyDescent="0.2">
      <c r="A1016" s="189">
        <f>IF('Daily Series'!B1020=0,NA(),'Daily Series'!B1020)</f>
        <v>45301</v>
      </c>
      <c r="B1016" s="190">
        <f>IF(ISERROR(A1016),NA(),'Daily Series'!E1020)</f>
        <v>14437</v>
      </c>
      <c r="C1016" s="193">
        <f t="shared" si="62"/>
        <v>13709</v>
      </c>
      <c r="E1016" s="189" t="e">
        <f>IF('Weekly Series'!B1016=0,NA(),'Weekly Series'!B1016)</f>
        <v>#N/A</v>
      </c>
      <c r="F1016" s="193" t="e">
        <f>IF(ISERROR($E1016),NA(),'Weekly Series'!C1016)</f>
        <v>#N/A</v>
      </c>
      <c r="G1016" s="193" t="e">
        <f>IF(ISERROR($E1016),NA(),'Weekly Series'!D1016)</f>
        <v>#N/A</v>
      </c>
      <c r="H1016" s="193" t="e">
        <f>IF(ISERROR($E1016),NA(),'Weekly Series'!E1016)</f>
        <v>#N/A</v>
      </c>
      <c r="J1016" s="190">
        <f>IF(ISERROR(A1016),NA(),'Daily Series'!P1020)</f>
        <v>1245</v>
      </c>
      <c r="K1016" s="190">
        <f>IF(ISERROR(A1016),NA(),'Daily Series'!Q1020)</f>
        <v>454</v>
      </c>
      <c r="L1016" s="190">
        <f>IF(ISERROR(A1016),NA(),'Daily Series'!R1020)</f>
        <v>399</v>
      </c>
      <c r="M1016" s="193">
        <f t="shared" si="63"/>
        <v>1012.4285714285714</v>
      </c>
      <c r="N1016" s="193">
        <f t="shared" si="65"/>
        <v>379.28571428571428</v>
      </c>
      <c r="O1016" s="193">
        <f t="shared" si="64"/>
        <v>338.85714285714283</v>
      </c>
    </row>
    <row r="1017" spans="1:15" x14ac:dyDescent="0.2">
      <c r="A1017" s="189">
        <f>IF('Daily Series'!B1021=0,NA(),'Daily Series'!B1021)</f>
        <v>45302</v>
      </c>
      <c r="B1017" s="190">
        <f>IF(ISERROR(A1017),NA(),'Daily Series'!E1021)</f>
        <v>14165</v>
      </c>
      <c r="C1017" s="193">
        <f t="shared" si="62"/>
        <v>13836.285714285714</v>
      </c>
      <c r="E1017" s="189" t="e">
        <f>IF('Weekly Series'!B1017=0,NA(),'Weekly Series'!B1017)</f>
        <v>#N/A</v>
      </c>
      <c r="F1017" s="193" t="e">
        <f>IF(ISERROR($E1017),NA(),'Weekly Series'!C1017)</f>
        <v>#N/A</v>
      </c>
      <c r="G1017" s="193" t="e">
        <f>IF(ISERROR($E1017),NA(),'Weekly Series'!D1017)</f>
        <v>#N/A</v>
      </c>
      <c r="H1017" s="193" t="e">
        <f>IF(ISERROR($E1017),NA(),'Weekly Series'!E1017)</f>
        <v>#N/A</v>
      </c>
      <c r="J1017" s="190">
        <f>IF(ISERROR(A1017),NA(),'Daily Series'!P1021)</f>
        <v>1211</v>
      </c>
      <c r="K1017" s="190">
        <f>IF(ISERROR(A1017),NA(),'Daily Series'!Q1021)</f>
        <v>511</v>
      </c>
      <c r="L1017" s="190">
        <f>IF(ISERROR(A1017),NA(),'Daily Series'!R1021)</f>
        <v>443</v>
      </c>
      <c r="M1017" s="193">
        <f t="shared" si="63"/>
        <v>1002.5714285714286</v>
      </c>
      <c r="N1017" s="193">
        <f t="shared" si="65"/>
        <v>386.71428571428572</v>
      </c>
      <c r="O1017" s="193">
        <f t="shared" si="64"/>
        <v>337.14285714285717</v>
      </c>
    </row>
    <row r="1018" spans="1:15" x14ac:dyDescent="0.2">
      <c r="A1018" s="189">
        <f>IF('Daily Series'!B1022=0,NA(),'Daily Series'!B1022)</f>
        <v>45303</v>
      </c>
      <c r="B1018" s="190">
        <f>IF(ISERROR(A1018),NA(),'Daily Series'!E1022)</f>
        <v>14217</v>
      </c>
      <c r="C1018" s="193">
        <f t="shared" si="62"/>
        <v>13969.857142857143</v>
      </c>
      <c r="E1018" s="189" t="e">
        <f>IF('Weekly Series'!B1018=0,NA(),'Weekly Series'!B1018)</f>
        <v>#N/A</v>
      </c>
      <c r="F1018" s="193" t="e">
        <f>IF(ISERROR($E1018),NA(),'Weekly Series'!C1018)</f>
        <v>#N/A</v>
      </c>
      <c r="G1018" s="193" t="e">
        <f>IF(ISERROR($E1018),NA(),'Weekly Series'!D1018)</f>
        <v>#N/A</v>
      </c>
      <c r="H1018" s="193" t="e">
        <f>IF(ISERROR($E1018),NA(),'Weekly Series'!E1018)</f>
        <v>#N/A</v>
      </c>
      <c r="J1018" s="190">
        <f>IF(ISERROR(A1018),NA(),'Daily Series'!P1022)</f>
        <v>1284</v>
      </c>
      <c r="K1018" s="190">
        <f>IF(ISERROR(A1018),NA(),'Daily Series'!Q1022)</f>
        <v>474</v>
      </c>
      <c r="L1018" s="190">
        <f>IF(ISERROR(A1018),NA(),'Daily Series'!R1022)</f>
        <v>412</v>
      </c>
      <c r="M1018" s="193">
        <f t="shared" si="63"/>
        <v>997</v>
      </c>
      <c r="N1018" s="193">
        <f t="shared" si="65"/>
        <v>387.42857142857144</v>
      </c>
      <c r="O1018" s="193">
        <f t="shared" si="64"/>
        <v>332.42857142857144</v>
      </c>
    </row>
    <row r="1019" spans="1:15" x14ac:dyDescent="0.2">
      <c r="A1019" s="189">
        <f>IF('Daily Series'!B1023=0,NA(),'Daily Series'!B1023)</f>
        <v>45304</v>
      </c>
      <c r="B1019" s="190">
        <f>IF(ISERROR(A1019),NA(),'Daily Series'!E1023)</f>
        <v>14112</v>
      </c>
      <c r="C1019" s="193">
        <f t="shared" si="62"/>
        <v>14064</v>
      </c>
      <c r="E1019" s="189" t="e">
        <f>IF('Weekly Series'!B1019=0,NA(),'Weekly Series'!B1019)</f>
        <v>#N/A</v>
      </c>
      <c r="F1019" s="193" t="e">
        <f>IF(ISERROR($E1019),NA(),'Weekly Series'!C1019)</f>
        <v>#N/A</v>
      </c>
      <c r="G1019" s="193" t="e">
        <f>IF(ISERROR($E1019),NA(),'Weekly Series'!D1019)</f>
        <v>#N/A</v>
      </c>
      <c r="H1019" s="193" t="e">
        <f>IF(ISERROR($E1019),NA(),'Weekly Series'!E1019)</f>
        <v>#N/A</v>
      </c>
      <c r="J1019" s="190">
        <f>IF(ISERROR(A1019),NA(),'Daily Series'!P1023)</f>
        <v>738</v>
      </c>
      <c r="K1019" s="190">
        <f>IF(ISERROR(A1019),NA(),'Daily Series'!Q1023)</f>
        <v>283</v>
      </c>
      <c r="L1019" s="190">
        <f>IF(ISERROR(A1019),NA(),'Daily Series'!R1023)</f>
        <v>209</v>
      </c>
      <c r="M1019" s="193">
        <f t="shared" si="63"/>
        <v>980.71428571428567</v>
      </c>
      <c r="N1019" s="193">
        <f t="shared" si="65"/>
        <v>381.14285714285717</v>
      </c>
      <c r="O1019" s="193">
        <f t="shared" si="64"/>
        <v>328.42857142857144</v>
      </c>
    </row>
    <row r="1020" spans="1:15" x14ac:dyDescent="0.2">
      <c r="A1020" s="189">
        <f>IF('Daily Series'!B1024=0,NA(),'Daily Series'!B1024)</f>
        <v>45305</v>
      </c>
      <c r="B1020" s="190">
        <f>IF(ISERROR(A1020),NA(),'Daily Series'!E1024)</f>
        <v>14062</v>
      </c>
      <c r="C1020" s="193">
        <f t="shared" si="62"/>
        <v>14169.142857142857</v>
      </c>
      <c r="E1020" s="189" t="e">
        <f>IF('Weekly Series'!B1020=0,NA(),'Weekly Series'!B1020)</f>
        <v>#N/A</v>
      </c>
      <c r="F1020" s="193" t="e">
        <f>IF(ISERROR($E1020),NA(),'Weekly Series'!C1020)</f>
        <v>#N/A</v>
      </c>
      <c r="G1020" s="193" t="e">
        <f>IF(ISERROR($E1020),NA(),'Weekly Series'!D1020)</f>
        <v>#N/A</v>
      </c>
      <c r="H1020" s="193" t="e">
        <f>IF(ISERROR($E1020),NA(),'Weekly Series'!E1020)</f>
        <v>#N/A</v>
      </c>
      <c r="J1020" s="190">
        <f>IF(ISERROR(A1020),NA(),'Daily Series'!P1024)</f>
        <v>398</v>
      </c>
      <c r="K1020" s="190">
        <f>IF(ISERROR(A1020),NA(),'Daily Series'!Q1024)</f>
        <v>170</v>
      </c>
      <c r="L1020" s="190">
        <f>IF(ISERROR(A1020),NA(),'Daily Series'!R1024)</f>
        <v>97</v>
      </c>
      <c r="M1020" s="193">
        <f t="shared" si="63"/>
        <v>975.85714285714289</v>
      </c>
      <c r="N1020" s="193">
        <f t="shared" si="65"/>
        <v>381.28571428571428</v>
      </c>
      <c r="O1020" s="193">
        <f t="shared" si="64"/>
        <v>321.71428571428572</v>
      </c>
    </row>
    <row r="1021" spans="1:15" x14ac:dyDescent="0.2">
      <c r="A1021" s="189">
        <f>IF('Daily Series'!B1025=0,NA(),'Daily Series'!B1025)</f>
        <v>45306</v>
      </c>
      <c r="B1021" s="190">
        <f>IF(ISERROR(A1021),NA(),'Daily Series'!E1025)</f>
        <v>14193</v>
      </c>
      <c r="C1021" s="193">
        <f t="shared" si="62"/>
        <v>14198.571428571429</v>
      </c>
      <c r="E1021" s="189" t="e">
        <f>IF('Weekly Series'!B1021=0,NA(),'Weekly Series'!B1021)</f>
        <v>#N/A</v>
      </c>
      <c r="F1021" s="193" t="e">
        <f>IF(ISERROR($E1021),NA(),'Weekly Series'!C1021)</f>
        <v>#N/A</v>
      </c>
      <c r="G1021" s="193" t="e">
        <f>IF(ISERROR($E1021),NA(),'Weekly Series'!D1021)</f>
        <v>#N/A</v>
      </c>
      <c r="H1021" s="193" t="e">
        <f>IF(ISERROR($E1021),NA(),'Weekly Series'!E1021)</f>
        <v>#N/A</v>
      </c>
      <c r="J1021" s="190">
        <f>IF(ISERROR(A1021),NA(),'Daily Series'!P1025)</f>
        <v>856</v>
      </c>
      <c r="K1021" s="190">
        <f>IF(ISERROR(A1021),NA(),'Daily Series'!Q1025)</f>
        <v>310</v>
      </c>
      <c r="L1021" s="190">
        <f>IF(ISERROR(A1021),NA(),'Daily Series'!R1025)</f>
        <v>306</v>
      </c>
      <c r="M1021" s="193">
        <f t="shared" si="63"/>
        <v>979.28571428571433</v>
      </c>
      <c r="N1021" s="193">
        <f t="shared" si="65"/>
        <v>376.57142857142856</v>
      </c>
      <c r="O1021" s="193">
        <f t="shared" si="64"/>
        <v>322.85714285714283</v>
      </c>
    </row>
    <row r="1022" spans="1:15" x14ac:dyDescent="0.2">
      <c r="A1022" s="189">
        <f>IF('Daily Series'!B1026=0,NA(),'Daily Series'!B1026)</f>
        <v>45307</v>
      </c>
      <c r="B1022" s="190">
        <f>IF(ISERROR(A1022),NA(),'Daily Series'!E1026)</f>
        <v>14143</v>
      </c>
      <c r="C1022" s="193">
        <f t="shared" si="62"/>
        <v>14189.857142857143</v>
      </c>
      <c r="E1022" s="189" t="e">
        <f>IF('Weekly Series'!B1022=0,NA(),'Weekly Series'!B1022)</f>
        <v>#N/A</v>
      </c>
      <c r="F1022" s="193" t="e">
        <f>IF(ISERROR($E1022),NA(),'Weekly Series'!C1022)</f>
        <v>#N/A</v>
      </c>
      <c r="G1022" s="193" t="e">
        <f>IF(ISERROR($E1022),NA(),'Weekly Series'!D1022)</f>
        <v>#N/A</v>
      </c>
      <c r="H1022" s="193" t="e">
        <f>IF(ISERROR($E1022),NA(),'Weekly Series'!E1022)</f>
        <v>#N/A</v>
      </c>
      <c r="J1022" s="190">
        <f>IF(ISERROR(A1022),NA(),'Daily Series'!P1026)</f>
        <v>1133</v>
      </c>
      <c r="K1022" s="190">
        <f>IF(ISERROR(A1022),NA(),'Daily Series'!Q1026)</f>
        <v>434</v>
      </c>
      <c r="L1022" s="190">
        <f>IF(ISERROR(A1022),NA(),'Daily Series'!R1026)</f>
        <v>372</v>
      </c>
      <c r="M1022" s="193">
        <f t="shared" si="63"/>
        <v>980.71428571428567</v>
      </c>
      <c r="N1022" s="193">
        <f t="shared" si="65"/>
        <v>376.57142857142856</v>
      </c>
      <c r="O1022" s="193">
        <f t="shared" si="64"/>
        <v>319.71428571428572</v>
      </c>
    </row>
    <row r="1023" spans="1:15" x14ac:dyDescent="0.2">
      <c r="A1023" s="189">
        <f>IF('Daily Series'!B1027=0,NA(),'Daily Series'!B1027)</f>
        <v>45308</v>
      </c>
      <c r="B1023" s="190">
        <f>IF(ISERROR(A1023),NA(),'Daily Series'!E1027)</f>
        <v>14383</v>
      </c>
      <c r="C1023" s="193">
        <f t="shared" si="62"/>
        <v>14182.142857142857</v>
      </c>
      <c r="E1023" s="189" t="e">
        <f>IF('Weekly Series'!B1023=0,NA(),'Weekly Series'!B1023)</f>
        <v>#N/A</v>
      </c>
      <c r="F1023" s="193" t="e">
        <f>IF(ISERROR($E1023),NA(),'Weekly Series'!C1023)</f>
        <v>#N/A</v>
      </c>
      <c r="G1023" s="193" t="e">
        <f>IF(ISERROR($E1023),NA(),'Weekly Series'!D1023)</f>
        <v>#N/A</v>
      </c>
      <c r="H1023" s="193" t="e">
        <f>IF(ISERROR($E1023),NA(),'Weekly Series'!E1023)</f>
        <v>#N/A</v>
      </c>
      <c r="J1023" s="190">
        <f>IF(ISERROR(A1023),NA(),'Daily Series'!P1027)</f>
        <v>1235</v>
      </c>
      <c r="K1023" s="190">
        <f>IF(ISERROR(A1023),NA(),'Daily Series'!Q1027)</f>
        <v>468</v>
      </c>
      <c r="L1023" s="190">
        <f>IF(ISERROR(A1023),NA(),'Daily Series'!R1027)</f>
        <v>411</v>
      </c>
      <c r="M1023" s="193">
        <f t="shared" si="63"/>
        <v>979.28571428571433</v>
      </c>
      <c r="N1023" s="193">
        <f t="shared" si="65"/>
        <v>378.57142857142856</v>
      </c>
      <c r="O1023" s="193">
        <f t="shared" si="64"/>
        <v>321.42857142857144</v>
      </c>
    </row>
    <row r="1024" spans="1:15" x14ac:dyDescent="0.2">
      <c r="A1024" s="189">
        <f>IF('Daily Series'!B1028=0,NA(),'Daily Series'!B1028)</f>
        <v>45309</v>
      </c>
      <c r="B1024" s="190">
        <f>IF(ISERROR(A1024),NA(),'Daily Series'!E1028)</f>
        <v>14080</v>
      </c>
      <c r="C1024" s="193">
        <f t="shared" si="62"/>
        <v>14170</v>
      </c>
      <c r="E1024" s="189" t="e">
        <f>IF('Weekly Series'!B1024=0,NA(),'Weekly Series'!B1024)</f>
        <v>#N/A</v>
      </c>
      <c r="F1024" s="193" t="e">
        <f>IF(ISERROR($E1024),NA(),'Weekly Series'!C1024)</f>
        <v>#N/A</v>
      </c>
      <c r="G1024" s="193" t="e">
        <f>IF(ISERROR($E1024),NA(),'Weekly Series'!D1024)</f>
        <v>#N/A</v>
      </c>
      <c r="H1024" s="193" t="e">
        <f>IF(ISERROR($E1024),NA(),'Weekly Series'!E1024)</f>
        <v>#N/A</v>
      </c>
      <c r="J1024" s="190">
        <f>IF(ISERROR(A1024),NA(),'Daily Series'!P1028)</f>
        <v>1217</v>
      </c>
      <c r="K1024" s="190">
        <f>IF(ISERROR(A1024),NA(),'Daily Series'!Q1028)</f>
        <v>481</v>
      </c>
      <c r="L1024" s="190">
        <f>IF(ISERROR(A1024),NA(),'Daily Series'!R1028)</f>
        <v>403</v>
      </c>
      <c r="M1024" s="193">
        <f t="shared" si="63"/>
        <v>980.14285714285711</v>
      </c>
      <c r="N1024" s="193">
        <f t="shared" si="65"/>
        <v>374.28571428571428</v>
      </c>
      <c r="O1024" s="193">
        <f t="shared" si="64"/>
        <v>315.71428571428572</v>
      </c>
    </row>
    <row r="1025" spans="1:15" x14ac:dyDescent="0.2">
      <c r="A1025" s="189">
        <f>IF('Daily Series'!B1029=0,NA(),'Daily Series'!B1029)</f>
        <v>45310</v>
      </c>
      <c r="B1025" s="190">
        <f>IF(ISERROR(A1025),NA(),'Daily Series'!E1029)</f>
        <v>13782</v>
      </c>
      <c r="C1025" s="193">
        <f t="shared" si="62"/>
        <v>14107.857142857143</v>
      </c>
      <c r="E1025" s="189" t="e">
        <f>IF('Weekly Series'!B1025=0,NA(),'Weekly Series'!B1025)</f>
        <v>#N/A</v>
      </c>
      <c r="F1025" s="193" t="e">
        <f>IF(ISERROR($E1025),NA(),'Weekly Series'!C1025)</f>
        <v>#N/A</v>
      </c>
      <c r="G1025" s="193" t="e">
        <f>IF(ISERROR($E1025),NA(),'Weekly Series'!D1025)</f>
        <v>#N/A</v>
      </c>
      <c r="H1025" s="193" t="e">
        <f>IF(ISERROR($E1025),NA(),'Weekly Series'!E1025)</f>
        <v>#N/A</v>
      </c>
      <c r="J1025" s="190">
        <f>IF(ISERROR(A1025),NA(),'Daily Series'!P1029)</f>
        <v>1285</v>
      </c>
      <c r="K1025" s="190">
        <f>IF(ISERROR(A1025),NA(),'Daily Series'!Q1029)</f>
        <v>467</v>
      </c>
      <c r="L1025" s="190">
        <f>IF(ISERROR(A1025),NA(),'Daily Series'!R1029)</f>
        <v>426</v>
      </c>
      <c r="M1025" s="193">
        <f t="shared" si="63"/>
        <v>980.28571428571433</v>
      </c>
      <c r="N1025" s="193">
        <f t="shared" si="65"/>
        <v>373.28571428571428</v>
      </c>
      <c r="O1025" s="193">
        <f t="shared" si="64"/>
        <v>317.71428571428572</v>
      </c>
    </row>
    <row r="1026" spans="1:15" x14ac:dyDescent="0.2">
      <c r="A1026" s="189">
        <f>IF('Daily Series'!B1030=0,NA(),'Daily Series'!B1030)</f>
        <v>45311</v>
      </c>
      <c r="B1026" s="190">
        <f>IF(ISERROR(A1026),NA(),'Daily Series'!E1030)</f>
        <v>13726</v>
      </c>
      <c r="C1026" s="193">
        <f t="shared" si="62"/>
        <v>14052.714285714286</v>
      </c>
      <c r="E1026" s="189" t="e">
        <f>IF('Weekly Series'!B1026=0,NA(),'Weekly Series'!B1026)</f>
        <v>#N/A</v>
      </c>
      <c r="F1026" s="193" t="e">
        <f>IF(ISERROR($E1026),NA(),'Weekly Series'!C1026)</f>
        <v>#N/A</v>
      </c>
      <c r="G1026" s="193" t="e">
        <f>IF(ISERROR($E1026),NA(),'Weekly Series'!D1026)</f>
        <v>#N/A</v>
      </c>
      <c r="H1026" s="193" t="e">
        <f>IF(ISERROR($E1026),NA(),'Weekly Series'!E1026)</f>
        <v>#N/A</v>
      </c>
      <c r="J1026" s="190">
        <f>IF(ISERROR(A1026),NA(),'Daily Series'!P1030)</f>
        <v>749</v>
      </c>
      <c r="K1026" s="190">
        <f>IF(ISERROR(A1026),NA(),'Daily Series'!Q1030)</f>
        <v>309</v>
      </c>
      <c r="L1026" s="190">
        <f>IF(ISERROR(A1026),NA(),'Daily Series'!R1030)</f>
        <v>203</v>
      </c>
      <c r="M1026" s="193">
        <f t="shared" si="63"/>
        <v>981.85714285714289</v>
      </c>
      <c r="N1026" s="193">
        <f t="shared" si="65"/>
        <v>377</v>
      </c>
      <c r="O1026" s="193">
        <f t="shared" si="64"/>
        <v>316.85714285714283</v>
      </c>
    </row>
    <row r="1027" spans="1:15" x14ac:dyDescent="0.2">
      <c r="A1027" s="189">
        <f>IF('Daily Series'!B1031=0,NA(),'Daily Series'!B1031)</f>
        <v>45312</v>
      </c>
      <c r="B1027" s="190">
        <f>IF(ISERROR(A1027),NA(),'Daily Series'!E1031)</f>
        <v>13848</v>
      </c>
      <c r="C1027" s="193">
        <f t="shared" si="62"/>
        <v>14022.142857142857</v>
      </c>
      <c r="E1027" s="189" t="e">
        <f>IF('Weekly Series'!B1027=0,NA(),'Weekly Series'!B1027)</f>
        <v>#N/A</v>
      </c>
      <c r="F1027" s="193" t="e">
        <f>IF(ISERROR($E1027),NA(),'Weekly Series'!C1027)</f>
        <v>#N/A</v>
      </c>
      <c r="G1027" s="193" t="e">
        <f>IF(ISERROR($E1027),NA(),'Weekly Series'!D1027)</f>
        <v>#N/A</v>
      </c>
      <c r="H1027" s="193" t="e">
        <f>IF(ISERROR($E1027),NA(),'Weekly Series'!E1027)</f>
        <v>#N/A</v>
      </c>
      <c r="J1027" s="190">
        <f>IF(ISERROR(A1027),NA(),'Daily Series'!P1031)</f>
        <v>440</v>
      </c>
      <c r="K1027" s="190">
        <f>IF(ISERROR(A1027),NA(),'Daily Series'!Q1031)</f>
        <v>174</v>
      </c>
      <c r="L1027" s="190">
        <f>IF(ISERROR(A1027),NA(),'Daily Series'!R1031)</f>
        <v>119</v>
      </c>
      <c r="M1027" s="193">
        <f t="shared" si="63"/>
        <v>987.85714285714289</v>
      </c>
      <c r="N1027" s="193">
        <f t="shared" si="65"/>
        <v>377.57142857142856</v>
      </c>
      <c r="O1027" s="193">
        <f t="shared" si="64"/>
        <v>320</v>
      </c>
    </row>
    <row r="1028" spans="1:15" x14ac:dyDescent="0.2">
      <c r="A1028" s="189">
        <f>IF('Daily Series'!B1032=0,NA(),'Daily Series'!B1032)</f>
        <v>45313</v>
      </c>
      <c r="B1028" s="190">
        <f>IF(ISERROR(A1028),NA(),'Daily Series'!E1032)</f>
        <v>13358</v>
      </c>
      <c r="C1028" s="193">
        <f t="shared" si="62"/>
        <v>13902.857142857143</v>
      </c>
      <c r="E1028" s="189" t="e">
        <f>IF('Weekly Series'!B1028=0,NA(),'Weekly Series'!B1028)</f>
        <v>#N/A</v>
      </c>
      <c r="F1028" s="193" t="e">
        <f>IF(ISERROR($E1028),NA(),'Weekly Series'!C1028)</f>
        <v>#N/A</v>
      </c>
      <c r="G1028" s="193" t="e">
        <f>IF(ISERROR($E1028),NA(),'Weekly Series'!D1028)</f>
        <v>#N/A</v>
      </c>
      <c r="H1028" s="193" t="e">
        <f>IF(ISERROR($E1028),NA(),'Weekly Series'!E1028)</f>
        <v>#N/A</v>
      </c>
      <c r="J1028" s="190">
        <f>IF(ISERROR(A1028),NA(),'Daily Series'!P1032)</f>
        <v>830</v>
      </c>
      <c r="K1028" s="190">
        <f>IF(ISERROR(A1028),NA(),'Daily Series'!Q1032)</f>
        <v>309</v>
      </c>
      <c r="L1028" s="190">
        <f>IF(ISERROR(A1028),NA(),'Daily Series'!R1032)</f>
        <v>315</v>
      </c>
      <c r="M1028" s="193">
        <f t="shared" si="63"/>
        <v>984.14285714285711</v>
      </c>
      <c r="N1028" s="193">
        <f t="shared" si="65"/>
        <v>377.42857142857144</v>
      </c>
      <c r="O1028" s="193">
        <f t="shared" si="64"/>
        <v>321.28571428571428</v>
      </c>
    </row>
    <row r="1029" spans="1:15" x14ac:dyDescent="0.2">
      <c r="A1029" s="189">
        <f>IF('Daily Series'!B1033=0,NA(),'Daily Series'!B1033)</f>
        <v>45314</v>
      </c>
      <c r="B1029" s="190">
        <f>IF(ISERROR(A1029),NA(),'Daily Series'!E1033)</f>
        <v>13712</v>
      </c>
      <c r="C1029" s="193">
        <f t="shared" si="62"/>
        <v>13841.285714285714</v>
      </c>
      <c r="E1029" s="189" t="e">
        <f>IF('Weekly Series'!B1029=0,NA(),'Weekly Series'!B1029)</f>
        <v>#N/A</v>
      </c>
      <c r="F1029" s="193" t="e">
        <f>IF(ISERROR($E1029),NA(),'Weekly Series'!C1029)</f>
        <v>#N/A</v>
      </c>
      <c r="G1029" s="193" t="e">
        <f>IF(ISERROR($E1029),NA(),'Weekly Series'!D1029)</f>
        <v>#N/A</v>
      </c>
      <c r="H1029" s="193" t="e">
        <f>IF(ISERROR($E1029),NA(),'Weekly Series'!E1029)</f>
        <v>#N/A</v>
      </c>
      <c r="J1029" s="190">
        <f>IF(ISERROR(A1029),NA(),'Daily Series'!P1033)</f>
        <v>1186</v>
      </c>
      <c r="K1029" s="190">
        <f>IF(ISERROR(A1029),NA(),'Daily Series'!Q1033)</f>
        <v>435</v>
      </c>
      <c r="L1029" s="190">
        <f>IF(ISERROR(A1029),NA(),'Daily Series'!R1033)</f>
        <v>393</v>
      </c>
      <c r="M1029" s="193">
        <f t="shared" si="63"/>
        <v>991.71428571428567</v>
      </c>
      <c r="N1029" s="193">
        <f t="shared" si="65"/>
        <v>377.57142857142856</v>
      </c>
      <c r="O1029" s="193">
        <f t="shared" si="64"/>
        <v>324.28571428571428</v>
      </c>
    </row>
    <row r="1030" spans="1:15" x14ac:dyDescent="0.2">
      <c r="A1030" s="189">
        <f>IF('Daily Series'!B1034=0,NA(),'Daily Series'!B1034)</f>
        <v>45315</v>
      </c>
      <c r="B1030" s="190">
        <f>IF(ISERROR(A1030),NA(),'Daily Series'!E1034)</f>
        <v>13755</v>
      </c>
      <c r="C1030" s="193">
        <f t="shared" ref="C1030:C1066" si="66">AVERAGE(B1024:B1030)</f>
        <v>13751.571428571429</v>
      </c>
      <c r="E1030" s="189" t="e">
        <f>IF('Weekly Series'!B1030=0,NA(),'Weekly Series'!B1030)</f>
        <v>#N/A</v>
      </c>
      <c r="F1030" s="193" t="e">
        <f>IF(ISERROR($E1030),NA(),'Weekly Series'!C1030)</f>
        <v>#N/A</v>
      </c>
      <c r="G1030" s="193" t="e">
        <f>IF(ISERROR($E1030),NA(),'Weekly Series'!D1030)</f>
        <v>#N/A</v>
      </c>
      <c r="H1030" s="193" t="e">
        <f>IF(ISERROR($E1030),NA(),'Weekly Series'!E1030)</f>
        <v>#N/A</v>
      </c>
      <c r="J1030" s="190">
        <f>IF(ISERROR(A1030),NA(),'Daily Series'!P1034)</f>
        <v>1255</v>
      </c>
      <c r="K1030" s="190">
        <f>IF(ISERROR(A1030),NA(),'Daily Series'!Q1034)</f>
        <v>509</v>
      </c>
      <c r="L1030" s="190">
        <f>IF(ISERROR(A1030),NA(),'Daily Series'!R1034)</f>
        <v>440</v>
      </c>
      <c r="M1030" s="193">
        <f t="shared" si="63"/>
        <v>994.57142857142856</v>
      </c>
      <c r="N1030" s="193">
        <f t="shared" si="65"/>
        <v>383.42857142857144</v>
      </c>
      <c r="O1030" s="193">
        <f t="shared" si="64"/>
        <v>328.42857142857144</v>
      </c>
    </row>
    <row r="1031" spans="1:15" x14ac:dyDescent="0.2">
      <c r="A1031" s="189">
        <f>IF('Daily Series'!B1035=0,NA(),'Daily Series'!B1035)</f>
        <v>45316</v>
      </c>
      <c r="B1031" s="190">
        <f>IF(ISERROR(A1031),NA(),'Daily Series'!E1035)</f>
        <v>13737</v>
      </c>
      <c r="C1031" s="193">
        <f t="shared" si="66"/>
        <v>13702.571428571429</v>
      </c>
      <c r="E1031" s="189" t="e">
        <f>IF('Weekly Series'!B1031=0,NA(),'Weekly Series'!B1031)</f>
        <v>#N/A</v>
      </c>
      <c r="F1031" s="193" t="e">
        <f>IF(ISERROR($E1031),NA(),'Weekly Series'!C1031)</f>
        <v>#N/A</v>
      </c>
      <c r="G1031" s="193" t="e">
        <f>IF(ISERROR($E1031),NA(),'Weekly Series'!D1031)</f>
        <v>#N/A</v>
      </c>
      <c r="H1031" s="193" t="e">
        <f>IF(ISERROR($E1031),NA(),'Weekly Series'!E1031)</f>
        <v>#N/A</v>
      </c>
      <c r="J1031" s="190">
        <f>IF(ISERROR(A1031),NA(),'Daily Series'!P1035)</f>
        <v>1251</v>
      </c>
      <c r="K1031" s="190">
        <f>IF(ISERROR(A1031),NA(),'Daily Series'!Q1035)</f>
        <v>501</v>
      </c>
      <c r="L1031" s="190">
        <f>IF(ISERROR(A1031),NA(),'Daily Series'!R1035)</f>
        <v>446</v>
      </c>
      <c r="M1031" s="193">
        <f t="shared" si="63"/>
        <v>999.42857142857144</v>
      </c>
      <c r="N1031" s="193">
        <f t="shared" si="65"/>
        <v>386.28571428571428</v>
      </c>
      <c r="O1031" s="193">
        <f t="shared" si="64"/>
        <v>334.57142857142856</v>
      </c>
    </row>
    <row r="1032" spans="1:15" x14ac:dyDescent="0.2">
      <c r="A1032" s="189">
        <f>IF('Daily Series'!B1036=0,NA(),'Daily Series'!B1036)</f>
        <v>45317</v>
      </c>
      <c r="B1032" s="190">
        <f>IF(ISERROR(A1032),NA(),'Daily Series'!E1036)</f>
        <v>13699</v>
      </c>
      <c r="C1032" s="193">
        <f t="shared" si="66"/>
        <v>13690.714285714286</v>
      </c>
      <c r="E1032" s="189" t="e">
        <f>IF('Weekly Series'!B1032=0,NA(),'Weekly Series'!B1032)</f>
        <v>#N/A</v>
      </c>
      <c r="F1032" s="193" t="e">
        <f>IF(ISERROR($E1032),NA(),'Weekly Series'!C1032)</f>
        <v>#N/A</v>
      </c>
      <c r="G1032" s="193" t="e">
        <f>IF(ISERROR($E1032),NA(),'Weekly Series'!D1032)</f>
        <v>#N/A</v>
      </c>
      <c r="H1032" s="193" t="e">
        <f>IF(ISERROR($E1032),NA(),'Weekly Series'!E1032)</f>
        <v>#N/A</v>
      </c>
      <c r="J1032" s="190">
        <f>IF(ISERROR(A1032),NA(),'Daily Series'!P1036)</f>
        <v>1334</v>
      </c>
      <c r="K1032" s="190">
        <f>IF(ISERROR(A1032),NA(),'Daily Series'!Q1036)</f>
        <v>444</v>
      </c>
      <c r="L1032" s="190">
        <f>IF(ISERROR(A1032),NA(),'Daily Series'!R1036)</f>
        <v>359</v>
      </c>
      <c r="M1032" s="193">
        <f t="shared" si="63"/>
        <v>1006.4285714285714</v>
      </c>
      <c r="N1032" s="193">
        <f t="shared" si="65"/>
        <v>383</v>
      </c>
      <c r="O1032" s="193">
        <f t="shared" si="64"/>
        <v>325</v>
      </c>
    </row>
    <row r="1033" spans="1:15" x14ac:dyDescent="0.2">
      <c r="A1033" s="189">
        <f>IF('Daily Series'!B1037=0,NA(),'Daily Series'!B1037)</f>
        <v>45318</v>
      </c>
      <c r="B1033" s="190">
        <f>IF(ISERROR(A1033),NA(),'Daily Series'!E1037)</f>
        <v>13754</v>
      </c>
      <c r="C1033" s="193">
        <f t="shared" si="66"/>
        <v>13694.714285714286</v>
      </c>
      <c r="E1033" s="189" t="e">
        <f>IF('Weekly Series'!B1033=0,NA(),'Weekly Series'!B1033)</f>
        <v>#N/A</v>
      </c>
      <c r="F1033" s="193" t="e">
        <f>IF(ISERROR($E1033),NA(),'Weekly Series'!C1033)</f>
        <v>#N/A</v>
      </c>
      <c r="G1033" s="193" t="e">
        <f>IF(ISERROR($E1033),NA(),'Weekly Series'!D1033)</f>
        <v>#N/A</v>
      </c>
      <c r="H1033" s="193" t="e">
        <f>IF(ISERROR($E1033),NA(),'Weekly Series'!E1033)</f>
        <v>#N/A</v>
      </c>
      <c r="J1033" s="190">
        <f>IF(ISERROR(A1033),NA(),'Daily Series'!P1037)</f>
        <v>782</v>
      </c>
      <c r="K1033" s="190">
        <f>IF(ISERROR(A1033),NA(),'Daily Series'!Q1037)</f>
        <v>274</v>
      </c>
      <c r="L1033" s="190">
        <f>IF(ISERROR(A1033),NA(),'Daily Series'!R1037)</f>
        <v>223</v>
      </c>
      <c r="M1033" s="193">
        <f t="shared" ref="M1033:M1096" si="67">AVERAGE(J1027:J1033)</f>
        <v>1011.1428571428571</v>
      </c>
      <c r="N1033" s="193">
        <f t="shared" si="65"/>
        <v>378</v>
      </c>
      <c r="O1033" s="193">
        <f t="shared" si="64"/>
        <v>327.85714285714283</v>
      </c>
    </row>
    <row r="1034" spans="1:15" x14ac:dyDescent="0.2">
      <c r="A1034" s="189">
        <f>IF('Daily Series'!B1038=0,NA(),'Daily Series'!B1038)</f>
        <v>45319</v>
      </c>
      <c r="B1034" s="190">
        <f>IF(ISERROR(A1034),NA(),'Daily Series'!E1038)</f>
        <v>13998</v>
      </c>
      <c r="C1034" s="193">
        <f t="shared" si="66"/>
        <v>13716.142857142857</v>
      </c>
      <c r="E1034" s="189" t="e">
        <f>IF('Weekly Series'!B1034=0,NA(),'Weekly Series'!B1034)</f>
        <v>#N/A</v>
      </c>
      <c r="F1034" s="193" t="e">
        <f>IF(ISERROR($E1034),NA(),'Weekly Series'!C1034)</f>
        <v>#N/A</v>
      </c>
      <c r="G1034" s="193" t="e">
        <f>IF(ISERROR($E1034),NA(),'Weekly Series'!D1034)</f>
        <v>#N/A</v>
      </c>
      <c r="H1034" s="193" t="e">
        <f>IF(ISERROR($E1034),NA(),'Weekly Series'!E1034)</f>
        <v>#N/A</v>
      </c>
      <c r="J1034" s="190">
        <f>IF(ISERROR(A1034),NA(),'Daily Series'!P1038)</f>
        <v>435</v>
      </c>
      <c r="K1034" s="190">
        <f>IF(ISERROR(A1034),NA(),'Daily Series'!Q1038)</f>
        <v>159</v>
      </c>
      <c r="L1034" s="190">
        <f>IF(ISERROR(A1034),NA(),'Daily Series'!R1038)</f>
        <v>106</v>
      </c>
      <c r="M1034" s="193">
        <f t="shared" si="67"/>
        <v>1010.4285714285714</v>
      </c>
      <c r="N1034" s="193">
        <f t="shared" si="65"/>
        <v>375.85714285714283</v>
      </c>
      <c r="O1034" s="193">
        <f t="shared" ref="O1034:O1097" si="68">AVERAGE(L1028:L1034)</f>
        <v>326</v>
      </c>
    </row>
    <row r="1035" spans="1:15" x14ac:dyDescent="0.2">
      <c r="A1035" s="189">
        <f>IF('Daily Series'!B1039=0,NA(),'Daily Series'!B1039)</f>
        <v>45320</v>
      </c>
      <c r="B1035" s="190">
        <f>IF(ISERROR(A1035),NA(),'Daily Series'!E1039)</f>
        <v>13535</v>
      </c>
      <c r="C1035" s="193">
        <f t="shared" si="66"/>
        <v>13741.428571428571</v>
      </c>
      <c r="E1035" s="189" t="e">
        <f>IF('Weekly Series'!B1035=0,NA(),'Weekly Series'!B1035)</f>
        <v>#N/A</v>
      </c>
      <c r="F1035" s="193" t="e">
        <f>IF(ISERROR($E1035),NA(),'Weekly Series'!C1035)</f>
        <v>#N/A</v>
      </c>
      <c r="G1035" s="193" t="e">
        <f>IF(ISERROR($E1035),NA(),'Weekly Series'!D1035)</f>
        <v>#N/A</v>
      </c>
      <c r="H1035" s="193" t="e">
        <f>IF(ISERROR($E1035),NA(),'Weekly Series'!E1035)</f>
        <v>#N/A</v>
      </c>
      <c r="J1035" s="190">
        <f>IF(ISERROR(A1035),NA(),'Daily Series'!P1039)</f>
        <v>836</v>
      </c>
      <c r="K1035" s="190">
        <f>IF(ISERROR(A1035),NA(),'Daily Series'!Q1039)</f>
        <v>336</v>
      </c>
      <c r="L1035" s="190">
        <f>IF(ISERROR(A1035),NA(),'Daily Series'!R1039)</f>
        <v>321</v>
      </c>
      <c r="M1035" s="193">
        <f t="shared" si="67"/>
        <v>1011.2857142857143</v>
      </c>
      <c r="N1035" s="193">
        <f t="shared" si="65"/>
        <v>379.71428571428572</v>
      </c>
      <c r="O1035" s="193">
        <f t="shared" si="68"/>
        <v>326.85714285714283</v>
      </c>
    </row>
    <row r="1036" spans="1:15" x14ac:dyDescent="0.2">
      <c r="A1036" s="189">
        <f>IF('Daily Series'!B1040=0,NA(),'Daily Series'!B1040)</f>
        <v>45321</v>
      </c>
      <c r="B1036" s="190">
        <f>IF(ISERROR(A1036),NA(),'Daily Series'!E1040)</f>
        <v>13637</v>
      </c>
      <c r="C1036" s="193">
        <f t="shared" si="66"/>
        <v>13730.714285714286</v>
      </c>
      <c r="E1036" s="189" t="e">
        <f>IF('Weekly Series'!B1036=0,NA(),'Weekly Series'!B1036)</f>
        <v>#N/A</v>
      </c>
      <c r="F1036" s="193" t="e">
        <f>IF(ISERROR($E1036),NA(),'Weekly Series'!C1036)</f>
        <v>#N/A</v>
      </c>
      <c r="G1036" s="193" t="e">
        <f>IF(ISERROR($E1036),NA(),'Weekly Series'!D1036)</f>
        <v>#N/A</v>
      </c>
      <c r="H1036" s="193" t="e">
        <f>IF(ISERROR($E1036),NA(),'Weekly Series'!E1036)</f>
        <v>#N/A</v>
      </c>
      <c r="J1036" s="190">
        <f>IF(ISERROR(A1036),NA(),'Daily Series'!P1040)</f>
        <v>1163</v>
      </c>
      <c r="K1036" s="190">
        <f>IF(ISERROR(A1036),NA(),'Daily Series'!Q1040)</f>
        <v>444</v>
      </c>
      <c r="L1036" s="190">
        <f>IF(ISERROR(A1036),NA(),'Daily Series'!R1040)</f>
        <v>411</v>
      </c>
      <c r="M1036" s="193">
        <f t="shared" si="67"/>
        <v>1008</v>
      </c>
      <c r="N1036" s="193">
        <f t="shared" si="65"/>
        <v>381</v>
      </c>
      <c r="O1036" s="193">
        <f t="shared" si="68"/>
        <v>329.42857142857144</v>
      </c>
    </row>
    <row r="1037" spans="1:15" x14ac:dyDescent="0.2">
      <c r="A1037" s="189">
        <f>IF('Daily Series'!B1041=0,NA(),'Daily Series'!B1041)</f>
        <v>45322</v>
      </c>
      <c r="B1037" s="190">
        <f>IF(ISERROR(A1037),NA(),'Daily Series'!E1041)</f>
        <v>13902</v>
      </c>
      <c r="C1037" s="193">
        <f t="shared" si="66"/>
        <v>13751.714285714286</v>
      </c>
      <c r="E1037" s="189" t="e">
        <f>IF('Weekly Series'!B1037=0,NA(),'Weekly Series'!B1037)</f>
        <v>#N/A</v>
      </c>
      <c r="F1037" s="193" t="e">
        <f>IF(ISERROR($E1037),NA(),'Weekly Series'!C1037)</f>
        <v>#N/A</v>
      </c>
      <c r="G1037" s="193" t="e">
        <f>IF(ISERROR($E1037),NA(),'Weekly Series'!D1037)</f>
        <v>#N/A</v>
      </c>
      <c r="H1037" s="193" t="e">
        <f>IF(ISERROR($E1037),NA(),'Weekly Series'!E1037)</f>
        <v>#N/A</v>
      </c>
      <c r="J1037" s="190">
        <f>IF(ISERROR(A1037),NA(),'Daily Series'!P1041)</f>
        <v>1261</v>
      </c>
      <c r="K1037" s="190">
        <f>IF(ISERROR(A1037),NA(),'Daily Series'!Q1041)</f>
        <v>473</v>
      </c>
      <c r="L1037" s="190">
        <f>IF(ISERROR(A1037),NA(),'Daily Series'!R1041)</f>
        <v>389</v>
      </c>
      <c r="M1037" s="193">
        <f t="shared" si="67"/>
        <v>1008.8571428571429</v>
      </c>
      <c r="N1037" s="193">
        <f t="shared" si="65"/>
        <v>375.85714285714283</v>
      </c>
      <c r="O1037" s="193">
        <f t="shared" si="68"/>
        <v>322.14285714285717</v>
      </c>
    </row>
    <row r="1038" spans="1:15" x14ac:dyDescent="0.2">
      <c r="A1038" s="189">
        <f>IF('Daily Series'!B1042=0,NA(),'Daily Series'!B1042)</f>
        <v>45323</v>
      </c>
      <c r="B1038" s="190">
        <f>IF(ISERROR(A1038),NA(),'Daily Series'!E1042)</f>
        <v>13762</v>
      </c>
      <c r="C1038" s="193">
        <f t="shared" si="66"/>
        <v>13755.285714285714</v>
      </c>
      <c r="E1038" s="189" t="e">
        <f>IF('Weekly Series'!B1038=0,NA(),'Weekly Series'!B1038)</f>
        <v>#N/A</v>
      </c>
      <c r="F1038" s="193" t="e">
        <f>IF(ISERROR($E1038),NA(),'Weekly Series'!C1038)</f>
        <v>#N/A</v>
      </c>
      <c r="G1038" s="193" t="e">
        <f>IF(ISERROR($E1038),NA(),'Weekly Series'!D1038)</f>
        <v>#N/A</v>
      </c>
      <c r="H1038" s="193" t="e">
        <f>IF(ISERROR($E1038),NA(),'Weekly Series'!E1038)</f>
        <v>#N/A</v>
      </c>
      <c r="J1038" s="190">
        <f>IF(ISERROR(A1038),NA(),'Daily Series'!P1042)</f>
        <v>1319</v>
      </c>
      <c r="K1038" s="190">
        <f>IF(ISERROR(A1038),NA(),'Daily Series'!Q1042)</f>
        <v>501</v>
      </c>
      <c r="L1038" s="190">
        <f>IF(ISERROR(A1038),NA(),'Daily Series'!R1042)</f>
        <v>582</v>
      </c>
      <c r="M1038" s="193">
        <f t="shared" si="67"/>
        <v>1018.5714285714286</v>
      </c>
      <c r="N1038" s="193">
        <f t="shared" si="65"/>
        <v>375.85714285714283</v>
      </c>
      <c r="O1038" s="193">
        <f t="shared" si="68"/>
        <v>341.57142857142856</v>
      </c>
    </row>
    <row r="1039" spans="1:15" x14ac:dyDescent="0.2">
      <c r="A1039" s="189">
        <f>IF('Daily Series'!B1043=0,NA(),'Daily Series'!B1043)</f>
        <v>45324</v>
      </c>
      <c r="B1039" s="190">
        <f>IF(ISERROR(A1039),NA(),'Daily Series'!E1043)</f>
        <v>13797</v>
      </c>
      <c r="C1039" s="193">
        <f t="shared" si="66"/>
        <v>13769.285714285714</v>
      </c>
      <c r="E1039" s="189" t="e">
        <f>IF('Weekly Series'!B1039=0,NA(),'Weekly Series'!B1039)</f>
        <v>#N/A</v>
      </c>
      <c r="F1039" s="193" t="e">
        <f>IF(ISERROR($E1039),NA(),'Weekly Series'!C1039)</f>
        <v>#N/A</v>
      </c>
      <c r="G1039" s="193" t="e">
        <f>IF(ISERROR($E1039),NA(),'Weekly Series'!D1039)</f>
        <v>#N/A</v>
      </c>
      <c r="H1039" s="193" t="e">
        <f>IF(ISERROR($E1039),NA(),'Weekly Series'!E1039)</f>
        <v>#N/A</v>
      </c>
      <c r="J1039" s="190">
        <f>IF(ISERROR(A1039),NA(),'Daily Series'!P1043)</f>
        <v>1327</v>
      </c>
      <c r="K1039" s="190">
        <f>IF(ISERROR(A1039),NA(),'Daily Series'!Q1043)</f>
        <v>444</v>
      </c>
      <c r="L1039" s="190">
        <f>IF(ISERROR(A1039),NA(),'Daily Series'!R1043)</f>
        <v>543</v>
      </c>
      <c r="M1039" s="193">
        <f t="shared" si="67"/>
        <v>1017.5714285714286</v>
      </c>
      <c r="N1039" s="193">
        <f t="shared" si="65"/>
        <v>375.85714285714283</v>
      </c>
      <c r="O1039" s="193">
        <f t="shared" si="68"/>
        <v>367.85714285714283</v>
      </c>
    </row>
    <row r="1040" spans="1:15" x14ac:dyDescent="0.2">
      <c r="A1040" s="189">
        <f>IF('Daily Series'!B1044=0,NA(),'Daily Series'!B1044)</f>
        <v>45325</v>
      </c>
      <c r="B1040" s="190">
        <f>IF(ISERROR(A1040),NA(),'Daily Series'!E1044)</f>
        <v>13978</v>
      </c>
      <c r="C1040" s="193">
        <f t="shared" si="66"/>
        <v>13801.285714285714</v>
      </c>
      <c r="E1040" s="189" t="e">
        <f>IF('Weekly Series'!B1040=0,NA(),'Weekly Series'!B1040)</f>
        <v>#N/A</v>
      </c>
      <c r="F1040" s="193" t="e">
        <f>IF(ISERROR($E1040),NA(),'Weekly Series'!C1040)</f>
        <v>#N/A</v>
      </c>
      <c r="G1040" s="193" t="e">
        <f>IF(ISERROR($E1040),NA(),'Weekly Series'!D1040)</f>
        <v>#N/A</v>
      </c>
      <c r="H1040" s="193" t="e">
        <f>IF(ISERROR($E1040),NA(),'Weekly Series'!E1040)</f>
        <v>#N/A</v>
      </c>
      <c r="J1040" s="190">
        <f>IF(ISERROR(A1040),NA(),'Daily Series'!P1044)</f>
        <v>747</v>
      </c>
      <c r="K1040" s="190">
        <f>IF(ISERROR(A1040),NA(),'Daily Series'!Q1044)</f>
        <v>264</v>
      </c>
      <c r="L1040" s="190">
        <f>IF(ISERROR(A1040),NA(),'Daily Series'!R1044)</f>
        <v>303</v>
      </c>
      <c r="M1040" s="193">
        <f t="shared" si="67"/>
        <v>1012.5714285714286</v>
      </c>
      <c r="N1040" s="193">
        <f t="shared" si="65"/>
        <v>374.42857142857144</v>
      </c>
      <c r="O1040" s="193">
        <f t="shared" si="68"/>
        <v>379.28571428571428</v>
      </c>
    </row>
    <row r="1041" spans="1:15" x14ac:dyDescent="0.2">
      <c r="A1041" s="189">
        <f>IF('Daily Series'!B1045=0,NA(),'Daily Series'!B1045)</f>
        <v>45326</v>
      </c>
      <c r="B1041" s="190">
        <f>IF(ISERROR(A1041),NA(),'Daily Series'!E1045)</f>
        <v>13806</v>
      </c>
      <c r="C1041" s="193">
        <f t="shared" si="66"/>
        <v>13773.857142857143</v>
      </c>
      <c r="E1041" s="189" t="e">
        <f>IF('Weekly Series'!B1041=0,NA(),'Weekly Series'!B1041)</f>
        <v>#N/A</v>
      </c>
      <c r="F1041" s="193" t="e">
        <f>IF(ISERROR($E1041),NA(),'Weekly Series'!C1041)</f>
        <v>#N/A</v>
      </c>
      <c r="G1041" s="193" t="e">
        <f>IF(ISERROR($E1041),NA(),'Weekly Series'!D1041)</f>
        <v>#N/A</v>
      </c>
      <c r="H1041" s="193" t="e">
        <f>IF(ISERROR($E1041),NA(),'Weekly Series'!E1041)</f>
        <v>#N/A</v>
      </c>
      <c r="J1041" s="190">
        <f>IF(ISERROR(A1041),NA(),'Daily Series'!P1045)</f>
        <v>445</v>
      </c>
      <c r="K1041" s="190">
        <f>IF(ISERROR(A1041),NA(),'Daily Series'!Q1045)</f>
        <v>178</v>
      </c>
      <c r="L1041" s="190">
        <f>IF(ISERROR(A1041),NA(),'Daily Series'!R1045)</f>
        <v>158</v>
      </c>
      <c r="M1041" s="193">
        <f t="shared" si="67"/>
        <v>1014</v>
      </c>
      <c r="N1041" s="193">
        <f t="shared" si="65"/>
        <v>377.14285714285717</v>
      </c>
      <c r="O1041" s="193">
        <f t="shared" si="68"/>
        <v>386.71428571428572</v>
      </c>
    </row>
    <row r="1042" spans="1:15" x14ac:dyDescent="0.2">
      <c r="A1042" s="189">
        <f>IF('Daily Series'!B1046=0,NA(),'Daily Series'!B1046)</f>
        <v>45327</v>
      </c>
      <c r="B1042" s="190">
        <f>IF(ISERROR(A1042),NA(),'Daily Series'!E1046)</f>
        <v>13713</v>
      </c>
      <c r="C1042" s="193">
        <f t="shared" si="66"/>
        <v>13799.285714285714</v>
      </c>
      <c r="E1042" s="189" t="e">
        <f>IF('Weekly Series'!B1042=0,NA(),'Weekly Series'!B1042)</f>
        <v>#N/A</v>
      </c>
      <c r="F1042" s="193" t="e">
        <f>IF(ISERROR($E1042),NA(),'Weekly Series'!C1042)</f>
        <v>#N/A</v>
      </c>
      <c r="G1042" s="193" t="e">
        <f>IF(ISERROR($E1042),NA(),'Weekly Series'!D1042)</f>
        <v>#N/A</v>
      </c>
      <c r="H1042" s="193" t="e">
        <f>IF(ISERROR($E1042),NA(),'Weekly Series'!E1042)</f>
        <v>#N/A</v>
      </c>
      <c r="J1042" s="190">
        <f>IF(ISERROR(A1042),NA(),'Daily Series'!P1046)</f>
        <v>826</v>
      </c>
      <c r="K1042" s="190">
        <f>IF(ISERROR(A1042),NA(),'Daily Series'!Q1046)</f>
        <v>344</v>
      </c>
      <c r="L1042" s="190">
        <f>IF(ISERROR(A1042),NA(),'Daily Series'!R1046)</f>
        <v>304</v>
      </c>
      <c r="M1042" s="193">
        <f t="shared" si="67"/>
        <v>1012.5714285714286</v>
      </c>
      <c r="N1042" s="193">
        <f t="shared" si="65"/>
        <v>378.28571428571428</v>
      </c>
      <c r="O1042" s="193">
        <f t="shared" si="68"/>
        <v>384.28571428571428</v>
      </c>
    </row>
    <row r="1043" spans="1:15" x14ac:dyDescent="0.2">
      <c r="A1043" s="189">
        <f>IF('Daily Series'!B1047=0,NA(),'Daily Series'!B1047)</f>
        <v>45328</v>
      </c>
      <c r="B1043" s="190">
        <f>IF(ISERROR(A1043),NA(),'Daily Series'!E1047)</f>
        <v>13868</v>
      </c>
      <c r="C1043" s="193">
        <f t="shared" si="66"/>
        <v>13832.285714285714</v>
      </c>
      <c r="E1043" s="189" t="e">
        <f>IF('Weekly Series'!B1043=0,NA(),'Weekly Series'!B1043)</f>
        <v>#N/A</v>
      </c>
      <c r="F1043" s="193" t="e">
        <f>IF(ISERROR($E1043),NA(),'Weekly Series'!C1043)</f>
        <v>#N/A</v>
      </c>
      <c r="G1043" s="193" t="e">
        <f>IF(ISERROR($E1043),NA(),'Weekly Series'!D1043)</f>
        <v>#N/A</v>
      </c>
      <c r="H1043" s="193" t="e">
        <f>IF(ISERROR($E1043),NA(),'Weekly Series'!E1043)</f>
        <v>#N/A</v>
      </c>
      <c r="J1043" s="190">
        <f>IF(ISERROR(A1043),NA(),'Daily Series'!P1047)</f>
        <v>1192</v>
      </c>
      <c r="K1043" s="190">
        <f>IF(ISERROR(A1043),NA(),'Daily Series'!Q1047)</f>
        <v>444</v>
      </c>
      <c r="L1043" s="190">
        <f>IF(ISERROR(A1043),NA(),'Daily Series'!R1047)</f>
        <v>423</v>
      </c>
      <c r="M1043" s="193">
        <f t="shared" si="67"/>
        <v>1016.7142857142857</v>
      </c>
      <c r="N1043" s="193">
        <f t="shared" si="65"/>
        <v>378.28571428571428</v>
      </c>
      <c r="O1043" s="193">
        <f t="shared" si="68"/>
        <v>386</v>
      </c>
    </row>
    <row r="1044" spans="1:15" x14ac:dyDescent="0.2">
      <c r="A1044" s="189">
        <f>IF('Daily Series'!B1048=0,NA(),'Daily Series'!B1048)</f>
        <v>45329</v>
      </c>
      <c r="B1044" s="190">
        <f>IF(ISERROR(A1044),NA(),'Daily Series'!E1048)</f>
        <v>13818</v>
      </c>
      <c r="C1044" s="193">
        <f t="shared" si="66"/>
        <v>13820.285714285714</v>
      </c>
      <c r="E1044" s="189" t="e">
        <f>IF('Weekly Series'!B1044=0,NA(),'Weekly Series'!B1044)</f>
        <v>#N/A</v>
      </c>
      <c r="F1044" s="193" t="e">
        <f>IF(ISERROR($E1044),NA(),'Weekly Series'!C1044)</f>
        <v>#N/A</v>
      </c>
      <c r="G1044" s="193" t="e">
        <f>IF(ISERROR($E1044),NA(),'Weekly Series'!D1044)</f>
        <v>#N/A</v>
      </c>
      <c r="H1044" s="193" t="e">
        <f>IF(ISERROR($E1044),NA(),'Weekly Series'!E1044)</f>
        <v>#N/A</v>
      </c>
      <c r="J1044" s="190">
        <f>IF(ISERROR(A1044),NA(),'Daily Series'!P1048)</f>
        <v>1181</v>
      </c>
      <c r="K1044" s="190">
        <f>IF(ISERROR(A1044),NA(),'Daily Series'!Q1048)</f>
        <v>490</v>
      </c>
      <c r="L1044" s="190">
        <f>IF(ISERROR(A1044),NA(),'Daily Series'!R1048)</f>
        <v>413</v>
      </c>
      <c r="M1044" s="193">
        <f t="shared" si="67"/>
        <v>1005.2857142857143</v>
      </c>
      <c r="N1044" s="193">
        <f t="shared" si="65"/>
        <v>380.71428571428572</v>
      </c>
      <c r="O1044" s="193">
        <f t="shared" si="68"/>
        <v>389.42857142857144</v>
      </c>
    </row>
    <row r="1045" spans="1:15" x14ac:dyDescent="0.2">
      <c r="A1045" s="189">
        <f>IF('Daily Series'!B1049=0,NA(),'Daily Series'!B1049)</f>
        <v>45330</v>
      </c>
      <c r="B1045" s="190">
        <f>IF(ISERROR(A1045),NA(),'Daily Series'!E1049)</f>
        <v>14530</v>
      </c>
      <c r="C1045" s="193">
        <f t="shared" si="66"/>
        <v>13930</v>
      </c>
      <c r="E1045" s="189" t="e">
        <f>IF('Weekly Series'!B1045=0,NA(),'Weekly Series'!B1045)</f>
        <v>#N/A</v>
      </c>
      <c r="F1045" s="193" t="e">
        <f>IF(ISERROR($E1045),NA(),'Weekly Series'!C1045)</f>
        <v>#N/A</v>
      </c>
      <c r="G1045" s="193" t="e">
        <f>IF(ISERROR($E1045),NA(),'Weekly Series'!D1045)</f>
        <v>#N/A</v>
      </c>
      <c r="H1045" s="193" t="e">
        <f>IF(ISERROR($E1045),NA(),'Weekly Series'!E1045)</f>
        <v>#N/A</v>
      </c>
      <c r="J1045" s="190">
        <f>IF(ISERROR(A1045),NA(),'Daily Series'!P1049)</f>
        <v>1168</v>
      </c>
      <c r="K1045" s="190">
        <f>IF(ISERROR(A1045),NA(),'Daily Series'!Q1049)</f>
        <v>501</v>
      </c>
      <c r="L1045" s="190">
        <f>IF(ISERROR(A1045),NA(),'Daily Series'!R1049)</f>
        <v>438</v>
      </c>
      <c r="M1045" s="193">
        <f t="shared" si="67"/>
        <v>983.71428571428567</v>
      </c>
      <c r="N1045" s="193">
        <f t="shared" si="65"/>
        <v>380.71428571428572</v>
      </c>
      <c r="O1045" s="193">
        <f t="shared" si="68"/>
        <v>368.85714285714283</v>
      </c>
    </row>
    <row r="1046" spans="1:15" x14ac:dyDescent="0.2">
      <c r="A1046" s="189">
        <f>IF('Daily Series'!B1050=0,NA(),'Daily Series'!B1050)</f>
        <v>45331</v>
      </c>
      <c r="B1046" s="190">
        <f>IF(ISERROR(A1046),NA(),'Daily Series'!E1050)</f>
        <v>13870</v>
      </c>
      <c r="C1046" s="193">
        <f t="shared" si="66"/>
        <v>13940.428571428571</v>
      </c>
      <c r="E1046" s="189" t="e">
        <f>IF('Weekly Series'!B1046=0,NA(),'Weekly Series'!B1046)</f>
        <v>#N/A</v>
      </c>
      <c r="F1046" s="193" t="e">
        <f>IF(ISERROR($E1046),NA(),'Weekly Series'!C1046)</f>
        <v>#N/A</v>
      </c>
      <c r="G1046" s="193" t="e">
        <f>IF(ISERROR($E1046),NA(),'Weekly Series'!D1046)</f>
        <v>#N/A</v>
      </c>
      <c r="H1046" s="193" t="e">
        <f>IF(ISERROR($E1046),NA(),'Weekly Series'!E1046)</f>
        <v>#N/A</v>
      </c>
      <c r="J1046" s="190">
        <f>IF(ISERROR(A1046),NA(),'Daily Series'!P1050)</f>
        <v>1241</v>
      </c>
      <c r="K1046" s="190">
        <f>IF(ISERROR(A1046),NA(),'Daily Series'!Q1050)</f>
        <v>474</v>
      </c>
      <c r="L1046" s="190">
        <f>IF(ISERROR(A1046),NA(),'Daily Series'!R1050)</f>
        <v>446</v>
      </c>
      <c r="M1046" s="193">
        <f t="shared" si="67"/>
        <v>971.42857142857144</v>
      </c>
      <c r="N1046" s="193">
        <f t="shared" si="65"/>
        <v>385</v>
      </c>
      <c r="O1046" s="193">
        <f t="shared" si="68"/>
        <v>355</v>
      </c>
    </row>
    <row r="1047" spans="1:15" x14ac:dyDescent="0.2">
      <c r="A1047" s="189">
        <f>IF('Daily Series'!B1051=0,NA(),'Daily Series'!B1051)</f>
        <v>45332</v>
      </c>
      <c r="B1047" s="190">
        <f>IF(ISERROR(A1047),NA(),'Daily Series'!E1051)</f>
        <v>13567</v>
      </c>
      <c r="C1047" s="193">
        <f t="shared" si="66"/>
        <v>13881.714285714286</v>
      </c>
      <c r="E1047" s="189" t="e">
        <f>IF('Weekly Series'!B1047=0,NA(),'Weekly Series'!B1047)</f>
        <v>#N/A</v>
      </c>
      <c r="F1047" s="193" t="e">
        <f>IF(ISERROR($E1047),NA(),'Weekly Series'!C1047)</f>
        <v>#N/A</v>
      </c>
      <c r="G1047" s="193" t="e">
        <f>IF(ISERROR($E1047),NA(),'Weekly Series'!D1047)</f>
        <v>#N/A</v>
      </c>
      <c r="H1047" s="193" t="e">
        <f>IF(ISERROR($E1047),NA(),'Weekly Series'!E1047)</f>
        <v>#N/A</v>
      </c>
      <c r="J1047" s="190">
        <f>IF(ISERROR(A1047),NA(),'Daily Series'!P1051)</f>
        <v>765</v>
      </c>
      <c r="K1047" s="190">
        <f>IF(ISERROR(A1047),NA(),'Daily Series'!Q1051)</f>
        <v>284</v>
      </c>
      <c r="L1047" s="190">
        <f>IF(ISERROR(A1047),NA(),'Daily Series'!R1051)</f>
        <v>214</v>
      </c>
      <c r="M1047" s="193">
        <f t="shared" si="67"/>
        <v>974</v>
      </c>
      <c r="N1047" s="193">
        <f t="shared" si="65"/>
        <v>387.85714285714283</v>
      </c>
      <c r="O1047" s="193">
        <f t="shared" si="68"/>
        <v>342.28571428571428</v>
      </c>
    </row>
    <row r="1048" spans="1:15" x14ac:dyDescent="0.2">
      <c r="A1048" s="189">
        <f>IF('Daily Series'!B1052=0,NA(),'Daily Series'!B1052)</f>
        <v>45333</v>
      </c>
      <c r="B1048" s="190">
        <f>IF(ISERROR(A1048),NA(),'Daily Series'!E1052)</f>
        <v>13444</v>
      </c>
      <c r="C1048" s="193">
        <f t="shared" si="66"/>
        <v>13830</v>
      </c>
      <c r="E1048" s="189" t="e">
        <f>IF('Weekly Series'!B1048=0,NA(),'Weekly Series'!B1048)</f>
        <v>#N/A</v>
      </c>
      <c r="F1048" s="193" t="e">
        <f>IF(ISERROR($E1048),NA(),'Weekly Series'!C1048)</f>
        <v>#N/A</v>
      </c>
      <c r="G1048" s="193" t="e">
        <f>IF(ISERROR($E1048),NA(),'Weekly Series'!D1048)</f>
        <v>#N/A</v>
      </c>
      <c r="H1048" s="193" t="e">
        <f>IF(ISERROR($E1048),NA(),'Weekly Series'!E1048)</f>
        <v>#N/A</v>
      </c>
      <c r="J1048" s="190">
        <f>IF(ISERROR(A1048),NA(),'Daily Series'!P1052)</f>
        <v>410</v>
      </c>
      <c r="K1048" s="190">
        <f>IF(ISERROR(A1048),NA(),'Daily Series'!Q1052)</f>
        <v>170</v>
      </c>
      <c r="L1048" s="190">
        <f>IF(ISERROR(A1048),NA(),'Daily Series'!R1052)</f>
        <v>86</v>
      </c>
      <c r="M1048" s="193">
        <f t="shared" si="67"/>
        <v>969</v>
      </c>
      <c r="N1048" s="193">
        <f t="shared" si="65"/>
        <v>386.71428571428572</v>
      </c>
      <c r="O1048" s="193">
        <f t="shared" si="68"/>
        <v>332</v>
      </c>
    </row>
    <row r="1049" spans="1:15" x14ac:dyDescent="0.2">
      <c r="A1049" s="189">
        <f>IF('Daily Series'!B1053=0,NA(),'Daily Series'!B1053)</f>
        <v>45334</v>
      </c>
      <c r="B1049" s="190">
        <f>IF(ISERROR(A1049),NA(),'Daily Series'!E1053)</f>
        <v>13579</v>
      </c>
      <c r="C1049" s="193">
        <f t="shared" si="66"/>
        <v>13810.857142857143</v>
      </c>
      <c r="E1049" s="189" t="e">
        <f>IF('Weekly Series'!B1049=0,NA(),'Weekly Series'!B1049)</f>
        <v>#N/A</v>
      </c>
      <c r="F1049" s="193" t="e">
        <f>IF(ISERROR($E1049),NA(),'Weekly Series'!C1049)</f>
        <v>#N/A</v>
      </c>
      <c r="G1049" s="193" t="e">
        <f>IF(ISERROR($E1049),NA(),'Weekly Series'!D1049)</f>
        <v>#N/A</v>
      </c>
      <c r="H1049" s="193" t="e">
        <f>IF(ISERROR($E1049),NA(),'Weekly Series'!E1049)</f>
        <v>#N/A</v>
      </c>
      <c r="J1049" s="190">
        <f>IF(ISERROR(A1049),NA(),'Daily Series'!P1053)</f>
        <v>828</v>
      </c>
      <c r="K1049" s="190">
        <f>IF(ISERROR(A1049),NA(),'Daily Series'!Q1053)</f>
        <v>297</v>
      </c>
      <c r="L1049" s="190">
        <f>IF(ISERROR(A1049),NA(),'Daily Series'!R1053)</f>
        <v>266</v>
      </c>
      <c r="M1049" s="193">
        <f t="shared" si="67"/>
        <v>969.28571428571433</v>
      </c>
      <c r="N1049" s="193">
        <f t="shared" ref="N1049:N1112" si="69">AVERAGE(K1043:K1049)</f>
        <v>380</v>
      </c>
      <c r="O1049" s="193">
        <f t="shared" si="68"/>
        <v>326.57142857142856</v>
      </c>
    </row>
    <row r="1050" spans="1:15" x14ac:dyDescent="0.2">
      <c r="A1050" s="189">
        <f>IF('Daily Series'!B1054=0,NA(),'Daily Series'!B1054)</f>
        <v>45335</v>
      </c>
      <c r="B1050" s="190">
        <f>IF(ISERROR(A1050),NA(),'Daily Series'!E1054)</f>
        <v>13744</v>
      </c>
      <c r="C1050" s="193">
        <f t="shared" si="66"/>
        <v>13793.142857142857</v>
      </c>
      <c r="E1050" s="189" t="e">
        <f>IF('Weekly Series'!B1050=0,NA(),'Weekly Series'!B1050)</f>
        <v>#N/A</v>
      </c>
      <c r="F1050" s="193" t="e">
        <f>IF(ISERROR($E1050),NA(),'Weekly Series'!C1050)</f>
        <v>#N/A</v>
      </c>
      <c r="G1050" s="193" t="e">
        <f>IF(ISERROR($E1050),NA(),'Weekly Series'!D1050)</f>
        <v>#N/A</v>
      </c>
      <c r="H1050" s="193" t="e">
        <f>IF(ISERROR($E1050),NA(),'Weekly Series'!E1050)</f>
        <v>#N/A</v>
      </c>
      <c r="J1050" s="190">
        <f>IF(ISERROR(A1050),NA(),'Daily Series'!P1054)</f>
        <v>1094</v>
      </c>
      <c r="K1050" s="190">
        <f>IF(ISERROR(A1050),NA(),'Daily Series'!Q1054)</f>
        <v>443</v>
      </c>
      <c r="L1050" s="190">
        <f>IF(ISERROR(A1050),NA(),'Daily Series'!R1054)</f>
        <v>406</v>
      </c>
      <c r="M1050" s="193">
        <f t="shared" si="67"/>
        <v>955.28571428571433</v>
      </c>
      <c r="N1050" s="193">
        <f t="shared" si="69"/>
        <v>379.85714285714283</v>
      </c>
      <c r="O1050" s="193">
        <f t="shared" si="68"/>
        <v>324.14285714285717</v>
      </c>
    </row>
    <row r="1051" spans="1:15" x14ac:dyDescent="0.2">
      <c r="A1051" s="189">
        <f>IF('Daily Series'!B1055=0,NA(),'Daily Series'!B1055)</f>
        <v>45336</v>
      </c>
      <c r="B1051" s="190">
        <f>IF(ISERROR(A1051),NA(),'Daily Series'!E1055)</f>
        <v>13825</v>
      </c>
      <c r="C1051" s="193">
        <f t="shared" si="66"/>
        <v>13794.142857142857</v>
      </c>
      <c r="E1051" s="189" t="e">
        <f>IF('Weekly Series'!B1051=0,NA(),'Weekly Series'!B1051)</f>
        <v>#N/A</v>
      </c>
      <c r="F1051" s="193" t="e">
        <f>IF(ISERROR($E1051),NA(),'Weekly Series'!C1051)</f>
        <v>#N/A</v>
      </c>
      <c r="G1051" s="193" t="e">
        <f>IF(ISERROR($E1051),NA(),'Weekly Series'!D1051)</f>
        <v>#N/A</v>
      </c>
      <c r="H1051" s="193" t="e">
        <f>IF(ISERROR($E1051),NA(),'Weekly Series'!E1051)</f>
        <v>#N/A</v>
      </c>
      <c r="J1051" s="190">
        <f>IF(ISERROR(A1051),NA(),'Daily Series'!P1055)</f>
        <v>1185</v>
      </c>
      <c r="K1051" s="190">
        <f>IF(ISERROR(A1051),NA(),'Daily Series'!Q1055)</f>
        <v>458</v>
      </c>
      <c r="L1051" s="190">
        <f>IF(ISERROR(A1051),NA(),'Daily Series'!R1055)</f>
        <v>407</v>
      </c>
      <c r="M1051" s="193">
        <f t="shared" si="67"/>
        <v>955.85714285714289</v>
      </c>
      <c r="N1051" s="193">
        <f t="shared" si="69"/>
        <v>375.28571428571428</v>
      </c>
      <c r="O1051" s="193">
        <f t="shared" si="68"/>
        <v>323.28571428571428</v>
      </c>
    </row>
    <row r="1052" spans="1:15" x14ac:dyDescent="0.2">
      <c r="A1052" s="189">
        <f>IF('Daily Series'!B1056=0,NA(),'Daily Series'!B1056)</f>
        <v>45337</v>
      </c>
      <c r="B1052" s="190">
        <f>IF(ISERROR(A1052),NA(),'Daily Series'!E1056)</f>
        <v>13941</v>
      </c>
      <c r="C1052" s="193">
        <f t="shared" si="66"/>
        <v>13710</v>
      </c>
      <c r="E1052" s="189" t="e">
        <f>IF('Weekly Series'!B1052=0,NA(),'Weekly Series'!B1052)</f>
        <v>#N/A</v>
      </c>
      <c r="F1052" s="193" t="e">
        <f>IF(ISERROR($E1052),NA(),'Weekly Series'!C1052)</f>
        <v>#N/A</v>
      </c>
      <c r="G1052" s="193" t="e">
        <f>IF(ISERROR($E1052),NA(),'Weekly Series'!D1052)</f>
        <v>#N/A</v>
      </c>
      <c r="H1052" s="193" t="e">
        <f>IF(ISERROR($E1052),NA(),'Weekly Series'!E1052)</f>
        <v>#N/A</v>
      </c>
      <c r="J1052" s="190">
        <f>IF(ISERROR(A1052),NA(),'Daily Series'!P1056)</f>
        <v>1130</v>
      </c>
      <c r="K1052" s="190">
        <f>IF(ISERROR(A1052),NA(),'Daily Series'!Q1056)</f>
        <v>456</v>
      </c>
      <c r="L1052" s="190">
        <f>IF(ISERROR(A1052),NA(),'Daily Series'!R1056)</f>
        <v>408</v>
      </c>
      <c r="M1052" s="193">
        <f t="shared" si="67"/>
        <v>950.42857142857144</v>
      </c>
      <c r="N1052" s="193">
        <f t="shared" si="69"/>
        <v>368.85714285714283</v>
      </c>
      <c r="O1052" s="193">
        <f t="shared" si="68"/>
        <v>319</v>
      </c>
    </row>
    <row r="1053" spans="1:15" x14ac:dyDescent="0.2">
      <c r="A1053" s="189">
        <f>IF('Daily Series'!B1057=0,NA(),'Daily Series'!B1057)</f>
        <v>45338</v>
      </c>
      <c r="B1053" s="190">
        <f>IF(ISERROR(A1053),NA(),'Daily Series'!E1057)</f>
        <v>13598</v>
      </c>
      <c r="C1053" s="193">
        <f t="shared" si="66"/>
        <v>13671.142857142857</v>
      </c>
      <c r="E1053" s="189" t="e">
        <f>IF('Weekly Series'!B1053=0,NA(),'Weekly Series'!B1053)</f>
        <v>#N/A</v>
      </c>
      <c r="F1053" s="193" t="e">
        <f>IF(ISERROR($E1053),NA(),'Weekly Series'!C1053)</f>
        <v>#N/A</v>
      </c>
      <c r="G1053" s="193" t="e">
        <f>IF(ISERROR($E1053),NA(),'Weekly Series'!D1053)</f>
        <v>#N/A</v>
      </c>
      <c r="H1053" s="193" t="e">
        <f>IF(ISERROR($E1053),NA(),'Weekly Series'!E1053)</f>
        <v>#N/A</v>
      </c>
      <c r="J1053" s="190">
        <f>IF(ISERROR(A1053),NA(),'Daily Series'!P1057)</f>
        <v>1312</v>
      </c>
      <c r="K1053" s="190">
        <f>IF(ISERROR(A1053),NA(),'Daily Series'!Q1057)</f>
        <v>492</v>
      </c>
      <c r="L1053" s="190">
        <f>IF(ISERROR(A1053),NA(),'Daily Series'!R1057)</f>
        <v>387</v>
      </c>
      <c r="M1053" s="193">
        <f t="shared" si="67"/>
        <v>960.57142857142856</v>
      </c>
      <c r="N1053" s="193">
        <f t="shared" si="69"/>
        <v>371.42857142857144</v>
      </c>
      <c r="O1053" s="193">
        <f t="shared" si="68"/>
        <v>310.57142857142856</v>
      </c>
    </row>
    <row r="1054" spans="1:15" x14ac:dyDescent="0.2">
      <c r="A1054" s="189">
        <f>IF('Daily Series'!B1058=0,NA(),'Daily Series'!B1058)</f>
        <v>45339</v>
      </c>
      <c r="B1054" s="190">
        <f>IF(ISERROR(A1054),NA(),'Daily Series'!E1058)</f>
        <v>13672</v>
      </c>
      <c r="C1054" s="193">
        <f t="shared" si="66"/>
        <v>13686.142857142857</v>
      </c>
      <c r="E1054" s="189" t="e">
        <f>IF('Weekly Series'!B1054=0,NA(),'Weekly Series'!B1054)</f>
        <v>#N/A</v>
      </c>
      <c r="F1054" s="193" t="e">
        <f>IF(ISERROR($E1054),NA(),'Weekly Series'!C1054)</f>
        <v>#N/A</v>
      </c>
      <c r="G1054" s="193" t="e">
        <f>IF(ISERROR($E1054),NA(),'Weekly Series'!D1054)</f>
        <v>#N/A</v>
      </c>
      <c r="H1054" s="193" t="e">
        <f>IF(ISERROR($E1054),NA(),'Weekly Series'!E1054)</f>
        <v>#N/A</v>
      </c>
      <c r="J1054" s="190">
        <f>IF(ISERROR(A1054),NA(),'Daily Series'!P1058)</f>
        <v>715</v>
      </c>
      <c r="K1054" s="190">
        <f>IF(ISERROR(A1054),NA(),'Daily Series'!Q1058)</f>
        <v>274</v>
      </c>
      <c r="L1054" s="190">
        <f>IF(ISERROR(A1054),NA(),'Daily Series'!R1058)</f>
        <v>181</v>
      </c>
      <c r="M1054" s="193">
        <f t="shared" si="67"/>
        <v>953.42857142857144</v>
      </c>
      <c r="N1054" s="193">
        <f t="shared" si="69"/>
        <v>370</v>
      </c>
      <c r="O1054" s="193">
        <f t="shared" si="68"/>
        <v>305.85714285714283</v>
      </c>
    </row>
    <row r="1055" spans="1:15" x14ac:dyDescent="0.2">
      <c r="A1055" s="189">
        <f>IF('Daily Series'!B1059=0,NA(),'Daily Series'!B1059)</f>
        <v>45340</v>
      </c>
      <c r="B1055" s="190">
        <f>IF(ISERROR(A1055),NA(),'Daily Series'!E1059)</f>
        <v>13621</v>
      </c>
      <c r="C1055" s="193">
        <f t="shared" si="66"/>
        <v>13711.428571428571</v>
      </c>
      <c r="E1055" s="189" t="e">
        <f>IF('Weekly Series'!B1055=0,NA(),'Weekly Series'!B1055)</f>
        <v>#N/A</v>
      </c>
      <c r="F1055" s="193" t="e">
        <f>IF(ISERROR($E1055),NA(),'Weekly Series'!C1055)</f>
        <v>#N/A</v>
      </c>
      <c r="G1055" s="193" t="e">
        <f>IF(ISERROR($E1055),NA(),'Weekly Series'!D1055)</f>
        <v>#N/A</v>
      </c>
      <c r="H1055" s="193" t="e">
        <f>IF(ISERROR($E1055),NA(),'Weekly Series'!E1055)</f>
        <v>#N/A</v>
      </c>
      <c r="J1055" s="190">
        <f>IF(ISERROR(A1055),NA(),'Daily Series'!P1059)</f>
        <v>396</v>
      </c>
      <c r="K1055" s="190">
        <f>IF(ISERROR(A1055),NA(),'Daily Series'!Q1059)</f>
        <v>163</v>
      </c>
      <c r="L1055" s="190">
        <f>IF(ISERROR(A1055),NA(),'Daily Series'!R1059)</f>
        <v>117</v>
      </c>
      <c r="M1055" s="193">
        <f t="shared" si="67"/>
        <v>951.42857142857144</v>
      </c>
      <c r="N1055" s="193">
        <f t="shared" si="69"/>
        <v>369</v>
      </c>
      <c r="O1055" s="193">
        <f t="shared" si="68"/>
        <v>310.28571428571428</v>
      </c>
    </row>
    <row r="1056" spans="1:15" x14ac:dyDescent="0.2">
      <c r="A1056" s="189">
        <f>IF('Daily Series'!B1060=0,NA(),'Daily Series'!B1060)</f>
        <v>45341</v>
      </c>
      <c r="B1056" s="190">
        <f>IF(ISERROR(A1056),NA(),'Daily Series'!E1060)</f>
        <v>13604</v>
      </c>
      <c r="C1056" s="193">
        <f t="shared" si="66"/>
        <v>13715</v>
      </c>
      <c r="E1056" s="189" t="e">
        <f>IF('Weekly Series'!B1056=0,NA(),'Weekly Series'!B1056)</f>
        <v>#N/A</v>
      </c>
      <c r="F1056" s="193" t="e">
        <f>IF(ISERROR($E1056),NA(),'Weekly Series'!C1056)</f>
        <v>#N/A</v>
      </c>
      <c r="G1056" s="193" t="e">
        <f>IF(ISERROR($E1056),NA(),'Weekly Series'!D1056)</f>
        <v>#N/A</v>
      </c>
      <c r="H1056" s="193" t="e">
        <f>IF(ISERROR($E1056),NA(),'Weekly Series'!E1056)</f>
        <v>#N/A</v>
      </c>
      <c r="J1056" s="190">
        <f>IF(ISERROR(A1056),NA(),'Daily Series'!P1060)</f>
        <v>791</v>
      </c>
      <c r="K1056" s="190">
        <f>IF(ISERROR(A1056),NA(),'Daily Series'!Q1060)</f>
        <v>322</v>
      </c>
      <c r="L1056" s="190">
        <f>IF(ISERROR(A1056),NA(),'Daily Series'!R1060)</f>
        <v>284</v>
      </c>
      <c r="M1056" s="193">
        <f t="shared" si="67"/>
        <v>946.14285714285711</v>
      </c>
      <c r="N1056" s="193">
        <f t="shared" si="69"/>
        <v>372.57142857142856</v>
      </c>
      <c r="O1056" s="193">
        <f t="shared" si="68"/>
        <v>312.85714285714283</v>
      </c>
    </row>
    <row r="1057" spans="1:15" x14ac:dyDescent="0.2">
      <c r="A1057" s="189">
        <f>IF('Daily Series'!B1061=0,NA(),'Daily Series'!B1061)</f>
        <v>45342</v>
      </c>
      <c r="B1057" s="190">
        <f>IF(ISERROR(A1057),NA(),'Daily Series'!E1061)</f>
        <v>13328</v>
      </c>
      <c r="C1057" s="193">
        <f t="shared" si="66"/>
        <v>13655.571428571429</v>
      </c>
      <c r="E1057" s="189" t="e">
        <f>IF('Weekly Series'!B1057=0,NA(),'Weekly Series'!B1057)</f>
        <v>#N/A</v>
      </c>
      <c r="F1057" s="193" t="e">
        <f>IF(ISERROR($E1057),NA(),'Weekly Series'!C1057)</f>
        <v>#N/A</v>
      </c>
      <c r="G1057" s="193" t="e">
        <f>IF(ISERROR($E1057),NA(),'Weekly Series'!D1057)</f>
        <v>#N/A</v>
      </c>
      <c r="H1057" s="193" t="e">
        <f>IF(ISERROR($E1057),NA(),'Weekly Series'!E1057)</f>
        <v>#N/A</v>
      </c>
      <c r="J1057" s="190">
        <f>IF(ISERROR(A1057),NA(),'Daily Series'!P1061)</f>
        <v>1243</v>
      </c>
      <c r="K1057" s="190">
        <f>IF(ISERROR(A1057),NA(),'Daily Series'!Q1061)</f>
        <v>398</v>
      </c>
      <c r="L1057" s="190">
        <f>IF(ISERROR(A1057),NA(),'Daily Series'!R1061)</f>
        <v>398</v>
      </c>
      <c r="M1057" s="193">
        <f t="shared" si="67"/>
        <v>967.42857142857144</v>
      </c>
      <c r="N1057" s="193">
        <f t="shared" si="69"/>
        <v>366.14285714285717</v>
      </c>
      <c r="O1057" s="193">
        <f t="shared" si="68"/>
        <v>311.71428571428572</v>
      </c>
    </row>
    <row r="1058" spans="1:15" x14ac:dyDescent="0.2">
      <c r="A1058" s="189">
        <f>IF('Daily Series'!B1062=0,NA(),'Daily Series'!B1062)</f>
        <v>45343</v>
      </c>
      <c r="B1058" s="190">
        <f>IF(ISERROR(A1058),NA(),'Daily Series'!E1062)</f>
        <v>13411</v>
      </c>
      <c r="C1058" s="193">
        <f t="shared" si="66"/>
        <v>13596.428571428571</v>
      </c>
      <c r="E1058" s="189" t="e">
        <f>IF('Weekly Series'!B1058=0,NA(),'Weekly Series'!B1058)</f>
        <v>#N/A</v>
      </c>
      <c r="F1058" s="193" t="e">
        <f>IF(ISERROR($E1058),NA(),'Weekly Series'!C1058)</f>
        <v>#N/A</v>
      </c>
      <c r="G1058" s="193" t="e">
        <f>IF(ISERROR($E1058),NA(),'Weekly Series'!D1058)</f>
        <v>#N/A</v>
      </c>
      <c r="H1058" s="193" t="e">
        <f>IF(ISERROR($E1058),NA(),'Weekly Series'!E1058)</f>
        <v>#N/A</v>
      </c>
      <c r="J1058" s="190">
        <f>IF(ISERROR(A1058),NA(),'Daily Series'!P1062)</f>
        <v>1179</v>
      </c>
      <c r="K1058" s="190">
        <f>IF(ISERROR(A1058),NA(),'Daily Series'!Q1062)</f>
        <v>465</v>
      </c>
      <c r="L1058" s="190">
        <f>IF(ISERROR(A1058),NA(),'Daily Series'!R1062)</f>
        <v>421</v>
      </c>
      <c r="M1058" s="193">
        <f t="shared" si="67"/>
        <v>966.57142857142856</v>
      </c>
      <c r="N1058" s="193">
        <f t="shared" si="69"/>
        <v>367.14285714285717</v>
      </c>
      <c r="O1058" s="193">
        <f t="shared" si="68"/>
        <v>313.71428571428572</v>
      </c>
    </row>
    <row r="1059" spans="1:15" x14ac:dyDescent="0.2">
      <c r="A1059" s="189">
        <f>IF('Daily Series'!B1063=0,NA(),'Daily Series'!B1063)</f>
        <v>45344</v>
      </c>
      <c r="B1059" s="190">
        <f>IF(ISERROR(A1059),NA(),'Daily Series'!E1063)</f>
        <v>13273</v>
      </c>
      <c r="C1059" s="193">
        <f t="shared" si="66"/>
        <v>13501</v>
      </c>
      <c r="E1059" s="189" t="e">
        <f>IF('Weekly Series'!B1059=0,NA(),'Weekly Series'!B1059)</f>
        <v>#N/A</v>
      </c>
      <c r="F1059" s="193" t="e">
        <f>IF(ISERROR($E1059),NA(),'Weekly Series'!C1059)</f>
        <v>#N/A</v>
      </c>
      <c r="G1059" s="193" t="e">
        <f>IF(ISERROR($E1059),NA(),'Weekly Series'!D1059)</f>
        <v>#N/A</v>
      </c>
      <c r="H1059" s="193" t="e">
        <f>IF(ISERROR($E1059),NA(),'Weekly Series'!E1059)</f>
        <v>#N/A</v>
      </c>
      <c r="J1059" s="190">
        <f>IF(ISERROR(A1059),NA(),'Daily Series'!P1063)</f>
        <v>1159</v>
      </c>
      <c r="K1059" s="190">
        <f>IF(ISERROR(A1059),NA(),'Daily Series'!Q1063)</f>
        <v>468</v>
      </c>
      <c r="L1059" s="190">
        <f>IF(ISERROR(A1059),NA(),'Daily Series'!R1063)</f>
        <v>441</v>
      </c>
      <c r="M1059" s="193">
        <f t="shared" si="67"/>
        <v>970.71428571428567</v>
      </c>
      <c r="N1059" s="193">
        <f t="shared" si="69"/>
        <v>368.85714285714283</v>
      </c>
      <c r="O1059" s="193">
        <f t="shared" si="68"/>
        <v>318.42857142857144</v>
      </c>
    </row>
    <row r="1060" spans="1:15" x14ac:dyDescent="0.2">
      <c r="A1060" s="189">
        <f>IF('Daily Series'!B1064=0,NA(),'Daily Series'!B1064)</f>
        <v>45345</v>
      </c>
      <c r="B1060" s="190">
        <f>IF(ISERROR(A1060),NA(),'Daily Series'!E1064)</f>
        <v>13202</v>
      </c>
      <c r="C1060" s="193">
        <f t="shared" si="66"/>
        <v>13444.428571428571</v>
      </c>
      <c r="E1060" s="189" t="e">
        <f>IF('Weekly Series'!B1060=0,NA(),'Weekly Series'!B1060)</f>
        <v>#N/A</v>
      </c>
      <c r="F1060" s="193" t="e">
        <f>IF(ISERROR($E1060),NA(),'Weekly Series'!C1060)</f>
        <v>#N/A</v>
      </c>
      <c r="G1060" s="193" t="e">
        <f>IF(ISERROR($E1060),NA(),'Weekly Series'!D1060)</f>
        <v>#N/A</v>
      </c>
      <c r="H1060" s="193" t="e">
        <f>IF(ISERROR($E1060),NA(),'Weekly Series'!E1060)</f>
        <v>#N/A</v>
      </c>
      <c r="J1060" s="190">
        <f>IF(ISERROR(A1060),NA(),'Daily Series'!P1064)</f>
        <v>1242</v>
      </c>
      <c r="K1060" s="190">
        <f>IF(ISERROR(A1060),NA(),'Daily Series'!Q1064)</f>
        <v>476</v>
      </c>
      <c r="L1060" s="190">
        <f>IF(ISERROR(A1060),NA(),'Daily Series'!R1064)</f>
        <v>382</v>
      </c>
      <c r="M1060" s="193">
        <f t="shared" si="67"/>
        <v>960.71428571428567</v>
      </c>
      <c r="N1060" s="193">
        <f t="shared" si="69"/>
        <v>366.57142857142856</v>
      </c>
      <c r="O1060" s="193">
        <f t="shared" si="68"/>
        <v>317.71428571428572</v>
      </c>
    </row>
    <row r="1061" spans="1:15" x14ac:dyDescent="0.2">
      <c r="A1061" s="189">
        <f>IF('Daily Series'!B1065=0,NA(),'Daily Series'!B1065)</f>
        <v>45346</v>
      </c>
      <c r="B1061" s="190">
        <f>IF(ISERROR(A1061),NA(),'Daily Series'!E1065)</f>
        <v>13255</v>
      </c>
      <c r="C1061" s="193">
        <f t="shared" si="66"/>
        <v>13384.857142857143</v>
      </c>
      <c r="E1061" s="189" t="e">
        <f>IF('Weekly Series'!B1061=0,NA(),'Weekly Series'!B1061)</f>
        <v>#N/A</v>
      </c>
      <c r="F1061" s="193" t="e">
        <f>IF(ISERROR($E1061),NA(),'Weekly Series'!C1061)</f>
        <v>#N/A</v>
      </c>
      <c r="G1061" s="193" t="e">
        <f>IF(ISERROR($E1061),NA(),'Weekly Series'!D1061)</f>
        <v>#N/A</v>
      </c>
      <c r="H1061" s="193" t="e">
        <f>IF(ISERROR($E1061),NA(),'Weekly Series'!E1061)</f>
        <v>#N/A</v>
      </c>
      <c r="J1061" s="190">
        <f>IF(ISERROR(A1061),NA(),'Daily Series'!P1065)</f>
        <v>702</v>
      </c>
      <c r="K1061" s="190">
        <f>IF(ISERROR(A1061),NA(),'Daily Series'!Q1065)</f>
        <v>287</v>
      </c>
      <c r="L1061" s="190">
        <f>IF(ISERROR(A1061),NA(),'Daily Series'!R1065)</f>
        <v>229</v>
      </c>
      <c r="M1061" s="193">
        <f t="shared" si="67"/>
        <v>958.85714285714289</v>
      </c>
      <c r="N1061" s="193">
        <f t="shared" si="69"/>
        <v>368.42857142857144</v>
      </c>
      <c r="O1061" s="193">
        <f t="shared" si="68"/>
        <v>324.57142857142856</v>
      </c>
    </row>
    <row r="1062" spans="1:15" x14ac:dyDescent="0.2">
      <c r="A1062" s="189">
        <f>IF('Daily Series'!B1066=0,NA(),'Daily Series'!B1066)</f>
        <v>45347</v>
      </c>
      <c r="B1062" s="190">
        <f>IF(ISERROR(A1062),NA(),'Daily Series'!E1066)</f>
        <v>13349</v>
      </c>
      <c r="C1062" s="193">
        <f t="shared" si="66"/>
        <v>13346</v>
      </c>
      <c r="E1062" s="189" t="e">
        <f>IF('Weekly Series'!B1062=0,NA(),'Weekly Series'!B1062)</f>
        <v>#N/A</v>
      </c>
      <c r="F1062" s="193" t="e">
        <f>IF(ISERROR($E1062),NA(),'Weekly Series'!C1062)</f>
        <v>#N/A</v>
      </c>
      <c r="G1062" s="193" t="e">
        <f>IF(ISERROR($E1062),NA(),'Weekly Series'!D1062)</f>
        <v>#N/A</v>
      </c>
      <c r="H1062" s="193" t="e">
        <f>IF(ISERROR($E1062),NA(),'Weekly Series'!E1062)</f>
        <v>#N/A</v>
      </c>
      <c r="J1062" s="190">
        <f>IF(ISERROR(A1062),NA(),'Daily Series'!P1066)</f>
        <v>392</v>
      </c>
      <c r="K1062" s="190">
        <f>IF(ISERROR(A1062),NA(),'Daily Series'!Q1066)</f>
        <v>154</v>
      </c>
      <c r="L1062" s="190">
        <f>IF(ISERROR(A1062),NA(),'Daily Series'!R1066)</f>
        <v>99</v>
      </c>
      <c r="M1062" s="193">
        <f t="shared" si="67"/>
        <v>958.28571428571433</v>
      </c>
      <c r="N1062" s="193">
        <f t="shared" si="69"/>
        <v>367.14285714285717</v>
      </c>
      <c r="O1062" s="193">
        <f t="shared" si="68"/>
        <v>322</v>
      </c>
    </row>
    <row r="1063" spans="1:15" x14ac:dyDescent="0.2">
      <c r="A1063" s="189">
        <f>IF('Daily Series'!B1067=0,NA(),'Daily Series'!B1067)</f>
        <v>45348</v>
      </c>
      <c r="B1063" s="190">
        <f>IF(ISERROR(A1063),NA(),'Daily Series'!E1067)</f>
        <v>13759</v>
      </c>
      <c r="C1063" s="193">
        <f t="shared" si="66"/>
        <v>13368.142857142857</v>
      </c>
      <c r="E1063" s="189" t="e">
        <f>IF('Weekly Series'!B1063=0,NA(),'Weekly Series'!B1063)</f>
        <v>#N/A</v>
      </c>
      <c r="F1063" s="193" t="e">
        <f>IF(ISERROR($E1063),NA(),'Weekly Series'!C1063)</f>
        <v>#N/A</v>
      </c>
      <c r="G1063" s="193" t="e">
        <f>IF(ISERROR($E1063),NA(),'Weekly Series'!D1063)</f>
        <v>#N/A</v>
      </c>
      <c r="H1063" s="193" t="e">
        <f>IF(ISERROR($E1063),NA(),'Weekly Series'!E1063)</f>
        <v>#N/A</v>
      </c>
      <c r="J1063" s="190">
        <f>IF(ISERROR(A1063),NA(),'Daily Series'!P1067)</f>
        <v>864</v>
      </c>
      <c r="K1063" s="190">
        <f>IF(ISERROR(A1063),NA(),'Daily Series'!Q1067)</f>
        <v>315</v>
      </c>
      <c r="L1063" s="190">
        <f>IF(ISERROR(A1063),NA(),'Daily Series'!R1067)</f>
        <v>309</v>
      </c>
      <c r="M1063" s="193">
        <f t="shared" si="67"/>
        <v>968.71428571428567</v>
      </c>
      <c r="N1063" s="193">
        <f t="shared" si="69"/>
        <v>366.14285714285717</v>
      </c>
      <c r="O1063" s="193">
        <f t="shared" si="68"/>
        <v>325.57142857142856</v>
      </c>
    </row>
    <row r="1064" spans="1:15" x14ac:dyDescent="0.2">
      <c r="A1064" s="189">
        <f>IF('Daily Series'!B1068=0,NA(),'Daily Series'!B1068)</f>
        <v>45349</v>
      </c>
      <c r="B1064" s="190">
        <f>IF(ISERROR(A1064),NA(),'Daily Series'!E1068)</f>
        <v>13752</v>
      </c>
      <c r="C1064" s="193">
        <f t="shared" si="66"/>
        <v>13428.714285714286</v>
      </c>
      <c r="E1064" s="189" t="e">
        <f>IF('Weekly Series'!B1064=0,NA(),'Weekly Series'!B1064)</f>
        <v>#N/A</v>
      </c>
      <c r="F1064" s="193" t="e">
        <f>IF(ISERROR($E1064),NA(),'Weekly Series'!C1064)</f>
        <v>#N/A</v>
      </c>
      <c r="G1064" s="193" t="e">
        <f>IF(ISERROR($E1064),NA(),'Weekly Series'!D1064)</f>
        <v>#N/A</v>
      </c>
      <c r="H1064" s="193" t="e">
        <f>IF(ISERROR($E1064),NA(),'Weekly Series'!E1064)</f>
        <v>#N/A</v>
      </c>
      <c r="J1064" s="190">
        <f>IF(ISERROR(A1064),NA(),'Daily Series'!P1068)</f>
        <v>1140</v>
      </c>
      <c r="K1064" s="190">
        <f>IF(ISERROR(A1064),NA(),'Daily Series'!Q1068)</f>
        <v>415</v>
      </c>
      <c r="L1064" s="190">
        <f>IF(ISERROR(A1064),NA(),'Daily Series'!R1068)</f>
        <v>397</v>
      </c>
      <c r="M1064" s="193">
        <f t="shared" si="67"/>
        <v>954</v>
      </c>
      <c r="N1064" s="193">
        <f t="shared" si="69"/>
        <v>368.57142857142856</v>
      </c>
      <c r="O1064" s="193">
        <f t="shared" si="68"/>
        <v>325.42857142857144</v>
      </c>
    </row>
    <row r="1065" spans="1:15" x14ac:dyDescent="0.2">
      <c r="A1065" s="189">
        <f>IF('Daily Series'!B1069=0,NA(),'Daily Series'!B1069)</f>
        <v>45350</v>
      </c>
      <c r="B1065" s="190">
        <f>IF(ISERROR(A1065),NA(),'Daily Series'!E1069)</f>
        <v>14203</v>
      </c>
      <c r="C1065" s="193">
        <f t="shared" si="66"/>
        <v>13541.857142857143</v>
      </c>
      <c r="E1065" s="189" t="e">
        <f>IF('Weekly Series'!B1065=0,NA(),'Weekly Series'!B1065)</f>
        <v>#N/A</v>
      </c>
      <c r="F1065" s="193" t="e">
        <f>IF(ISERROR($E1065),NA(),'Weekly Series'!C1065)</f>
        <v>#N/A</v>
      </c>
      <c r="G1065" s="193" t="e">
        <f>IF(ISERROR($E1065),NA(),'Weekly Series'!D1065)</f>
        <v>#N/A</v>
      </c>
      <c r="H1065" s="193" t="e">
        <f>IF(ISERROR($E1065),NA(),'Weekly Series'!E1065)</f>
        <v>#N/A</v>
      </c>
      <c r="J1065" s="190">
        <f>IF(ISERROR(A1065),NA(),'Daily Series'!P1069)</f>
        <v>1176</v>
      </c>
      <c r="K1065" s="190">
        <f>IF(ISERROR(A1065),NA(),'Daily Series'!Q1069)</f>
        <v>460</v>
      </c>
      <c r="L1065" s="190">
        <f>IF(ISERROR(A1065),NA(),'Daily Series'!R1069)</f>
        <v>409</v>
      </c>
      <c r="M1065" s="193">
        <f t="shared" si="67"/>
        <v>953.57142857142856</v>
      </c>
      <c r="N1065" s="193">
        <f t="shared" si="69"/>
        <v>367.85714285714283</v>
      </c>
      <c r="O1065" s="193">
        <f t="shared" si="68"/>
        <v>323.71428571428572</v>
      </c>
    </row>
    <row r="1066" spans="1:15" x14ac:dyDescent="0.2">
      <c r="A1066" s="189">
        <f>IF('Daily Series'!B1070=0,NA(),'Daily Series'!B1070)</f>
        <v>45351</v>
      </c>
      <c r="B1066" s="190">
        <f>IF(ISERROR(A1066),NA(),'Daily Series'!E1070)</f>
        <v>13746</v>
      </c>
      <c r="C1066" s="193">
        <f t="shared" si="66"/>
        <v>13609.428571428571</v>
      </c>
      <c r="E1066" s="189" t="e">
        <f>IF('Weekly Series'!B1066=0,NA(),'Weekly Series'!B1066)</f>
        <v>#N/A</v>
      </c>
      <c r="F1066" s="193" t="e">
        <f>IF(ISERROR($E1066),NA(),'Weekly Series'!C1066)</f>
        <v>#N/A</v>
      </c>
      <c r="G1066" s="193" t="e">
        <f>IF(ISERROR($E1066),NA(),'Weekly Series'!D1066)</f>
        <v>#N/A</v>
      </c>
      <c r="H1066" s="193" t="e">
        <f>IF(ISERROR($E1066),NA(),'Weekly Series'!E1066)</f>
        <v>#N/A</v>
      </c>
      <c r="J1066" s="190">
        <f>IF(ISERROR(A1066),NA(),'Daily Series'!P1070)</f>
        <v>1181</v>
      </c>
      <c r="K1066" s="190">
        <f>IF(ISERROR(A1066),NA(),'Daily Series'!Q1070)</f>
        <v>444</v>
      </c>
      <c r="L1066" s="190">
        <f>IF(ISERROR(A1066),NA(),'Daily Series'!R1070)</f>
        <v>449</v>
      </c>
      <c r="M1066" s="193">
        <f t="shared" si="67"/>
        <v>956.71428571428567</v>
      </c>
      <c r="N1066" s="193">
        <f t="shared" si="69"/>
        <v>364.42857142857144</v>
      </c>
      <c r="O1066" s="193">
        <f t="shared" si="68"/>
        <v>324.85714285714283</v>
      </c>
    </row>
    <row r="1067" spans="1:15" x14ac:dyDescent="0.2">
      <c r="A1067" s="189">
        <f>IF('Daily Series'!B1071=0,NA(),'Daily Series'!B1071)</f>
        <v>45352</v>
      </c>
      <c r="B1067" s="190">
        <f>IF(ISERROR(A1067),NA(),'Daily Series'!E1071)</f>
        <v>13337</v>
      </c>
      <c r="C1067" s="193">
        <f t="shared" ref="C1067:C1074" si="70">AVERAGE(B1061:B1067)</f>
        <v>13628.714285714286</v>
      </c>
      <c r="E1067" s="189" t="e">
        <f>IF('Weekly Series'!B1067=0,NA(),'Weekly Series'!B1067)</f>
        <v>#N/A</v>
      </c>
      <c r="F1067" s="193" t="e">
        <f>IF(ISERROR($E1067),NA(),'Weekly Series'!C1067)</f>
        <v>#N/A</v>
      </c>
      <c r="G1067" s="193" t="e">
        <f>IF(ISERROR($E1067),NA(),'Weekly Series'!D1067)</f>
        <v>#N/A</v>
      </c>
      <c r="H1067" s="193" t="e">
        <f>IF(ISERROR($E1067),NA(),'Weekly Series'!E1067)</f>
        <v>#N/A</v>
      </c>
      <c r="J1067" s="190">
        <f>IF(ISERROR(A1067),NA(),'Daily Series'!P1071)</f>
        <v>1240</v>
      </c>
      <c r="K1067" s="190">
        <f>IF(ISERROR(A1067),NA(),'Daily Series'!Q1071)</f>
        <v>450</v>
      </c>
      <c r="L1067" s="190">
        <f>IF(ISERROR(A1067),NA(),'Daily Series'!R1071)</f>
        <v>386</v>
      </c>
      <c r="M1067" s="193">
        <f t="shared" si="67"/>
        <v>956.42857142857144</v>
      </c>
      <c r="N1067" s="193">
        <f t="shared" si="69"/>
        <v>360.71428571428572</v>
      </c>
      <c r="O1067" s="193">
        <f t="shared" si="68"/>
        <v>325.42857142857144</v>
      </c>
    </row>
    <row r="1068" spans="1:15" x14ac:dyDescent="0.2">
      <c r="A1068" s="189">
        <f>IF('Daily Series'!B1072=0,NA(),'Daily Series'!B1072)</f>
        <v>45353</v>
      </c>
      <c r="B1068" s="190">
        <f>IF(ISERROR(A1068),NA(),'Daily Series'!E1072)</f>
        <v>13528</v>
      </c>
      <c r="C1068" s="193">
        <f t="shared" si="70"/>
        <v>13667.714285714286</v>
      </c>
      <c r="E1068" s="189" t="e">
        <f>IF('Weekly Series'!B1068=0,NA(),'Weekly Series'!B1068)</f>
        <v>#N/A</v>
      </c>
      <c r="F1068" s="193" t="e">
        <f>IF(ISERROR($E1068),NA(),'Weekly Series'!C1068)</f>
        <v>#N/A</v>
      </c>
      <c r="G1068" s="193" t="e">
        <f>IF(ISERROR($E1068),NA(),'Weekly Series'!D1068)</f>
        <v>#N/A</v>
      </c>
      <c r="H1068" s="193" t="e">
        <f>IF(ISERROR($E1068),NA(),'Weekly Series'!E1068)</f>
        <v>#N/A</v>
      </c>
      <c r="J1068" s="190">
        <f>IF(ISERROR(A1068),NA(),'Daily Series'!P1072)</f>
        <v>679</v>
      </c>
      <c r="K1068" s="190">
        <f>IF(ISERROR(A1068),NA(),'Daily Series'!Q1072)</f>
        <v>226</v>
      </c>
      <c r="L1068" s="190">
        <f>IF(ISERROR(A1068),NA(),'Daily Series'!R1072)</f>
        <v>185</v>
      </c>
      <c r="M1068" s="193">
        <f t="shared" si="67"/>
        <v>953.14285714285711</v>
      </c>
      <c r="N1068" s="193">
        <f t="shared" si="69"/>
        <v>352</v>
      </c>
      <c r="O1068" s="193">
        <f t="shared" si="68"/>
        <v>319.14285714285717</v>
      </c>
    </row>
    <row r="1069" spans="1:15" x14ac:dyDescent="0.2">
      <c r="A1069" s="189">
        <f>IF('Daily Series'!B1073=0,NA(),'Daily Series'!B1073)</f>
        <v>45354</v>
      </c>
      <c r="B1069" s="190">
        <f>IF(ISERROR(A1069),NA(),'Daily Series'!E1073)</f>
        <v>13519</v>
      </c>
      <c r="C1069" s="193">
        <f t="shared" si="70"/>
        <v>13692</v>
      </c>
      <c r="E1069" s="189" t="e">
        <f>IF('Weekly Series'!B1069=0,NA(),'Weekly Series'!B1069)</f>
        <v>#N/A</v>
      </c>
      <c r="F1069" s="193" t="e">
        <f>IF(ISERROR($E1069),NA(),'Weekly Series'!C1069)</f>
        <v>#N/A</v>
      </c>
      <c r="G1069" s="193" t="e">
        <f>IF(ISERROR($E1069),NA(),'Weekly Series'!D1069)</f>
        <v>#N/A</v>
      </c>
      <c r="H1069" s="193" t="e">
        <f>IF(ISERROR($E1069),NA(),'Weekly Series'!E1069)</f>
        <v>#N/A</v>
      </c>
      <c r="J1069" s="190">
        <f>IF(ISERROR(A1069),NA(),'Daily Series'!P1073)</f>
        <v>376</v>
      </c>
      <c r="K1069" s="190">
        <f>IF(ISERROR(A1069),NA(),'Daily Series'!Q1073)</f>
        <v>178</v>
      </c>
      <c r="L1069" s="190">
        <f>IF(ISERROR(A1069),NA(),'Daily Series'!R1073)</f>
        <v>111</v>
      </c>
      <c r="M1069" s="193">
        <f t="shared" si="67"/>
        <v>950.85714285714289</v>
      </c>
      <c r="N1069" s="193">
        <f t="shared" si="69"/>
        <v>355.42857142857144</v>
      </c>
      <c r="O1069" s="193">
        <f t="shared" si="68"/>
        <v>320.85714285714283</v>
      </c>
    </row>
    <row r="1070" spans="1:15" x14ac:dyDescent="0.2">
      <c r="A1070" s="189">
        <f>IF('Daily Series'!B1074=0,NA(),'Daily Series'!B1074)</f>
        <v>45355</v>
      </c>
      <c r="B1070" s="190">
        <f>IF(ISERROR(A1070),NA(),'Daily Series'!E1074)</f>
        <v>13667</v>
      </c>
      <c r="C1070" s="193">
        <f t="shared" si="70"/>
        <v>13678.857142857143</v>
      </c>
      <c r="E1070" s="189" t="e">
        <f>IF('Weekly Series'!B1070=0,NA(),'Weekly Series'!B1070)</f>
        <v>#N/A</v>
      </c>
      <c r="F1070" s="193" t="e">
        <f>IF(ISERROR($E1070),NA(),'Weekly Series'!C1070)</f>
        <v>#N/A</v>
      </c>
      <c r="G1070" s="193" t="e">
        <f>IF(ISERROR($E1070),NA(),'Weekly Series'!D1070)</f>
        <v>#N/A</v>
      </c>
      <c r="H1070" s="193" t="e">
        <f>IF(ISERROR($E1070),NA(),'Weekly Series'!E1070)</f>
        <v>#N/A</v>
      </c>
      <c r="J1070" s="190">
        <f>IF(ISERROR(A1070),NA(),'Daily Series'!P1074)</f>
        <v>885</v>
      </c>
      <c r="K1070" s="190">
        <f>IF(ISERROR(A1070),NA(),'Daily Series'!Q1074)</f>
        <v>344</v>
      </c>
      <c r="L1070" s="190">
        <f>IF(ISERROR(A1070),NA(),'Daily Series'!R1074)</f>
        <v>286</v>
      </c>
      <c r="M1070" s="193">
        <f t="shared" si="67"/>
        <v>953.85714285714289</v>
      </c>
      <c r="N1070" s="193">
        <f t="shared" si="69"/>
        <v>359.57142857142856</v>
      </c>
      <c r="O1070" s="193">
        <f t="shared" si="68"/>
        <v>317.57142857142856</v>
      </c>
    </row>
    <row r="1071" spans="1:15" x14ac:dyDescent="0.2">
      <c r="A1071" s="189">
        <f>IF('Daily Series'!B1075=0,NA(),'Daily Series'!B1075)</f>
        <v>45356</v>
      </c>
      <c r="B1071" s="190">
        <f>IF(ISERROR(A1071),NA(),'Daily Series'!E1075)</f>
        <v>13598</v>
      </c>
      <c r="C1071" s="193">
        <f t="shared" si="70"/>
        <v>13656.857142857143</v>
      </c>
      <c r="E1071" s="189" t="e">
        <f>IF('Weekly Series'!B1071=0,NA(),'Weekly Series'!B1071)</f>
        <v>#N/A</v>
      </c>
      <c r="F1071" s="193" t="e">
        <f>IF(ISERROR($E1071),NA(),'Weekly Series'!C1071)</f>
        <v>#N/A</v>
      </c>
      <c r="G1071" s="193" t="e">
        <f>IF(ISERROR($E1071),NA(),'Weekly Series'!D1071)</f>
        <v>#N/A</v>
      </c>
      <c r="H1071" s="193" t="e">
        <f>IF(ISERROR($E1071),NA(),'Weekly Series'!E1071)</f>
        <v>#N/A</v>
      </c>
      <c r="J1071" s="190">
        <f>IF(ISERROR(A1071),NA(),'Daily Series'!P1075)</f>
        <v>1203</v>
      </c>
      <c r="K1071" s="190">
        <f>IF(ISERROR(A1071),NA(),'Daily Series'!Q1075)</f>
        <v>475</v>
      </c>
      <c r="L1071" s="190">
        <f>IF(ISERROR(A1071),NA(),'Daily Series'!R1075)</f>
        <v>400</v>
      </c>
      <c r="M1071" s="193">
        <f t="shared" si="67"/>
        <v>962.85714285714289</v>
      </c>
      <c r="N1071" s="193">
        <f t="shared" si="69"/>
        <v>368.14285714285717</v>
      </c>
      <c r="O1071" s="193">
        <f t="shared" si="68"/>
        <v>318</v>
      </c>
    </row>
    <row r="1072" spans="1:15" x14ac:dyDescent="0.2">
      <c r="A1072" s="189">
        <f>IF('Daily Series'!B1076=0,NA(),'Daily Series'!B1076)</f>
        <v>45357</v>
      </c>
      <c r="B1072" s="190">
        <f>IF(ISERROR(A1072),NA(),'Daily Series'!E1076)</f>
        <v>13709</v>
      </c>
      <c r="C1072" s="193">
        <f t="shared" si="70"/>
        <v>13586.285714285714</v>
      </c>
      <c r="E1072" s="189" t="e">
        <f>IF('Weekly Series'!B1072=0,NA(),'Weekly Series'!B1072)</f>
        <v>#N/A</v>
      </c>
      <c r="F1072" s="193" t="e">
        <f>IF(ISERROR($E1072),NA(),'Weekly Series'!C1072)</f>
        <v>#N/A</v>
      </c>
      <c r="G1072" s="193" t="e">
        <f>IF(ISERROR($E1072),NA(),'Weekly Series'!D1072)</f>
        <v>#N/A</v>
      </c>
      <c r="H1072" s="193" t="e">
        <f>IF(ISERROR($E1072),NA(),'Weekly Series'!E1072)</f>
        <v>#N/A</v>
      </c>
      <c r="J1072" s="190">
        <f>IF(ISERROR(A1072),NA(),'Daily Series'!P1076)</f>
        <v>1205</v>
      </c>
      <c r="K1072" s="190">
        <f>IF(ISERROR(A1072),NA(),'Daily Series'!Q1076)</f>
        <v>459</v>
      </c>
      <c r="L1072" s="190">
        <f>IF(ISERROR(A1072),NA(),'Daily Series'!R1076)</f>
        <v>420</v>
      </c>
      <c r="M1072" s="193">
        <f t="shared" si="67"/>
        <v>967</v>
      </c>
      <c r="N1072" s="193">
        <f t="shared" si="69"/>
        <v>368</v>
      </c>
      <c r="O1072" s="193">
        <f t="shared" si="68"/>
        <v>319.57142857142856</v>
      </c>
    </row>
    <row r="1073" spans="1:15" x14ac:dyDescent="0.2">
      <c r="A1073" s="189">
        <f>IF('Daily Series'!B1077=0,NA(),'Daily Series'!B1077)</f>
        <v>45358</v>
      </c>
      <c r="B1073" s="190">
        <f>IF(ISERROR(A1073),NA(),'Daily Series'!E1077)</f>
        <v>13513</v>
      </c>
      <c r="C1073" s="193">
        <f t="shared" si="70"/>
        <v>13553</v>
      </c>
      <c r="E1073" s="189" t="e">
        <f>IF('Weekly Series'!B1073=0,NA(),'Weekly Series'!B1073)</f>
        <v>#N/A</v>
      </c>
      <c r="F1073" s="193" t="e">
        <f>IF(ISERROR($E1073),NA(),'Weekly Series'!C1073)</f>
        <v>#N/A</v>
      </c>
      <c r="G1073" s="193" t="e">
        <f>IF(ISERROR($E1073),NA(),'Weekly Series'!D1073)</f>
        <v>#N/A</v>
      </c>
      <c r="H1073" s="193" t="e">
        <f>IF(ISERROR($E1073),NA(),'Weekly Series'!E1073)</f>
        <v>#N/A</v>
      </c>
      <c r="J1073" s="190">
        <f>IF(ISERROR(A1073),NA(),'Daily Series'!P1077)</f>
        <v>1240</v>
      </c>
      <c r="K1073" s="190">
        <f>IF(ISERROR(A1073),NA(),'Daily Series'!Q1077)</f>
        <v>478</v>
      </c>
      <c r="L1073" s="190">
        <f>IF(ISERROR(A1073),NA(),'Daily Series'!R1077)</f>
        <v>424</v>
      </c>
      <c r="M1073" s="193">
        <f t="shared" si="67"/>
        <v>975.42857142857144</v>
      </c>
      <c r="N1073" s="193">
        <f t="shared" si="69"/>
        <v>372.85714285714283</v>
      </c>
      <c r="O1073" s="193">
        <f t="shared" si="68"/>
        <v>316</v>
      </c>
    </row>
    <row r="1074" spans="1:15" x14ac:dyDescent="0.2">
      <c r="A1074" s="189">
        <f>IF('Daily Series'!B1078=0,NA(),'Daily Series'!B1078)</f>
        <v>45359</v>
      </c>
      <c r="B1074" s="190">
        <f>IF(ISERROR(A1074),NA(),'Daily Series'!E1078)</f>
        <v>13461</v>
      </c>
      <c r="C1074" s="193">
        <f t="shared" si="70"/>
        <v>13570.714285714286</v>
      </c>
      <c r="E1074" s="189" t="e">
        <f>IF('Weekly Series'!B1074=0,NA(),'Weekly Series'!B1074)</f>
        <v>#N/A</v>
      </c>
      <c r="F1074" s="193" t="e">
        <f>IF(ISERROR($E1074),NA(),'Weekly Series'!C1074)</f>
        <v>#N/A</v>
      </c>
      <c r="G1074" s="193" t="e">
        <f>IF(ISERROR($E1074),NA(),'Weekly Series'!D1074)</f>
        <v>#N/A</v>
      </c>
      <c r="H1074" s="193" t="e">
        <f>IF(ISERROR($E1074),NA(),'Weekly Series'!E1074)</f>
        <v>#N/A</v>
      </c>
      <c r="J1074" s="190">
        <f>IF(ISERROR(A1074),NA(),'Daily Series'!P1078)</f>
        <v>1278</v>
      </c>
      <c r="K1074" s="190">
        <f>IF(ISERROR(A1074),NA(),'Daily Series'!Q1078)</f>
        <v>491</v>
      </c>
      <c r="L1074" s="190">
        <f>IF(ISERROR(A1074),NA(),'Daily Series'!R1078)</f>
        <v>415</v>
      </c>
      <c r="M1074" s="193">
        <f t="shared" si="67"/>
        <v>980.85714285714289</v>
      </c>
      <c r="N1074" s="193">
        <f t="shared" si="69"/>
        <v>378.71428571428572</v>
      </c>
      <c r="O1074" s="193">
        <f t="shared" si="68"/>
        <v>320.14285714285717</v>
      </c>
    </row>
    <row r="1075" spans="1:15" x14ac:dyDescent="0.2">
      <c r="A1075" s="189">
        <f>IF('Daily Series'!B1079=0,NA(),'Daily Series'!B1079)</f>
        <v>45360</v>
      </c>
      <c r="B1075" s="190">
        <f>IF(ISERROR(A1075),NA(),'Daily Series'!E1079)</f>
        <v>13217</v>
      </c>
      <c r="C1075" s="193">
        <f t="shared" ref="C1075:C1138" si="71">AVERAGE(B1069:B1075)</f>
        <v>13526.285714285714</v>
      </c>
      <c r="E1075" s="189" t="e">
        <f>IF('Weekly Series'!B1075=0,NA(),'Weekly Series'!B1075)</f>
        <v>#N/A</v>
      </c>
      <c r="F1075" s="193" t="e">
        <f>IF(ISERROR($E1075),NA(),'Weekly Series'!C1075)</f>
        <v>#N/A</v>
      </c>
      <c r="G1075" s="193" t="e">
        <f>IF(ISERROR($E1075),NA(),'Weekly Series'!D1075)</f>
        <v>#N/A</v>
      </c>
      <c r="H1075" s="193" t="e">
        <f>IF(ISERROR($E1075),NA(),'Weekly Series'!E1075)</f>
        <v>#N/A</v>
      </c>
      <c r="J1075" s="190">
        <f>IF(ISERROR(A1075),NA(),'Daily Series'!P1079)</f>
        <v>797</v>
      </c>
      <c r="K1075" s="190">
        <f>IF(ISERROR(A1075),NA(),'Daily Series'!Q1079)</f>
        <v>265</v>
      </c>
      <c r="L1075" s="190">
        <f>IF(ISERROR(A1075),NA(),'Daily Series'!R1079)</f>
        <v>224</v>
      </c>
      <c r="M1075" s="193">
        <f t="shared" si="67"/>
        <v>997.71428571428567</v>
      </c>
      <c r="N1075" s="193">
        <f t="shared" si="69"/>
        <v>384.28571428571428</v>
      </c>
      <c r="O1075" s="193">
        <f t="shared" si="68"/>
        <v>325.71428571428572</v>
      </c>
    </row>
    <row r="1076" spans="1:15" x14ac:dyDescent="0.2">
      <c r="A1076" s="189">
        <f>IF('Daily Series'!B1080=0,NA(),'Daily Series'!B1080)</f>
        <v>45361</v>
      </c>
      <c r="B1076" s="190">
        <f>IF(ISERROR(A1076),NA(),'Daily Series'!E1080)</f>
        <v>13241</v>
      </c>
      <c r="C1076" s="193">
        <f t="shared" si="71"/>
        <v>13486.571428571429</v>
      </c>
      <c r="E1076" s="189" t="e">
        <f>IF('Weekly Series'!B1076=0,NA(),'Weekly Series'!B1076)</f>
        <v>#N/A</v>
      </c>
      <c r="F1076" s="193" t="e">
        <f>IF(ISERROR($E1076),NA(),'Weekly Series'!C1076)</f>
        <v>#N/A</v>
      </c>
      <c r="G1076" s="193" t="e">
        <f>IF(ISERROR($E1076),NA(),'Weekly Series'!D1076)</f>
        <v>#N/A</v>
      </c>
      <c r="H1076" s="193" t="e">
        <f>IF(ISERROR($E1076),NA(),'Weekly Series'!E1076)</f>
        <v>#N/A</v>
      </c>
      <c r="J1076" s="190">
        <f>IF(ISERROR(A1076),NA(),'Daily Series'!P1080)</f>
        <v>412</v>
      </c>
      <c r="K1076" s="190">
        <f>IF(ISERROR(A1076),NA(),'Daily Series'!Q1080)</f>
        <v>137</v>
      </c>
      <c r="L1076" s="190">
        <f>IF(ISERROR(A1076),NA(),'Daily Series'!R1080)</f>
        <v>106</v>
      </c>
      <c r="M1076" s="193">
        <f t="shared" si="67"/>
        <v>1002.8571428571429</v>
      </c>
      <c r="N1076" s="193">
        <f t="shared" si="69"/>
        <v>378.42857142857144</v>
      </c>
      <c r="O1076" s="193">
        <f t="shared" si="68"/>
        <v>325</v>
      </c>
    </row>
    <row r="1077" spans="1:15" x14ac:dyDescent="0.2">
      <c r="A1077" s="189">
        <f>IF('Daily Series'!B1081=0,NA(),'Daily Series'!B1081)</f>
        <v>45362</v>
      </c>
      <c r="B1077" s="190">
        <f>IF(ISERROR(A1077),NA(),'Daily Series'!E1081)</f>
        <v>13190</v>
      </c>
      <c r="C1077" s="193">
        <f t="shared" si="71"/>
        <v>13418.428571428571</v>
      </c>
      <c r="E1077" s="189" t="e">
        <f>IF('Weekly Series'!B1077=0,NA(),'Weekly Series'!B1077)</f>
        <v>#N/A</v>
      </c>
      <c r="F1077" s="193" t="e">
        <f>IF(ISERROR($E1077),NA(),'Weekly Series'!C1077)</f>
        <v>#N/A</v>
      </c>
      <c r="G1077" s="193" t="e">
        <f>IF(ISERROR($E1077),NA(),'Weekly Series'!D1077)</f>
        <v>#N/A</v>
      </c>
      <c r="H1077" s="193" t="e">
        <f>IF(ISERROR($E1077),NA(),'Weekly Series'!E1077)</f>
        <v>#N/A</v>
      </c>
      <c r="J1077" s="190">
        <f>IF(ISERROR(A1077),NA(),'Daily Series'!P1081)</f>
        <v>760</v>
      </c>
      <c r="K1077" s="190">
        <f>IF(ISERROR(A1077),NA(),'Daily Series'!Q1081)</f>
        <v>310</v>
      </c>
      <c r="L1077" s="190">
        <f>IF(ISERROR(A1077),NA(),'Daily Series'!R1081)</f>
        <v>287</v>
      </c>
      <c r="M1077" s="193">
        <f t="shared" si="67"/>
        <v>985</v>
      </c>
      <c r="N1077" s="193">
        <f t="shared" si="69"/>
        <v>373.57142857142856</v>
      </c>
      <c r="O1077" s="193">
        <f t="shared" si="68"/>
        <v>325.14285714285717</v>
      </c>
    </row>
    <row r="1078" spans="1:15" x14ac:dyDescent="0.2">
      <c r="A1078" s="189">
        <f>IF('Daily Series'!B1082=0,NA(),'Daily Series'!B1082)</f>
        <v>45363</v>
      </c>
      <c r="B1078" s="190">
        <f>IF(ISERROR(A1078),NA(),'Daily Series'!E1082)</f>
        <v>13450</v>
      </c>
      <c r="C1078" s="193">
        <f t="shared" si="71"/>
        <v>13397.285714285714</v>
      </c>
      <c r="E1078" s="189" t="e">
        <f>IF('Weekly Series'!B1078=0,NA(),'Weekly Series'!B1078)</f>
        <v>#N/A</v>
      </c>
      <c r="F1078" s="193" t="e">
        <f>IF(ISERROR($E1078),NA(),'Weekly Series'!C1078)</f>
        <v>#N/A</v>
      </c>
      <c r="G1078" s="193" t="e">
        <f>IF(ISERROR($E1078),NA(),'Weekly Series'!D1078)</f>
        <v>#N/A</v>
      </c>
      <c r="H1078" s="193" t="e">
        <f>IF(ISERROR($E1078),NA(),'Weekly Series'!E1078)</f>
        <v>#N/A</v>
      </c>
      <c r="J1078" s="190">
        <f>IF(ISERROR(A1078),NA(),'Daily Series'!P1082)</f>
        <v>1141</v>
      </c>
      <c r="K1078" s="190">
        <f>IF(ISERROR(A1078),NA(),'Daily Series'!Q1082)</f>
        <v>403</v>
      </c>
      <c r="L1078" s="190">
        <f>IF(ISERROR(A1078),NA(),'Daily Series'!R1082)</f>
        <v>345</v>
      </c>
      <c r="M1078" s="193">
        <f t="shared" si="67"/>
        <v>976.14285714285711</v>
      </c>
      <c r="N1078" s="193">
        <f t="shared" si="69"/>
        <v>363.28571428571428</v>
      </c>
      <c r="O1078" s="193">
        <f t="shared" si="68"/>
        <v>317.28571428571428</v>
      </c>
    </row>
    <row r="1079" spans="1:15" x14ac:dyDescent="0.2">
      <c r="A1079" s="189">
        <f>IF('Daily Series'!B1083=0,NA(),'Daily Series'!B1083)</f>
        <v>45364</v>
      </c>
      <c r="B1079" s="190">
        <f>IF(ISERROR(A1079),NA(),'Daily Series'!E1083)</f>
        <v>13413</v>
      </c>
      <c r="C1079" s="193">
        <f t="shared" si="71"/>
        <v>13355</v>
      </c>
      <c r="E1079" s="189" t="e">
        <f>IF('Weekly Series'!B1079=0,NA(),'Weekly Series'!B1079)</f>
        <v>#N/A</v>
      </c>
      <c r="F1079" s="193" t="e">
        <f>IF(ISERROR($E1079),NA(),'Weekly Series'!C1079)</f>
        <v>#N/A</v>
      </c>
      <c r="G1079" s="193" t="e">
        <f>IF(ISERROR($E1079),NA(),'Weekly Series'!D1079)</f>
        <v>#N/A</v>
      </c>
      <c r="H1079" s="193" t="e">
        <f>IF(ISERROR($E1079),NA(),'Weekly Series'!E1079)</f>
        <v>#N/A</v>
      </c>
      <c r="J1079" s="190">
        <f>IF(ISERROR(A1079),NA(),'Daily Series'!P1083)</f>
        <v>1244</v>
      </c>
      <c r="K1079" s="190">
        <f>IF(ISERROR(A1079),NA(),'Daily Series'!Q1083)</f>
        <v>486</v>
      </c>
      <c r="L1079" s="190">
        <f>IF(ISERROR(A1079),NA(),'Daily Series'!R1083)</f>
        <v>381</v>
      </c>
      <c r="M1079" s="193">
        <f t="shared" si="67"/>
        <v>981.71428571428567</v>
      </c>
      <c r="N1079" s="193">
        <f t="shared" si="69"/>
        <v>367.14285714285717</v>
      </c>
      <c r="O1079" s="193">
        <f t="shared" si="68"/>
        <v>311.71428571428572</v>
      </c>
    </row>
    <row r="1080" spans="1:15" x14ac:dyDescent="0.2">
      <c r="A1080" s="189">
        <f>IF('Daily Series'!B1084=0,NA(),'Daily Series'!B1084)</f>
        <v>45365</v>
      </c>
      <c r="B1080" s="190">
        <f>IF(ISERROR(A1080),NA(),'Daily Series'!E1084)</f>
        <v>13265</v>
      </c>
      <c r="C1080" s="193">
        <f t="shared" si="71"/>
        <v>13319.571428571429</v>
      </c>
      <c r="E1080" s="189" t="e">
        <f>IF('Weekly Series'!B1080=0,NA(),'Weekly Series'!B1080)</f>
        <v>#N/A</v>
      </c>
      <c r="F1080" s="193" t="e">
        <f>IF(ISERROR($E1080),NA(),'Weekly Series'!C1080)</f>
        <v>#N/A</v>
      </c>
      <c r="G1080" s="193" t="e">
        <f>IF(ISERROR($E1080),NA(),'Weekly Series'!D1080)</f>
        <v>#N/A</v>
      </c>
      <c r="H1080" s="193" t="e">
        <f>IF(ISERROR($E1080),NA(),'Weekly Series'!E1080)</f>
        <v>#N/A</v>
      </c>
      <c r="J1080" s="190">
        <f>IF(ISERROR(A1080),NA(),'Daily Series'!P1084)</f>
        <v>1245</v>
      </c>
      <c r="K1080" s="190">
        <f>IF(ISERROR(A1080),NA(),'Daily Series'!Q1084)</f>
        <v>448</v>
      </c>
      <c r="L1080" s="190">
        <f>IF(ISERROR(A1080),NA(),'Daily Series'!R1084)</f>
        <v>375</v>
      </c>
      <c r="M1080" s="193">
        <f t="shared" si="67"/>
        <v>982.42857142857144</v>
      </c>
      <c r="N1080" s="193">
        <f t="shared" si="69"/>
        <v>362.85714285714283</v>
      </c>
      <c r="O1080" s="193">
        <f t="shared" si="68"/>
        <v>304.71428571428572</v>
      </c>
    </row>
    <row r="1081" spans="1:15" x14ac:dyDescent="0.2">
      <c r="A1081" s="189">
        <f>IF('Daily Series'!B1085=0,NA(),'Daily Series'!B1085)</f>
        <v>45366</v>
      </c>
      <c r="B1081" s="190">
        <f>IF(ISERROR(A1081),NA(),'Daily Series'!E1085)</f>
        <v>12913</v>
      </c>
      <c r="C1081" s="193">
        <f t="shared" si="71"/>
        <v>13241.285714285714</v>
      </c>
      <c r="E1081" s="189" t="e">
        <f>IF('Weekly Series'!B1081=0,NA(),'Weekly Series'!B1081)</f>
        <v>#N/A</v>
      </c>
      <c r="F1081" s="193" t="e">
        <f>IF(ISERROR($E1081),NA(),'Weekly Series'!C1081)</f>
        <v>#N/A</v>
      </c>
      <c r="G1081" s="193" t="e">
        <f>IF(ISERROR($E1081),NA(),'Weekly Series'!D1081)</f>
        <v>#N/A</v>
      </c>
      <c r="H1081" s="193" t="e">
        <f>IF(ISERROR($E1081),NA(),'Weekly Series'!E1081)</f>
        <v>#N/A</v>
      </c>
      <c r="J1081" s="190">
        <f>IF(ISERROR(A1081),NA(),'Daily Series'!P1085)</f>
        <v>1263</v>
      </c>
      <c r="K1081" s="190">
        <f>IF(ISERROR(A1081),NA(),'Daily Series'!Q1085)</f>
        <v>426</v>
      </c>
      <c r="L1081" s="190">
        <f>IF(ISERROR(A1081),NA(),'Daily Series'!R1085)</f>
        <v>377</v>
      </c>
      <c r="M1081" s="193">
        <f t="shared" si="67"/>
        <v>980.28571428571433</v>
      </c>
      <c r="N1081" s="193">
        <f t="shared" si="69"/>
        <v>353.57142857142856</v>
      </c>
      <c r="O1081" s="193">
        <f t="shared" si="68"/>
        <v>299.28571428571428</v>
      </c>
    </row>
    <row r="1082" spans="1:15" x14ac:dyDescent="0.2">
      <c r="A1082" s="189">
        <f>IF('Daily Series'!B1086=0,NA(),'Daily Series'!B1086)</f>
        <v>45367</v>
      </c>
      <c r="B1082" s="190">
        <f>IF(ISERROR(A1082),NA(),'Daily Series'!E1086)</f>
        <v>12710</v>
      </c>
      <c r="C1082" s="193">
        <f t="shared" si="71"/>
        <v>13168.857142857143</v>
      </c>
      <c r="E1082" s="189" t="e">
        <f>IF('Weekly Series'!B1082=0,NA(),'Weekly Series'!B1082)</f>
        <v>#N/A</v>
      </c>
      <c r="F1082" s="193" t="e">
        <f>IF(ISERROR($E1082),NA(),'Weekly Series'!C1082)</f>
        <v>#N/A</v>
      </c>
      <c r="G1082" s="193" t="e">
        <f>IF(ISERROR($E1082),NA(),'Weekly Series'!D1082)</f>
        <v>#N/A</v>
      </c>
      <c r="H1082" s="193" t="e">
        <f>IF(ISERROR($E1082),NA(),'Weekly Series'!E1082)</f>
        <v>#N/A</v>
      </c>
      <c r="J1082" s="190">
        <f>IF(ISERROR(A1082),NA(),'Daily Series'!P1086)</f>
        <v>753</v>
      </c>
      <c r="K1082" s="190">
        <f>IF(ISERROR(A1082),NA(),'Daily Series'!Q1086)</f>
        <v>253</v>
      </c>
      <c r="L1082" s="190">
        <f>IF(ISERROR(A1082),NA(),'Daily Series'!R1086)</f>
        <v>172</v>
      </c>
      <c r="M1082" s="193">
        <f t="shared" si="67"/>
        <v>974</v>
      </c>
      <c r="N1082" s="193">
        <f t="shared" si="69"/>
        <v>351.85714285714283</v>
      </c>
      <c r="O1082" s="193">
        <f t="shared" si="68"/>
        <v>291.85714285714283</v>
      </c>
    </row>
    <row r="1083" spans="1:15" x14ac:dyDescent="0.2">
      <c r="A1083" s="189">
        <f>IF('Daily Series'!B1087=0,NA(),'Daily Series'!B1087)</f>
        <v>45368</v>
      </c>
      <c r="B1083" s="190">
        <f>IF(ISERROR(A1083),NA(),'Daily Series'!E1087)</f>
        <v>12972</v>
      </c>
      <c r="C1083" s="193">
        <f t="shared" si="71"/>
        <v>13130.428571428571</v>
      </c>
      <c r="E1083" s="189" t="e">
        <f>IF('Weekly Series'!B1083=0,NA(),'Weekly Series'!B1083)</f>
        <v>#N/A</v>
      </c>
      <c r="F1083" s="193" t="e">
        <f>IF(ISERROR($E1083),NA(),'Weekly Series'!C1083)</f>
        <v>#N/A</v>
      </c>
      <c r="G1083" s="193" t="e">
        <f>IF(ISERROR($E1083),NA(),'Weekly Series'!D1083)</f>
        <v>#N/A</v>
      </c>
      <c r="H1083" s="193" t="e">
        <f>IF(ISERROR($E1083),NA(),'Weekly Series'!E1083)</f>
        <v>#N/A</v>
      </c>
      <c r="J1083" s="190">
        <f>IF(ISERROR(A1083),NA(),'Daily Series'!P1087)</f>
        <v>403</v>
      </c>
      <c r="K1083" s="190">
        <f>IF(ISERROR(A1083),NA(),'Daily Series'!Q1087)</f>
        <v>147</v>
      </c>
      <c r="L1083" s="190">
        <f>IF(ISERROR(A1083),NA(),'Daily Series'!R1087)</f>
        <v>90</v>
      </c>
      <c r="M1083" s="193">
        <f t="shared" si="67"/>
        <v>972.71428571428567</v>
      </c>
      <c r="N1083" s="193">
        <f t="shared" si="69"/>
        <v>353.28571428571428</v>
      </c>
      <c r="O1083" s="193">
        <f t="shared" si="68"/>
        <v>289.57142857142856</v>
      </c>
    </row>
    <row r="1084" spans="1:15" x14ac:dyDescent="0.2">
      <c r="A1084" s="189">
        <f>IF('Daily Series'!B1088=0,NA(),'Daily Series'!B1088)</f>
        <v>45369</v>
      </c>
      <c r="B1084" s="190">
        <f>IF(ISERROR(A1084),NA(),'Daily Series'!E1088)</f>
        <v>12858</v>
      </c>
      <c r="C1084" s="193">
        <f t="shared" si="71"/>
        <v>13083</v>
      </c>
      <c r="E1084" s="189" t="e">
        <f>IF('Weekly Series'!B1084=0,NA(),'Weekly Series'!B1084)</f>
        <v>#N/A</v>
      </c>
      <c r="F1084" s="193" t="e">
        <f>IF(ISERROR($E1084),NA(),'Weekly Series'!C1084)</f>
        <v>#N/A</v>
      </c>
      <c r="G1084" s="193" t="e">
        <f>IF(ISERROR($E1084),NA(),'Weekly Series'!D1084)</f>
        <v>#N/A</v>
      </c>
      <c r="H1084" s="193" t="e">
        <f>IF(ISERROR($E1084),NA(),'Weekly Series'!E1084)</f>
        <v>#N/A</v>
      </c>
      <c r="J1084" s="190">
        <f>IF(ISERROR(A1084),NA(),'Daily Series'!P1088)</f>
        <v>850</v>
      </c>
      <c r="K1084" s="190">
        <f>IF(ISERROR(A1084),NA(),'Daily Series'!Q1088)</f>
        <v>326</v>
      </c>
      <c r="L1084" s="190">
        <f>IF(ISERROR(A1084),NA(),'Daily Series'!R1088)</f>
        <v>272</v>
      </c>
      <c r="M1084" s="193">
        <f t="shared" si="67"/>
        <v>985.57142857142856</v>
      </c>
      <c r="N1084" s="193">
        <f t="shared" si="69"/>
        <v>355.57142857142856</v>
      </c>
      <c r="O1084" s="193">
        <f t="shared" si="68"/>
        <v>287.42857142857144</v>
      </c>
    </row>
    <row r="1085" spans="1:15" x14ac:dyDescent="0.2">
      <c r="A1085" s="189">
        <f>IF('Daily Series'!B1089=0,NA(),'Daily Series'!B1089)</f>
        <v>45370</v>
      </c>
      <c r="B1085" s="190">
        <f>IF(ISERROR(A1085),NA(),'Daily Series'!E1089)</f>
        <v>13097</v>
      </c>
      <c r="C1085" s="193">
        <f t="shared" si="71"/>
        <v>13032.571428571429</v>
      </c>
      <c r="E1085" s="189" t="e">
        <f>IF('Weekly Series'!B1085=0,NA(),'Weekly Series'!B1085)</f>
        <v>#N/A</v>
      </c>
      <c r="F1085" s="193" t="e">
        <f>IF(ISERROR($E1085),NA(),'Weekly Series'!C1085)</f>
        <v>#N/A</v>
      </c>
      <c r="G1085" s="193" t="e">
        <f>IF(ISERROR($E1085),NA(),'Weekly Series'!D1085)</f>
        <v>#N/A</v>
      </c>
      <c r="H1085" s="193" t="e">
        <f>IF(ISERROR($E1085),NA(),'Weekly Series'!E1085)</f>
        <v>#N/A</v>
      </c>
      <c r="J1085" s="190">
        <f>IF(ISERROR(A1085),NA(),'Daily Series'!P1089)</f>
        <v>1124</v>
      </c>
      <c r="K1085" s="190">
        <f>IF(ISERROR(A1085),NA(),'Daily Series'!Q1089)</f>
        <v>412</v>
      </c>
      <c r="L1085" s="190">
        <f>IF(ISERROR(A1085),NA(),'Daily Series'!R1089)</f>
        <v>379</v>
      </c>
      <c r="M1085" s="193">
        <f t="shared" si="67"/>
        <v>983.14285714285711</v>
      </c>
      <c r="N1085" s="193">
        <f t="shared" si="69"/>
        <v>356.85714285714283</v>
      </c>
      <c r="O1085" s="193">
        <f t="shared" si="68"/>
        <v>292.28571428571428</v>
      </c>
    </row>
    <row r="1086" spans="1:15" x14ac:dyDescent="0.2">
      <c r="A1086" s="189">
        <f>IF('Daily Series'!B1090=0,NA(),'Daily Series'!B1090)</f>
        <v>45371</v>
      </c>
      <c r="B1086" s="190">
        <f>IF(ISERROR(A1086),NA(),'Daily Series'!E1090)</f>
        <v>13296</v>
      </c>
      <c r="C1086" s="193">
        <f t="shared" si="71"/>
        <v>13015.857142857143</v>
      </c>
      <c r="E1086" s="189" t="e">
        <f>IF('Weekly Series'!B1086=0,NA(),'Weekly Series'!B1086)</f>
        <v>#N/A</v>
      </c>
      <c r="F1086" s="193" t="e">
        <f>IF(ISERROR($E1086),NA(),'Weekly Series'!C1086)</f>
        <v>#N/A</v>
      </c>
      <c r="G1086" s="193" t="e">
        <f>IF(ISERROR($E1086),NA(),'Weekly Series'!D1086)</f>
        <v>#N/A</v>
      </c>
      <c r="H1086" s="193" t="e">
        <f>IF(ISERROR($E1086),NA(),'Weekly Series'!E1086)</f>
        <v>#N/A</v>
      </c>
      <c r="J1086" s="190">
        <f>IF(ISERROR(A1086),NA(),'Daily Series'!P1090)</f>
        <v>1214</v>
      </c>
      <c r="K1086" s="190">
        <f>IF(ISERROR(A1086),NA(),'Daily Series'!Q1090)</f>
        <v>425</v>
      </c>
      <c r="L1086" s="190">
        <f>IF(ISERROR(A1086),NA(),'Daily Series'!R1090)</f>
        <v>400</v>
      </c>
      <c r="M1086" s="193">
        <f t="shared" si="67"/>
        <v>978.85714285714289</v>
      </c>
      <c r="N1086" s="193">
        <f t="shared" si="69"/>
        <v>348.14285714285717</v>
      </c>
      <c r="O1086" s="193">
        <f t="shared" si="68"/>
        <v>295</v>
      </c>
    </row>
    <row r="1087" spans="1:15" x14ac:dyDescent="0.2">
      <c r="A1087" s="189">
        <f>IF('Daily Series'!B1091=0,NA(),'Daily Series'!B1091)</f>
        <v>45372</v>
      </c>
      <c r="B1087" s="190">
        <f>IF(ISERROR(A1087),NA(),'Daily Series'!E1091)</f>
        <v>13168</v>
      </c>
      <c r="C1087" s="193">
        <f t="shared" si="71"/>
        <v>13002</v>
      </c>
      <c r="E1087" s="189" t="e">
        <f>IF('Weekly Series'!B1087=0,NA(),'Weekly Series'!B1087)</f>
        <v>#N/A</v>
      </c>
      <c r="F1087" s="193" t="e">
        <f>IF(ISERROR($E1087),NA(),'Weekly Series'!C1087)</f>
        <v>#N/A</v>
      </c>
      <c r="G1087" s="193" t="e">
        <f>IF(ISERROR($E1087),NA(),'Weekly Series'!D1087)</f>
        <v>#N/A</v>
      </c>
      <c r="H1087" s="193" t="e">
        <f>IF(ISERROR($E1087),NA(),'Weekly Series'!E1087)</f>
        <v>#N/A</v>
      </c>
      <c r="J1087" s="190">
        <f>IF(ISERROR(A1087),NA(),'Daily Series'!P1091)</f>
        <v>1258</v>
      </c>
      <c r="K1087" s="190">
        <f>IF(ISERROR(A1087),NA(),'Daily Series'!Q1091)</f>
        <v>501</v>
      </c>
      <c r="L1087" s="190">
        <f>IF(ISERROR(A1087),NA(),'Daily Series'!R1091)</f>
        <v>400</v>
      </c>
      <c r="M1087" s="193">
        <f t="shared" si="67"/>
        <v>980.71428571428567</v>
      </c>
      <c r="N1087" s="193">
        <f t="shared" si="69"/>
        <v>355.71428571428572</v>
      </c>
      <c r="O1087" s="193">
        <f t="shared" si="68"/>
        <v>298.57142857142856</v>
      </c>
    </row>
    <row r="1088" spans="1:15" x14ac:dyDescent="0.2">
      <c r="A1088" s="189">
        <f>IF('Daily Series'!B1092=0,NA(),'Daily Series'!B1092)</f>
        <v>45373</v>
      </c>
      <c r="B1088" s="190">
        <f>IF(ISERROR(A1088),NA(),'Daily Series'!E1092)</f>
        <v>13128</v>
      </c>
      <c r="C1088" s="193">
        <f t="shared" si="71"/>
        <v>13032.714285714286</v>
      </c>
      <c r="E1088" s="189" t="e">
        <f>IF('Weekly Series'!B1088=0,NA(),'Weekly Series'!B1088)</f>
        <v>#N/A</v>
      </c>
      <c r="F1088" s="193" t="e">
        <f>IF(ISERROR($E1088),NA(),'Weekly Series'!C1088)</f>
        <v>#N/A</v>
      </c>
      <c r="G1088" s="193" t="e">
        <f>IF(ISERROR($E1088),NA(),'Weekly Series'!D1088)</f>
        <v>#N/A</v>
      </c>
      <c r="H1088" s="193" t="e">
        <f>IF(ISERROR($E1088),NA(),'Weekly Series'!E1088)</f>
        <v>#N/A</v>
      </c>
      <c r="J1088" s="190">
        <f>IF(ISERROR(A1088),NA(),'Daily Series'!P1092)</f>
        <v>1289</v>
      </c>
      <c r="K1088" s="190">
        <f>IF(ISERROR(A1088),NA(),'Daily Series'!Q1092)</f>
        <v>428</v>
      </c>
      <c r="L1088" s="190">
        <f>IF(ISERROR(A1088),NA(),'Daily Series'!R1092)</f>
        <v>381</v>
      </c>
      <c r="M1088" s="193">
        <f t="shared" si="67"/>
        <v>984.42857142857144</v>
      </c>
      <c r="N1088" s="193">
        <f t="shared" si="69"/>
        <v>356</v>
      </c>
      <c r="O1088" s="193">
        <f t="shared" si="68"/>
        <v>299.14285714285717</v>
      </c>
    </row>
    <row r="1089" spans="1:15" x14ac:dyDescent="0.2">
      <c r="A1089" s="189">
        <f>IF('Daily Series'!B1093=0,NA(),'Daily Series'!B1093)</f>
        <v>45374</v>
      </c>
      <c r="B1089" s="190">
        <f>IF(ISERROR(A1089),NA(),'Daily Series'!E1093)</f>
        <v>13137</v>
      </c>
      <c r="C1089" s="193">
        <f t="shared" si="71"/>
        <v>13093.714285714286</v>
      </c>
      <c r="E1089" s="189" t="e">
        <f>IF('Weekly Series'!B1089=0,NA(),'Weekly Series'!B1089)</f>
        <v>#N/A</v>
      </c>
      <c r="F1089" s="193" t="e">
        <f>IF(ISERROR($E1089),NA(),'Weekly Series'!C1089)</f>
        <v>#N/A</v>
      </c>
      <c r="G1089" s="193" t="e">
        <f>IF(ISERROR($E1089),NA(),'Weekly Series'!D1089)</f>
        <v>#N/A</v>
      </c>
      <c r="H1089" s="193" t="e">
        <f>IF(ISERROR($E1089),NA(),'Weekly Series'!E1089)</f>
        <v>#N/A</v>
      </c>
      <c r="J1089" s="190">
        <f>IF(ISERROR(A1089),NA(),'Daily Series'!P1093)</f>
        <v>686</v>
      </c>
      <c r="K1089" s="190">
        <f>IF(ISERROR(A1089),NA(),'Daily Series'!Q1093)</f>
        <v>315</v>
      </c>
      <c r="L1089" s="190">
        <f>IF(ISERROR(A1089),NA(),'Daily Series'!R1093)</f>
        <v>189</v>
      </c>
      <c r="M1089" s="193">
        <f t="shared" si="67"/>
        <v>974.85714285714289</v>
      </c>
      <c r="N1089" s="193">
        <f t="shared" si="69"/>
        <v>364.85714285714283</v>
      </c>
      <c r="O1089" s="193">
        <f t="shared" si="68"/>
        <v>301.57142857142856</v>
      </c>
    </row>
    <row r="1090" spans="1:15" x14ac:dyDescent="0.2">
      <c r="A1090" s="189">
        <f>IF('Daily Series'!B1094=0,NA(),'Daily Series'!B1094)</f>
        <v>45375</v>
      </c>
      <c r="B1090" s="190">
        <f>IF(ISERROR(A1090),NA(),'Daily Series'!E1094)</f>
        <v>12910</v>
      </c>
      <c r="C1090" s="193">
        <f t="shared" si="71"/>
        <v>13084.857142857143</v>
      </c>
      <c r="E1090" s="189" t="e">
        <f>IF('Weekly Series'!B1090=0,NA(),'Weekly Series'!B1090)</f>
        <v>#N/A</v>
      </c>
      <c r="F1090" s="193" t="e">
        <f>IF(ISERROR($E1090),NA(),'Weekly Series'!C1090)</f>
        <v>#N/A</v>
      </c>
      <c r="G1090" s="193" t="e">
        <f>IF(ISERROR($E1090),NA(),'Weekly Series'!D1090)</f>
        <v>#N/A</v>
      </c>
      <c r="H1090" s="193" t="e">
        <f>IF(ISERROR($E1090),NA(),'Weekly Series'!E1090)</f>
        <v>#N/A</v>
      </c>
      <c r="J1090" s="190">
        <f>IF(ISERROR(A1090),NA(),'Daily Series'!P1094)</f>
        <v>406</v>
      </c>
      <c r="K1090" s="190">
        <f>IF(ISERROR(A1090),NA(),'Daily Series'!Q1094)</f>
        <v>146</v>
      </c>
      <c r="L1090" s="190">
        <f>IF(ISERROR(A1090),NA(),'Daily Series'!R1094)</f>
        <v>105</v>
      </c>
      <c r="M1090" s="193">
        <f t="shared" si="67"/>
        <v>975.28571428571433</v>
      </c>
      <c r="N1090" s="193">
        <f t="shared" si="69"/>
        <v>364.71428571428572</v>
      </c>
      <c r="O1090" s="193">
        <f t="shared" si="68"/>
        <v>303.71428571428572</v>
      </c>
    </row>
    <row r="1091" spans="1:15" x14ac:dyDescent="0.2">
      <c r="A1091" s="189">
        <f>IF('Daily Series'!B1095=0,NA(),'Daily Series'!B1095)</f>
        <v>45376</v>
      </c>
      <c r="B1091" s="190">
        <f>IF(ISERROR(A1091),NA(),'Daily Series'!E1095)</f>
        <v>12797</v>
      </c>
      <c r="C1091" s="193">
        <f t="shared" si="71"/>
        <v>13076.142857142857</v>
      </c>
      <c r="E1091" s="189" t="e">
        <f>IF('Weekly Series'!B1091=0,NA(),'Weekly Series'!B1091)</f>
        <v>#N/A</v>
      </c>
      <c r="F1091" s="193" t="e">
        <f>IF(ISERROR($E1091),NA(),'Weekly Series'!C1091)</f>
        <v>#N/A</v>
      </c>
      <c r="G1091" s="193" t="e">
        <f>IF(ISERROR($E1091),NA(),'Weekly Series'!D1091)</f>
        <v>#N/A</v>
      </c>
      <c r="H1091" s="193" t="e">
        <f>IF(ISERROR($E1091),NA(),'Weekly Series'!E1091)</f>
        <v>#N/A</v>
      </c>
      <c r="J1091" s="190">
        <f>IF(ISERROR(A1091),NA(),'Daily Series'!P1095)</f>
        <v>854</v>
      </c>
      <c r="K1091" s="190">
        <f>IF(ISERROR(A1091),NA(),'Daily Series'!Q1095)</f>
        <v>348</v>
      </c>
      <c r="L1091" s="190">
        <f>IF(ISERROR(A1091),NA(),'Daily Series'!R1095)</f>
        <v>301</v>
      </c>
      <c r="M1091" s="193">
        <f t="shared" si="67"/>
        <v>975.85714285714289</v>
      </c>
      <c r="N1091" s="193">
        <f t="shared" si="69"/>
        <v>367.85714285714283</v>
      </c>
      <c r="O1091" s="193">
        <f t="shared" si="68"/>
        <v>307.85714285714283</v>
      </c>
    </row>
    <row r="1092" spans="1:15" x14ac:dyDescent="0.2">
      <c r="A1092" s="189">
        <f>IF('Daily Series'!B1096=0,NA(),'Daily Series'!B1096)</f>
        <v>45377</v>
      </c>
      <c r="B1092" s="190">
        <f>IF(ISERROR(A1092),NA(),'Daily Series'!E1096)</f>
        <v>12974</v>
      </c>
      <c r="C1092" s="193">
        <f t="shared" si="71"/>
        <v>13058.571428571429</v>
      </c>
      <c r="E1092" s="189" t="e">
        <f>IF('Weekly Series'!B1092=0,NA(),'Weekly Series'!B1092)</f>
        <v>#N/A</v>
      </c>
      <c r="F1092" s="193" t="e">
        <f>IF(ISERROR($E1092),NA(),'Weekly Series'!C1092)</f>
        <v>#N/A</v>
      </c>
      <c r="G1092" s="193" t="e">
        <f>IF(ISERROR($E1092),NA(),'Weekly Series'!D1092)</f>
        <v>#N/A</v>
      </c>
      <c r="H1092" s="193" t="e">
        <f>IF(ISERROR($E1092),NA(),'Weekly Series'!E1092)</f>
        <v>#N/A</v>
      </c>
      <c r="J1092" s="190">
        <f>IF(ISERROR(A1092),NA(),'Daily Series'!P1096)</f>
        <v>1094</v>
      </c>
      <c r="K1092" s="190">
        <f>IF(ISERROR(A1092),NA(),'Daily Series'!Q1096)</f>
        <v>446</v>
      </c>
      <c r="L1092" s="190">
        <f>IF(ISERROR(A1092),NA(),'Daily Series'!R1096)</f>
        <v>374</v>
      </c>
      <c r="M1092" s="193">
        <f t="shared" si="67"/>
        <v>971.57142857142856</v>
      </c>
      <c r="N1092" s="193">
        <f t="shared" si="69"/>
        <v>372.71428571428572</v>
      </c>
      <c r="O1092" s="193">
        <f t="shared" si="68"/>
        <v>307.14285714285717</v>
      </c>
    </row>
    <row r="1093" spans="1:15" x14ac:dyDescent="0.2">
      <c r="A1093" s="189">
        <f>IF('Daily Series'!B1097=0,NA(),'Daily Series'!B1097)</f>
        <v>45378</v>
      </c>
      <c r="B1093" s="190">
        <f>IF(ISERROR(A1093),NA(),'Daily Series'!E1097)</f>
        <v>12956</v>
      </c>
      <c r="C1093" s="193">
        <f t="shared" si="71"/>
        <v>13010</v>
      </c>
      <c r="E1093" s="189" t="e">
        <f>IF('Weekly Series'!B1093=0,NA(),'Weekly Series'!B1093)</f>
        <v>#N/A</v>
      </c>
      <c r="F1093" s="193" t="e">
        <f>IF(ISERROR($E1093),NA(),'Weekly Series'!C1093)</f>
        <v>#N/A</v>
      </c>
      <c r="G1093" s="193" t="e">
        <f>IF(ISERROR($E1093),NA(),'Weekly Series'!D1093)</f>
        <v>#N/A</v>
      </c>
      <c r="H1093" s="193" t="e">
        <f>IF(ISERROR($E1093),NA(),'Weekly Series'!E1093)</f>
        <v>#N/A</v>
      </c>
      <c r="J1093" s="190">
        <f>IF(ISERROR(A1093),NA(),'Daily Series'!P1097)</f>
        <v>1223</v>
      </c>
      <c r="K1093" s="190">
        <f>IF(ISERROR(A1093),NA(),'Daily Series'!Q1097)</f>
        <v>493</v>
      </c>
      <c r="L1093" s="190">
        <f>IF(ISERROR(A1093),NA(),'Daily Series'!R1097)</f>
        <v>393</v>
      </c>
      <c r="M1093" s="193">
        <f t="shared" si="67"/>
        <v>972.85714285714289</v>
      </c>
      <c r="N1093" s="193">
        <f t="shared" si="69"/>
        <v>382.42857142857144</v>
      </c>
      <c r="O1093" s="193">
        <f t="shared" si="68"/>
        <v>306.14285714285717</v>
      </c>
    </row>
    <row r="1094" spans="1:15" x14ac:dyDescent="0.2">
      <c r="A1094" s="189">
        <f>IF('Daily Series'!B1098=0,NA(),'Daily Series'!B1098)</f>
        <v>45379</v>
      </c>
      <c r="B1094" s="190">
        <f>IF(ISERROR(A1094),NA(),'Daily Series'!E1098)</f>
        <v>12549</v>
      </c>
      <c r="C1094" s="193">
        <f t="shared" si="71"/>
        <v>12921.571428571429</v>
      </c>
      <c r="E1094" s="189" t="e">
        <f>IF('Weekly Series'!B1094=0,NA(),'Weekly Series'!B1094)</f>
        <v>#N/A</v>
      </c>
      <c r="F1094" s="193" t="e">
        <f>IF(ISERROR($E1094),NA(),'Weekly Series'!C1094)</f>
        <v>#N/A</v>
      </c>
      <c r="G1094" s="193" t="e">
        <f>IF(ISERROR($E1094),NA(),'Weekly Series'!D1094)</f>
        <v>#N/A</v>
      </c>
      <c r="H1094" s="193" t="e">
        <f>IF(ISERROR($E1094),NA(),'Weekly Series'!E1094)</f>
        <v>#N/A</v>
      </c>
      <c r="J1094" s="190">
        <f>IF(ISERROR(A1094),NA(),'Daily Series'!P1098)</f>
        <v>1395</v>
      </c>
      <c r="K1094" s="190">
        <f>IF(ISERROR(A1094),NA(),'Daily Series'!Q1098)</f>
        <v>559</v>
      </c>
      <c r="L1094" s="190">
        <f>IF(ISERROR(A1094),NA(),'Daily Series'!R1098)</f>
        <v>491</v>
      </c>
      <c r="M1094" s="193">
        <f t="shared" si="67"/>
        <v>992.42857142857144</v>
      </c>
      <c r="N1094" s="193">
        <f t="shared" si="69"/>
        <v>390.71428571428572</v>
      </c>
      <c r="O1094" s="193">
        <f t="shared" si="68"/>
        <v>319.14285714285717</v>
      </c>
    </row>
    <row r="1095" spans="1:15" x14ac:dyDescent="0.2">
      <c r="A1095" s="189">
        <f>IF('Daily Series'!B1099=0,NA(),'Daily Series'!B1099)</f>
        <v>45380</v>
      </c>
      <c r="B1095" s="190">
        <f>IF(ISERROR(A1095),NA(),'Daily Series'!E1099)</f>
        <v>11918</v>
      </c>
      <c r="C1095" s="193">
        <f t="shared" si="71"/>
        <v>12748.714285714286</v>
      </c>
      <c r="E1095" s="189" t="e">
        <f>IF('Weekly Series'!B1095=0,NA(),'Weekly Series'!B1095)</f>
        <v>#N/A</v>
      </c>
      <c r="F1095" s="193" t="e">
        <f>IF(ISERROR($E1095),NA(),'Weekly Series'!C1095)</f>
        <v>#N/A</v>
      </c>
      <c r="G1095" s="193" t="e">
        <f>IF(ISERROR($E1095),NA(),'Weekly Series'!D1095)</f>
        <v>#N/A</v>
      </c>
      <c r="H1095" s="193" t="e">
        <f>IF(ISERROR($E1095),NA(),'Weekly Series'!E1095)</f>
        <v>#N/A</v>
      </c>
      <c r="J1095" s="190">
        <f>IF(ISERROR(A1095),NA(),'Daily Series'!P1099)</f>
        <v>1030</v>
      </c>
      <c r="K1095" s="190">
        <f>IF(ISERROR(A1095),NA(),'Daily Series'!Q1099)</f>
        <v>404</v>
      </c>
      <c r="L1095" s="190">
        <f>IF(ISERROR(A1095),NA(),'Daily Series'!R1099)</f>
        <v>297</v>
      </c>
      <c r="M1095" s="193">
        <f t="shared" si="67"/>
        <v>955.42857142857144</v>
      </c>
      <c r="N1095" s="193">
        <f t="shared" si="69"/>
        <v>387.28571428571428</v>
      </c>
      <c r="O1095" s="193">
        <f t="shared" si="68"/>
        <v>307.14285714285717</v>
      </c>
    </row>
    <row r="1096" spans="1:15" x14ac:dyDescent="0.2">
      <c r="A1096" s="189">
        <f>IF('Daily Series'!B1100=0,NA(),'Daily Series'!B1100)</f>
        <v>45381</v>
      </c>
      <c r="B1096" s="190">
        <f>IF(ISERROR(A1096),NA(),'Daily Series'!E1100)</f>
        <v>11759</v>
      </c>
      <c r="C1096" s="193">
        <f t="shared" si="71"/>
        <v>12551.857142857143</v>
      </c>
      <c r="E1096" s="189" t="e">
        <f>IF('Weekly Series'!B1096=0,NA(),'Weekly Series'!B1096)</f>
        <v>#N/A</v>
      </c>
      <c r="F1096" s="193" t="e">
        <f>IF(ISERROR($E1096),NA(),'Weekly Series'!C1096)</f>
        <v>#N/A</v>
      </c>
      <c r="G1096" s="193" t="e">
        <f>IF(ISERROR($E1096),NA(),'Weekly Series'!D1096)</f>
        <v>#N/A</v>
      </c>
      <c r="H1096" s="193" t="e">
        <f>IF(ISERROR($E1096),NA(),'Weekly Series'!E1096)</f>
        <v>#N/A</v>
      </c>
      <c r="J1096" s="190">
        <f>IF(ISERROR(A1096),NA(),'Daily Series'!P1100)</f>
        <v>563</v>
      </c>
      <c r="K1096" s="190">
        <f>IF(ISERROR(A1096),NA(),'Daily Series'!Q1100)</f>
        <v>222</v>
      </c>
      <c r="L1096" s="190">
        <f>IF(ISERROR(A1096),NA(),'Daily Series'!R1100)</f>
        <v>134</v>
      </c>
      <c r="M1096" s="193">
        <f t="shared" si="67"/>
        <v>937.85714285714289</v>
      </c>
      <c r="N1096" s="193">
        <f t="shared" si="69"/>
        <v>374</v>
      </c>
      <c r="O1096" s="193">
        <f t="shared" si="68"/>
        <v>299.28571428571428</v>
      </c>
    </row>
    <row r="1097" spans="1:15" x14ac:dyDescent="0.2">
      <c r="A1097" s="189">
        <f>IF('Daily Series'!B1101=0,NA(),'Daily Series'!B1101)</f>
        <v>45382</v>
      </c>
      <c r="B1097" s="190">
        <f>IF(ISERROR(A1097),NA(),'Daily Series'!E1101)</f>
        <v>11846</v>
      </c>
      <c r="C1097" s="193">
        <f t="shared" si="71"/>
        <v>12399.857142857143</v>
      </c>
      <c r="E1097" s="189" t="e">
        <f>IF('Weekly Series'!B1097=0,NA(),'Weekly Series'!B1097)</f>
        <v>#N/A</v>
      </c>
      <c r="F1097" s="193" t="e">
        <f>IF(ISERROR($E1097),NA(),'Weekly Series'!C1097)</f>
        <v>#N/A</v>
      </c>
      <c r="G1097" s="193" t="e">
        <f>IF(ISERROR($E1097),NA(),'Weekly Series'!D1097)</f>
        <v>#N/A</v>
      </c>
      <c r="H1097" s="193" t="e">
        <f>IF(ISERROR($E1097),NA(),'Weekly Series'!E1097)</f>
        <v>#N/A</v>
      </c>
      <c r="J1097" s="190">
        <f>IF(ISERROR(A1097),NA(),'Daily Series'!P1101)</f>
        <v>366</v>
      </c>
      <c r="K1097" s="190">
        <f>IF(ISERROR(A1097),NA(),'Daily Series'!Q1101)</f>
        <v>144</v>
      </c>
      <c r="L1097" s="190">
        <f>IF(ISERROR(A1097),NA(),'Daily Series'!R1101)</f>
        <v>105</v>
      </c>
      <c r="M1097" s="193">
        <f t="shared" ref="M1097:M1153" si="72">AVERAGE(J1091:J1097)</f>
        <v>932.14285714285711</v>
      </c>
      <c r="N1097" s="193">
        <f t="shared" si="69"/>
        <v>373.71428571428572</v>
      </c>
      <c r="O1097" s="193">
        <f t="shared" si="68"/>
        <v>299.28571428571428</v>
      </c>
    </row>
    <row r="1098" spans="1:15" x14ac:dyDescent="0.2">
      <c r="A1098" s="189">
        <f>IF('Daily Series'!B1102=0,NA(),'Daily Series'!B1102)</f>
        <v>45383</v>
      </c>
      <c r="B1098" s="190">
        <f>IF(ISERROR(A1098),NA(),'Daily Series'!E1102)</f>
        <v>11696</v>
      </c>
      <c r="C1098" s="193">
        <f t="shared" si="71"/>
        <v>12242.571428571429</v>
      </c>
      <c r="E1098" s="189" t="e">
        <f>IF('Weekly Series'!B1098=0,NA(),'Weekly Series'!B1098)</f>
        <v>#N/A</v>
      </c>
      <c r="F1098" s="193" t="e">
        <f>IF(ISERROR($E1098),NA(),'Weekly Series'!C1098)</f>
        <v>#N/A</v>
      </c>
      <c r="G1098" s="193" t="e">
        <f>IF(ISERROR($E1098),NA(),'Weekly Series'!D1098)</f>
        <v>#N/A</v>
      </c>
      <c r="H1098" s="193" t="e">
        <f>IF(ISERROR($E1098),NA(),'Weekly Series'!E1098)</f>
        <v>#N/A</v>
      </c>
      <c r="J1098" s="190">
        <f>IF(ISERROR(A1098),NA(),'Daily Series'!P1102)</f>
        <v>374</v>
      </c>
      <c r="K1098" s="190">
        <f>IF(ISERROR(A1098),NA(),'Daily Series'!Q1102)</f>
        <v>152</v>
      </c>
      <c r="L1098" s="190">
        <f>IF(ISERROR(A1098),NA(),'Daily Series'!R1102)</f>
        <v>108</v>
      </c>
      <c r="M1098" s="193">
        <f t="shared" si="72"/>
        <v>863.57142857142856</v>
      </c>
      <c r="N1098" s="193">
        <f t="shared" si="69"/>
        <v>345.71428571428572</v>
      </c>
      <c r="O1098" s="193">
        <f t="shared" ref="O1098:O1153" si="73">AVERAGE(L1092:L1098)</f>
        <v>271.71428571428572</v>
      </c>
    </row>
    <row r="1099" spans="1:15" x14ac:dyDescent="0.2">
      <c r="A1099" s="189">
        <f>IF('Daily Series'!B1103=0,NA(),'Daily Series'!B1103)</f>
        <v>45384</v>
      </c>
      <c r="B1099" s="190">
        <f>IF(ISERROR(A1099),NA(),'Daily Series'!E1103)</f>
        <v>12113</v>
      </c>
      <c r="C1099" s="193">
        <f t="shared" si="71"/>
        <v>12119.571428571429</v>
      </c>
      <c r="E1099" s="189" t="e">
        <f>IF('Weekly Series'!B1099=0,NA(),'Weekly Series'!B1099)</f>
        <v>#N/A</v>
      </c>
      <c r="F1099" s="193" t="e">
        <f>IF(ISERROR($E1099),NA(),'Weekly Series'!C1099)</f>
        <v>#N/A</v>
      </c>
      <c r="G1099" s="193" t="e">
        <f>IF(ISERROR($E1099),NA(),'Weekly Series'!D1099)</f>
        <v>#N/A</v>
      </c>
      <c r="H1099" s="193" t="e">
        <f>IF(ISERROR($E1099),NA(),'Weekly Series'!E1099)</f>
        <v>#N/A</v>
      </c>
      <c r="J1099" s="190">
        <f>IF(ISERROR(A1099),NA(),'Daily Series'!P1103)</f>
        <v>760</v>
      </c>
      <c r="K1099" s="190">
        <f>IF(ISERROR(A1099),NA(),'Daily Series'!Q1103)</f>
        <v>251</v>
      </c>
      <c r="L1099" s="190">
        <f>IF(ISERROR(A1099),NA(),'Daily Series'!R1103)</f>
        <v>284</v>
      </c>
      <c r="M1099" s="193">
        <f t="shared" si="72"/>
        <v>815.85714285714289</v>
      </c>
      <c r="N1099" s="193">
        <f t="shared" si="69"/>
        <v>317.85714285714283</v>
      </c>
      <c r="O1099" s="193">
        <f t="shared" si="73"/>
        <v>258.85714285714283</v>
      </c>
    </row>
    <row r="1100" spans="1:15" x14ac:dyDescent="0.2">
      <c r="A1100" s="189">
        <f>IF('Daily Series'!B1104=0,NA(),'Daily Series'!B1104)</f>
        <v>45385</v>
      </c>
      <c r="B1100" s="190">
        <f>IF(ISERROR(A1100),NA(),'Daily Series'!E1104)</f>
        <v>12576</v>
      </c>
      <c r="C1100" s="193">
        <f t="shared" si="71"/>
        <v>12065.285714285714</v>
      </c>
      <c r="E1100" s="189" t="e">
        <f>IF('Weekly Series'!B1100=0,NA(),'Weekly Series'!B1100)</f>
        <v>#N/A</v>
      </c>
      <c r="F1100" s="193" t="e">
        <f>IF(ISERROR($E1100),NA(),'Weekly Series'!C1100)</f>
        <v>#N/A</v>
      </c>
      <c r="G1100" s="193" t="e">
        <f>IF(ISERROR($E1100),NA(),'Weekly Series'!D1100)</f>
        <v>#N/A</v>
      </c>
      <c r="H1100" s="193" t="e">
        <f>IF(ISERROR($E1100),NA(),'Weekly Series'!E1100)</f>
        <v>#N/A</v>
      </c>
      <c r="J1100" s="190">
        <f>IF(ISERROR(A1100),NA(),'Daily Series'!P1104)</f>
        <v>1047</v>
      </c>
      <c r="K1100" s="190">
        <f>IF(ISERROR(A1100),NA(),'Daily Series'!Q1104)</f>
        <v>394</v>
      </c>
      <c r="L1100" s="190">
        <f>IF(ISERROR(A1100),NA(),'Daily Series'!R1104)</f>
        <v>354</v>
      </c>
      <c r="M1100" s="193">
        <f t="shared" si="72"/>
        <v>790.71428571428567</v>
      </c>
      <c r="N1100" s="193">
        <f t="shared" si="69"/>
        <v>303.71428571428572</v>
      </c>
      <c r="O1100" s="193">
        <f t="shared" si="73"/>
        <v>253.28571428571428</v>
      </c>
    </row>
    <row r="1101" spans="1:15" x14ac:dyDescent="0.2">
      <c r="A1101" s="189">
        <f>IF('Daily Series'!B1105=0,NA(),'Daily Series'!B1105)</f>
        <v>45386</v>
      </c>
      <c r="B1101" s="190">
        <f>IF(ISERROR(A1101),NA(),'Daily Series'!E1105)</f>
        <v>12709</v>
      </c>
      <c r="C1101" s="193">
        <f t="shared" si="71"/>
        <v>12088.142857142857</v>
      </c>
      <c r="E1101" s="189" t="e">
        <f>IF('Weekly Series'!B1101=0,NA(),'Weekly Series'!B1101)</f>
        <v>#N/A</v>
      </c>
      <c r="F1101" s="193" t="e">
        <f>IF(ISERROR($E1101),NA(),'Weekly Series'!C1101)</f>
        <v>#N/A</v>
      </c>
      <c r="G1101" s="193" t="e">
        <f>IF(ISERROR($E1101),NA(),'Weekly Series'!D1101)</f>
        <v>#N/A</v>
      </c>
      <c r="H1101" s="193" t="e">
        <f>IF(ISERROR($E1101),NA(),'Weekly Series'!E1101)</f>
        <v>#N/A</v>
      </c>
      <c r="J1101" s="190">
        <f>IF(ISERROR(A1101),NA(),'Daily Series'!P1105)</f>
        <v>1196</v>
      </c>
      <c r="K1101" s="190">
        <f>IF(ISERROR(A1101),NA(),'Daily Series'!Q1105)</f>
        <v>430</v>
      </c>
      <c r="L1101" s="190">
        <f>IF(ISERROR(A1101),NA(),'Daily Series'!R1105)</f>
        <v>412</v>
      </c>
      <c r="M1101" s="193">
        <f t="shared" si="72"/>
        <v>762.28571428571433</v>
      </c>
      <c r="N1101" s="193">
        <f t="shared" si="69"/>
        <v>285.28571428571428</v>
      </c>
      <c r="O1101" s="193">
        <f t="shared" si="73"/>
        <v>242</v>
      </c>
    </row>
    <row r="1102" spans="1:15" x14ac:dyDescent="0.2">
      <c r="A1102" s="189">
        <f>IF('Daily Series'!B1106=0,NA(),'Daily Series'!B1106)</f>
        <v>45387</v>
      </c>
      <c r="B1102" s="190">
        <f>IF(ISERROR(A1102),NA(),'Daily Series'!E1106)</f>
        <v>12564</v>
      </c>
      <c r="C1102" s="193">
        <f t="shared" si="71"/>
        <v>12180.428571428571</v>
      </c>
      <c r="E1102" s="189" t="e">
        <f>IF('Weekly Series'!B1102=0,NA(),'Weekly Series'!B1102)</f>
        <v>#N/A</v>
      </c>
      <c r="F1102" s="193" t="e">
        <f>IF(ISERROR($E1102),NA(),'Weekly Series'!C1102)</f>
        <v>#N/A</v>
      </c>
      <c r="G1102" s="193" t="e">
        <f>IF(ISERROR($E1102),NA(),'Weekly Series'!D1102)</f>
        <v>#N/A</v>
      </c>
      <c r="H1102" s="193" t="e">
        <f>IF(ISERROR($E1102),NA(),'Weekly Series'!E1102)</f>
        <v>#N/A</v>
      </c>
      <c r="J1102" s="190">
        <f>IF(ISERROR(A1102),NA(),'Daily Series'!P1106)</f>
        <v>1329</v>
      </c>
      <c r="K1102" s="190">
        <f>IF(ISERROR(A1102),NA(),'Daily Series'!Q1106)</f>
        <v>428</v>
      </c>
      <c r="L1102" s="190">
        <f>IF(ISERROR(A1102),NA(),'Daily Series'!R1106)</f>
        <v>380</v>
      </c>
      <c r="M1102" s="193">
        <f t="shared" si="72"/>
        <v>805</v>
      </c>
      <c r="N1102" s="193">
        <f t="shared" si="69"/>
        <v>288.71428571428572</v>
      </c>
      <c r="O1102" s="193">
        <f t="shared" si="73"/>
        <v>253.85714285714286</v>
      </c>
    </row>
    <row r="1103" spans="1:15" x14ac:dyDescent="0.2">
      <c r="A1103" s="189">
        <f>IF('Daily Series'!B1107=0,NA(),'Daily Series'!B1107)</f>
        <v>45388</v>
      </c>
      <c r="B1103" s="190">
        <f>IF(ISERROR(A1103),NA(),'Daily Series'!E1107)</f>
        <v>12743</v>
      </c>
      <c r="C1103" s="193">
        <f t="shared" si="71"/>
        <v>12321</v>
      </c>
      <c r="E1103" s="189" t="e">
        <f>IF('Weekly Series'!B1103=0,NA(),'Weekly Series'!B1103)</f>
        <v>#N/A</v>
      </c>
      <c r="F1103" s="193" t="e">
        <f>IF(ISERROR($E1103),NA(),'Weekly Series'!C1103)</f>
        <v>#N/A</v>
      </c>
      <c r="G1103" s="193" t="e">
        <f>IF(ISERROR($E1103),NA(),'Weekly Series'!D1103)</f>
        <v>#N/A</v>
      </c>
      <c r="H1103" s="193" t="e">
        <f>IF(ISERROR($E1103),NA(),'Weekly Series'!E1103)</f>
        <v>#N/A</v>
      </c>
      <c r="J1103" s="190">
        <f>IF(ISERROR(A1103),NA(),'Daily Series'!P1107)</f>
        <v>753</v>
      </c>
      <c r="K1103" s="190">
        <f>IF(ISERROR(A1103),NA(),'Daily Series'!Q1107)</f>
        <v>285</v>
      </c>
      <c r="L1103" s="190">
        <f>IF(ISERROR(A1103),NA(),'Daily Series'!R1107)</f>
        <v>174</v>
      </c>
      <c r="M1103" s="193">
        <f t="shared" si="72"/>
        <v>832.14285714285711</v>
      </c>
      <c r="N1103" s="193">
        <f t="shared" si="69"/>
        <v>297.71428571428572</v>
      </c>
      <c r="O1103" s="193">
        <f t="shared" si="73"/>
        <v>259.57142857142856</v>
      </c>
    </row>
    <row r="1104" spans="1:15" x14ac:dyDescent="0.2">
      <c r="A1104" s="189">
        <f>IF('Daily Series'!B1108=0,NA(),'Daily Series'!B1108)</f>
        <v>45389</v>
      </c>
      <c r="B1104" s="190">
        <f>IF(ISERROR(A1104),NA(),'Daily Series'!E1108)</f>
        <v>12670</v>
      </c>
      <c r="C1104" s="193">
        <f t="shared" si="71"/>
        <v>12438.714285714286</v>
      </c>
      <c r="E1104" s="189" t="e">
        <f>IF('Weekly Series'!B1104=0,NA(),'Weekly Series'!B1104)</f>
        <v>#N/A</v>
      </c>
      <c r="F1104" s="193" t="e">
        <f>IF(ISERROR($E1104),NA(),'Weekly Series'!C1104)</f>
        <v>#N/A</v>
      </c>
      <c r="G1104" s="193" t="e">
        <f>IF(ISERROR($E1104),NA(),'Weekly Series'!D1104)</f>
        <v>#N/A</v>
      </c>
      <c r="H1104" s="193" t="e">
        <f>IF(ISERROR($E1104),NA(),'Weekly Series'!E1104)</f>
        <v>#N/A</v>
      </c>
      <c r="J1104" s="190">
        <f>IF(ISERROR(A1104),NA(),'Daily Series'!P1108)</f>
        <v>413</v>
      </c>
      <c r="K1104" s="190">
        <f>IF(ISERROR(A1104),NA(),'Daily Series'!Q1108)</f>
        <v>167</v>
      </c>
      <c r="L1104" s="190">
        <f>IF(ISERROR(A1104),NA(),'Daily Series'!R1108)</f>
        <v>95</v>
      </c>
      <c r="M1104" s="193">
        <f t="shared" si="72"/>
        <v>838.85714285714289</v>
      </c>
      <c r="N1104" s="193">
        <f t="shared" si="69"/>
        <v>301</v>
      </c>
      <c r="O1104" s="193">
        <f t="shared" si="73"/>
        <v>258.14285714285717</v>
      </c>
    </row>
    <row r="1105" spans="1:15" x14ac:dyDescent="0.2">
      <c r="A1105" s="189">
        <f>IF('Daily Series'!B1109=0,NA(),'Daily Series'!B1109)</f>
        <v>45390</v>
      </c>
      <c r="B1105" s="190">
        <f>IF(ISERROR(A1105),NA(),'Daily Series'!E1109)</f>
        <v>12846</v>
      </c>
      <c r="C1105" s="193">
        <f t="shared" si="71"/>
        <v>12603</v>
      </c>
      <c r="E1105" s="189" t="e">
        <f>IF('Weekly Series'!B1105=0,NA(),'Weekly Series'!B1105)</f>
        <v>#N/A</v>
      </c>
      <c r="F1105" s="193" t="e">
        <f>IF(ISERROR($E1105),NA(),'Weekly Series'!C1105)</f>
        <v>#N/A</v>
      </c>
      <c r="G1105" s="193" t="e">
        <f>IF(ISERROR($E1105),NA(),'Weekly Series'!D1105)</f>
        <v>#N/A</v>
      </c>
      <c r="H1105" s="193" t="e">
        <f>IF(ISERROR($E1105),NA(),'Weekly Series'!E1105)</f>
        <v>#N/A</v>
      </c>
      <c r="J1105" s="190">
        <f>IF(ISERROR(A1105),NA(),'Daily Series'!P1109)</f>
        <v>833</v>
      </c>
      <c r="K1105" s="190">
        <f>IF(ISERROR(A1105),NA(),'Daily Series'!Q1109)</f>
        <v>286</v>
      </c>
      <c r="L1105" s="190">
        <f>IF(ISERROR(A1105),NA(),'Daily Series'!R1109)</f>
        <v>298</v>
      </c>
      <c r="M1105" s="193">
        <f t="shared" si="72"/>
        <v>904.42857142857144</v>
      </c>
      <c r="N1105" s="193">
        <f t="shared" si="69"/>
        <v>320.14285714285717</v>
      </c>
      <c r="O1105" s="193">
        <f t="shared" si="73"/>
        <v>285.28571428571428</v>
      </c>
    </row>
    <row r="1106" spans="1:15" x14ac:dyDescent="0.2">
      <c r="A1106" s="189">
        <f>IF('Daily Series'!B1110=0,NA(),'Daily Series'!B1110)</f>
        <v>45391</v>
      </c>
      <c r="B1106" s="190">
        <f>IF(ISERROR(A1106),NA(),'Daily Series'!E1110)</f>
        <v>13178</v>
      </c>
      <c r="C1106" s="193">
        <f t="shared" si="71"/>
        <v>12755.142857142857</v>
      </c>
      <c r="E1106" s="189" t="e">
        <f>IF('Weekly Series'!B1106=0,NA(),'Weekly Series'!B1106)</f>
        <v>#N/A</v>
      </c>
      <c r="F1106" s="193" t="e">
        <f>IF(ISERROR($E1106),NA(),'Weekly Series'!C1106)</f>
        <v>#N/A</v>
      </c>
      <c r="G1106" s="193" t="e">
        <f>IF(ISERROR($E1106),NA(),'Weekly Series'!D1106)</f>
        <v>#N/A</v>
      </c>
      <c r="H1106" s="193" t="e">
        <f>IF(ISERROR($E1106),NA(),'Weekly Series'!E1106)</f>
        <v>#N/A</v>
      </c>
      <c r="J1106" s="190">
        <f>IF(ISERROR(A1106),NA(),'Daily Series'!P1110)</f>
        <v>1152</v>
      </c>
      <c r="K1106" s="190">
        <f>IF(ISERROR(A1106),NA(),'Daily Series'!Q1110)</f>
        <v>372</v>
      </c>
      <c r="L1106" s="190">
        <f>IF(ISERROR(A1106),NA(),'Daily Series'!R1110)</f>
        <v>415</v>
      </c>
      <c r="M1106" s="193">
        <f t="shared" si="72"/>
        <v>960.42857142857144</v>
      </c>
      <c r="N1106" s="193">
        <f t="shared" si="69"/>
        <v>337.42857142857144</v>
      </c>
      <c r="O1106" s="193">
        <f t="shared" si="73"/>
        <v>304</v>
      </c>
    </row>
    <row r="1107" spans="1:15" x14ac:dyDescent="0.2">
      <c r="A1107" s="189">
        <f>IF('Daily Series'!B1111=0,NA(),'Daily Series'!B1111)</f>
        <v>45392</v>
      </c>
      <c r="B1107" s="190">
        <f>IF(ISERROR(A1107),NA(),'Daily Series'!E1111)</f>
        <v>13243</v>
      </c>
      <c r="C1107" s="193">
        <f t="shared" si="71"/>
        <v>12850.428571428571</v>
      </c>
      <c r="E1107" s="189" t="e">
        <f>IF('Weekly Series'!B1107=0,NA(),'Weekly Series'!B1107)</f>
        <v>#N/A</v>
      </c>
      <c r="F1107" s="193" t="e">
        <f>IF(ISERROR($E1107),NA(),'Weekly Series'!C1107)</f>
        <v>#N/A</v>
      </c>
      <c r="G1107" s="193" t="e">
        <f>IF(ISERROR($E1107),NA(),'Weekly Series'!D1107)</f>
        <v>#N/A</v>
      </c>
      <c r="H1107" s="193" t="e">
        <f>IF(ISERROR($E1107),NA(),'Weekly Series'!E1107)</f>
        <v>#N/A</v>
      </c>
      <c r="J1107" s="190">
        <f>IF(ISERROR(A1107),NA(),'Daily Series'!P1111)</f>
        <v>1297</v>
      </c>
      <c r="K1107" s="190">
        <f>IF(ISERROR(A1107),NA(),'Daily Series'!Q1111)</f>
        <v>485</v>
      </c>
      <c r="L1107" s="190">
        <f>IF(ISERROR(A1107),NA(),'Daily Series'!R1111)</f>
        <v>376</v>
      </c>
      <c r="M1107" s="193">
        <f t="shared" si="72"/>
        <v>996.14285714285711</v>
      </c>
      <c r="N1107" s="193">
        <f t="shared" si="69"/>
        <v>350.42857142857144</v>
      </c>
      <c r="O1107" s="193">
        <f t="shared" si="73"/>
        <v>307.14285714285717</v>
      </c>
    </row>
    <row r="1108" spans="1:15" x14ac:dyDescent="0.2">
      <c r="A1108" s="189">
        <f>IF('Daily Series'!B1112=0,NA(),'Daily Series'!B1112)</f>
        <v>45393</v>
      </c>
      <c r="B1108" s="190">
        <f>IF(ISERROR(A1108),NA(),'Daily Series'!E1112)</f>
        <v>13303</v>
      </c>
      <c r="C1108" s="193">
        <f t="shared" si="71"/>
        <v>12935.285714285714</v>
      </c>
      <c r="E1108" s="189" t="e">
        <f>IF('Weekly Series'!B1108=0,NA(),'Weekly Series'!B1108)</f>
        <v>#N/A</v>
      </c>
      <c r="F1108" s="193" t="e">
        <f>IF(ISERROR($E1108),NA(),'Weekly Series'!C1108)</f>
        <v>#N/A</v>
      </c>
      <c r="G1108" s="193" t="e">
        <f>IF(ISERROR($E1108),NA(),'Weekly Series'!D1108)</f>
        <v>#N/A</v>
      </c>
      <c r="H1108" s="193" t="e">
        <f>IF(ISERROR($E1108),NA(),'Weekly Series'!E1108)</f>
        <v>#N/A</v>
      </c>
      <c r="J1108" s="190">
        <f>IF(ISERROR(A1108),NA(),'Daily Series'!P1112)</f>
        <v>1183</v>
      </c>
      <c r="K1108" s="190">
        <f>IF(ISERROR(A1108),NA(),'Daily Series'!Q1112)</f>
        <v>453</v>
      </c>
      <c r="L1108" s="190">
        <f>IF(ISERROR(A1108),NA(),'Daily Series'!R1112)</f>
        <v>396</v>
      </c>
      <c r="M1108" s="193">
        <f t="shared" si="72"/>
        <v>994.28571428571433</v>
      </c>
      <c r="N1108" s="193">
        <f t="shared" si="69"/>
        <v>353.71428571428572</v>
      </c>
      <c r="O1108" s="193">
        <f t="shared" si="73"/>
        <v>304.85714285714283</v>
      </c>
    </row>
    <row r="1109" spans="1:15" x14ac:dyDescent="0.2">
      <c r="A1109" s="189">
        <f>IF('Daily Series'!B1113=0,NA(),'Daily Series'!B1113)</f>
        <v>45394</v>
      </c>
      <c r="B1109" s="190">
        <f>IF(ISERROR(A1109),NA(),'Daily Series'!E1113)</f>
        <v>13085</v>
      </c>
      <c r="C1109" s="193">
        <f t="shared" si="71"/>
        <v>13009.714285714286</v>
      </c>
      <c r="E1109" s="189" t="e">
        <f>IF('Weekly Series'!B1109=0,NA(),'Weekly Series'!B1109)</f>
        <v>#N/A</v>
      </c>
      <c r="F1109" s="193" t="e">
        <f>IF(ISERROR($E1109),NA(),'Weekly Series'!C1109)</f>
        <v>#N/A</v>
      </c>
      <c r="G1109" s="193" t="e">
        <f>IF(ISERROR($E1109),NA(),'Weekly Series'!D1109)</f>
        <v>#N/A</v>
      </c>
      <c r="H1109" s="193" t="e">
        <f>IF(ISERROR($E1109),NA(),'Weekly Series'!E1109)</f>
        <v>#N/A</v>
      </c>
      <c r="J1109" s="190">
        <f>IF(ISERROR(A1109),NA(),'Daily Series'!P1113)</f>
        <v>1299</v>
      </c>
      <c r="K1109" s="190">
        <f>IF(ISERROR(A1109),NA(),'Daily Series'!Q1113)</f>
        <v>456</v>
      </c>
      <c r="L1109" s="190">
        <f>IF(ISERROR(A1109),NA(),'Daily Series'!R1113)</f>
        <v>362</v>
      </c>
      <c r="M1109" s="193">
        <f t="shared" si="72"/>
        <v>990</v>
      </c>
      <c r="N1109" s="193">
        <f t="shared" si="69"/>
        <v>357.71428571428572</v>
      </c>
      <c r="O1109" s="193">
        <f t="shared" si="73"/>
        <v>302.28571428571428</v>
      </c>
    </row>
    <row r="1110" spans="1:15" x14ac:dyDescent="0.2">
      <c r="A1110" s="189">
        <f>IF('Daily Series'!B1114=0,NA(),'Daily Series'!B1114)</f>
        <v>45395</v>
      </c>
      <c r="B1110" s="190">
        <f>IF(ISERROR(A1110),NA(),'Daily Series'!E1114)</f>
        <v>13244</v>
      </c>
      <c r="C1110" s="193">
        <f t="shared" si="71"/>
        <v>13081.285714285714</v>
      </c>
      <c r="E1110" s="189" t="e">
        <f>IF('Weekly Series'!B1110=0,NA(),'Weekly Series'!B1110)</f>
        <v>#N/A</v>
      </c>
      <c r="F1110" s="193" t="e">
        <f>IF(ISERROR($E1110),NA(),'Weekly Series'!C1110)</f>
        <v>#N/A</v>
      </c>
      <c r="G1110" s="193" t="e">
        <f>IF(ISERROR($E1110),NA(),'Weekly Series'!D1110)</f>
        <v>#N/A</v>
      </c>
      <c r="H1110" s="193" t="e">
        <f>IF(ISERROR($E1110),NA(),'Weekly Series'!E1110)</f>
        <v>#N/A</v>
      </c>
      <c r="J1110" s="190">
        <f>IF(ISERROR(A1110),NA(),'Daily Series'!P1114)</f>
        <v>754</v>
      </c>
      <c r="K1110" s="190">
        <f>IF(ISERROR(A1110),NA(),'Daily Series'!Q1114)</f>
        <v>267</v>
      </c>
      <c r="L1110" s="190">
        <f>IF(ISERROR(A1110),NA(),'Daily Series'!R1114)</f>
        <v>202</v>
      </c>
      <c r="M1110" s="193">
        <f t="shared" si="72"/>
        <v>990.14285714285711</v>
      </c>
      <c r="N1110" s="193">
        <f t="shared" si="69"/>
        <v>355.14285714285717</v>
      </c>
      <c r="O1110" s="193">
        <f t="shared" si="73"/>
        <v>306.28571428571428</v>
      </c>
    </row>
    <row r="1111" spans="1:15" x14ac:dyDescent="0.2">
      <c r="A1111" s="189">
        <f>IF('Daily Series'!B1115=0,NA(),'Daily Series'!B1115)</f>
        <v>45396</v>
      </c>
      <c r="B1111" s="190">
        <f>IF(ISERROR(A1111),NA(),'Daily Series'!E1115)</f>
        <v>13211</v>
      </c>
      <c r="C1111" s="193">
        <f t="shared" si="71"/>
        <v>13158.571428571429</v>
      </c>
      <c r="E1111" s="189" t="e">
        <f>IF('Weekly Series'!B1111=0,NA(),'Weekly Series'!B1111)</f>
        <v>#N/A</v>
      </c>
      <c r="F1111" s="193" t="e">
        <f>IF(ISERROR($E1111),NA(),'Weekly Series'!C1111)</f>
        <v>#N/A</v>
      </c>
      <c r="G1111" s="193" t="e">
        <f>IF(ISERROR($E1111),NA(),'Weekly Series'!D1111)</f>
        <v>#N/A</v>
      </c>
      <c r="H1111" s="193" t="e">
        <f>IF(ISERROR($E1111),NA(),'Weekly Series'!E1111)</f>
        <v>#N/A</v>
      </c>
      <c r="J1111" s="190">
        <f>IF(ISERROR(A1111),NA(),'Daily Series'!P1115)</f>
        <v>402</v>
      </c>
      <c r="K1111" s="190">
        <f>IF(ISERROR(A1111),NA(),'Daily Series'!Q1115)</f>
        <v>161</v>
      </c>
      <c r="L1111" s="190">
        <f>IF(ISERROR(A1111),NA(),'Daily Series'!R1115)</f>
        <v>69</v>
      </c>
      <c r="M1111" s="193">
        <f t="shared" si="72"/>
        <v>988.57142857142856</v>
      </c>
      <c r="N1111" s="193">
        <f t="shared" si="69"/>
        <v>354.28571428571428</v>
      </c>
      <c r="O1111" s="193">
        <f t="shared" si="73"/>
        <v>302.57142857142856</v>
      </c>
    </row>
    <row r="1112" spans="1:15" x14ac:dyDescent="0.2">
      <c r="A1112" s="189">
        <f>IF('Daily Series'!B1116=0,NA(),'Daily Series'!B1116)</f>
        <v>45397</v>
      </c>
      <c r="B1112" s="190">
        <f>IF(ISERROR(A1112),NA(),'Daily Series'!E1116)</f>
        <v>13146</v>
      </c>
      <c r="C1112" s="193">
        <f t="shared" si="71"/>
        <v>13201.428571428571</v>
      </c>
      <c r="E1112" s="189" t="e">
        <f>IF('Weekly Series'!B1112=0,NA(),'Weekly Series'!B1112)</f>
        <v>#N/A</v>
      </c>
      <c r="F1112" s="193" t="e">
        <f>IF(ISERROR($E1112),NA(),'Weekly Series'!C1112)</f>
        <v>#N/A</v>
      </c>
      <c r="G1112" s="193" t="e">
        <f>IF(ISERROR($E1112),NA(),'Weekly Series'!D1112)</f>
        <v>#N/A</v>
      </c>
      <c r="H1112" s="193" t="e">
        <f>IF(ISERROR($E1112),NA(),'Weekly Series'!E1112)</f>
        <v>#N/A</v>
      </c>
      <c r="J1112" s="190">
        <f>IF(ISERROR(A1112),NA(),'Daily Series'!P1116)</f>
        <v>881</v>
      </c>
      <c r="K1112" s="190">
        <f>IF(ISERROR(A1112),NA(),'Daily Series'!Q1116)</f>
        <v>331</v>
      </c>
      <c r="L1112" s="190">
        <f>IF(ISERROR(A1112),NA(),'Daily Series'!R1116)</f>
        <v>299</v>
      </c>
      <c r="M1112" s="193">
        <f t="shared" si="72"/>
        <v>995.42857142857144</v>
      </c>
      <c r="N1112" s="193">
        <f t="shared" si="69"/>
        <v>360.71428571428572</v>
      </c>
      <c r="O1112" s="193">
        <f t="shared" si="73"/>
        <v>302.71428571428572</v>
      </c>
    </row>
    <row r="1113" spans="1:15" x14ac:dyDescent="0.2">
      <c r="A1113" s="189">
        <f>IF('Daily Series'!B1117=0,NA(),'Daily Series'!B1117)</f>
        <v>45398</v>
      </c>
      <c r="B1113" s="190">
        <f>IF(ISERROR(A1113),NA(),'Daily Series'!E1117)</f>
        <v>13296</v>
      </c>
      <c r="C1113" s="193">
        <f t="shared" si="71"/>
        <v>13218.285714285714</v>
      </c>
      <c r="E1113" s="189" t="e">
        <f>IF('Weekly Series'!B1113=0,NA(),'Weekly Series'!B1113)</f>
        <v>#N/A</v>
      </c>
      <c r="F1113" s="193" t="e">
        <f>IF(ISERROR($E1113),NA(),'Weekly Series'!C1113)</f>
        <v>#N/A</v>
      </c>
      <c r="G1113" s="193" t="e">
        <f>IF(ISERROR($E1113),NA(),'Weekly Series'!D1113)</f>
        <v>#N/A</v>
      </c>
      <c r="H1113" s="193" t="e">
        <f>IF(ISERROR($E1113),NA(),'Weekly Series'!E1113)</f>
        <v>#N/A</v>
      </c>
      <c r="J1113" s="190">
        <f>IF(ISERROR(A1113),NA(),'Daily Series'!P1117)</f>
        <v>1202</v>
      </c>
      <c r="K1113" s="190">
        <f>IF(ISERROR(A1113),NA(),'Daily Series'!Q1117)</f>
        <v>406</v>
      </c>
      <c r="L1113" s="190">
        <f>IF(ISERROR(A1113),NA(),'Daily Series'!R1117)</f>
        <v>374</v>
      </c>
      <c r="M1113" s="193">
        <f t="shared" si="72"/>
        <v>1002.5714285714286</v>
      </c>
      <c r="N1113" s="193">
        <f t="shared" ref="N1113:N1176" si="74">AVERAGE(K1107:K1113)</f>
        <v>365.57142857142856</v>
      </c>
      <c r="O1113" s="193">
        <f t="shared" si="73"/>
        <v>296.85714285714283</v>
      </c>
    </row>
    <row r="1114" spans="1:15" x14ac:dyDescent="0.2">
      <c r="A1114" s="189">
        <f>IF('Daily Series'!B1118=0,NA(),'Daily Series'!B1118)</f>
        <v>45399</v>
      </c>
      <c r="B1114" s="190">
        <f>IF(ISERROR(A1114),NA(),'Daily Series'!E1118)</f>
        <v>13487</v>
      </c>
      <c r="C1114" s="193">
        <f t="shared" si="71"/>
        <v>13253.142857142857</v>
      </c>
      <c r="E1114" s="189" t="e">
        <f>IF('Weekly Series'!B1114=0,NA(),'Weekly Series'!B1114)</f>
        <v>#N/A</v>
      </c>
      <c r="F1114" s="193" t="e">
        <f>IF(ISERROR($E1114),NA(),'Weekly Series'!C1114)</f>
        <v>#N/A</v>
      </c>
      <c r="G1114" s="193" t="e">
        <f>IF(ISERROR($E1114),NA(),'Weekly Series'!D1114)</f>
        <v>#N/A</v>
      </c>
      <c r="H1114" s="193" t="e">
        <f>IF(ISERROR($E1114),NA(),'Weekly Series'!E1114)</f>
        <v>#N/A</v>
      </c>
      <c r="J1114" s="190">
        <f>IF(ISERROR(A1114),NA(),'Daily Series'!P1118)</f>
        <v>1265</v>
      </c>
      <c r="K1114" s="190">
        <f>IF(ISERROR(A1114),NA(),'Daily Series'!Q1118)</f>
        <v>488</v>
      </c>
      <c r="L1114" s="190">
        <f>IF(ISERROR(A1114),NA(),'Daily Series'!R1118)</f>
        <v>409</v>
      </c>
      <c r="M1114" s="193">
        <f t="shared" si="72"/>
        <v>998</v>
      </c>
      <c r="N1114" s="193">
        <f t="shared" si="74"/>
        <v>366</v>
      </c>
      <c r="O1114" s="193">
        <f t="shared" si="73"/>
        <v>301.57142857142856</v>
      </c>
    </row>
    <row r="1115" spans="1:15" x14ac:dyDescent="0.2">
      <c r="A1115" s="189">
        <f>IF('Daily Series'!B1119=0,NA(),'Daily Series'!B1119)</f>
        <v>45400</v>
      </c>
      <c r="B1115" s="190">
        <f>IF(ISERROR(A1115),NA(),'Daily Series'!E1119)</f>
        <v>13232</v>
      </c>
      <c r="C1115" s="193">
        <f t="shared" si="71"/>
        <v>13243</v>
      </c>
      <c r="E1115" s="189" t="e">
        <f>IF('Weekly Series'!B1115=0,NA(),'Weekly Series'!B1115)</f>
        <v>#N/A</v>
      </c>
      <c r="F1115" s="193" t="e">
        <f>IF(ISERROR($E1115),NA(),'Weekly Series'!C1115)</f>
        <v>#N/A</v>
      </c>
      <c r="G1115" s="193" t="e">
        <f>IF(ISERROR($E1115),NA(),'Weekly Series'!D1115)</f>
        <v>#N/A</v>
      </c>
      <c r="H1115" s="193" t="e">
        <f>IF(ISERROR($E1115),NA(),'Weekly Series'!E1115)</f>
        <v>#N/A</v>
      </c>
      <c r="J1115" s="190">
        <f>IF(ISERROR(A1115),NA(),'Daily Series'!P1119)</f>
        <v>1304</v>
      </c>
      <c r="K1115" s="190">
        <f>IF(ISERROR(A1115),NA(),'Daily Series'!Q1119)</f>
        <v>478</v>
      </c>
      <c r="L1115" s="190">
        <f>IF(ISERROR(A1115),NA(),'Daily Series'!R1119)</f>
        <v>411</v>
      </c>
      <c r="M1115" s="193">
        <f t="shared" si="72"/>
        <v>1015.2857142857143</v>
      </c>
      <c r="N1115" s="193">
        <f t="shared" si="74"/>
        <v>369.57142857142856</v>
      </c>
      <c r="O1115" s="193">
        <f t="shared" si="73"/>
        <v>303.71428571428572</v>
      </c>
    </row>
    <row r="1116" spans="1:15" x14ac:dyDescent="0.2">
      <c r="A1116" s="189">
        <f>IF('Daily Series'!B1120=0,NA(),'Daily Series'!B1120)</f>
        <v>45401</v>
      </c>
      <c r="B1116" s="190">
        <f>IF(ISERROR(A1116),NA(),'Daily Series'!E1120)</f>
        <v>13003</v>
      </c>
      <c r="C1116" s="193">
        <f t="shared" si="71"/>
        <v>13231.285714285714</v>
      </c>
      <c r="E1116" s="189" t="e">
        <f>IF('Weekly Series'!B1116=0,NA(),'Weekly Series'!B1116)</f>
        <v>#N/A</v>
      </c>
      <c r="F1116" s="193" t="e">
        <f>IF(ISERROR($E1116),NA(),'Weekly Series'!C1116)</f>
        <v>#N/A</v>
      </c>
      <c r="G1116" s="193" t="e">
        <f>IF(ISERROR($E1116),NA(),'Weekly Series'!D1116)</f>
        <v>#N/A</v>
      </c>
      <c r="H1116" s="193" t="e">
        <f>IF(ISERROR($E1116),NA(),'Weekly Series'!E1116)</f>
        <v>#N/A</v>
      </c>
      <c r="J1116" s="190">
        <f>IF(ISERROR(A1116),NA(),'Daily Series'!P1120)</f>
        <v>1262</v>
      </c>
      <c r="K1116" s="190">
        <f>IF(ISERROR(A1116),NA(),'Daily Series'!Q1120)</f>
        <v>450</v>
      </c>
      <c r="L1116" s="190">
        <f>IF(ISERROR(A1116),NA(),'Daily Series'!R1120)</f>
        <v>398</v>
      </c>
      <c r="M1116" s="193">
        <f t="shared" si="72"/>
        <v>1010</v>
      </c>
      <c r="N1116" s="193">
        <f t="shared" si="74"/>
        <v>368.71428571428572</v>
      </c>
      <c r="O1116" s="193">
        <f t="shared" si="73"/>
        <v>308.85714285714283</v>
      </c>
    </row>
    <row r="1117" spans="1:15" x14ac:dyDescent="0.2">
      <c r="A1117" s="189">
        <f>IF('Daily Series'!B1121=0,NA(),'Daily Series'!B1121)</f>
        <v>45402</v>
      </c>
      <c r="B1117" s="190">
        <f>IF(ISERROR(A1117),NA(),'Daily Series'!E1121)</f>
        <v>12788</v>
      </c>
      <c r="C1117" s="193">
        <f t="shared" si="71"/>
        <v>13166.142857142857</v>
      </c>
      <c r="E1117" s="189" t="e">
        <f>IF('Weekly Series'!B1117=0,NA(),'Weekly Series'!B1117)</f>
        <v>#N/A</v>
      </c>
      <c r="F1117" s="193" t="e">
        <f>IF(ISERROR($E1117),NA(),'Weekly Series'!C1117)</f>
        <v>#N/A</v>
      </c>
      <c r="G1117" s="193" t="e">
        <f>IF(ISERROR($E1117),NA(),'Weekly Series'!D1117)</f>
        <v>#N/A</v>
      </c>
      <c r="H1117" s="193" t="e">
        <f>IF(ISERROR($E1117),NA(),'Weekly Series'!E1117)</f>
        <v>#N/A</v>
      </c>
      <c r="J1117" s="190">
        <f>IF(ISERROR(A1117),NA(),'Daily Series'!P1121)</f>
        <v>764</v>
      </c>
      <c r="K1117" s="190">
        <f>IF(ISERROR(A1117),NA(),'Daily Series'!Q1121)</f>
        <v>307</v>
      </c>
      <c r="L1117" s="190">
        <f>IF(ISERROR(A1117),NA(),'Daily Series'!R1121)</f>
        <v>196</v>
      </c>
      <c r="M1117" s="193">
        <f t="shared" si="72"/>
        <v>1011.4285714285714</v>
      </c>
      <c r="N1117" s="193">
        <f t="shared" si="74"/>
        <v>374.42857142857144</v>
      </c>
      <c r="O1117" s="193">
        <f t="shared" si="73"/>
        <v>308</v>
      </c>
    </row>
    <row r="1118" spans="1:15" x14ac:dyDescent="0.2">
      <c r="A1118" s="189">
        <f>IF('Daily Series'!B1122=0,NA(),'Daily Series'!B1122)</f>
        <v>45403</v>
      </c>
      <c r="B1118" s="190">
        <f>IF(ISERROR(A1118),NA(),'Daily Series'!E1122)</f>
        <v>12834</v>
      </c>
      <c r="C1118" s="193">
        <f t="shared" si="71"/>
        <v>13112.285714285714</v>
      </c>
      <c r="E1118" s="189" t="e">
        <f>IF('Weekly Series'!B1118=0,NA(),'Weekly Series'!B1118)</f>
        <v>#N/A</v>
      </c>
      <c r="F1118" s="193" t="e">
        <f>IF(ISERROR($E1118),NA(),'Weekly Series'!C1118)</f>
        <v>#N/A</v>
      </c>
      <c r="G1118" s="193" t="e">
        <f>IF(ISERROR($E1118),NA(),'Weekly Series'!D1118)</f>
        <v>#N/A</v>
      </c>
      <c r="H1118" s="193" t="e">
        <f>IF(ISERROR($E1118),NA(),'Weekly Series'!E1118)</f>
        <v>#N/A</v>
      </c>
      <c r="J1118" s="190">
        <f>IF(ISERROR(A1118),NA(),'Daily Series'!P1122)</f>
        <v>450</v>
      </c>
      <c r="K1118" s="190">
        <f>IF(ISERROR(A1118),NA(),'Daily Series'!Q1122)</f>
        <v>174</v>
      </c>
      <c r="L1118" s="190">
        <f>IF(ISERROR(A1118),NA(),'Daily Series'!R1122)</f>
        <v>122</v>
      </c>
      <c r="M1118" s="193">
        <f t="shared" si="72"/>
        <v>1018.2857142857143</v>
      </c>
      <c r="N1118" s="193">
        <f t="shared" si="74"/>
        <v>376.28571428571428</v>
      </c>
      <c r="O1118" s="193">
        <f t="shared" si="73"/>
        <v>315.57142857142856</v>
      </c>
    </row>
    <row r="1119" spans="1:15" x14ac:dyDescent="0.2">
      <c r="A1119" s="189">
        <f>IF('Daily Series'!B1123=0,NA(),'Daily Series'!B1123)</f>
        <v>45404</v>
      </c>
      <c r="B1119" s="190">
        <f>IF(ISERROR(A1119),NA(),'Daily Series'!E1123)</f>
        <v>12542</v>
      </c>
      <c r="C1119" s="193">
        <f t="shared" si="71"/>
        <v>13026</v>
      </c>
      <c r="E1119" s="189" t="e">
        <f>IF('Weekly Series'!B1119=0,NA(),'Weekly Series'!B1119)</f>
        <v>#N/A</v>
      </c>
      <c r="F1119" s="193" t="e">
        <f>IF(ISERROR($E1119),NA(),'Weekly Series'!C1119)</f>
        <v>#N/A</v>
      </c>
      <c r="G1119" s="193" t="e">
        <f>IF(ISERROR($E1119),NA(),'Weekly Series'!D1119)</f>
        <v>#N/A</v>
      </c>
      <c r="H1119" s="193" t="e">
        <f>IF(ISERROR($E1119),NA(),'Weekly Series'!E1119)</f>
        <v>#N/A</v>
      </c>
      <c r="J1119" s="190">
        <f>IF(ISERROR(A1119),NA(),'Daily Series'!P1123)</f>
        <v>905</v>
      </c>
      <c r="K1119" s="190">
        <f>IF(ISERROR(A1119),NA(),'Daily Series'!Q1123)</f>
        <v>318</v>
      </c>
      <c r="L1119" s="190">
        <f>IF(ISERROR(A1119),NA(),'Daily Series'!R1123)</f>
        <v>296</v>
      </c>
      <c r="M1119" s="193">
        <f t="shared" si="72"/>
        <v>1021.7142857142857</v>
      </c>
      <c r="N1119" s="193">
        <f t="shared" si="74"/>
        <v>374.42857142857144</v>
      </c>
      <c r="O1119" s="193">
        <f t="shared" si="73"/>
        <v>315.14285714285717</v>
      </c>
    </row>
    <row r="1120" spans="1:15" x14ac:dyDescent="0.2">
      <c r="A1120" s="189">
        <f>IF('Daily Series'!B1124=0,NA(),'Daily Series'!B1124)</f>
        <v>45405</v>
      </c>
      <c r="B1120" s="190">
        <f>IF(ISERROR(A1120),NA(),'Daily Series'!E1124)</f>
        <v>12789</v>
      </c>
      <c r="C1120" s="193">
        <f t="shared" si="71"/>
        <v>12953.571428571429</v>
      </c>
      <c r="E1120" s="189" t="e">
        <f>IF('Weekly Series'!B1120=0,NA(),'Weekly Series'!B1120)</f>
        <v>#N/A</v>
      </c>
      <c r="F1120" s="193" t="e">
        <f>IF(ISERROR($E1120),NA(),'Weekly Series'!C1120)</f>
        <v>#N/A</v>
      </c>
      <c r="G1120" s="193" t="e">
        <f>IF(ISERROR($E1120),NA(),'Weekly Series'!D1120)</f>
        <v>#N/A</v>
      </c>
      <c r="H1120" s="193" t="e">
        <f>IF(ISERROR($E1120),NA(),'Weekly Series'!E1120)</f>
        <v>#N/A</v>
      </c>
      <c r="J1120" s="190">
        <f>IF(ISERROR(A1120),NA(),'Daily Series'!P1124)</f>
        <v>1106</v>
      </c>
      <c r="K1120" s="190">
        <f>IF(ISERROR(A1120),NA(),'Daily Series'!Q1124)</f>
        <v>463</v>
      </c>
      <c r="L1120" s="190">
        <f>IF(ISERROR(A1120),NA(),'Daily Series'!R1124)</f>
        <v>353</v>
      </c>
      <c r="M1120" s="193">
        <f t="shared" si="72"/>
        <v>1008</v>
      </c>
      <c r="N1120" s="193">
        <f t="shared" si="74"/>
        <v>382.57142857142856</v>
      </c>
      <c r="O1120" s="193">
        <f t="shared" si="73"/>
        <v>312.14285714285717</v>
      </c>
    </row>
    <row r="1121" spans="1:15" x14ac:dyDescent="0.2">
      <c r="A1121" s="189">
        <f>IF('Daily Series'!B1125=0,NA(),'Daily Series'!B1125)</f>
        <v>45406</v>
      </c>
      <c r="B1121" s="190">
        <f>IF(ISERROR(A1121),NA(),'Daily Series'!E1125)</f>
        <v>12506</v>
      </c>
      <c r="C1121" s="193">
        <f t="shared" si="71"/>
        <v>12813.428571428571</v>
      </c>
      <c r="E1121" s="189" t="e">
        <f>IF('Weekly Series'!B1121=0,NA(),'Weekly Series'!B1121)</f>
        <v>#N/A</v>
      </c>
      <c r="F1121" s="193" t="e">
        <f>IF(ISERROR($E1121),NA(),'Weekly Series'!C1121)</f>
        <v>#N/A</v>
      </c>
      <c r="G1121" s="193" t="e">
        <f>IF(ISERROR($E1121),NA(),'Weekly Series'!D1121)</f>
        <v>#N/A</v>
      </c>
      <c r="H1121" s="193" t="e">
        <f>IF(ISERROR($E1121),NA(),'Weekly Series'!E1121)</f>
        <v>#N/A</v>
      </c>
      <c r="J1121" s="190">
        <f>IF(ISERROR(A1121),NA(),'Daily Series'!P1125)</f>
        <v>1238</v>
      </c>
      <c r="K1121" s="190">
        <f>IF(ISERROR(A1121),NA(),'Daily Series'!Q1125)</f>
        <v>462</v>
      </c>
      <c r="L1121" s="190">
        <f>IF(ISERROR(A1121),NA(),'Daily Series'!R1125)</f>
        <v>398</v>
      </c>
      <c r="M1121" s="193">
        <f t="shared" si="72"/>
        <v>1004.1428571428571</v>
      </c>
      <c r="N1121" s="193">
        <f t="shared" si="74"/>
        <v>378.85714285714283</v>
      </c>
      <c r="O1121" s="193">
        <f t="shared" si="73"/>
        <v>310.57142857142856</v>
      </c>
    </row>
    <row r="1122" spans="1:15" x14ac:dyDescent="0.2">
      <c r="A1122" s="189">
        <f>IF('Daily Series'!B1126=0,NA(),'Daily Series'!B1126)</f>
        <v>45407</v>
      </c>
      <c r="B1122" s="190">
        <f>IF(ISERROR(A1122),NA(),'Daily Series'!E1126)</f>
        <v>12534</v>
      </c>
      <c r="C1122" s="193">
        <f t="shared" si="71"/>
        <v>12713.714285714286</v>
      </c>
      <c r="E1122" s="189" t="e">
        <f>IF('Weekly Series'!B1122=0,NA(),'Weekly Series'!B1122)</f>
        <v>#N/A</v>
      </c>
      <c r="F1122" s="193" t="e">
        <f>IF(ISERROR($E1122),NA(),'Weekly Series'!C1122)</f>
        <v>#N/A</v>
      </c>
      <c r="G1122" s="193" t="e">
        <f>IF(ISERROR($E1122),NA(),'Weekly Series'!D1122)</f>
        <v>#N/A</v>
      </c>
      <c r="H1122" s="193" t="e">
        <f>IF(ISERROR($E1122),NA(),'Weekly Series'!E1122)</f>
        <v>#N/A</v>
      </c>
      <c r="J1122" s="190">
        <f>IF(ISERROR(A1122),NA(),'Daily Series'!P1126)</f>
        <v>1232</v>
      </c>
      <c r="K1122" s="190">
        <f>IF(ISERROR(A1122),NA(),'Daily Series'!Q1126)</f>
        <v>459</v>
      </c>
      <c r="L1122" s="190">
        <f>IF(ISERROR(A1122),NA(),'Daily Series'!R1126)</f>
        <v>413</v>
      </c>
      <c r="M1122" s="193">
        <f t="shared" si="72"/>
        <v>993.85714285714289</v>
      </c>
      <c r="N1122" s="193">
        <f t="shared" si="74"/>
        <v>376.14285714285717</v>
      </c>
      <c r="O1122" s="193">
        <f t="shared" si="73"/>
        <v>310.85714285714283</v>
      </c>
    </row>
    <row r="1123" spans="1:15" x14ac:dyDescent="0.2">
      <c r="A1123" s="189">
        <f>IF('Daily Series'!B1127=0,NA(),'Daily Series'!B1127)</f>
        <v>45408</v>
      </c>
      <c r="B1123" s="190">
        <f>IF(ISERROR(A1123),NA(),'Daily Series'!E1127)</f>
        <v>12443</v>
      </c>
      <c r="C1123" s="193">
        <f t="shared" si="71"/>
        <v>12633.714285714286</v>
      </c>
      <c r="E1123" s="189" t="e">
        <f>IF('Weekly Series'!B1123=0,NA(),'Weekly Series'!B1123)</f>
        <v>#N/A</v>
      </c>
      <c r="F1123" s="193" t="e">
        <f>IF(ISERROR($E1123),NA(),'Weekly Series'!C1123)</f>
        <v>#N/A</v>
      </c>
      <c r="G1123" s="193" t="e">
        <f>IF(ISERROR($E1123),NA(),'Weekly Series'!D1123)</f>
        <v>#N/A</v>
      </c>
      <c r="H1123" s="193" t="e">
        <f>IF(ISERROR($E1123),NA(),'Weekly Series'!E1123)</f>
        <v>#N/A</v>
      </c>
      <c r="J1123" s="190">
        <f>IF(ISERROR(A1123),NA(),'Daily Series'!P1127)</f>
        <v>1212</v>
      </c>
      <c r="K1123" s="190">
        <f>IF(ISERROR(A1123),NA(),'Daily Series'!Q1127)</f>
        <v>451</v>
      </c>
      <c r="L1123" s="190">
        <f>IF(ISERROR(A1123),NA(),'Daily Series'!R1127)</f>
        <v>343</v>
      </c>
      <c r="M1123" s="193">
        <f t="shared" si="72"/>
        <v>986.71428571428567</v>
      </c>
      <c r="N1123" s="193">
        <f t="shared" si="74"/>
        <v>376.28571428571428</v>
      </c>
      <c r="O1123" s="193">
        <f t="shared" si="73"/>
        <v>303</v>
      </c>
    </row>
    <row r="1124" spans="1:15" x14ac:dyDescent="0.2">
      <c r="A1124" s="189">
        <f>IF('Daily Series'!B1128=0,NA(),'Daily Series'!B1128)</f>
        <v>45409</v>
      </c>
      <c r="B1124" s="190">
        <f>IF(ISERROR(A1124),NA(),'Daily Series'!E1128)</f>
        <v>12442</v>
      </c>
      <c r="C1124" s="193">
        <f t="shared" si="71"/>
        <v>12584.285714285714</v>
      </c>
      <c r="E1124" s="189" t="e">
        <f>IF('Weekly Series'!B1124=0,NA(),'Weekly Series'!B1124)</f>
        <v>#N/A</v>
      </c>
      <c r="F1124" s="193" t="e">
        <f>IF(ISERROR($E1124),NA(),'Weekly Series'!C1124)</f>
        <v>#N/A</v>
      </c>
      <c r="G1124" s="193" t="e">
        <f>IF(ISERROR($E1124),NA(),'Weekly Series'!D1124)</f>
        <v>#N/A</v>
      </c>
      <c r="H1124" s="193" t="e">
        <f>IF(ISERROR($E1124),NA(),'Weekly Series'!E1124)</f>
        <v>#N/A</v>
      </c>
      <c r="J1124" s="190">
        <f>IF(ISERROR(A1124),NA(),'Daily Series'!P1128)</f>
        <v>767</v>
      </c>
      <c r="K1124" s="190">
        <f>IF(ISERROR(A1124),NA(),'Daily Series'!Q1128)</f>
        <v>267</v>
      </c>
      <c r="L1124" s="190">
        <f>IF(ISERROR(A1124),NA(),'Daily Series'!R1128)</f>
        <v>189</v>
      </c>
      <c r="M1124" s="193">
        <f t="shared" si="72"/>
        <v>987.14285714285711</v>
      </c>
      <c r="N1124" s="193">
        <f t="shared" si="74"/>
        <v>370.57142857142856</v>
      </c>
      <c r="O1124" s="193">
        <f t="shared" si="73"/>
        <v>302</v>
      </c>
    </row>
    <row r="1125" spans="1:15" x14ac:dyDescent="0.2">
      <c r="A1125" s="189">
        <f>IF('Daily Series'!B1129=0,NA(),'Daily Series'!B1129)</f>
        <v>45410</v>
      </c>
      <c r="B1125" s="190">
        <f>IF(ISERROR(A1125),NA(),'Daily Series'!E1129)</f>
        <v>12404</v>
      </c>
      <c r="C1125" s="193">
        <f t="shared" si="71"/>
        <v>12522.857142857143</v>
      </c>
      <c r="E1125" s="189" t="e">
        <f>IF('Weekly Series'!B1125=0,NA(),'Weekly Series'!B1125)</f>
        <v>#N/A</v>
      </c>
      <c r="F1125" s="193" t="e">
        <f>IF(ISERROR($E1125),NA(),'Weekly Series'!C1125)</f>
        <v>#N/A</v>
      </c>
      <c r="G1125" s="193" t="e">
        <f>IF(ISERROR($E1125),NA(),'Weekly Series'!D1125)</f>
        <v>#N/A</v>
      </c>
      <c r="H1125" s="193" t="e">
        <f>IF(ISERROR($E1125),NA(),'Weekly Series'!E1125)</f>
        <v>#N/A</v>
      </c>
      <c r="J1125" s="190">
        <f>IF(ISERROR(A1125),NA(),'Daily Series'!P1129)</f>
        <v>416</v>
      </c>
      <c r="K1125" s="190">
        <f>IF(ISERROR(A1125),NA(),'Daily Series'!Q1129)</f>
        <v>151</v>
      </c>
      <c r="L1125" s="190">
        <f>IF(ISERROR(A1125),NA(),'Daily Series'!R1129)</f>
        <v>84</v>
      </c>
      <c r="M1125" s="193">
        <f t="shared" si="72"/>
        <v>982.28571428571433</v>
      </c>
      <c r="N1125" s="193">
        <f t="shared" si="74"/>
        <v>367.28571428571428</v>
      </c>
      <c r="O1125" s="193">
        <f t="shared" si="73"/>
        <v>296.57142857142856</v>
      </c>
    </row>
    <row r="1126" spans="1:15" x14ac:dyDescent="0.2">
      <c r="A1126" s="189">
        <f>IF('Daily Series'!B1130=0,NA(),'Daily Series'!B1130)</f>
        <v>45411</v>
      </c>
      <c r="B1126" s="190">
        <f>IF(ISERROR(A1126),NA(),'Daily Series'!E1130)</f>
        <v>12132</v>
      </c>
      <c r="C1126" s="193">
        <f t="shared" si="71"/>
        <v>12464.285714285714</v>
      </c>
      <c r="E1126" s="189" t="e">
        <f>IF('Weekly Series'!B1126=0,NA(),'Weekly Series'!B1126)</f>
        <v>#N/A</v>
      </c>
      <c r="F1126" s="193" t="e">
        <f>IF(ISERROR($E1126),NA(),'Weekly Series'!C1126)</f>
        <v>#N/A</v>
      </c>
      <c r="G1126" s="193" t="e">
        <f>IF(ISERROR($E1126),NA(),'Weekly Series'!D1126)</f>
        <v>#N/A</v>
      </c>
      <c r="H1126" s="193" t="e">
        <f>IF(ISERROR($E1126),NA(),'Weekly Series'!E1126)</f>
        <v>#N/A</v>
      </c>
      <c r="J1126" s="190">
        <f>IF(ISERROR(A1126),NA(),'Daily Series'!P1130)</f>
        <v>794</v>
      </c>
      <c r="K1126" s="190">
        <f>IF(ISERROR(A1126),NA(),'Daily Series'!Q1130)</f>
        <v>315</v>
      </c>
      <c r="L1126" s="190">
        <f>IF(ISERROR(A1126),NA(),'Daily Series'!R1130)</f>
        <v>256</v>
      </c>
      <c r="M1126" s="193">
        <f t="shared" si="72"/>
        <v>966.42857142857144</v>
      </c>
      <c r="N1126" s="193">
        <f t="shared" si="74"/>
        <v>366.85714285714283</v>
      </c>
      <c r="O1126" s="193">
        <f t="shared" si="73"/>
        <v>290.85714285714283</v>
      </c>
    </row>
    <row r="1127" spans="1:15" x14ac:dyDescent="0.2">
      <c r="A1127" s="189">
        <f>IF('Daily Series'!B1131=0,NA(),'Daily Series'!B1131)</f>
        <v>45412</v>
      </c>
      <c r="B1127" s="190">
        <f>IF(ISERROR(A1127),NA(),'Daily Series'!E1131)</f>
        <v>12390</v>
      </c>
      <c r="C1127" s="193">
        <f t="shared" si="71"/>
        <v>12407.285714285714</v>
      </c>
      <c r="E1127" s="189" t="e">
        <f>IF('Weekly Series'!B1127=0,NA(),'Weekly Series'!B1127)</f>
        <v>#N/A</v>
      </c>
      <c r="F1127" s="193" t="e">
        <f>IF(ISERROR($E1127),NA(),'Weekly Series'!C1127)</f>
        <v>#N/A</v>
      </c>
      <c r="G1127" s="193" t="e">
        <f>IF(ISERROR($E1127),NA(),'Weekly Series'!D1127)</f>
        <v>#N/A</v>
      </c>
      <c r="H1127" s="193" t="e">
        <f>IF(ISERROR($E1127),NA(),'Weekly Series'!E1127)</f>
        <v>#N/A</v>
      </c>
      <c r="J1127" s="190">
        <f>IF(ISERROR(A1127),NA(),'Daily Series'!P1131)</f>
        <v>1073</v>
      </c>
      <c r="K1127" s="190">
        <f>IF(ISERROR(A1127),NA(),'Daily Series'!Q1131)</f>
        <v>429</v>
      </c>
      <c r="L1127" s="190">
        <f>IF(ISERROR(A1127),NA(),'Daily Series'!R1131)</f>
        <v>356</v>
      </c>
      <c r="M1127" s="193">
        <f t="shared" si="72"/>
        <v>961.71428571428567</v>
      </c>
      <c r="N1127" s="193">
        <f t="shared" si="74"/>
        <v>362</v>
      </c>
      <c r="O1127" s="193">
        <f t="shared" si="73"/>
        <v>291.28571428571428</v>
      </c>
    </row>
    <row r="1128" spans="1:15" x14ac:dyDescent="0.2">
      <c r="A1128" s="189">
        <f>IF('Daily Series'!B1132=0,NA(),'Daily Series'!B1132)</f>
        <v>45413</v>
      </c>
      <c r="B1128" s="190">
        <f>IF(ISERROR(A1128),NA(),'Daily Series'!E1132)</f>
        <v>12464</v>
      </c>
      <c r="C1128" s="193">
        <f t="shared" si="71"/>
        <v>12401.285714285714</v>
      </c>
      <c r="E1128" s="189" t="e">
        <f>IF('Weekly Series'!B1128=0,NA(),'Weekly Series'!B1128)</f>
        <v>#N/A</v>
      </c>
      <c r="F1128" s="193" t="e">
        <f>IF(ISERROR($E1128),NA(),'Weekly Series'!C1128)</f>
        <v>#N/A</v>
      </c>
      <c r="G1128" s="193" t="e">
        <f>IF(ISERROR($E1128),NA(),'Weekly Series'!D1128)</f>
        <v>#N/A</v>
      </c>
      <c r="H1128" s="193" t="e">
        <f>IF(ISERROR($E1128),NA(),'Weekly Series'!E1128)</f>
        <v>#N/A</v>
      </c>
      <c r="J1128" s="190">
        <f>IF(ISERROR(A1128),NA(),'Daily Series'!P1132)</f>
        <v>1222</v>
      </c>
      <c r="K1128" s="190">
        <f>IF(ISERROR(A1128),NA(),'Daily Series'!Q1132)</f>
        <v>454</v>
      </c>
      <c r="L1128" s="190">
        <f>IF(ISERROR(A1128),NA(),'Daily Series'!R1132)</f>
        <v>370</v>
      </c>
      <c r="M1128" s="193">
        <f t="shared" si="72"/>
        <v>959.42857142857144</v>
      </c>
      <c r="N1128" s="193">
        <f t="shared" si="74"/>
        <v>360.85714285714283</v>
      </c>
      <c r="O1128" s="193">
        <f t="shared" si="73"/>
        <v>287.28571428571428</v>
      </c>
    </row>
    <row r="1129" spans="1:15" x14ac:dyDescent="0.2">
      <c r="A1129" s="189">
        <f>IF('Daily Series'!B1133=0,NA(),'Daily Series'!B1133)</f>
        <v>45414</v>
      </c>
      <c r="B1129" s="190">
        <f>IF(ISERROR(A1129),NA(),'Daily Series'!E1133)</f>
        <v>12489</v>
      </c>
      <c r="C1129" s="193">
        <f t="shared" si="71"/>
        <v>12394.857142857143</v>
      </c>
      <c r="E1129" s="189" t="e">
        <f>IF('Weekly Series'!B1129=0,NA(),'Weekly Series'!B1129)</f>
        <v>#N/A</v>
      </c>
      <c r="F1129" s="193" t="e">
        <f>IF(ISERROR($E1129),NA(),'Weekly Series'!C1129)</f>
        <v>#N/A</v>
      </c>
      <c r="G1129" s="193" t="e">
        <f>IF(ISERROR($E1129),NA(),'Weekly Series'!D1129)</f>
        <v>#N/A</v>
      </c>
      <c r="H1129" s="193" t="e">
        <f>IF(ISERROR($E1129),NA(),'Weekly Series'!E1129)</f>
        <v>#N/A</v>
      </c>
      <c r="J1129" s="190">
        <f>IF(ISERROR(A1129),NA(),'Daily Series'!P1133)</f>
        <v>1256</v>
      </c>
      <c r="K1129" s="190">
        <f>IF(ISERROR(A1129),NA(),'Daily Series'!Q1133)</f>
        <v>431</v>
      </c>
      <c r="L1129" s="190">
        <f>IF(ISERROR(A1129),NA(),'Daily Series'!R1133)</f>
        <v>390</v>
      </c>
      <c r="M1129" s="193">
        <f t="shared" si="72"/>
        <v>962.85714285714289</v>
      </c>
      <c r="N1129" s="193">
        <f t="shared" si="74"/>
        <v>356.85714285714283</v>
      </c>
      <c r="O1129" s="193">
        <f t="shared" si="73"/>
        <v>284</v>
      </c>
    </row>
    <row r="1130" spans="1:15" x14ac:dyDescent="0.2">
      <c r="A1130" s="189">
        <f>IF('Daily Series'!B1134=0,NA(),'Daily Series'!B1134)</f>
        <v>45415</v>
      </c>
      <c r="B1130" s="190">
        <f>IF(ISERROR(A1130),NA(),'Daily Series'!E1134)</f>
        <v>12172</v>
      </c>
      <c r="C1130" s="193">
        <f t="shared" si="71"/>
        <v>12356.142857142857</v>
      </c>
      <c r="E1130" s="189" t="e">
        <f>IF('Weekly Series'!B1130=0,NA(),'Weekly Series'!B1130)</f>
        <v>#N/A</v>
      </c>
      <c r="F1130" s="193" t="e">
        <f>IF(ISERROR($E1130),NA(),'Weekly Series'!C1130)</f>
        <v>#N/A</v>
      </c>
      <c r="G1130" s="193" t="e">
        <f>IF(ISERROR($E1130),NA(),'Weekly Series'!D1130)</f>
        <v>#N/A</v>
      </c>
      <c r="H1130" s="193" t="e">
        <f>IF(ISERROR($E1130),NA(),'Weekly Series'!E1130)</f>
        <v>#N/A</v>
      </c>
      <c r="J1130" s="190">
        <f>IF(ISERROR(A1130),NA(),'Daily Series'!P1134)</f>
        <v>1319</v>
      </c>
      <c r="K1130" s="190">
        <f>IF(ISERROR(A1130),NA(),'Daily Series'!Q1134)</f>
        <v>479</v>
      </c>
      <c r="L1130" s="190">
        <f>IF(ISERROR(A1130),NA(),'Daily Series'!R1134)</f>
        <v>389</v>
      </c>
      <c r="M1130" s="193">
        <f t="shared" si="72"/>
        <v>978.14285714285711</v>
      </c>
      <c r="N1130" s="193">
        <f t="shared" si="74"/>
        <v>360.85714285714283</v>
      </c>
      <c r="O1130" s="193">
        <f t="shared" si="73"/>
        <v>290.57142857142856</v>
      </c>
    </row>
    <row r="1131" spans="1:15" x14ac:dyDescent="0.2">
      <c r="A1131" s="189">
        <f>IF('Daily Series'!B1135=0,NA(),'Daily Series'!B1135)</f>
        <v>45416</v>
      </c>
      <c r="B1131" s="190">
        <f>IF(ISERROR(A1131),NA(),'Daily Series'!E1135)</f>
        <v>12076</v>
      </c>
      <c r="C1131" s="193">
        <f t="shared" si="71"/>
        <v>12303.857142857143</v>
      </c>
      <c r="E1131" s="189" t="e">
        <f>IF('Weekly Series'!B1131=0,NA(),'Weekly Series'!B1131)</f>
        <v>#N/A</v>
      </c>
      <c r="F1131" s="193" t="e">
        <f>IF(ISERROR($E1131),NA(),'Weekly Series'!C1131)</f>
        <v>#N/A</v>
      </c>
      <c r="G1131" s="193" t="e">
        <f>IF(ISERROR($E1131),NA(),'Weekly Series'!D1131)</f>
        <v>#N/A</v>
      </c>
      <c r="H1131" s="193" t="e">
        <f>IF(ISERROR($E1131),NA(),'Weekly Series'!E1131)</f>
        <v>#N/A</v>
      </c>
      <c r="J1131" s="190">
        <f>IF(ISERROR(A1131),NA(),'Daily Series'!P1135)</f>
        <v>837</v>
      </c>
      <c r="K1131" s="190">
        <f>IF(ISERROR(A1131),NA(),'Daily Series'!Q1135)</f>
        <v>277</v>
      </c>
      <c r="L1131" s="190">
        <f>IF(ISERROR(A1131),NA(),'Daily Series'!R1135)</f>
        <v>195</v>
      </c>
      <c r="M1131" s="193">
        <f t="shared" si="72"/>
        <v>988.14285714285711</v>
      </c>
      <c r="N1131" s="193">
        <f t="shared" si="74"/>
        <v>362.28571428571428</v>
      </c>
      <c r="O1131" s="193">
        <f t="shared" si="73"/>
        <v>291.42857142857144</v>
      </c>
    </row>
    <row r="1132" spans="1:15" x14ac:dyDescent="0.2">
      <c r="A1132" s="189">
        <f>IF('Daily Series'!B1136=0,NA(),'Daily Series'!B1136)</f>
        <v>45417</v>
      </c>
      <c r="B1132" s="190">
        <f>IF(ISERROR(A1132),NA(),'Daily Series'!E1136)</f>
        <v>11982</v>
      </c>
      <c r="C1132" s="193">
        <f t="shared" si="71"/>
        <v>12243.571428571429</v>
      </c>
      <c r="E1132" s="189" t="e">
        <f>IF('Weekly Series'!B1132=0,NA(),'Weekly Series'!B1132)</f>
        <v>#N/A</v>
      </c>
      <c r="F1132" s="193" t="e">
        <f>IF(ISERROR($E1132),NA(),'Weekly Series'!C1132)</f>
        <v>#N/A</v>
      </c>
      <c r="G1132" s="193" t="e">
        <f>IF(ISERROR($E1132),NA(),'Weekly Series'!D1132)</f>
        <v>#N/A</v>
      </c>
      <c r="H1132" s="193" t="e">
        <f>IF(ISERROR($E1132),NA(),'Weekly Series'!E1132)</f>
        <v>#N/A</v>
      </c>
      <c r="J1132" s="190">
        <f>IF(ISERROR(A1132),NA(),'Daily Series'!P1136)</f>
        <v>492</v>
      </c>
      <c r="K1132" s="190">
        <f>IF(ISERROR(A1132),NA(),'Daily Series'!Q1136)</f>
        <v>201</v>
      </c>
      <c r="L1132" s="190">
        <f>IF(ISERROR(A1132),NA(),'Daily Series'!R1136)</f>
        <v>101</v>
      </c>
      <c r="M1132" s="193">
        <f t="shared" si="72"/>
        <v>999</v>
      </c>
      <c r="N1132" s="193">
        <f t="shared" si="74"/>
        <v>369.42857142857144</v>
      </c>
      <c r="O1132" s="193">
        <f t="shared" si="73"/>
        <v>293.85714285714283</v>
      </c>
    </row>
    <row r="1133" spans="1:15" x14ac:dyDescent="0.2">
      <c r="A1133" s="189">
        <f>IF('Daily Series'!B1137=0,NA(),'Daily Series'!B1137)</f>
        <v>45418</v>
      </c>
      <c r="B1133" s="190">
        <f>IF(ISERROR(A1133),NA(),'Daily Series'!E1137)</f>
        <v>11908</v>
      </c>
      <c r="C1133" s="193">
        <f t="shared" si="71"/>
        <v>12211.571428571429</v>
      </c>
      <c r="E1133" s="189" t="e">
        <f>IF('Weekly Series'!B1133=0,NA(),'Weekly Series'!B1133)</f>
        <v>#N/A</v>
      </c>
      <c r="F1133" s="193" t="e">
        <f>IF(ISERROR($E1133),NA(),'Weekly Series'!C1133)</f>
        <v>#N/A</v>
      </c>
      <c r="G1133" s="193" t="e">
        <f>IF(ISERROR($E1133),NA(),'Weekly Series'!D1133)</f>
        <v>#N/A</v>
      </c>
      <c r="H1133" s="193" t="e">
        <f>IF(ISERROR($E1133),NA(),'Weekly Series'!E1133)</f>
        <v>#N/A</v>
      </c>
      <c r="J1133" s="190">
        <f>IF(ISERROR(A1133),NA(),'Daily Series'!P1137)</f>
        <v>493</v>
      </c>
      <c r="K1133" s="190">
        <f>IF(ISERROR(A1133),NA(),'Daily Series'!Q1137)</f>
        <v>196</v>
      </c>
      <c r="L1133" s="190">
        <f>IF(ISERROR(A1133),NA(),'Daily Series'!R1137)</f>
        <v>130</v>
      </c>
      <c r="M1133" s="193">
        <f t="shared" si="72"/>
        <v>956</v>
      </c>
      <c r="N1133" s="193">
        <f t="shared" si="74"/>
        <v>352.42857142857144</v>
      </c>
      <c r="O1133" s="193">
        <f t="shared" si="73"/>
        <v>275.85714285714283</v>
      </c>
    </row>
    <row r="1134" spans="1:15" x14ac:dyDescent="0.2">
      <c r="A1134" s="189">
        <f>IF('Daily Series'!B1138=0,NA(),'Daily Series'!B1138)</f>
        <v>45419</v>
      </c>
      <c r="B1134" s="190">
        <f>IF(ISERROR(A1134),NA(),'Daily Series'!E1138)</f>
        <v>11929</v>
      </c>
      <c r="C1134" s="193">
        <f t="shared" si="71"/>
        <v>12145.714285714286</v>
      </c>
      <c r="E1134" s="189" t="e">
        <f>IF('Weekly Series'!B1134=0,NA(),'Weekly Series'!B1134)</f>
        <v>#N/A</v>
      </c>
      <c r="F1134" s="193" t="e">
        <f>IF(ISERROR($E1134),NA(),'Weekly Series'!C1134)</f>
        <v>#N/A</v>
      </c>
      <c r="G1134" s="193" t="e">
        <f>IF(ISERROR($E1134),NA(),'Weekly Series'!D1134)</f>
        <v>#N/A</v>
      </c>
      <c r="H1134" s="193" t="e">
        <f>IF(ISERROR($E1134),NA(),'Weekly Series'!E1134)</f>
        <v>#N/A</v>
      </c>
      <c r="J1134" s="190">
        <f>IF(ISERROR(A1134),NA(),'Daily Series'!P1138)</f>
        <v>815</v>
      </c>
      <c r="K1134" s="190">
        <f>IF(ISERROR(A1134),NA(),'Daily Series'!Q1138)</f>
        <v>298</v>
      </c>
      <c r="L1134" s="190">
        <f>IF(ISERROR(A1134),NA(),'Daily Series'!R1138)</f>
        <v>273</v>
      </c>
      <c r="M1134" s="193">
        <f t="shared" si="72"/>
        <v>919.14285714285711</v>
      </c>
      <c r="N1134" s="193">
        <f t="shared" si="74"/>
        <v>333.71428571428572</v>
      </c>
      <c r="O1134" s="193">
        <f t="shared" si="73"/>
        <v>264</v>
      </c>
    </row>
    <row r="1135" spans="1:15" x14ac:dyDescent="0.2">
      <c r="A1135" s="189">
        <f>IF('Daily Series'!B1139=0,NA(),'Daily Series'!B1139)</f>
        <v>45420</v>
      </c>
      <c r="B1135" s="190">
        <f>IF(ISERROR(A1135),NA(),'Daily Series'!E1139)</f>
        <v>12371</v>
      </c>
      <c r="C1135" s="193">
        <f t="shared" si="71"/>
        <v>12132.428571428571</v>
      </c>
      <c r="E1135" s="189" t="e">
        <f>IF('Weekly Series'!B1135=0,NA(),'Weekly Series'!B1135)</f>
        <v>#N/A</v>
      </c>
      <c r="F1135" s="193" t="e">
        <f>IF(ISERROR($E1135),NA(),'Weekly Series'!C1135)</f>
        <v>#N/A</v>
      </c>
      <c r="G1135" s="193" t="e">
        <f>IF(ISERROR($E1135),NA(),'Weekly Series'!D1135)</f>
        <v>#N/A</v>
      </c>
      <c r="H1135" s="193" t="e">
        <f>IF(ISERROR($E1135),NA(),'Weekly Series'!E1135)</f>
        <v>#N/A</v>
      </c>
      <c r="J1135" s="190">
        <f>IF(ISERROR(A1135),NA(),'Daily Series'!P1139)</f>
        <v>1114</v>
      </c>
      <c r="K1135" s="190">
        <f>IF(ISERROR(A1135),NA(),'Daily Series'!Q1139)</f>
        <v>395</v>
      </c>
      <c r="L1135" s="190">
        <f>IF(ISERROR(A1135),NA(),'Daily Series'!R1139)</f>
        <v>360</v>
      </c>
      <c r="M1135" s="193">
        <f t="shared" si="72"/>
        <v>903.71428571428567</v>
      </c>
      <c r="N1135" s="193">
        <f t="shared" si="74"/>
        <v>325.28571428571428</v>
      </c>
      <c r="O1135" s="193">
        <f t="shared" si="73"/>
        <v>262.57142857142856</v>
      </c>
    </row>
    <row r="1136" spans="1:15" x14ac:dyDescent="0.2">
      <c r="A1136" s="189">
        <f>IF('Daily Series'!B1140=0,NA(),'Daily Series'!B1140)</f>
        <v>45421</v>
      </c>
      <c r="B1136" s="190">
        <f>IF(ISERROR(A1136),NA(),'Daily Series'!E1140)</f>
        <v>12703</v>
      </c>
      <c r="C1136" s="193">
        <f t="shared" si="71"/>
        <v>12163</v>
      </c>
      <c r="E1136" s="189" t="e">
        <f>IF('Weekly Series'!B1136=0,NA(),'Weekly Series'!B1136)</f>
        <v>#N/A</v>
      </c>
      <c r="F1136" s="193" t="e">
        <f>IF(ISERROR($E1136),NA(),'Weekly Series'!C1136)</f>
        <v>#N/A</v>
      </c>
      <c r="G1136" s="193" t="e">
        <f>IF(ISERROR($E1136),NA(),'Weekly Series'!D1136)</f>
        <v>#N/A</v>
      </c>
      <c r="H1136" s="193" t="e">
        <f>IF(ISERROR($E1136),NA(),'Weekly Series'!E1136)</f>
        <v>#N/A</v>
      </c>
      <c r="J1136" s="190">
        <f>IF(ISERROR(A1136),NA(),'Daily Series'!P1140)</f>
        <v>1181</v>
      </c>
      <c r="K1136" s="190">
        <f>IF(ISERROR(A1136),NA(),'Daily Series'!Q1140)</f>
        <v>459</v>
      </c>
      <c r="L1136" s="190">
        <f>IF(ISERROR(A1136),NA(),'Daily Series'!R1140)</f>
        <v>369</v>
      </c>
      <c r="M1136" s="193">
        <f t="shared" si="72"/>
        <v>893</v>
      </c>
      <c r="N1136" s="193">
        <f t="shared" si="74"/>
        <v>329.28571428571428</v>
      </c>
      <c r="O1136" s="193">
        <f t="shared" si="73"/>
        <v>259.57142857142856</v>
      </c>
    </row>
    <row r="1137" spans="1:15" x14ac:dyDescent="0.2">
      <c r="A1137" s="189">
        <f>IF('Daily Series'!B1141=0,NA(),'Daily Series'!B1141)</f>
        <v>45422</v>
      </c>
      <c r="B1137" s="190">
        <f>IF(ISERROR(A1137),NA(),'Daily Series'!E1141)</f>
        <v>12521</v>
      </c>
      <c r="C1137" s="193">
        <f t="shared" si="71"/>
        <v>12212.857142857143</v>
      </c>
      <c r="E1137" s="189" t="e">
        <f>IF('Weekly Series'!B1137=0,NA(),'Weekly Series'!B1137)</f>
        <v>#N/A</v>
      </c>
      <c r="F1137" s="193" t="e">
        <f>IF(ISERROR($E1137),NA(),'Weekly Series'!C1137)</f>
        <v>#N/A</v>
      </c>
      <c r="G1137" s="193" t="e">
        <f>IF(ISERROR($E1137),NA(),'Weekly Series'!D1137)</f>
        <v>#N/A</v>
      </c>
      <c r="H1137" s="193" t="e">
        <f>IF(ISERROR($E1137),NA(),'Weekly Series'!E1137)</f>
        <v>#N/A</v>
      </c>
      <c r="J1137" s="190">
        <f>IF(ISERROR(A1137),NA(),'Daily Series'!P1141)</f>
        <v>1321</v>
      </c>
      <c r="K1137" s="190">
        <f>IF(ISERROR(A1137),NA(),'Daily Series'!Q1141)</f>
        <v>514</v>
      </c>
      <c r="L1137" s="190">
        <f>IF(ISERROR(A1137),NA(),'Daily Series'!R1141)</f>
        <v>363</v>
      </c>
      <c r="M1137" s="193">
        <f t="shared" si="72"/>
        <v>893.28571428571433</v>
      </c>
      <c r="N1137" s="193">
        <f t="shared" si="74"/>
        <v>334.28571428571428</v>
      </c>
      <c r="O1137" s="193">
        <f t="shared" si="73"/>
        <v>255.85714285714286</v>
      </c>
    </row>
    <row r="1138" spans="1:15" x14ac:dyDescent="0.2">
      <c r="A1138" s="189">
        <f>IF('Daily Series'!B1142=0,NA(),'Daily Series'!B1142)</f>
        <v>45423</v>
      </c>
      <c r="B1138" s="190">
        <f>IF(ISERROR(A1138),NA(),'Daily Series'!E1142)</f>
        <v>12464</v>
      </c>
      <c r="C1138" s="193">
        <f t="shared" si="71"/>
        <v>12268.285714285714</v>
      </c>
      <c r="E1138" s="189" t="e">
        <f>IF('Weekly Series'!B1138=0,NA(),'Weekly Series'!B1138)</f>
        <v>#N/A</v>
      </c>
      <c r="F1138" s="193" t="e">
        <f>IF(ISERROR($E1138),NA(),'Weekly Series'!C1138)</f>
        <v>#N/A</v>
      </c>
      <c r="G1138" s="193" t="e">
        <f>IF(ISERROR($E1138),NA(),'Weekly Series'!D1138)</f>
        <v>#N/A</v>
      </c>
      <c r="H1138" s="193" t="e">
        <f>IF(ISERROR($E1138),NA(),'Weekly Series'!E1138)</f>
        <v>#N/A</v>
      </c>
      <c r="J1138" s="190">
        <f>IF(ISERROR(A1138),NA(),'Daily Series'!P1142)</f>
        <v>769</v>
      </c>
      <c r="K1138" s="190">
        <f>IF(ISERROR(A1138),NA(),'Daily Series'!Q1142)</f>
        <v>304</v>
      </c>
      <c r="L1138" s="190">
        <f>IF(ISERROR(A1138),NA(),'Daily Series'!R1142)</f>
        <v>167</v>
      </c>
      <c r="M1138" s="193">
        <f t="shared" si="72"/>
        <v>883.57142857142856</v>
      </c>
      <c r="N1138" s="193">
        <f t="shared" si="74"/>
        <v>338.14285714285717</v>
      </c>
      <c r="O1138" s="193">
        <f t="shared" si="73"/>
        <v>251.85714285714286</v>
      </c>
    </row>
    <row r="1139" spans="1:15" x14ac:dyDescent="0.2">
      <c r="A1139" s="189">
        <f>IF('Daily Series'!B1143=0,NA(),'Daily Series'!B1143)</f>
        <v>45424</v>
      </c>
      <c r="B1139" s="190">
        <f>IF(ISERROR(A1139),NA(),'Daily Series'!E1143)</f>
        <v>12406</v>
      </c>
      <c r="C1139" s="193">
        <f t="shared" ref="C1139:C1202" si="75">AVERAGE(B1133:B1139)</f>
        <v>12328.857142857143</v>
      </c>
      <c r="E1139" s="189" t="e">
        <f>IF('Weekly Series'!B1139=0,NA(),'Weekly Series'!B1139)</f>
        <v>#N/A</v>
      </c>
      <c r="F1139" s="193" t="e">
        <f>IF(ISERROR($E1139),NA(),'Weekly Series'!C1139)</f>
        <v>#N/A</v>
      </c>
      <c r="G1139" s="193" t="e">
        <f>IF(ISERROR($E1139),NA(),'Weekly Series'!D1139)</f>
        <v>#N/A</v>
      </c>
      <c r="H1139" s="193" t="e">
        <f>IF(ISERROR($E1139),NA(),'Weekly Series'!E1139)</f>
        <v>#N/A</v>
      </c>
      <c r="J1139" s="190">
        <f>IF(ISERROR(A1139),NA(),'Daily Series'!P1143)</f>
        <v>412</v>
      </c>
      <c r="K1139" s="190">
        <f>IF(ISERROR(A1139),NA(),'Daily Series'!Q1143)</f>
        <v>175</v>
      </c>
      <c r="L1139" s="190">
        <f>IF(ISERROR(A1139),NA(),'Daily Series'!R1143)</f>
        <v>87</v>
      </c>
      <c r="M1139" s="193">
        <f t="shared" si="72"/>
        <v>872.14285714285711</v>
      </c>
      <c r="N1139" s="193">
        <f t="shared" si="74"/>
        <v>334.42857142857144</v>
      </c>
      <c r="O1139" s="193">
        <f t="shared" si="73"/>
        <v>249.85714285714286</v>
      </c>
    </row>
    <row r="1140" spans="1:15" x14ac:dyDescent="0.2">
      <c r="A1140" s="189">
        <f>IF('Daily Series'!B1144=0,NA(),'Daily Series'!B1144)</f>
        <v>45425</v>
      </c>
      <c r="B1140" s="190">
        <f>IF(ISERROR(A1140),NA(),'Daily Series'!E1144)</f>
        <v>12444</v>
      </c>
      <c r="C1140" s="193">
        <f t="shared" si="75"/>
        <v>12405.428571428571</v>
      </c>
      <c r="E1140" s="189" t="e">
        <f>IF('Weekly Series'!B1140=0,NA(),'Weekly Series'!B1140)</f>
        <v>#N/A</v>
      </c>
      <c r="F1140" s="193" t="e">
        <f>IF(ISERROR($E1140),NA(),'Weekly Series'!C1140)</f>
        <v>#N/A</v>
      </c>
      <c r="G1140" s="193" t="e">
        <f>IF(ISERROR($E1140),NA(),'Weekly Series'!D1140)</f>
        <v>#N/A</v>
      </c>
      <c r="H1140" s="193" t="e">
        <f>IF(ISERROR($E1140),NA(),'Weekly Series'!E1140)</f>
        <v>#N/A</v>
      </c>
      <c r="J1140" s="190">
        <f>IF(ISERROR(A1140),NA(),'Daily Series'!P1144)</f>
        <v>847</v>
      </c>
      <c r="K1140" s="190">
        <f>IF(ISERROR(A1140),NA(),'Daily Series'!Q1144)</f>
        <v>337</v>
      </c>
      <c r="L1140" s="190">
        <f>IF(ISERROR(A1140),NA(),'Daily Series'!R1144)</f>
        <v>266</v>
      </c>
      <c r="M1140" s="193">
        <f t="shared" si="72"/>
        <v>922.71428571428567</v>
      </c>
      <c r="N1140" s="193">
        <f t="shared" si="74"/>
        <v>354.57142857142856</v>
      </c>
      <c r="O1140" s="193">
        <f t="shared" si="73"/>
        <v>269.28571428571428</v>
      </c>
    </row>
    <row r="1141" spans="1:15" x14ac:dyDescent="0.2">
      <c r="A1141" s="189">
        <f>IF('Daily Series'!B1145=0,NA(),'Daily Series'!B1145)</f>
        <v>45426</v>
      </c>
      <c r="B1141" s="190">
        <f>IF(ISERROR(A1141),NA(),'Daily Series'!E1145)</f>
        <v>12763</v>
      </c>
      <c r="C1141" s="193">
        <f t="shared" si="75"/>
        <v>12524.571428571429</v>
      </c>
      <c r="E1141" s="189" t="e">
        <f>IF('Weekly Series'!B1141=0,NA(),'Weekly Series'!B1141)</f>
        <v>#N/A</v>
      </c>
      <c r="F1141" s="193" t="e">
        <f>IF(ISERROR($E1141),NA(),'Weekly Series'!C1141)</f>
        <v>#N/A</v>
      </c>
      <c r="G1141" s="193" t="e">
        <f>IF(ISERROR($E1141),NA(),'Weekly Series'!D1141)</f>
        <v>#N/A</v>
      </c>
      <c r="H1141" s="193" t="e">
        <f>IF(ISERROR($E1141),NA(),'Weekly Series'!E1141)</f>
        <v>#N/A</v>
      </c>
      <c r="J1141" s="190">
        <f>IF(ISERROR(A1141),NA(),'Daily Series'!P1145)</f>
        <v>1116</v>
      </c>
      <c r="K1141" s="190">
        <f>IF(ISERROR(A1141),NA(),'Daily Series'!Q1145)</f>
        <v>452</v>
      </c>
      <c r="L1141" s="190">
        <f>IF(ISERROR(A1141),NA(),'Daily Series'!R1145)</f>
        <v>371</v>
      </c>
      <c r="M1141" s="193">
        <f t="shared" si="72"/>
        <v>965.71428571428567</v>
      </c>
      <c r="N1141" s="193">
        <f t="shared" si="74"/>
        <v>376.57142857142856</v>
      </c>
      <c r="O1141" s="193">
        <f t="shared" si="73"/>
        <v>283.28571428571428</v>
      </c>
    </row>
    <row r="1142" spans="1:15" x14ac:dyDescent="0.2">
      <c r="A1142" s="189">
        <f>IF('Daily Series'!B1146=0,NA(),'Daily Series'!B1146)</f>
        <v>45427</v>
      </c>
      <c r="B1142" s="190">
        <f>IF(ISERROR(A1142),NA(),'Daily Series'!E1146)</f>
        <v>12853</v>
      </c>
      <c r="C1142" s="193">
        <f t="shared" si="75"/>
        <v>12593.428571428571</v>
      </c>
      <c r="E1142" s="189" t="e">
        <f>IF('Weekly Series'!B1142=0,NA(),'Weekly Series'!B1142)</f>
        <v>#N/A</v>
      </c>
      <c r="F1142" s="193" t="e">
        <f>IF(ISERROR($E1142),NA(),'Weekly Series'!C1142)</f>
        <v>#N/A</v>
      </c>
      <c r="G1142" s="193" t="e">
        <f>IF(ISERROR($E1142),NA(),'Weekly Series'!D1142)</f>
        <v>#N/A</v>
      </c>
      <c r="H1142" s="193" t="e">
        <f>IF(ISERROR($E1142),NA(),'Weekly Series'!E1142)</f>
        <v>#N/A</v>
      </c>
      <c r="J1142" s="190">
        <f>IF(ISERROR(A1142),NA(),'Daily Series'!P1146)</f>
        <v>1230</v>
      </c>
      <c r="K1142" s="190">
        <f>IF(ISERROR(A1142),NA(),'Daily Series'!Q1146)</f>
        <v>431</v>
      </c>
      <c r="L1142" s="190">
        <f>IF(ISERROR(A1142),NA(),'Daily Series'!R1146)</f>
        <v>408</v>
      </c>
      <c r="M1142" s="193">
        <f t="shared" si="72"/>
        <v>982.28571428571433</v>
      </c>
      <c r="N1142" s="193">
        <f t="shared" si="74"/>
        <v>381.71428571428572</v>
      </c>
      <c r="O1142" s="193">
        <f t="shared" si="73"/>
        <v>290.14285714285717</v>
      </c>
    </row>
    <row r="1143" spans="1:15" x14ac:dyDescent="0.2">
      <c r="A1143" s="189">
        <f>IF('Daily Series'!B1147=0,NA(),'Daily Series'!B1147)</f>
        <v>45428</v>
      </c>
      <c r="B1143" s="190">
        <f>IF(ISERROR(A1143),NA(),'Daily Series'!E1147)</f>
        <v>13045</v>
      </c>
      <c r="C1143" s="193">
        <f t="shared" si="75"/>
        <v>12642.285714285714</v>
      </c>
      <c r="E1143" s="189" t="e">
        <f>IF('Weekly Series'!B1143=0,NA(),'Weekly Series'!B1143)</f>
        <v>#N/A</v>
      </c>
      <c r="F1143" s="193" t="e">
        <f>IF(ISERROR($E1143),NA(),'Weekly Series'!C1143)</f>
        <v>#N/A</v>
      </c>
      <c r="G1143" s="193" t="e">
        <f>IF(ISERROR($E1143),NA(),'Weekly Series'!D1143)</f>
        <v>#N/A</v>
      </c>
      <c r="H1143" s="193" t="e">
        <f>IF(ISERROR($E1143),NA(),'Weekly Series'!E1143)</f>
        <v>#N/A</v>
      </c>
      <c r="J1143" s="190">
        <f>IF(ISERROR(A1143),NA(),'Daily Series'!P1147)</f>
        <v>1163</v>
      </c>
      <c r="K1143" s="190">
        <f>IF(ISERROR(A1143),NA(),'Daily Series'!Q1147)</f>
        <v>426</v>
      </c>
      <c r="L1143" s="190">
        <f>IF(ISERROR(A1143),NA(),'Daily Series'!R1147)</f>
        <v>343</v>
      </c>
      <c r="M1143" s="193">
        <f t="shared" si="72"/>
        <v>979.71428571428567</v>
      </c>
      <c r="N1143" s="193">
        <f t="shared" si="74"/>
        <v>377</v>
      </c>
      <c r="O1143" s="193">
        <f t="shared" si="73"/>
        <v>286.42857142857144</v>
      </c>
    </row>
    <row r="1144" spans="1:15" x14ac:dyDescent="0.2">
      <c r="A1144" s="189">
        <f>IF('Daily Series'!B1148=0,NA(),'Daily Series'!B1148)</f>
        <v>45429</v>
      </c>
      <c r="B1144" s="190">
        <f>IF(ISERROR(A1144),NA(),'Daily Series'!E1148)</f>
        <v>12676</v>
      </c>
      <c r="C1144" s="193">
        <f t="shared" si="75"/>
        <v>12664.428571428571</v>
      </c>
      <c r="E1144" s="189" t="e">
        <f>IF('Weekly Series'!B1144=0,NA(),'Weekly Series'!B1144)</f>
        <v>#N/A</v>
      </c>
      <c r="F1144" s="193" t="e">
        <f>IF(ISERROR($E1144),NA(),'Weekly Series'!C1144)</f>
        <v>#N/A</v>
      </c>
      <c r="G1144" s="193" t="e">
        <f>IF(ISERROR($E1144),NA(),'Weekly Series'!D1144)</f>
        <v>#N/A</v>
      </c>
      <c r="H1144" s="193" t="e">
        <f>IF(ISERROR($E1144),NA(),'Weekly Series'!E1144)</f>
        <v>#N/A</v>
      </c>
      <c r="J1144" s="190">
        <f>IF(ISERROR(A1144),NA(),'Daily Series'!P1148)</f>
        <v>1246</v>
      </c>
      <c r="K1144" s="190">
        <f>IF(ISERROR(A1144),NA(),'Daily Series'!Q1148)</f>
        <v>432</v>
      </c>
      <c r="L1144" s="190">
        <f>IF(ISERROR(A1144),NA(),'Daily Series'!R1148)</f>
        <v>380</v>
      </c>
      <c r="M1144" s="193">
        <f t="shared" si="72"/>
        <v>969</v>
      </c>
      <c r="N1144" s="193">
        <f t="shared" si="74"/>
        <v>365.28571428571428</v>
      </c>
      <c r="O1144" s="193">
        <f t="shared" si="73"/>
        <v>288.85714285714283</v>
      </c>
    </row>
    <row r="1145" spans="1:15" x14ac:dyDescent="0.2">
      <c r="A1145" s="189">
        <f>IF('Daily Series'!B1149=0,NA(),'Daily Series'!B1149)</f>
        <v>45430</v>
      </c>
      <c r="B1145" s="190">
        <f>IF(ISERROR(A1145),NA(),'Daily Series'!E1149)</f>
        <v>12421</v>
      </c>
      <c r="C1145" s="193">
        <f t="shared" si="75"/>
        <v>12658.285714285714</v>
      </c>
      <c r="E1145" s="189" t="e">
        <f>IF('Weekly Series'!B1145=0,NA(),'Weekly Series'!B1145)</f>
        <v>#N/A</v>
      </c>
      <c r="F1145" s="193" t="e">
        <f>IF(ISERROR($E1145),NA(),'Weekly Series'!C1145)</f>
        <v>#N/A</v>
      </c>
      <c r="G1145" s="193" t="e">
        <f>IF(ISERROR($E1145),NA(),'Weekly Series'!D1145)</f>
        <v>#N/A</v>
      </c>
      <c r="H1145" s="193" t="e">
        <f>IF(ISERROR($E1145),NA(),'Weekly Series'!E1145)</f>
        <v>#N/A</v>
      </c>
      <c r="J1145" s="190">
        <f>IF(ISERROR(A1145),NA(),'Daily Series'!P1149)</f>
        <v>750</v>
      </c>
      <c r="K1145" s="190">
        <f>IF(ISERROR(A1145),NA(),'Daily Series'!Q1149)</f>
        <v>266</v>
      </c>
      <c r="L1145" s="190">
        <f>IF(ISERROR(A1145),NA(),'Daily Series'!R1149)</f>
        <v>177</v>
      </c>
      <c r="M1145" s="193">
        <f t="shared" si="72"/>
        <v>966.28571428571433</v>
      </c>
      <c r="N1145" s="193">
        <f t="shared" si="74"/>
        <v>359.85714285714283</v>
      </c>
      <c r="O1145" s="193">
        <f t="shared" si="73"/>
        <v>290.28571428571428</v>
      </c>
    </row>
    <row r="1146" spans="1:15" x14ac:dyDescent="0.2">
      <c r="A1146" s="189">
        <f>IF('Daily Series'!B1150=0,NA(),'Daily Series'!B1150)</f>
        <v>45431</v>
      </c>
      <c r="B1146" s="190">
        <f>IF(ISERROR(A1146),NA(),'Daily Series'!E1150)</f>
        <v>12804</v>
      </c>
      <c r="C1146" s="193">
        <f t="shared" si="75"/>
        <v>12715.142857142857</v>
      </c>
      <c r="E1146" s="189" t="e">
        <f>IF('Weekly Series'!B1146=0,NA(),'Weekly Series'!B1146)</f>
        <v>#N/A</v>
      </c>
      <c r="F1146" s="193" t="e">
        <f>IF(ISERROR($E1146),NA(),'Weekly Series'!C1146)</f>
        <v>#N/A</v>
      </c>
      <c r="G1146" s="193" t="e">
        <f>IF(ISERROR($E1146),NA(),'Weekly Series'!D1146)</f>
        <v>#N/A</v>
      </c>
      <c r="H1146" s="193" t="e">
        <f>IF(ISERROR($E1146),NA(),'Weekly Series'!E1146)</f>
        <v>#N/A</v>
      </c>
      <c r="J1146" s="190">
        <f>IF(ISERROR(A1146),NA(),'Daily Series'!P1150)</f>
        <v>432</v>
      </c>
      <c r="K1146" s="190">
        <f>IF(ISERROR(A1146),NA(),'Daily Series'!Q1150)</f>
        <v>163</v>
      </c>
      <c r="L1146" s="190">
        <f>IF(ISERROR(A1146),NA(),'Daily Series'!R1150)</f>
        <v>89</v>
      </c>
      <c r="M1146" s="193">
        <f t="shared" si="72"/>
        <v>969.14285714285711</v>
      </c>
      <c r="N1146" s="193">
        <f t="shared" si="74"/>
        <v>358.14285714285717</v>
      </c>
      <c r="O1146" s="193">
        <f t="shared" si="73"/>
        <v>290.57142857142856</v>
      </c>
    </row>
    <row r="1147" spans="1:15" x14ac:dyDescent="0.2">
      <c r="A1147" s="189">
        <f>IF('Daily Series'!B1151=0,NA(),'Daily Series'!B1151)</f>
        <v>45432</v>
      </c>
      <c r="B1147" s="190">
        <f>IF(ISERROR(A1147),NA(),'Daily Series'!E1151)</f>
        <v>12276</v>
      </c>
      <c r="C1147" s="193">
        <f t="shared" si="75"/>
        <v>12691.142857142857</v>
      </c>
      <c r="E1147" s="189" t="e">
        <f>IF('Weekly Series'!B1147=0,NA(),'Weekly Series'!B1147)</f>
        <v>#N/A</v>
      </c>
      <c r="F1147" s="193" t="e">
        <f>IF(ISERROR($E1147),NA(),'Weekly Series'!C1147)</f>
        <v>#N/A</v>
      </c>
      <c r="G1147" s="193" t="e">
        <f>IF(ISERROR($E1147),NA(),'Weekly Series'!D1147)</f>
        <v>#N/A</v>
      </c>
      <c r="H1147" s="193" t="e">
        <f>IF(ISERROR($E1147),NA(),'Weekly Series'!E1147)</f>
        <v>#N/A</v>
      </c>
      <c r="J1147" s="190">
        <f>IF(ISERROR(A1147),NA(),'Daily Series'!P1151)</f>
        <v>898</v>
      </c>
      <c r="K1147" s="190">
        <f>IF(ISERROR(A1147),NA(),'Daily Series'!Q1151)</f>
        <v>339</v>
      </c>
      <c r="L1147" s="190">
        <f>IF(ISERROR(A1147),NA(),'Daily Series'!R1151)</f>
        <v>315</v>
      </c>
      <c r="M1147" s="193">
        <f t="shared" si="72"/>
        <v>976.42857142857144</v>
      </c>
      <c r="N1147" s="193">
        <f t="shared" si="74"/>
        <v>358.42857142857144</v>
      </c>
      <c r="O1147" s="193">
        <f t="shared" si="73"/>
        <v>297.57142857142856</v>
      </c>
    </row>
    <row r="1148" spans="1:15" x14ac:dyDescent="0.2">
      <c r="A1148" s="189">
        <f>IF('Daily Series'!B1152=0,NA(),'Daily Series'!B1152)</f>
        <v>45433</v>
      </c>
      <c r="B1148" s="190">
        <f>IF(ISERROR(A1148),NA(),'Daily Series'!E1152)</f>
        <v>12531</v>
      </c>
      <c r="C1148" s="193">
        <f t="shared" si="75"/>
        <v>12658</v>
      </c>
      <c r="E1148" s="189" t="e">
        <f>IF('Weekly Series'!B1148=0,NA(),'Weekly Series'!B1148)</f>
        <v>#N/A</v>
      </c>
      <c r="F1148" s="193" t="e">
        <f>IF(ISERROR($E1148),NA(),'Weekly Series'!C1148)</f>
        <v>#N/A</v>
      </c>
      <c r="G1148" s="193" t="e">
        <f>IF(ISERROR($E1148),NA(),'Weekly Series'!D1148)</f>
        <v>#N/A</v>
      </c>
      <c r="H1148" s="193" t="e">
        <f>IF(ISERROR($E1148),NA(),'Weekly Series'!E1148)</f>
        <v>#N/A</v>
      </c>
      <c r="J1148" s="190">
        <f>IF(ISERROR(A1148),NA(),'Daily Series'!P1152)</f>
        <v>1161</v>
      </c>
      <c r="K1148" s="190">
        <f>IF(ISERROR(A1148),NA(),'Daily Series'!Q1152)</f>
        <v>393</v>
      </c>
      <c r="L1148" s="190">
        <f>IF(ISERROR(A1148),NA(),'Daily Series'!R1152)</f>
        <v>409</v>
      </c>
      <c r="M1148" s="193">
        <f t="shared" si="72"/>
        <v>982.85714285714289</v>
      </c>
      <c r="N1148" s="193">
        <f t="shared" si="74"/>
        <v>350</v>
      </c>
      <c r="O1148" s="193">
        <f t="shared" si="73"/>
        <v>303</v>
      </c>
    </row>
    <row r="1149" spans="1:15" x14ac:dyDescent="0.2">
      <c r="A1149" s="189">
        <f>IF('Daily Series'!B1153=0,NA(),'Daily Series'!B1153)</f>
        <v>45434</v>
      </c>
      <c r="B1149" s="190">
        <f>IF(ISERROR(A1149),NA(),'Daily Series'!E1153)</f>
        <v>12821</v>
      </c>
      <c r="C1149" s="193">
        <f t="shared" si="75"/>
        <v>12653.428571428571</v>
      </c>
      <c r="E1149" s="189" t="e">
        <f>IF('Weekly Series'!B1149=0,NA(),'Weekly Series'!B1149)</f>
        <v>#N/A</v>
      </c>
      <c r="F1149" s="193" t="e">
        <f>IF(ISERROR($E1149),NA(),'Weekly Series'!C1149)</f>
        <v>#N/A</v>
      </c>
      <c r="G1149" s="193" t="e">
        <f>IF(ISERROR($E1149),NA(),'Weekly Series'!D1149)</f>
        <v>#N/A</v>
      </c>
      <c r="H1149" s="193" t="e">
        <f>IF(ISERROR($E1149),NA(),'Weekly Series'!E1149)</f>
        <v>#N/A</v>
      </c>
      <c r="J1149" s="190">
        <f>IF(ISERROR(A1149),NA(),'Daily Series'!P1153)</f>
        <v>1239</v>
      </c>
      <c r="K1149" s="190">
        <f>IF(ISERROR(A1149),NA(),'Daily Series'!Q1153)</f>
        <v>435</v>
      </c>
      <c r="L1149" s="190">
        <f>IF(ISERROR(A1149),NA(),'Daily Series'!R1153)</f>
        <v>384</v>
      </c>
      <c r="M1149" s="193">
        <f t="shared" si="72"/>
        <v>984.14285714285711</v>
      </c>
      <c r="N1149" s="193">
        <f t="shared" si="74"/>
        <v>350.57142857142856</v>
      </c>
      <c r="O1149" s="193">
        <f t="shared" si="73"/>
        <v>299.57142857142856</v>
      </c>
    </row>
    <row r="1150" spans="1:15" x14ac:dyDescent="0.2">
      <c r="A1150" s="189">
        <f>IF('Daily Series'!B1154=0,NA(),'Daily Series'!B1154)</f>
        <v>45435</v>
      </c>
      <c r="B1150" s="190">
        <f>IF(ISERROR(A1150),NA(),'Daily Series'!E1154)</f>
        <v>12504</v>
      </c>
      <c r="C1150" s="193">
        <f t="shared" si="75"/>
        <v>12576.142857142857</v>
      </c>
      <c r="E1150" s="189" t="e">
        <f>IF('Weekly Series'!B1150=0,NA(),'Weekly Series'!B1150)</f>
        <v>#N/A</v>
      </c>
      <c r="F1150" s="193" t="e">
        <f>IF(ISERROR($E1150),NA(),'Weekly Series'!C1150)</f>
        <v>#N/A</v>
      </c>
      <c r="G1150" s="193" t="e">
        <f>IF(ISERROR($E1150),NA(),'Weekly Series'!D1150)</f>
        <v>#N/A</v>
      </c>
      <c r="H1150" s="193" t="e">
        <f>IF(ISERROR($E1150),NA(),'Weekly Series'!E1150)</f>
        <v>#N/A</v>
      </c>
      <c r="J1150" s="190">
        <f>IF(ISERROR(A1150),NA(),'Daily Series'!P1154)</f>
        <v>1325</v>
      </c>
      <c r="K1150" s="190">
        <f>IF(ISERROR(A1150),NA(),'Daily Series'!Q1154)</f>
        <v>522</v>
      </c>
      <c r="L1150" s="190">
        <f>IF(ISERROR(A1150),NA(),'Daily Series'!R1154)</f>
        <v>396</v>
      </c>
      <c r="M1150" s="193">
        <f t="shared" si="72"/>
        <v>1007.2857142857143</v>
      </c>
      <c r="N1150" s="193">
        <f t="shared" si="74"/>
        <v>364.28571428571428</v>
      </c>
      <c r="O1150" s="193">
        <f t="shared" si="73"/>
        <v>307.14285714285717</v>
      </c>
    </row>
    <row r="1151" spans="1:15" x14ac:dyDescent="0.2">
      <c r="A1151" s="189">
        <f>IF('Daily Series'!B1155=0,NA(),'Daily Series'!B1155)</f>
        <v>45436</v>
      </c>
      <c r="B1151" s="190">
        <f>IF(ISERROR(A1151),NA(),'Daily Series'!E1155)</f>
        <v>12572</v>
      </c>
      <c r="C1151" s="193">
        <f t="shared" si="75"/>
        <v>12561.285714285714</v>
      </c>
      <c r="E1151" s="189" t="e">
        <f>IF('Weekly Series'!B1151=0,NA(),'Weekly Series'!B1151)</f>
        <v>#N/A</v>
      </c>
      <c r="F1151" s="193" t="e">
        <f>IF(ISERROR($E1151),NA(),'Weekly Series'!C1151)</f>
        <v>#N/A</v>
      </c>
      <c r="G1151" s="193" t="e">
        <f>IF(ISERROR($E1151),NA(),'Weekly Series'!D1151)</f>
        <v>#N/A</v>
      </c>
      <c r="H1151" s="193" t="e">
        <f>IF(ISERROR($E1151),NA(),'Weekly Series'!E1151)</f>
        <v>#N/A</v>
      </c>
      <c r="J1151" s="190">
        <f>IF(ISERROR(A1151),NA(),'Daily Series'!P1155)</f>
        <v>1414</v>
      </c>
      <c r="K1151" s="190">
        <f>IF(ISERROR(A1151),NA(),'Daily Series'!Q1155)</f>
        <v>480</v>
      </c>
      <c r="L1151" s="190">
        <f>IF(ISERROR(A1151),NA(),'Daily Series'!R1155)</f>
        <v>409</v>
      </c>
      <c r="M1151" s="193">
        <f t="shared" si="72"/>
        <v>1031.2857142857142</v>
      </c>
      <c r="N1151" s="193">
        <f t="shared" si="74"/>
        <v>371.14285714285717</v>
      </c>
      <c r="O1151" s="193">
        <f t="shared" si="73"/>
        <v>311.28571428571428</v>
      </c>
    </row>
    <row r="1152" spans="1:15" x14ac:dyDescent="0.2">
      <c r="A1152" s="189">
        <f>IF('Daily Series'!B1156=0,NA(),'Daily Series'!B1156)</f>
        <v>45437</v>
      </c>
      <c r="B1152" s="190">
        <f>IF(ISERROR(A1152),NA(),'Daily Series'!E1156)</f>
        <v>12520</v>
      </c>
      <c r="C1152" s="193">
        <f t="shared" si="75"/>
        <v>12575.428571428571</v>
      </c>
      <c r="E1152" s="189" t="e">
        <f>IF('Weekly Series'!B1152=0,NA(),'Weekly Series'!B1152)</f>
        <v>#N/A</v>
      </c>
      <c r="F1152" s="193" t="e">
        <f>IF(ISERROR($E1152),NA(),'Weekly Series'!C1152)</f>
        <v>#N/A</v>
      </c>
      <c r="G1152" s="193" t="e">
        <f>IF(ISERROR($E1152),NA(),'Weekly Series'!D1152)</f>
        <v>#N/A</v>
      </c>
      <c r="H1152" s="193" t="e">
        <f>IF(ISERROR($E1152),NA(),'Weekly Series'!E1152)</f>
        <v>#N/A</v>
      </c>
      <c r="J1152" s="190">
        <f>IF(ISERROR(A1152),NA(),'Daily Series'!P1156)</f>
        <v>901</v>
      </c>
      <c r="K1152" s="190">
        <f>IF(ISERROR(A1152),NA(),'Daily Series'!Q1156)</f>
        <v>268</v>
      </c>
      <c r="L1152" s="190">
        <f>IF(ISERROR(A1152),NA(),'Daily Series'!R1156)</f>
        <v>167</v>
      </c>
      <c r="M1152" s="193">
        <f t="shared" si="72"/>
        <v>1052.8571428571429</v>
      </c>
      <c r="N1152" s="193">
        <f t="shared" si="74"/>
        <v>371.42857142857144</v>
      </c>
      <c r="O1152" s="193">
        <f t="shared" si="73"/>
        <v>309.85714285714283</v>
      </c>
    </row>
    <row r="1153" spans="1:15" x14ac:dyDescent="0.2">
      <c r="A1153" s="189">
        <f>IF('Daily Series'!B1157=0,NA(),'Daily Series'!B1157)</f>
        <v>45438</v>
      </c>
      <c r="B1153" s="190">
        <f>IF(ISERROR(A1153),NA(),'Daily Series'!E1157)</f>
        <v>12404</v>
      </c>
      <c r="C1153" s="193">
        <f t="shared" si="75"/>
        <v>12518.285714285714</v>
      </c>
      <c r="E1153" s="189" t="e">
        <f>IF('Weekly Series'!B1153=0,NA(),'Weekly Series'!B1153)</f>
        <v>#N/A</v>
      </c>
      <c r="F1153" s="193" t="e">
        <f>IF(ISERROR($E1153),NA(),'Weekly Series'!C1153)</f>
        <v>#N/A</v>
      </c>
      <c r="G1153" s="193" t="e">
        <f>IF(ISERROR($E1153),NA(),'Weekly Series'!D1153)</f>
        <v>#N/A</v>
      </c>
      <c r="H1153" s="193" t="e">
        <f>IF(ISERROR($E1153),NA(),'Weekly Series'!E1153)</f>
        <v>#N/A</v>
      </c>
      <c r="J1153" s="190">
        <f>IF(ISERROR(A1153),NA(),'Daily Series'!P1157)</f>
        <v>490</v>
      </c>
      <c r="K1153" s="190">
        <f>IF(ISERROR(A1153),NA(),'Daily Series'!Q1157)</f>
        <v>161</v>
      </c>
      <c r="L1153" s="190">
        <f>IF(ISERROR(A1153),NA(),'Daily Series'!R1157)</f>
        <v>116</v>
      </c>
      <c r="M1153" s="193">
        <f t="shared" si="72"/>
        <v>1061.1428571428571</v>
      </c>
      <c r="N1153" s="193">
        <f t="shared" si="74"/>
        <v>371.14285714285717</v>
      </c>
      <c r="O1153" s="193">
        <f t="shared" si="73"/>
        <v>313.71428571428572</v>
      </c>
    </row>
    <row r="1154" spans="1:15" x14ac:dyDescent="0.2">
      <c r="A1154" s="189">
        <f>IF('Daily Series'!B1158=0,NA(),'Daily Series'!B1158)</f>
        <v>45439</v>
      </c>
      <c r="B1154" s="190">
        <f>IF(ISERROR(A1154),NA(),'Daily Series'!E1158)</f>
        <v>11483</v>
      </c>
      <c r="C1154" s="193">
        <f t="shared" si="75"/>
        <v>12405</v>
      </c>
      <c r="E1154" s="189" t="e">
        <f>IF('Weekly Series'!B1154=0,NA(),'Weekly Series'!B1154)</f>
        <v>#N/A</v>
      </c>
      <c r="F1154" s="193" t="e">
        <f>IF(ISERROR($E1154),NA(),'Weekly Series'!C1154)</f>
        <v>#N/A</v>
      </c>
      <c r="G1154" s="193" t="e">
        <f>IF(ISERROR($E1154),NA(),'Weekly Series'!D1154)</f>
        <v>#N/A</v>
      </c>
      <c r="H1154" s="193" t="e">
        <f>IF(ISERROR($E1154),NA(),'Weekly Series'!E1154)</f>
        <v>#N/A</v>
      </c>
      <c r="J1154" s="190">
        <f>IF(ISERROR(A1154),NA(),'Daily Series'!P1158)</f>
        <v>0</v>
      </c>
      <c r="K1154" s="190">
        <f>IF(ISERROR(A1154),NA(),'Daily Series'!Q1158)</f>
        <v>0</v>
      </c>
      <c r="L1154" s="190">
        <f>IF(ISERROR(A1154),NA(),'Daily Series'!R1158)</f>
        <v>0</v>
      </c>
      <c r="M1154" s="193" t="e">
        <f>NA()</f>
        <v>#N/A</v>
      </c>
      <c r="N1154" s="193" t="e">
        <f>NA()</f>
        <v>#N/A</v>
      </c>
      <c r="O1154" s="193" t="e">
        <f>NA()</f>
        <v>#N/A</v>
      </c>
    </row>
    <row r="1155" spans="1:15" x14ac:dyDescent="0.2">
      <c r="A1155" s="189">
        <f>IF('Daily Series'!B1159=0,NA(),'Daily Series'!B1159)</f>
        <v>45440</v>
      </c>
      <c r="B1155" s="190">
        <f>IF(ISERROR(A1155),NA(),'Daily Series'!E1159)</f>
        <v>11523</v>
      </c>
      <c r="C1155" s="193">
        <f t="shared" si="75"/>
        <v>12261</v>
      </c>
      <c r="E1155" s="189" t="e">
        <f>IF('Weekly Series'!B1155=0,NA(),'Weekly Series'!B1155)</f>
        <v>#N/A</v>
      </c>
      <c r="F1155" s="193" t="e">
        <f>IF(ISERROR($E1155),NA(),'Weekly Series'!C1155)</f>
        <v>#N/A</v>
      </c>
      <c r="G1155" s="193" t="e">
        <f>IF(ISERROR($E1155),NA(),'Weekly Series'!D1155)</f>
        <v>#N/A</v>
      </c>
      <c r="H1155" s="193" t="e">
        <f>IF(ISERROR($E1155),NA(),'Weekly Series'!E1155)</f>
        <v>#N/A</v>
      </c>
      <c r="J1155" s="190">
        <f>IF(ISERROR(A1155),NA(),'Daily Series'!P1159)</f>
        <v>0</v>
      </c>
      <c r="K1155" s="190">
        <f>IF(ISERROR(A1155),NA(),'Daily Series'!Q1159)</f>
        <v>0</v>
      </c>
      <c r="L1155" s="190">
        <f>IF(ISERROR(A1155),NA(),'Daily Series'!R1159)</f>
        <v>0</v>
      </c>
      <c r="M1155" s="193" t="e">
        <f>NA()</f>
        <v>#N/A</v>
      </c>
      <c r="N1155" s="193" t="e">
        <f>NA()</f>
        <v>#N/A</v>
      </c>
      <c r="O1155" s="193" t="e">
        <f>NA()</f>
        <v>#N/A</v>
      </c>
    </row>
    <row r="1156" spans="1:15" x14ac:dyDescent="0.2">
      <c r="A1156" s="189">
        <f>IF('Daily Series'!B1160=0,NA(),'Daily Series'!B1160)</f>
        <v>45441</v>
      </c>
      <c r="B1156" s="190">
        <f>IF(ISERROR(A1156),NA(),'Daily Series'!E1160)</f>
        <v>11795</v>
      </c>
      <c r="C1156" s="193">
        <f t="shared" si="75"/>
        <v>12114.428571428571</v>
      </c>
      <c r="E1156" s="189" t="e">
        <f>IF('Weekly Series'!B1156=0,NA(),'Weekly Series'!B1156)</f>
        <v>#N/A</v>
      </c>
      <c r="F1156" s="193" t="e">
        <f>IF(ISERROR($E1156),NA(),'Weekly Series'!C1156)</f>
        <v>#N/A</v>
      </c>
      <c r="G1156" s="193" t="e">
        <f>IF(ISERROR($E1156),NA(),'Weekly Series'!D1156)</f>
        <v>#N/A</v>
      </c>
      <c r="H1156" s="193" t="e">
        <f>IF(ISERROR($E1156),NA(),'Weekly Series'!E1156)</f>
        <v>#N/A</v>
      </c>
      <c r="J1156" s="190">
        <f>IF(ISERROR(A1156),NA(),'Daily Series'!P1160)</f>
        <v>0</v>
      </c>
      <c r="K1156" s="190">
        <f>IF(ISERROR(A1156),NA(),'Daily Series'!Q1160)</f>
        <v>0</v>
      </c>
      <c r="L1156" s="190">
        <f>IF(ISERROR(A1156),NA(),'Daily Series'!R1160)</f>
        <v>0</v>
      </c>
      <c r="M1156" s="193" t="e">
        <f>NA()</f>
        <v>#N/A</v>
      </c>
      <c r="N1156" s="193" t="e">
        <f>NA()</f>
        <v>#N/A</v>
      </c>
      <c r="O1156" s="193" t="e">
        <f>NA()</f>
        <v>#N/A</v>
      </c>
    </row>
    <row r="1157" spans="1:15" x14ac:dyDescent="0.2">
      <c r="A1157" s="189">
        <f>IF('Daily Series'!B1161=0,NA(),'Daily Series'!B1161)</f>
        <v>45442</v>
      </c>
      <c r="B1157" s="190">
        <f>IF(ISERROR(A1157),NA(),'Daily Series'!E1161)</f>
        <v>11935</v>
      </c>
      <c r="C1157" s="193">
        <f t="shared" si="75"/>
        <v>12033.142857142857</v>
      </c>
      <c r="E1157" s="189" t="e">
        <f>IF('Weekly Series'!B1157=0,NA(),'Weekly Series'!B1157)</f>
        <v>#N/A</v>
      </c>
      <c r="F1157" s="193" t="e">
        <f>IF(ISERROR($E1157),NA(),'Weekly Series'!C1157)</f>
        <v>#N/A</v>
      </c>
      <c r="G1157" s="193" t="e">
        <f>IF(ISERROR($E1157),NA(),'Weekly Series'!D1157)</f>
        <v>#N/A</v>
      </c>
      <c r="H1157" s="193" t="e">
        <f>IF(ISERROR($E1157),NA(),'Weekly Series'!E1157)</f>
        <v>#N/A</v>
      </c>
      <c r="J1157" s="190">
        <f>IF(ISERROR(A1157),NA(),'Daily Series'!P1161)</f>
        <v>0</v>
      </c>
      <c r="K1157" s="190">
        <f>IF(ISERROR(A1157),NA(),'Daily Series'!Q1161)</f>
        <v>0</v>
      </c>
      <c r="L1157" s="190">
        <f>IF(ISERROR(A1157),NA(),'Daily Series'!R1161)</f>
        <v>0</v>
      </c>
      <c r="M1157" s="193" t="e">
        <f>NA()</f>
        <v>#N/A</v>
      </c>
      <c r="N1157" s="193" t="e">
        <f>NA()</f>
        <v>#N/A</v>
      </c>
      <c r="O1157" s="193" t="e">
        <f>NA()</f>
        <v>#N/A</v>
      </c>
    </row>
    <row r="1158" spans="1:15" x14ac:dyDescent="0.2">
      <c r="A1158" s="189">
        <f>IF('Daily Series'!B1162=0,NA(),'Daily Series'!B1162)</f>
        <v>45443</v>
      </c>
      <c r="B1158" s="190">
        <f>IF(ISERROR(A1158),NA(),'Daily Series'!E1162)</f>
        <v>13555</v>
      </c>
      <c r="C1158" s="193">
        <f t="shared" si="75"/>
        <v>12173.571428571429</v>
      </c>
      <c r="E1158" s="189" t="e">
        <f>IF('Weekly Series'!B1158=0,NA(),'Weekly Series'!B1158)</f>
        <v>#N/A</v>
      </c>
      <c r="F1158" s="193" t="e">
        <f>IF(ISERROR($E1158),NA(),'Weekly Series'!C1158)</f>
        <v>#N/A</v>
      </c>
      <c r="G1158" s="193" t="e">
        <f>IF(ISERROR($E1158),NA(),'Weekly Series'!D1158)</f>
        <v>#N/A</v>
      </c>
      <c r="H1158" s="193" t="e">
        <f>IF(ISERROR($E1158),NA(),'Weekly Series'!E1158)</f>
        <v>#N/A</v>
      </c>
      <c r="J1158" s="190">
        <f>IF(ISERROR(A1158),NA(),'Daily Series'!P1162)</f>
        <v>0</v>
      </c>
      <c r="K1158" s="190">
        <f>IF(ISERROR(A1158),NA(),'Daily Series'!Q1162)</f>
        <v>0</v>
      </c>
      <c r="L1158" s="190">
        <f>IF(ISERROR(A1158),NA(),'Daily Series'!R1162)</f>
        <v>0</v>
      </c>
      <c r="M1158" s="193" t="e">
        <f>NA()</f>
        <v>#N/A</v>
      </c>
      <c r="N1158" s="193" t="e">
        <f>NA()</f>
        <v>#N/A</v>
      </c>
      <c r="O1158" s="193" t="e">
        <f>NA()</f>
        <v>#N/A</v>
      </c>
    </row>
    <row r="1159" spans="1:15" x14ac:dyDescent="0.2">
      <c r="A1159" s="189">
        <f>IF('Daily Series'!B1163=0,NA(),'Daily Series'!B1163)</f>
        <v>45444</v>
      </c>
      <c r="B1159" s="190">
        <f>IF(ISERROR(A1159),NA(),'Daily Series'!E1163)</f>
        <v>12364</v>
      </c>
      <c r="C1159" s="193">
        <f t="shared" si="75"/>
        <v>12151.285714285714</v>
      </c>
      <c r="E1159" s="189" t="e">
        <f>IF('Weekly Series'!B1159=0,NA(),'Weekly Series'!B1159)</f>
        <v>#N/A</v>
      </c>
      <c r="F1159" s="193" t="e">
        <f>IF(ISERROR($E1159),NA(),'Weekly Series'!C1159)</f>
        <v>#N/A</v>
      </c>
      <c r="G1159" s="193" t="e">
        <f>IF(ISERROR($E1159),NA(),'Weekly Series'!D1159)</f>
        <v>#N/A</v>
      </c>
      <c r="H1159" s="193" t="e">
        <f>IF(ISERROR($E1159),NA(),'Weekly Series'!E1159)</f>
        <v>#N/A</v>
      </c>
      <c r="J1159" s="190">
        <f>IF(ISERROR(A1159),NA(),'Daily Series'!P1163)</f>
        <v>688</v>
      </c>
      <c r="K1159" s="190">
        <f>IF(ISERROR(A1159),NA(),'Daily Series'!Q1163)</f>
        <v>190</v>
      </c>
      <c r="L1159" s="190">
        <f>IF(ISERROR(A1159),NA(),'Daily Series'!R1163)</f>
        <v>93</v>
      </c>
      <c r="M1159" s="193" t="e">
        <f>NA()</f>
        <v>#N/A</v>
      </c>
      <c r="N1159" s="193" t="e">
        <f>NA()</f>
        <v>#N/A</v>
      </c>
      <c r="O1159" s="193" t="e">
        <f>NA()</f>
        <v>#N/A</v>
      </c>
    </row>
    <row r="1160" spans="1:15" x14ac:dyDescent="0.2">
      <c r="A1160" s="189">
        <f>IF('Daily Series'!B1164=0,NA(),'Daily Series'!B1164)</f>
        <v>45445</v>
      </c>
      <c r="B1160" s="190">
        <f>IF(ISERROR(A1160),NA(),'Daily Series'!E1164)</f>
        <v>12286</v>
      </c>
      <c r="C1160" s="193">
        <f t="shared" si="75"/>
        <v>12134.428571428571</v>
      </c>
      <c r="E1160" s="189" t="e">
        <f>IF('Weekly Series'!B1160=0,NA(),'Weekly Series'!B1160)</f>
        <v>#N/A</v>
      </c>
      <c r="F1160" s="193" t="e">
        <f>IF(ISERROR($E1160),NA(),'Weekly Series'!C1160)</f>
        <v>#N/A</v>
      </c>
      <c r="G1160" s="193" t="e">
        <f>IF(ISERROR($E1160),NA(),'Weekly Series'!D1160)</f>
        <v>#N/A</v>
      </c>
      <c r="H1160" s="193" t="e">
        <f>IF(ISERROR($E1160),NA(),'Weekly Series'!E1160)</f>
        <v>#N/A</v>
      </c>
      <c r="J1160" s="190">
        <f>IF(ISERROR(A1160),NA(),'Daily Series'!P1164)</f>
        <v>425</v>
      </c>
      <c r="K1160" s="190">
        <f>IF(ISERROR(A1160),NA(),'Daily Series'!Q1164)</f>
        <v>120</v>
      </c>
      <c r="L1160" s="190">
        <f>IF(ISERROR(A1160),NA(),'Daily Series'!R1164)</f>
        <v>47</v>
      </c>
      <c r="M1160" s="193" t="e">
        <f>NA()</f>
        <v>#N/A</v>
      </c>
      <c r="N1160" s="193" t="e">
        <f>NA()</f>
        <v>#N/A</v>
      </c>
      <c r="O1160" s="193" t="e">
        <f>NA()</f>
        <v>#N/A</v>
      </c>
    </row>
    <row r="1161" spans="1:15" x14ac:dyDescent="0.2">
      <c r="A1161" s="189">
        <f>IF('Daily Series'!B1165=0,NA(),'Daily Series'!B1165)</f>
        <v>45446</v>
      </c>
      <c r="B1161" s="190">
        <f>IF(ISERROR(A1161),NA(),'Daily Series'!E1165)</f>
        <v>12187</v>
      </c>
      <c r="C1161" s="193">
        <f t="shared" si="75"/>
        <v>12235</v>
      </c>
      <c r="E1161" s="189" t="e">
        <f>IF('Weekly Series'!B1161=0,NA(),'Weekly Series'!B1161)</f>
        <v>#N/A</v>
      </c>
      <c r="F1161" s="193" t="e">
        <f>IF(ISERROR($E1161),NA(),'Weekly Series'!C1161)</f>
        <v>#N/A</v>
      </c>
      <c r="G1161" s="193" t="e">
        <f>IF(ISERROR($E1161),NA(),'Weekly Series'!D1161)</f>
        <v>#N/A</v>
      </c>
      <c r="H1161" s="193" t="e">
        <f>IF(ISERROR($E1161),NA(),'Weekly Series'!E1161)</f>
        <v>#N/A</v>
      </c>
      <c r="J1161" s="190">
        <f>IF(ISERROR(A1161),NA(),'Daily Series'!P1165)</f>
        <v>852</v>
      </c>
      <c r="K1161" s="190">
        <f>IF(ISERROR(A1161),NA(),'Daily Series'!Q1165)</f>
        <v>265</v>
      </c>
      <c r="L1161" s="190">
        <f>IF(ISERROR(A1161),NA(),'Daily Series'!R1165)</f>
        <v>176</v>
      </c>
      <c r="M1161" s="193" t="e">
        <f>NA()</f>
        <v>#N/A</v>
      </c>
      <c r="N1161" s="193" t="e">
        <f>NA()</f>
        <v>#N/A</v>
      </c>
      <c r="O1161" s="193" t="e">
        <f>NA()</f>
        <v>#N/A</v>
      </c>
    </row>
    <row r="1162" spans="1:15" x14ac:dyDescent="0.2">
      <c r="A1162" s="189">
        <f>IF('Daily Series'!B1166=0,NA(),'Daily Series'!B1166)</f>
        <v>45447</v>
      </c>
      <c r="B1162" s="190">
        <f>IF(ISERROR(A1162),NA(),'Daily Series'!E1166)</f>
        <v>12303</v>
      </c>
      <c r="C1162" s="193">
        <f t="shared" si="75"/>
        <v>12346.428571428571</v>
      </c>
      <c r="E1162" s="189" t="e">
        <f>IF('Weekly Series'!B1162=0,NA(),'Weekly Series'!B1162)</f>
        <v>#N/A</v>
      </c>
      <c r="F1162" s="193" t="e">
        <f>IF(ISERROR($E1162),NA(),'Weekly Series'!C1162)</f>
        <v>#N/A</v>
      </c>
      <c r="G1162" s="193" t="e">
        <f>IF(ISERROR($E1162),NA(),'Weekly Series'!D1162)</f>
        <v>#N/A</v>
      </c>
      <c r="H1162" s="193" t="e">
        <f>IF(ISERROR($E1162),NA(),'Weekly Series'!E1162)</f>
        <v>#N/A</v>
      </c>
      <c r="J1162" s="190">
        <f>IF(ISERROR(A1162),NA(),'Daily Series'!P1166)</f>
        <v>1100</v>
      </c>
      <c r="K1162" s="190">
        <f>IF(ISERROR(A1162),NA(),'Daily Series'!Q1166)</f>
        <v>329</v>
      </c>
      <c r="L1162" s="190">
        <f>IF(ISERROR(A1162),NA(),'Daily Series'!R1166)</f>
        <v>184</v>
      </c>
      <c r="M1162" s="193" t="e">
        <f>NA()</f>
        <v>#N/A</v>
      </c>
      <c r="N1162" s="193" t="e">
        <f>NA()</f>
        <v>#N/A</v>
      </c>
      <c r="O1162" s="193" t="e">
        <f>NA()</f>
        <v>#N/A</v>
      </c>
    </row>
    <row r="1163" spans="1:15" x14ac:dyDescent="0.2">
      <c r="A1163" s="189">
        <f>IF('Daily Series'!B1167=0,NA(),'Daily Series'!B1167)</f>
        <v>45448</v>
      </c>
      <c r="B1163" s="190">
        <f>IF(ISERROR(A1163),NA(),'Daily Series'!E1167)</f>
        <v>12250</v>
      </c>
      <c r="C1163" s="193">
        <f t="shared" si="75"/>
        <v>12411.428571428571</v>
      </c>
      <c r="E1163" s="189" t="e">
        <f>IF('Weekly Series'!B1163=0,NA(),'Weekly Series'!B1163)</f>
        <v>#N/A</v>
      </c>
      <c r="F1163" s="193" t="e">
        <f>IF(ISERROR($E1163),NA(),'Weekly Series'!C1163)</f>
        <v>#N/A</v>
      </c>
      <c r="G1163" s="193" t="e">
        <f>IF(ISERROR($E1163),NA(),'Weekly Series'!D1163)</f>
        <v>#N/A</v>
      </c>
      <c r="H1163" s="193" t="e">
        <f>IF(ISERROR($E1163),NA(),'Weekly Series'!E1163)</f>
        <v>#N/A</v>
      </c>
      <c r="J1163" s="190">
        <f>IF(ISERROR(A1163),NA(),'Daily Series'!P1167)</f>
        <v>1185</v>
      </c>
      <c r="K1163" s="190">
        <f>IF(ISERROR(A1163),NA(),'Daily Series'!Q1167)</f>
        <v>397</v>
      </c>
      <c r="L1163" s="190">
        <f>IF(ISERROR(A1163),NA(),'Daily Series'!R1167)</f>
        <v>208</v>
      </c>
      <c r="M1163" s="193" t="e">
        <f>NA()</f>
        <v>#N/A</v>
      </c>
      <c r="N1163" s="193" t="e">
        <f>NA()</f>
        <v>#N/A</v>
      </c>
      <c r="O1163" s="193" t="e">
        <f>NA()</f>
        <v>#N/A</v>
      </c>
    </row>
    <row r="1164" spans="1:15" x14ac:dyDescent="0.2">
      <c r="A1164" s="189">
        <f>IF('Daily Series'!B1168=0,NA(),'Daily Series'!B1168)</f>
        <v>45449</v>
      </c>
      <c r="B1164" s="190">
        <f>IF(ISERROR(A1164),NA(),'Daily Series'!E1168)</f>
        <v>12372</v>
      </c>
      <c r="C1164" s="193">
        <f t="shared" si="75"/>
        <v>12473.857142857143</v>
      </c>
      <c r="E1164" s="189" t="e">
        <f>IF('Weekly Series'!B1164=0,NA(),'Weekly Series'!B1164)</f>
        <v>#N/A</v>
      </c>
      <c r="F1164" s="193" t="e">
        <f>IF(ISERROR($E1164),NA(),'Weekly Series'!C1164)</f>
        <v>#N/A</v>
      </c>
      <c r="G1164" s="193" t="e">
        <f>IF(ISERROR($E1164),NA(),'Weekly Series'!D1164)</f>
        <v>#N/A</v>
      </c>
      <c r="H1164" s="193" t="e">
        <f>IF(ISERROR($E1164),NA(),'Weekly Series'!E1164)</f>
        <v>#N/A</v>
      </c>
      <c r="J1164" s="190">
        <f>IF(ISERROR(A1164),NA(),'Daily Series'!P1168)</f>
        <v>1197</v>
      </c>
      <c r="K1164" s="190">
        <f>IF(ISERROR(A1164),NA(),'Daily Series'!Q1168)</f>
        <v>376</v>
      </c>
      <c r="L1164" s="190">
        <f>IF(ISERROR(A1164),NA(),'Daily Series'!R1168)</f>
        <v>239</v>
      </c>
      <c r="M1164" s="193" t="e">
        <f>NA()</f>
        <v>#N/A</v>
      </c>
      <c r="N1164" s="193" t="e">
        <f>NA()</f>
        <v>#N/A</v>
      </c>
      <c r="O1164" s="193" t="e">
        <f>NA()</f>
        <v>#N/A</v>
      </c>
    </row>
    <row r="1165" spans="1:15" x14ac:dyDescent="0.2">
      <c r="A1165" s="189">
        <f>IF('Daily Series'!B1169=0,NA(),'Daily Series'!B1169)</f>
        <v>45450</v>
      </c>
      <c r="B1165" s="190">
        <f>IF(ISERROR(A1165),NA(),'Daily Series'!E1169)</f>
        <v>11938</v>
      </c>
      <c r="C1165" s="193">
        <f t="shared" si="75"/>
        <v>12242.857142857143</v>
      </c>
      <c r="E1165" s="189" t="e">
        <f>IF('Weekly Series'!B1165=0,NA(),'Weekly Series'!B1165)</f>
        <v>#N/A</v>
      </c>
      <c r="F1165" s="193" t="e">
        <f>IF(ISERROR($E1165),NA(),'Weekly Series'!C1165)</f>
        <v>#N/A</v>
      </c>
      <c r="G1165" s="193" t="e">
        <f>IF(ISERROR($E1165),NA(),'Weekly Series'!D1165)</f>
        <v>#N/A</v>
      </c>
      <c r="H1165" s="193" t="e">
        <f>IF(ISERROR($E1165),NA(),'Weekly Series'!E1165)</f>
        <v>#N/A</v>
      </c>
      <c r="J1165" s="190">
        <f>IF(ISERROR(A1165),NA(),'Daily Series'!P1169)</f>
        <v>1230</v>
      </c>
      <c r="K1165" s="190">
        <f>IF(ISERROR(A1165),NA(),'Daily Series'!Q1169)</f>
        <v>433</v>
      </c>
      <c r="L1165" s="190">
        <f>IF(ISERROR(A1165),NA(),'Daily Series'!R1169)</f>
        <v>211</v>
      </c>
      <c r="M1165" s="193">
        <f t="shared" ref="M1165:M1224" si="76">AVERAGE(J1159:J1165)</f>
        <v>953.85714285714289</v>
      </c>
      <c r="N1165" s="193">
        <f t="shared" si="74"/>
        <v>301.42857142857144</v>
      </c>
      <c r="O1165" s="193">
        <f t="shared" ref="O1165:O1225" si="77">AVERAGE(L1159:L1165)</f>
        <v>165.42857142857142</v>
      </c>
    </row>
    <row r="1166" spans="1:15" x14ac:dyDescent="0.2">
      <c r="A1166" s="189">
        <f>IF('Daily Series'!B1170=0,NA(),'Daily Series'!B1170)</f>
        <v>45451</v>
      </c>
      <c r="B1166" s="190">
        <f>IF(ISERROR(A1166),NA(),'Daily Series'!E1170)</f>
        <v>12008</v>
      </c>
      <c r="C1166" s="193">
        <f t="shared" si="75"/>
        <v>12192</v>
      </c>
      <c r="E1166" s="189" t="e">
        <f>IF('Weekly Series'!B1166=0,NA(),'Weekly Series'!B1166)</f>
        <v>#N/A</v>
      </c>
      <c r="F1166" s="193" t="e">
        <f>IF(ISERROR($E1166),NA(),'Weekly Series'!C1166)</f>
        <v>#N/A</v>
      </c>
      <c r="G1166" s="193" t="e">
        <f>IF(ISERROR($E1166),NA(),'Weekly Series'!D1166)</f>
        <v>#N/A</v>
      </c>
      <c r="H1166" s="193" t="e">
        <f>IF(ISERROR($E1166),NA(),'Weekly Series'!E1166)</f>
        <v>#N/A</v>
      </c>
      <c r="J1166" s="190">
        <f>IF(ISERROR(A1166),NA(),'Daily Series'!P1170)</f>
        <v>756</v>
      </c>
      <c r="K1166" s="190">
        <f>IF(ISERROR(A1166),NA(),'Daily Series'!Q1170)</f>
        <v>215</v>
      </c>
      <c r="L1166" s="190">
        <f>IF(ISERROR(A1166),NA(),'Daily Series'!R1170)</f>
        <v>72</v>
      </c>
      <c r="M1166" s="193">
        <f t="shared" si="76"/>
        <v>963.57142857142856</v>
      </c>
      <c r="N1166" s="193">
        <f t="shared" si="74"/>
        <v>305</v>
      </c>
      <c r="O1166" s="193">
        <f t="shared" si="77"/>
        <v>162.42857142857142</v>
      </c>
    </row>
    <row r="1167" spans="1:15" x14ac:dyDescent="0.2">
      <c r="A1167" s="189">
        <f>IF('Daily Series'!B1171=0,NA(),'Daily Series'!B1171)</f>
        <v>45452</v>
      </c>
      <c r="B1167" s="190">
        <f>IF(ISERROR(A1167),NA(),'Daily Series'!E1171)</f>
        <v>11835</v>
      </c>
      <c r="C1167" s="193">
        <f t="shared" si="75"/>
        <v>12127.571428571429</v>
      </c>
      <c r="E1167" s="189" t="e">
        <f>IF('Weekly Series'!B1167=0,NA(),'Weekly Series'!B1167)</f>
        <v>#N/A</v>
      </c>
      <c r="F1167" s="193" t="e">
        <f>IF(ISERROR($E1167),NA(),'Weekly Series'!C1167)</f>
        <v>#N/A</v>
      </c>
      <c r="G1167" s="193" t="e">
        <f>IF(ISERROR($E1167),NA(),'Weekly Series'!D1167)</f>
        <v>#N/A</v>
      </c>
      <c r="H1167" s="193" t="e">
        <f>IF(ISERROR($E1167),NA(),'Weekly Series'!E1167)</f>
        <v>#N/A</v>
      </c>
      <c r="J1167" s="190">
        <f>IF(ISERROR(A1167),NA(),'Daily Series'!P1171)</f>
        <v>419</v>
      </c>
      <c r="K1167" s="190">
        <f>IF(ISERROR(A1167),NA(),'Daily Series'!Q1171)</f>
        <v>135</v>
      </c>
      <c r="L1167" s="190">
        <f>IF(ISERROR(A1167),NA(),'Daily Series'!R1171)</f>
        <v>34</v>
      </c>
      <c r="M1167" s="193">
        <f t="shared" si="76"/>
        <v>962.71428571428567</v>
      </c>
      <c r="N1167" s="193">
        <f t="shared" si="74"/>
        <v>307.14285714285717</v>
      </c>
      <c r="O1167" s="193">
        <f t="shared" si="77"/>
        <v>160.57142857142858</v>
      </c>
    </row>
    <row r="1168" spans="1:15" x14ac:dyDescent="0.2">
      <c r="A1168" s="189">
        <f>IF('Daily Series'!B1172=0,NA(),'Daily Series'!B1172)</f>
        <v>45453</v>
      </c>
      <c r="B1168" s="190">
        <f>IF(ISERROR(A1168),NA(),'Daily Series'!E1172)</f>
        <v>11863</v>
      </c>
      <c r="C1168" s="193">
        <f t="shared" si="75"/>
        <v>12081.285714285714</v>
      </c>
      <c r="E1168" s="189" t="e">
        <f>IF('Weekly Series'!B1168=0,NA(),'Weekly Series'!B1168)</f>
        <v>#N/A</v>
      </c>
      <c r="F1168" s="193" t="e">
        <f>IF(ISERROR($E1168),NA(),'Weekly Series'!C1168)</f>
        <v>#N/A</v>
      </c>
      <c r="G1168" s="193" t="e">
        <f>IF(ISERROR($E1168),NA(),'Weekly Series'!D1168)</f>
        <v>#N/A</v>
      </c>
      <c r="H1168" s="193" t="e">
        <f>IF(ISERROR($E1168),NA(),'Weekly Series'!E1168)</f>
        <v>#N/A</v>
      </c>
      <c r="J1168" s="190">
        <f>IF(ISERROR(A1168),NA(),'Daily Series'!P1172)</f>
        <v>857</v>
      </c>
      <c r="K1168" s="190">
        <f>IF(ISERROR(A1168),NA(),'Daily Series'!Q1172)</f>
        <v>270</v>
      </c>
      <c r="L1168" s="190">
        <f>IF(ISERROR(A1168),NA(),'Daily Series'!R1172)</f>
        <v>178</v>
      </c>
      <c r="M1168" s="193">
        <f t="shared" si="76"/>
        <v>963.42857142857144</v>
      </c>
      <c r="N1168" s="193">
        <f t="shared" si="74"/>
        <v>307.85714285714283</v>
      </c>
      <c r="O1168" s="193">
        <f t="shared" si="77"/>
        <v>160.85714285714286</v>
      </c>
    </row>
    <row r="1169" spans="1:15" x14ac:dyDescent="0.2">
      <c r="A1169" s="189">
        <f>IF('Daily Series'!B1173=0,NA(),'Daily Series'!B1173)</f>
        <v>45454</v>
      </c>
      <c r="B1169" s="190">
        <f>IF(ISERROR(A1169),NA(),'Daily Series'!E1173)</f>
        <v>12048</v>
      </c>
      <c r="C1169" s="193">
        <f t="shared" si="75"/>
        <v>12044.857142857143</v>
      </c>
      <c r="E1169" s="189" t="e">
        <f>IF('Weekly Series'!B1169=0,NA(),'Weekly Series'!B1169)</f>
        <v>#N/A</v>
      </c>
      <c r="F1169" s="193" t="e">
        <f>IF(ISERROR($E1169),NA(),'Weekly Series'!C1169)</f>
        <v>#N/A</v>
      </c>
      <c r="G1169" s="193" t="e">
        <f>IF(ISERROR($E1169),NA(),'Weekly Series'!D1169)</f>
        <v>#N/A</v>
      </c>
      <c r="H1169" s="193" t="e">
        <f>IF(ISERROR($E1169),NA(),'Weekly Series'!E1169)</f>
        <v>#N/A</v>
      </c>
      <c r="J1169" s="190">
        <f>IF(ISERROR(A1169),NA(),'Daily Series'!P1173)</f>
        <v>1088</v>
      </c>
      <c r="K1169" s="190">
        <f>IF(ISERROR(A1169),NA(),'Daily Series'!Q1173)</f>
        <v>349</v>
      </c>
      <c r="L1169" s="190">
        <f>IF(ISERROR(A1169),NA(),'Daily Series'!R1173)</f>
        <v>182</v>
      </c>
      <c r="M1169" s="193">
        <f t="shared" si="76"/>
        <v>961.71428571428567</v>
      </c>
      <c r="N1169" s="193">
        <f t="shared" si="74"/>
        <v>310.71428571428572</v>
      </c>
      <c r="O1169" s="193">
        <f t="shared" si="77"/>
        <v>160.57142857142858</v>
      </c>
    </row>
    <row r="1170" spans="1:15" x14ac:dyDescent="0.2">
      <c r="A1170" s="189">
        <f>IF('Daily Series'!B1174=0,NA(),'Daily Series'!B1174)</f>
        <v>45455</v>
      </c>
      <c r="B1170" s="190">
        <f>IF(ISERROR(A1170),NA(),'Daily Series'!E1174)</f>
        <v>12065</v>
      </c>
      <c r="C1170" s="193">
        <f t="shared" si="75"/>
        <v>12018.428571428571</v>
      </c>
      <c r="E1170" s="189" t="e">
        <f>IF('Weekly Series'!B1170=0,NA(),'Weekly Series'!B1170)</f>
        <v>#N/A</v>
      </c>
      <c r="F1170" s="193" t="e">
        <f>IF(ISERROR($E1170),NA(),'Weekly Series'!C1170)</f>
        <v>#N/A</v>
      </c>
      <c r="G1170" s="193" t="e">
        <f>IF(ISERROR($E1170),NA(),'Weekly Series'!D1170)</f>
        <v>#N/A</v>
      </c>
      <c r="H1170" s="193" t="e">
        <f>IF(ISERROR($E1170),NA(),'Weekly Series'!E1170)</f>
        <v>#N/A</v>
      </c>
      <c r="J1170" s="190">
        <f>IF(ISERROR(A1170),NA(),'Daily Series'!P1174)</f>
        <v>1180</v>
      </c>
      <c r="K1170" s="190">
        <f>IF(ISERROR(A1170),NA(),'Daily Series'!Q1174)</f>
        <v>350</v>
      </c>
      <c r="L1170" s="190">
        <f>IF(ISERROR(A1170),NA(),'Daily Series'!R1174)</f>
        <v>205</v>
      </c>
      <c r="M1170" s="193">
        <f t="shared" si="76"/>
        <v>961</v>
      </c>
      <c r="N1170" s="193">
        <f t="shared" si="74"/>
        <v>304</v>
      </c>
      <c r="O1170" s="193">
        <f t="shared" si="77"/>
        <v>160.14285714285714</v>
      </c>
    </row>
    <row r="1171" spans="1:15" x14ac:dyDescent="0.2">
      <c r="A1171" s="189">
        <f>IF('Daily Series'!B1175=0,NA(),'Daily Series'!B1175)</f>
        <v>45456</v>
      </c>
      <c r="B1171" s="190">
        <f>IF(ISERROR(A1171),NA(),'Daily Series'!E1175)</f>
        <v>12229</v>
      </c>
      <c r="C1171" s="193">
        <f t="shared" si="75"/>
        <v>11998</v>
      </c>
      <c r="E1171" s="189" t="e">
        <f>IF('Weekly Series'!B1171=0,NA(),'Weekly Series'!B1171)</f>
        <v>#N/A</v>
      </c>
      <c r="F1171" s="193" t="e">
        <f>IF(ISERROR($E1171),NA(),'Weekly Series'!C1171)</f>
        <v>#N/A</v>
      </c>
      <c r="G1171" s="193" t="e">
        <f>IF(ISERROR($E1171),NA(),'Weekly Series'!D1171)</f>
        <v>#N/A</v>
      </c>
      <c r="H1171" s="193" t="e">
        <f>IF(ISERROR($E1171),NA(),'Weekly Series'!E1171)</f>
        <v>#N/A</v>
      </c>
      <c r="J1171" s="190">
        <f>IF(ISERROR(A1171),NA(),'Daily Series'!P1175)</f>
        <v>1179</v>
      </c>
      <c r="K1171" s="190">
        <f>IF(ISERROR(A1171),NA(),'Daily Series'!Q1175)</f>
        <v>404</v>
      </c>
      <c r="L1171" s="190">
        <f>IF(ISERROR(A1171),NA(),'Daily Series'!R1175)</f>
        <v>200</v>
      </c>
      <c r="M1171" s="193">
        <f t="shared" si="76"/>
        <v>958.42857142857144</v>
      </c>
      <c r="N1171" s="193">
        <f t="shared" si="74"/>
        <v>308</v>
      </c>
      <c r="O1171" s="193">
        <f t="shared" si="77"/>
        <v>154.57142857142858</v>
      </c>
    </row>
    <row r="1172" spans="1:15" x14ac:dyDescent="0.2">
      <c r="A1172" s="189">
        <f>IF('Daily Series'!B1176=0,NA(),'Daily Series'!B1176)</f>
        <v>45457</v>
      </c>
      <c r="B1172" s="190">
        <f>IF(ISERROR(A1172),NA(),'Daily Series'!E1176)</f>
        <v>12025</v>
      </c>
      <c r="C1172" s="193">
        <f t="shared" si="75"/>
        <v>12010.428571428571</v>
      </c>
      <c r="E1172" s="189" t="e">
        <f>IF('Weekly Series'!B1172=0,NA(),'Weekly Series'!B1172)</f>
        <v>#N/A</v>
      </c>
      <c r="F1172" s="193" t="e">
        <f>IF(ISERROR($E1172),NA(),'Weekly Series'!C1172)</f>
        <v>#N/A</v>
      </c>
      <c r="G1172" s="193" t="e">
        <f>IF(ISERROR($E1172),NA(),'Weekly Series'!D1172)</f>
        <v>#N/A</v>
      </c>
      <c r="H1172" s="193" t="e">
        <f>IF(ISERROR($E1172),NA(),'Weekly Series'!E1172)</f>
        <v>#N/A</v>
      </c>
      <c r="J1172" s="190">
        <f>IF(ISERROR(A1172),NA(),'Daily Series'!P1176)</f>
        <v>1204</v>
      </c>
      <c r="K1172" s="190">
        <f>IF(ISERROR(A1172),NA(),'Daily Series'!Q1176)</f>
        <v>351</v>
      </c>
      <c r="L1172" s="190">
        <f>IF(ISERROR(A1172),NA(),'Daily Series'!R1176)</f>
        <v>207</v>
      </c>
      <c r="M1172" s="193">
        <f t="shared" si="76"/>
        <v>954.71428571428567</v>
      </c>
      <c r="N1172" s="193">
        <f t="shared" si="74"/>
        <v>296.28571428571428</v>
      </c>
      <c r="O1172" s="193">
        <f t="shared" si="77"/>
        <v>154</v>
      </c>
    </row>
    <row r="1173" spans="1:15" x14ac:dyDescent="0.2">
      <c r="A1173" s="189">
        <f>IF('Daily Series'!B1177=0,NA(),'Daily Series'!B1177)</f>
        <v>45458</v>
      </c>
      <c r="B1173" s="190">
        <f>IF(ISERROR(A1173),NA(),'Daily Series'!E1177)</f>
        <v>12277</v>
      </c>
      <c r="C1173" s="193">
        <f t="shared" si="75"/>
        <v>12048.857142857143</v>
      </c>
      <c r="E1173" s="189" t="e">
        <f>IF('Weekly Series'!B1173=0,NA(),'Weekly Series'!B1173)</f>
        <v>#N/A</v>
      </c>
      <c r="F1173" s="193" t="e">
        <f>IF(ISERROR($E1173),NA(),'Weekly Series'!C1173)</f>
        <v>#N/A</v>
      </c>
      <c r="G1173" s="193" t="e">
        <f>IF(ISERROR($E1173),NA(),'Weekly Series'!D1173)</f>
        <v>#N/A</v>
      </c>
      <c r="H1173" s="193" t="e">
        <f>IF(ISERROR($E1173),NA(),'Weekly Series'!E1173)</f>
        <v>#N/A</v>
      </c>
      <c r="J1173" s="190">
        <f>IF(ISERROR(A1173),NA(),'Daily Series'!P1177)</f>
        <v>719</v>
      </c>
      <c r="K1173" s="190">
        <f>IF(ISERROR(A1173),NA(),'Daily Series'!Q1177)</f>
        <v>222</v>
      </c>
      <c r="L1173" s="190">
        <f>IF(ISERROR(A1173),NA(),'Daily Series'!R1177)</f>
        <v>98</v>
      </c>
      <c r="M1173" s="193">
        <f t="shared" si="76"/>
        <v>949.42857142857144</v>
      </c>
      <c r="N1173" s="193">
        <f t="shared" si="74"/>
        <v>297.28571428571428</v>
      </c>
      <c r="O1173" s="193">
        <f t="shared" si="77"/>
        <v>157.71428571428572</v>
      </c>
    </row>
    <row r="1174" spans="1:15" x14ac:dyDescent="0.2">
      <c r="A1174" s="189">
        <f>IF('Daily Series'!B1178=0,NA(),'Daily Series'!B1178)</f>
        <v>45459</v>
      </c>
      <c r="B1174" s="190">
        <f>IF(ISERROR(A1174),NA(),'Daily Series'!E1178)</f>
        <v>12132</v>
      </c>
      <c r="C1174" s="193">
        <f t="shared" si="75"/>
        <v>12091.285714285714</v>
      </c>
      <c r="E1174" s="189" t="e">
        <f>IF('Weekly Series'!B1174=0,NA(),'Weekly Series'!B1174)</f>
        <v>#N/A</v>
      </c>
      <c r="F1174" s="193" t="e">
        <f>IF(ISERROR($E1174),NA(),'Weekly Series'!C1174)</f>
        <v>#N/A</v>
      </c>
      <c r="G1174" s="193" t="e">
        <f>IF(ISERROR($E1174),NA(),'Weekly Series'!D1174)</f>
        <v>#N/A</v>
      </c>
      <c r="H1174" s="193" t="e">
        <f>IF(ISERROR($E1174),NA(),'Weekly Series'!E1174)</f>
        <v>#N/A</v>
      </c>
      <c r="J1174" s="190">
        <f>IF(ISERROR(A1174),NA(),'Daily Series'!P1178)</f>
        <v>339</v>
      </c>
      <c r="K1174" s="190">
        <f>IF(ISERROR(A1174),NA(),'Daily Series'!Q1178)</f>
        <v>143</v>
      </c>
      <c r="L1174" s="190">
        <f>IF(ISERROR(A1174),NA(),'Daily Series'!R1178)</f>
        <v>36</v>
      </c>
      <c r="M1174" s="193">
        <f t="shared" si="76"/>
        <v>938</v>
      </c>
      <c r="N1174" s="193">
        <f t="shared" si="74"/>
        <v>298.42857142857144</v>
      </c>
      <c r="O1174" s="193">
        <f t="shared" si="77"/>
        <v>158</v>
      </c>
    </row>
    <row r="1175" spans="1:15" x14ac:dyDescent="0.2">
      <c r="A1175" s="189">
        <f>IF('Daily Series'!B1179=0,NA(),'Daily Series'!B1179)</f>
        <v>45460</v>
      </c>
      <c r="B1175" s="190">
        <f>IF(ISERROR(A1175),NA(),'Daily Series'!E1179)</f>
        <v>12274</v>
      </c>
      <c r="C1175" s="193">
        <f t="shared" si="75"/>
        <v>12150</v>
      </c>
      <c r="E1175" s="189" t="e">
        <f>IF('Weekly Series'!B1175=0,NA(),'Weekly Series'!B1175)</f>
        <v>#N/A</v>
      </c>
      <c r="F1175" s="193" t="e">
        <f>IF(ISERROR($E1175),NA(),'Weekly Series'!C1175)</f>
        <v>#N/A</v>
      </c>
      <c r="G1175" s="193" t="e">
        <f>IF(ISERROR($E1175),NA(),'Weekly Series'!D1175)</f>
        <v>#N/A</v>
      </c>
      <c r="H1175" s="193" t="e">
        <f>IF(ISERROR($E1175),NA(),'Weekly Series'!E1175)</f>
        <v>#N/A</v>
      </c>
      <c r="J1175" s="190">
        <f>IF(ISERROR(A1175),NA(),'Daily Series'!P1179)</f>
        <v>817</v>
      </c>
      <c r="K1175" s="190">
        <f>IF(ISERROR(A1175),NA(),'Daily Series'!Q1179)</f>
        <v>246</v>
      </c>
      <c r="L1175" s="190">
        <f>IF(ISERROR(A1175),NA(),'Daily Series'!R1179)</f>
        <v>165</v>
      </c>
      <c r="M1175" s="193">
        <f t="shared" si="76"/>
        <v>932.28571428571433</v>
      </c>
      <c r="N1175" s="193">
        <f t="shared" si="74"/>
        <v>295</v>
      </c>
      <c r="O1175" s="193">
        <f t="shared" si="77"/>
        <v>156.14285714285714</v>
      </c>
    </row>
    <row r="1176" spans="1:15" x14ac:dyDescent="0.2">
      <c r="A1176" s="189">
        <f>IF('Daily Series'!B1180=0,NA(),'Daily Series'!B1180)</f>
        <v>45461</v>
      </c>
      <c r="B1176" s="190">
        <f>IF(ISERROR(A1176),NA(),'Daily Series'!E1180)</f>
        <v>12212</v>
      </c>
      <c r="C1176" s="193">
        <f t="shared" si="75"/>
        <v>12173.428571428571</v>
      </c>
      <c r="E1176" s="189" t="e">
        <f>IF('Weekly Series'!B1176=0,NA(),'Weekly Series'!B1176)</f>
        <v>#N/A</v>
      </c>
      <c r="F1176" s="193" t="e">
        <f>IF(ISERROR($E1176),NA(),'Weekly Series'!C1176)</f>
        <v>#N/A</v>
      </c>
      <c r="G1176" s="193" t="e">
        <f>IF(ISERROR($E1176),NA(),'Weekly Series'!D1176)</f>
        <v>#N/A</v>
      </c>
      <c r="H1176" s="193" t="e">
        <f>IF(ISERROR($E1176),NA(),'Weekly Series'!E1176)</f>
        <v>#N/A</v>
      </c>
      <c r="J1176" s="190">
        <f>IF(ISERROR(A1176),NA(),'Daily Series'!P1180)</f>
        <v>1069</v>
      </c>
      <c r="K1176" s="190">
        <f>IF(ISERROR(A1176),NA(),'Daily Series'!Q1180)</f>
        <v>329</v>
      </c>
      <c r="L1176" s="190">
        <f>IF(ISERROR(A1176),NA(),'Daily Series'!R1180)</f>
        <v>199</v>
      </c>
      <c r="M1176" s="193">
        <f t="shared" si="76"/>
        <v>929.57142857142856</v>
      </c>
      <c r="N1176" s="193">
        <f t="shared" si="74"/>
        <v>292.14285714285717</v>
      </c>
      <c r="O1176" s="193">
        <f t="shared" si="77"/>
        <v>158.57142857142858</v>
      </c>
    </row>
    <row r="1177" spans="1:15" x14ac:dyDescent="0.2">
      <c r="A1177" s="189">
        <f>IF('Daily Series'!B1181=0,NA(),'Daily Series'!B1181)</f>
        <v>45462</v>
      </c>
      <c r="B1177" s="190">
        <f>IF(ISERROR(A1177),NA(),'Daily Series'!E1181)</f>
        <v>12515</v>
      </c>
      <c r="C1177" s="193">
        <f t="shared" si="75"/>
        <v>12237.714285714286</v>
      </c>
      <c r="E1177" s="189" t="e">
        <f>IF('Weekly Series'!B1177=0,NA(),'Weekly Series'!B1177)</f>
        <v>#N/A</v>
      </c>
      <c r="F1177" s="193" t="e">
        <f>IF(ISERROR($E1177),NA(),'Weekly Series'!C1177)</f>
        <v>#N/A</v>
      </c>
      <c r="G1177" s="193" t="e">
        <f>IF(ISERROR($E1177),NA(),'Weekly Series'!D1177)</f>
        <v>#N/A</v>
      </c>
      <c r="H1177" s="193" t="e">
        <f>IF(ISERROR($E1177),NA(),'Weekly Series'!E1177)</f>
        <v>#N/A</v>
      </c>
      <c r="J1177" s="190">
        <f>IF(ISERROR(A1177),NA(),'Daily Series'!P1181)</f>
        <v>1086</v>
      </c>
      <c r="K1177" s="190">
        <f>IF(ISERROR(A1177),NA(),'Daily Series'!Q1181)</f>
        <v>348</v>
      </c>
      <c r="L1177" s="190">
        <f>IF(ISERROR(A1177),NA(),'Daily Series'!R1181)</f>
        <v>204</v>
      </c>
      <c r="M1177" s="193">
        <f t="shared" si="76"/>
        <v>916.14285714285711</v>
      </c>
      <c r="N1177" s="193">
        <f t="shared" ref="N1177:N1240" si="78">AVERAGE(K1171:K1177)</f>
        <v>291.85714285714283</v>
      </c>
      <c r="O1177" s="193">
        <f t="shared" si="77"/>
        <v>158.42857142857142</v>
      </c>
    </row>
    <row r="1178" spans="1:15" x14ac:dyDescent="0.2">
      <c r="A1178" s="189">
        <f>IF('Daily Series'!B1182=0,NA(),'Daily Series'!B1182)</f>
        <v>45463</v>
      </c>
      <c r="B1178" s="190">
        <f>IF(ISERROR(A1178),NA(),'Daily Series'!E1182)</f>
        <v>12385</v>
      </c>
      <c r="C1178" s="193">
        <f t="shared" si="75"/>
        <v>12260</v>
      </c>
      <c r="E1178" s="189" t="e">
        <f>IF('Weekly Series'!B1178=0,NA(),'Weekly Series'!B1178)</f>
        <v>#N/A</v>
      </c>
      <c r="F1178" s="193" t="e">
        <f>IF(ISERROR($E1178),NA(),'Weekly Series'!C1178)</f>
        <v>#N/A</v>
      </c>
      <c r="G1178" s="193" t="e">
        <f>IF(ISERROR($E1178),NA(),'Weekly Series'!D1178)</f>
        <v>#N/A</v>
      </c>
      <c r="H1178" s="193" t="e">
        <f>IF(ISERROR($E1178),NA(),'Weekly Series'!E1178)</f>
        <v>#N/A</v>
      </c>
      <c r="J1178" s="190">
        <f>IF(ISERROR(A1178),NA(),'Daily Series'!P1182)</f>
        <v>1141</v>
      </c>
      <c r="K1178" s="190">
        <f>IF(ISERROR(A1178),NA(),'Daily Series'!Q1182)</f>
        <v>357</v>
      </c>
      <c r="L1178" s="190">
        <f>IF(ISERROR(A1178),NA(),'Daily Series'!R1182)</f>
        <v>198</v>
      </c>
      <c r="M1178" s="193">
        <f t="shared" si="76"/>
        <v>910.71428571428567</v>
      </c>
      <c r="N1178" s="193">
        <f t="shared" si="78"/>
        <v>285.14285714285717</v>
      </c>
      <c r="O1178" s="193">
        <f t="shared" si="77"/>
        <v>158.14285714285714</v>
      </c>
    </row>
    <row r="1179" spans="1:15" x14ac:dyDescent="0.2">
      <c r="A1179" s="189">
        <f>IF('Daily Series'!B1183=0,NA(),'Daily Series'!B1183)</f>
        <v>45464</v>
      </c>
      <c r="B1179" s="190">
        <f>IF(ISERROR(A1179),NA(),'Daily Series'!E1183)</f>
        <v>12154</v>
      </c>
      <c r="C1179" s="193">
        <f t="shared" si="75"/>
        <v>12278.428571428571</v>
      </c>
      <c r="E1179" s="189" t="e">
        <f>IF('Weekly Series'!B1179=0,NA(),'Weekly Series'!B1179)</f>
        <v>#N/A</v>
      </c>
      <c r="F1179" s="193" t="e">
        <f>IF(ISERROR($E1179),NA(),'Weekly Series'!C1179)</f>
        <v>#N/A</v>
      </c>
      <c r="G1179" s="193" t="e">
        <f>IF(ISERROR($E1179),NA(),'Weekly Series'!D1179)</f>
        <v>#N/A</v>
      </c>
      <c r="H1179" s="193" t="e">
        <f>IF(ISERROR($E1179),NA(),'Weekly Series'!E1179)</f>
        <v>#N/A</v>
      </c>
      <c r="J1179" s="190">
        <f>IF(ISERROR(A1179),NA(),'Daily Series'!P1183)</f>
        <v>1144</v>
      </c>
      <c r="K1179" s="190">
        <f>IF(ISERROR(A1179),NA(),'Daily Series'!Q1183)</f>
        <v>347</v>
      </c>
      <c r="L1179" s="190">
        <f>IF(ISERROR(A1179),NA(),'Daily Series'!R1183)</f>
        <v>199</v>
      </c>
      <c r="M1179" s="193">
        <f t="shared" si="76"/>
        <v>902.14285714285711</v>
      </c>
      <c r="N1179" s="193">
        <f t="shared" si="78"/>
        <v>284.57142857142856</v>
      </c>
      <c r="O1179" s="193">
        <f t="shared" si="77"/>
        <v>157</v>
      </c>
    </row>
    <row r="1180" spans="1:15" x14ac:dyDescent="0.2">
      <c r="A1180" s="189">
        <f>IF('Daily Series'!B1184=0,NA(),'Daily Series'!B1184)</f>
        <v>45465</v>
      </c>
      <c r="B1180" s="190">
        <f>IF(ISERROR(A1180),NA(),'Daily Series'!E1184)</f>
        <v>12507</v>
      </c>
      <c r="C1180" s="193">
        <f t="shared" si="75"/>
        <v>12311.285714285714</v>
      </c>
      <c r="E1180" s="189" t="e">
        <f>IF('Weekly Series'!B1180=0,NA(),'Weekly Series'!B1180)</f>
        <v>#N/A</v>
      </c>
      <c r="F1180" s="193" t="e">
        <f>IF(ISERROR($E1180),NA(),'Weekly Series'!C1180)</f>
        <v>#N/A</v>
      </c>
      <c r="G1180" s="193" t="e">
        <f>IF(ISERROR($E1180),NA(),'Weekly Series'!D1180)</f>
        <v>#N/A</v>
      </c>
      <c r="H1180" s="193" t="e">
        <f>IF(ISERROR($E1180),NA(),'Weekly Series'!E1180)</f>
        <v>#N/A</v>
      </c>
      <c r="J1180" s="190">
        <f>IF(ISERROR(A1180),NA(),'Daily Series'!P1184)</f>
        <v>725</v>
      </c>
      <c r="K1180" s="190">
        <f>IF(ISERROR(A1180),NA(),'Daily Series'!Q1184)</f>
        <v>194</v>
      </c>
      <c r="L1180" s="190">
        <f>IF(ISERROR(A1180),NA(),'Daily Series'!R1184)</f>
        <v>64</v>
      </c>
      <c r="M1180" s="193">
        <f t="shared" si="76"/>
        <v>903</v>
      </c>
      <c r="N1180" s="193">
        <f t="shared" si="78"/>
        <v>280.57142857142856</v>
      </c>
      <c r="O1180" s="193">
        <f t="shared" si="77"/>
        <v>152.14285714285714</v>
      </c>
    </row>
    <row r="1181" spans="1:15" x14ac:dyDescent="0.2">
      <c r="A1181" s="189">
        <f>IF('Daily Series'!B1185=0,NA(),'Daily Series'!B1185)</f>
        <v>45466</v>
      </c>
      <c r="B1181" s="190">
        <f>IF(ISERROR(A1181),NA(),'Daily Series'!E1185)</f>
        <v>12180</v>
      </c>
      <c r="C1181" s="193">
        <f t="shared" si="75"/>
        <v>12318.142857142857</v>
      </c>
      <c r="E1181" s="189" t="e">
        <f>IF('Weekly Series'!B1181=0,NA(),'Weekly Series'!B1181)</f>
        <v>#N/A</v>
      </c>
      <c r="F1181" s="193" t="e">
        <f>IF(ISERROR($E1181),NA(),'Weekly Series'!C1181)</f>
        <v>#N/A</v>
      </c>
      <c r="G1181" s="193" t="e">
        <f>IF(ISERROR($E1181),NA(),'Weekly Series'!D1181)</f>
        <v>#N/A</v>
      </c>
      <c r="H1181" s="193" t="e">
        <f>IF(ISERROR($E1181),NA(),'Weekly Series'!E1181)</f>
        <v>#N/A</v>
      </c>
      <c r="J1181" s="190">
        <f>IF(ISERROR(A1181),NA(),'Daily Series'!P1185)</f>
        <v>392</v>
      </c>
      <c r="K1181" s="190">
        <f>IF(ISERROR(A1181),NA(),'Daily Series'!Q1185)</f>
        <v>130</v>
      </c>
      <c r="L1181" s="190">
        <f>IF(ISERROR(A1181),NA(),'Daily Series'!R1185)</f>
        <v>41</v>
      </c>
      <c r="M1181" s="193">
        <f t="shared" si="76"/>
        <v>910.57142857142856</v>
      </c>
      <c r="N1181" s="193">
        <f t="shared" si="78"/>
        <v>278.71428571428572</v>
      </c>
      <c r="O1181" s="193">
        <f t="shared" si="77"/>
        <v>152.85714285714286</v>
      </c>
    </row>
    <row r="1182" spans="1:15" x14ac:dyDescent="0.2">
      <c r="A1182" s="189">
        <f>IF('Daily Series'!B1186=0,NA(),'Daily Series'!B1186)</f>
        <v>45467</v>
      </c>
      <c r="B1182" s="190">
        <f>IF(ISERROR(A1182),NA(),'Daily Series'!E1186)</f>
        <v>12030</v>
      </c>
      <c r="C1182" s="193">
        <f t="shared" si="75"/>
        <v>12283.285714285714</v>
      </c>
      <c r="E1182" s="189" t="e">
        <f>IF('Weekly Series'!B1182=0,NA(),'Weekly Series'!B1182)</f>
        <v>#N/A</v>
      </c>
      <c r="F1182" s="193" t="e">
        <f>IF(ISERROR($E1182),NA(),'Weekly Series'!C1182)</f>
        <v>#N/A</v>
      </c>
      <c r="G1182" s="193" t="e">
        <f>IF(ISERROR($E1182),NA(),'Weekly Series'!D1182)</f>
        <v>#N/A</v>
      </c>
      <c r="H1182" s="193" t="e">
        <f>IF(ISERROR($E1182),NA(),'Weekly Series'!E1182)</f>
        <v>#N/A</v>
      </c>
      <c r="J1182" s="190">
        <f>IF(ISERROR(A1182),NA(),'Daily Series'!P1186)</f>
        <v>894</v>
      </c>
      <c r="K1182" s="190">
        <f>IF(ISERROR(A1182),NA(),'Daily Series'!Q1186)</f>
        <v>270</v>
      </c>
      <c r="L1182" s="190">
        <f>IF(ISERROR(A1182),NA(),'Daily Series'!R1186)</f>
        <v>174</v>
      </c>
      <c r="M1182" s="193">
        <f t="shared" si="76"/>
        <v>921.57142857142856</v>
      </c>
      <c r="N1182" s="193">
        <f t="shared" si="78"/>
        <v>282.14285714285717</v>
      </c>
      <c r="O1182" s="193">
        <f t="shared" si="77"/>
        <v>154.14285714285714</v>
      </c>
    </row>
    <row r="1183" spans="1:15" x14ac:dyDescent="0.2">
      <c r="A1183" s="189">
        <f>IF('Daily Series'!B1187=0,NA(),'Daily Series'!B1187)</f>
        <v>45468</v>
      </c>
      <c r="B1183" s="190">
        <f>IF(ISERROR(A1183),NA(),'Daily Series'!E1187)</f>
        <v>12151</v>
      </c>
      <c r="C1183" s="193">
        <f t="shared" si="75"/>
        <v>12274.571428571429</v>
      </c>
      <c r="E1183" s="189" t="e">
        <f>IF('Weekly Series'!B1183=0,NA(),'Weekly Series'!B1183)</f>
        <v>#N/A</v>
      </c>
      <c r="F1183" s="193" t="e">
        <f>IF(ISERROR($E1183),NA(),'Weekly Series'!C1183)</f>
        <v>#N/A</v>
      </c>
      <c r="G1183" s="193" t="e">
        <f>IF(ISERROR($E1183),NA(),'Weekly Series'!D1183)</f>
        <v>#N/A</v>
      </c>
      <c r="H1183" s="193" t="e">
        <f>IF(ISERROR($E1183),NA(),'Weekly Series'!E1183)</f>
        <v>#N/A</v>
      </c>
      <c r="J1183" s="190">
        <f>IF(ISERROR(A1183),NA(),'Daily Series'!P1187)</f>
        <v>1057</v>
      </c>
      <c r="K1183" s="190">
        <f>IF(ISERROR(A1183),NA(),'Daily Series'!Q1187)</f>
        <v>342</v>
      </c>
      <c r="L1183" s="190">
        <f>IF(ISERROR(A1183),NA(),'Daily Series'!R1187)</f>
        <v>203</v>
      </c>
      <c r="M1183" s="193">
        <f t="shared" si="76"/>
        <v>919.85714285714289</v>
      </c>
      <c r="N1183" s="193">
        <f t="shared" si="78"/>
        <v>284</v>
      </c>
      <c r="O1183" s="193">
        <f t="shared" si="77"/>
        <v>154.71428571428572</v>
      </c>
    </row>
    <row r="1184" spans="1:15" x14ac:dyDescent="0.2">
      <c r="A1184" s="189">
        <f>IF('Daily Series'!B1188=0,NA(),'Daily Series'!B1188)</f>
        <v>45469</v>
      </c>
      <c r="B1184" s="190">
        <f>IF(ISERROR(A1184),NA(),'Daily Series'!E1188)</f>
        <v>12222</v>
      </c>
      <c r="C1184" s="193">
        <f t="shared" si="75"/>
        <v>12232.714285714286</v>
      </c>
      <c r="E1184" s="189" t="e">
        <f>IF('Weekly Series'!B1184=0,NA(),'Weekly Series'!B1184)</f>
        <v>#N/A</v>
      </c>
      <c r="F1184" s="193" t="e">
        <f>IF(ISERROR($E1184),NA(),'Weekly Series'!C1184)</f>
        <v>#N/A</v>
      </c>
      <c r="G1184" s="193" t="e">
        <f>IF(ISERROR($E1184),NA(),'Weekly Series'!D1184)</f>
        <v>#N/A</v>
      </c>
      <c r="H1184" s="193" t="e">
        <f>IF(ISERROR($E1184),NA(),'Weekly Series'!E1184)</f>
        <v>#N/A</v>
      </c>
      <c r="J1184" s="190">
        <f>IF(ISERROR(A1184),NA(),'Daily Series'!P1188)</f>
        <v>1126</v>
      </c>
      <c r="K1184" s="190">
        <f>IF(ISERROR(A1184),NA(),'Daily Series'!Q1188)</f>
        <v>337</v>
      </c>
      <c r="L1184" s="190">
        <f>IF(ISERROR(A1184),NA(),'Daily Series'!R1188)</f>
        <v>194</v>
      </c>
      <c r="M1184" s="193">
        <f t="shared" si="76"/>
        <v>925.57142857142856</v>
      </c>
      <c r="N1184" s="193">
        <f t="shared" si="78"/>
        <v>282.42857142857144</v>
      </c>
      <c r="O1184" s="193">
        <f t="shared" si="77"/>
        <v>153.28571428571428</v>
      </c>
    </row>
    <row r="1185" spans="1:15" x14ac:dyDescent="0.2">
      <c r="A1185" s="189">
        <f>IF('Daily Series'!B1189=0,NA(),'Daily Series'!B1189)</f>
        <v>45470</v>
      </c>
      <c r="B1185" s="190">
        <f>IF(ISERROR(A1185),NA(),'Daily Series'!E1189)</f>
        <v>12238</v>
      </c>
      <c r="C1185" s="193">
        <f t="shared" si="75"/>
        <v>12211.714285714286</v>
      </c>
      <c r="E1185" s="189" t="e">
        <f>IF('Weekly Series'!B1185=0,NA(),'Weekly Series'!B1185)</f>
        <v>#N/A</v>
      </c>
      <c r="F1185" s="193" t="e">
        <f>IF(ISERROR($E1185),NA(),'Weekly Series'!C1185)</f>
        <v>#N/A</v>
      </c>
      <c r="G1185" s="193" t="e">
        <f>IF(ISERROR($E1185),NA(),'Weekly Series'!D1185)</f>
        <v>#N/A</v>
      </c>
      <c r="H1185" s="193" t="e">
        <f>IF(ISERROR($E1185),NA(),'Weekly Series'!E1185)</f>
        <v>#N/A</v>
      </c>
      <c r="J1185" s="190">
        <f>IF(ISERROR(A1185),NA(),'Daily Series'!P1189)</f>
        <v>1120</v>
      </c>
      <c r="K1185" s="190">
        <f>IF(ISERROR(A1185),NA(),'Daily Series'!Q1189)</f>
        <v>414</v>
      </c>
      <c r="L1185" s="190">
        <f>IF(ISERROR(A1185),NA(),'Daily Series'!R1189)</f>
        <v>205</v>
      </c>
      <c r="M1185" s="193">
        <f t="shared" si="76"/>
        <v>922.57142857142856</v>
      </c>
      <c r="N1185" s="193">
        <f t="shared" si="78"/>
        <v>290.57142857142856</v>
      </c>
      <c r="O1185" s="193">
        <f t="shared" si="77"/>
        <v>154.28571428571428</v>
      </c>
    </row>
    <row r="1186" spans="1:15" x14ac:dyDescent="0.2">
      <c r="A1186" s="189">
        <f>IF('Daily Series'!B1190=0,NA(),'Daily Series'!B1190)</f>
        <v>45471</v>
      </c>
      <c r="B1186" s="190">
        <f>IF(ISERROR(A1186),NA(),'Daily Series'!E1190)</f>
        <v>12007</v>
      </c>
      <c r="C1186" s="193">
        <f t="shared" si="75"/>
        <v>12190.714285714286</v>
      </c>
      <c r="E1186" s="189" t="e">
        <f>IF('Weekly Series'!B1186=0,NA(),'Weekly Series'!B1186)</f>
        <v>#N/A</v>
      </c>
      <c r="F1186" s="193" t="e">
        <f>IF(ISERROR($E1186),NA(),'Weekly Series'!C1186)</f>
        <v>#N/A</v>
      </c>
      <c r="G1186" s="193" t="e">
        <f>IF(ISERROR($E1186),NA(),'Weekly Series'!D1186)</f>
        <v>#N/A</v>
      </c>
      <c r="H1186" s="193" t="e">
        <f>IF(ISERROR($E1186),NA(),'Weekly Series'!E1186)</f>
        <v>#N/A</v>
      </c>
      <c r="J1186" s="190">
        <f>IF(ISERROR(A1186),NA(),'Daily Series'!P1190)</f>
        <v>1218</v>
      </c>
      <c r="K1186" s="190">
        <f>IF(ISERROR(A1186),NA(),'Daily Series'!Q1190)</f>
        <v>407</v>
      </c>
      <c r="L1186" s="190">
        <f>IF(ISERROR(A1186),NA(),'Daily Series'!R1190)</f>
        <v>202</v>
      </c>
      <c r="M1186" s="193">
        <f t="shared" si="76"/>
        <v>933.14285714285711</v>
      </c>
      <c r="N1186" s="193">
        <f t="shared" si="78"/>
        <v>299.14285714285717</v>
      </c>
      <c r="O1186" s="193">
        <f t="shared" si="77"/>
        <v>154.71428571428572</v>
      </c>
    </row>
    <row r="1187" spans="1:15" x14ac:dyDescent="0.2">
      <c r="A1187" s="189">
        <f>IF('Daily Series'!B1191=0,NA(),'Daily Series'!B1191)</f>
        <v>45472</v>
      </c>
      <c r="B1187" s="190">
        <f>IF(ISERROR(A1187),NA(),'Daily Series'!E1191)</f>
        <v>12037</v>
      </c>
      <c r="C1187" s="193">
        <f t="shared" si="75"/>
        <v>12123.571428571429</v>
      </c>
      <c r="E1187" s="189" t="e">
        <f>IF('Weekly Series'!B1187=0,NA(),'Weekly Series'!B1187)</f>
        <v>#N/A</v>
      </c>
      <c r="F1187" s="193" t="e">
        <f>IF(ISERROR($E1187),NA(),'Weekly Series'!C1187)</f>
        <v>#N/A</v>
      </c>
      <c r="G1187" s="193" t="e">
        <f>IF(ISERROR($E1187),NA(),'Weekly Series'!D1187)</f>
        <v>#N/A</v>
      </c>
      <c r="H1187" s="193" t="e">
        <f>IF(ISERROR($E1187),NA(),'Weekly Series'!E1187)</f>
        <v>#N/A</v>
      </c>
      <c r="J1187" s="190">
        <f>IF(ISERROR(A1187),NA(),'Daily Series'!P1191)</f>
        <v>705</v>
      </c>
      <c r="K1187" s="190">
        <f>IF(ISERROR(A1187),NA(),'Daily Series'!Q1191)</f>
        <v>206</v>
      </c>
      <c r="L1187" s="190">
        <f>IF(ISERROR(A1187),NA(),'Daily Series'!R1191)</f>
        <v>84</v>
      </c>
      <c r="M1187" s="193">
        <f t="shared" si="76"/>
        <v>930.28571428571433</v>
      </c>
      <c r="N1187" s="193">
        <f t="shared" si="78"/>
        <v>300.85714285714283</v>
      </c>
      <c r="O1187" s="193">
        <f t="shared" si="77"/>
        <v>157.57142857142858</v>
      </c>
    </row>
    <row r="1188" spans="1:15" x14ac:dyDescent="0.2">
      <c r="A1188" s="189">
        <f>IF('Daily Series'!B1192=0,NA(),'Daily Series'!B1192)</f>
        <v>45473</v>
      </c>
      <c r="B1188" s="190">
        <f>IF(ISERROR(A1188),NA(),'Daily Series'!E1192)</f>
        <v>12266</v>
      </c>
      <c r="C1188" s="193">
        <f t="shared" si="75"/>
        <v>12135.857142857143</v>
      </c>
      <c r="E1188" s="189" t="e">
        <f>IF('Weekly Series'!B1188=0,NA(),'Weekly Series'!B1188)</f>
        <v>#N/A</v>
      </c>
      <c r="F1188" s="193" t="e">
        <f>IF(ISERROR($E1188),NA(),'Weekly Series'!C1188)</f>
        <v>#N/A</v>
      </c>
      <c r="G1188" s="193" t="e">
        <f>IF(ISERROR($E1188),NA(),'Weekly Series'!D1188)</f>
        <v>#N/A</v>
      </c>
      <c r="H1188" s="193" t="e">
        <f>IF(ISERROR($E1188),NA(),'Weekly Series'!E1188)</f>
        <v>#N/A</v>
      </c>
      <c r="J1188" s="190">
        <f>IF(ISERROR(A1188),NA(),'Daily Series'!P1192)</f>
        <v>401</v>
      </c>
      <c r="K1188" s="190">
        <f>IF(ISERROR(A1188),NA(),'Daily Series'!Q1192)</f>
        <v>114</v>
      </c>
      <c r="L1188" s="190">
        <f>IF(ISERROR(A1188),NA(),'Daily Series'!R1192)</f>
        <v>34</v>
      </c>
      <c r="M1188" s="193">
        <f t="shared" si="76"/>
        <v>931.57142857142856</v>
      </c>
      <c r="N1188" s="193">
        <f t="shared" si="78"/>
        <v>298.57142857142856</v>
      </c>
      <c r="O1188" s="193">
        <f t="shared" si="77"/>
        <v>156.57142857142858</v>
      </c>
    </row>
    <row r="1189" spans="1:15" x14ac:dyDescent="0.2">
      <c r="A1189" s="189">
        <f>IF('Daily Series'!B1193=0,NA(),'Daily Series'!B1193)</f>
        <v>45474</v>
      </c>
      <c r="B1189" s="190">
        <f>IF(ISERROR(A1189),NA(),'Daily Series'!E1193)</f>
        <v>12256</v>
      </c>
      <c r="C1189" s="193">
        <f t="shared" si="75"/>
        <v>12168.142857142857</v>
      </c>
      <c r="E1189" s="189" t="e">
        <f>IF('Weekly Series'!B1189=0,NA(),'Weekly Series'!B1189)</f>
        <v>#N/A</v>
      </c>
      <c r="F1189" s="193" t="e">
        <f>IF(ISERROR($E1189),NA(),'Weekly Series'!C1189)</f>
        <v>#N/A</v>
      </c>
      <c r="G1189" s="193" t="e">
        <f>IF(ISERROR($E1189),NA(),'Weekly Series'!D1189)</f>
        <v>#N/A</v>
      </c>
      <c r="H1189" s="193" t="e">
        <f>IF(ISERROR($E1189),NA(),'Weekly Series'!E1189)</f>
        <v>#N/A</v>
      </c>
      <c r="J1189" s="190">
        <f>IF(ISERROR(A1189),NA(),'Daily Series'!P1193)</f>
        <v>796</v>
      </c>
      <c r="K1189" s="190">
        <f>IF(ISERROR(A1189),NA(),'Daily Series'!Q1193)</f>
        <v>258</v>
      </c>
      <c r="L1189" s="190">
        <f>IF(ISERROR(A1189),NA(),'Daily Series'!R1193)</f>
        <v>175</v>
      </c>
      <c r="M1189" s="193">
        <f t="shared" si="76"/>
        <v>917.57142857142856</v>
      </c>
      <c r="N1189" s="193">
        <f t="shared" si="78"/>
        <v>296.85714285714283</v>
      </c>
      <c r="O1189" s="193">
        <f t="shared" si="77"/>
        <v>156.71428571428572</v>
      </c>
    </row>
    <row r="1190" spans="1:15" x14ac:dyDescent="0.2">
      <c r="A1190" s="189">
        <f>IF('Daily Series'!B1194=0,NA(),'Daily Series'!B1194)</f>
        <v>45475</v>
      </c>
      <c r="B1190" s="190">
        <f>IF(ISERROR(A1190),NA(),'Daily Series'!E1194)</f>
        <v>12716</v>
      </c>
      <c r="C1190" s="193">
        <f t="shared" si="75"/>
        <v>12248.857142857143</v>
      </c>
      <c r="E1190" s="189" t="e">
        <f>IF('Weekly Series'!B1190=0,NA(),'Weekly Series'!B1190)</f>
        <v>#N/A</v>
      </c>
      <c r="F1190" s="193" t="e">
        <f>IF(ISERROR($E1190),NA(),'Weekly Series'!C1190)</f>
        <v>#N/A</v>
      </c>
      <c r="G1190" s="193" t="e">
        <f>IF(ISERROR($E1190),NA(),'Weekly Series'!D1190)</f>
        <v>#N/A</v>
      </c>
      <c r="H1190" s="193" t="e">
        <f>IF(ISERROR($E1190),NA(),'Weekly Series'!E1190)</f>
        <v>#N/A</v>
      </c>
      <c r="J1190" s="190">
        <f>IF(ISERROR(A1190),NA(),'Daily Series'!P1194)</f>
        <v>1120</v>
      </c>
      <c r="K1190" s="190">
        <f>IF(ISERROR(A1190),NA(),'Daily Series'!Q1194)</f>
        <v>326</v>
      </c>
      <c r="L1190" s="190">
        <f>IF(ISERROR(A1190),NA(),'Daily Series'!R1194)</f>
        <v>181</v>
      </c>
      <c r="M1190" s="193">
        <f t="shared" si="76"/>
        <v>926.57142857142856</v>
      </c>
      <c r="N1190" s="193">
        <f t="shared" si="78"/>
        <v>294.57142857142856</v>
      </c>
      <c r="O1190" s="193">
        <f t="shared" si="77"/>
        <v>153.57142857142858</v>
      </c>
    </row>
    <row r="1191" spans="1:15" x14ac:dyDescent="0.2">
      <c r="A1191" s="189">
        <f>IF('Daily Series'!B1195=0,NA(),'Daily Series'!B1195)</f>
        <v>45476</v>
      </c>
      <c r="B1191" s="190">
        <f>IF(ISERROR(A1191),NA(),'Daily Series'!E1195)</f>
        <v>12698</v>
      </c>
      <c r="C1191" s="193">
        <f t="shared" si="75"/>
        <v>12316.857142857143</v>
      </c>
      <c r="E1191" s="189" t="e">
        <f>IF('Weekly Series'!B1191=0,NA(),'Weekly Series'!B1191)</f>
        <v>#N/A</v>
      </c>
      <c r="F1191" s="193" t="e">
        <f>IF(ISERROR($E1191),NA(),'Weekly Series'!C1191)</f>
        <v>#N/A</v>
      </c>
      <c r="G1191" s="193" t="e">
        <f>IF(ISERROR($E1191),NA(),'Weekly Series'!D1191)</f>
        <v>#N/A</v>
      </c>
      <c r="H1191" s="193" t="e">
        <f>IF(ISERROR($E1191),NA(),'Weekly Series'!E1191)</f>
        <v>#N/A</v>
      </c>
      <c r="J1191" s="190">
        <f>IF(ISERROR(A1191),NA(),'Daily Series'!P1195)</f>
        <v>1156</v>
      </c>
      <c r="K1191" s="190">
        <f>IF(ISERROR(A1191),NA(),'Daily Series'!Q1195)</f>
        <v>371</v>
      </c>
      <c r="L1191" s="190">
        <f>IF(ISERROR(A1191),NA(),'Daily Series'!R1195)</f>
        <v>208</v>
      </c>
      <c r="M1191" s="193">
        <f t="shared" si="76"/>
        <v>930.85714285714289</v>
      </c>
      <c r="N1191" s="193">
        <f t="shared" si="78"/>
        <v>299.42857142857144</v>
      </c>
      <c r="O1191" s="193">
        <f t="shared" si="77"/>
        <v>155.57142857142858</v>
      </c>
    </row>
    <row r="1192" spans="1:15" x14ac:dyDescent="0.2">
      <c r="A1192" s="189">
        <f>IF('Daily Series'!B1196=0,NA(),'Daily Series'!B1196)</f>
        <v>45477</v>
      </c>
      <c r="B1192" s="190">
        <f>IF(ISERROR(A1192),NA(),'Daily Series'!E1196)</f>
        <v>12546</v>
      </c>
      <c r="C1192" s="193">
        <f t="shared" si="75"/>
        <v>12360.857142857143</v>
      </c>
      <c r="E1192" s="189" t="e">
        <f>IF('Weekly Series'!B1192=0,NA(),'Weekly Series'!B1192)</f>
        <v>#N/A</v>
      </c>
      <c r="F1192" s="193" t="e">
        <f>IF(ISERROR($E1192),NA(),'Weekly Series'!C1192)</f>
        <v>#N/A</v>
      </c>
      <c r="G1192" s="193" t="e">
        <f>IF(ISERROR($E1192),NA(),'Weekly Series'!D1192)</f>
        <v>#N/A</v>
      </c>
      <c r="H1192" s="193" t="e">
        <f>IF(ISERROR($E1192),NA(),'Weekly Series'!E1192)</f>
        <v>#N/A</v>
      </c>
      <c r="J1192" s="190">
        <f>IF(ISERROR(A1192),NA(),'Daily Series'!P1196)</f>
        <v>1162</v>
      </c>
      <c r="K1192" s="190">
        <f>IF(ISERROR(A1192),NA(),'Daily Series'!Q1196)</f>
        <v>372</v>
      </c>
      <c r="L1192" s="190">
        <f>IF(ISERROR(A1192),NA(),'Daily Series'!R1196)</f>
        <v>234</v>
      </c>
      <c r="M1192" s="193">
        <f t="shared" si="76"/>
        <v>936.85714285714289</v>
      </c>
      <c r="N1192" s="193">
        <f t="shared" si="78"/>
        <v>293.42857142857144</v>
      </c>
      <c r="O1192" s="193">
        <f t="shared" si="77"/>
        <v>159.71428571428572</v>
      </c>
    </row>
    <row r="1193" spans="1:15" x14ac:dyDescent="0.2">
      <c r="A1193" s="189">
        <f>IF('Daily Series'!B1197=0,NA(),'Daily Series'!B1197)</f>
        <v>45478</v>
      </c>
      <c r="B1193" s="190">
        <f>IF(ISERROR(A1193),NA(),'Daily Series'!E1197)</f>
        <v>12534</v>
      </c>
      <c r="C1193" s="193">
        <f t="shared" si="75"/>
        <v>12436.142857142857</v>
      </c>
      <c r="E1193" s="189" t="e">
        <f>IF('Weekly Series'!B1193=0,NA(),'Weekly Series'!B1193)</f>
        <v>#N/A</v>
      </c>
      <c r="F1193" s="193" t="e">
        <f>IF(ISERROR($E1193),NA(),'Weekly Series'!C1193)</f>
        <v>#N/A</v>
      </c>
      <c r="G1193" s="193" t="e">
        <f>IF(ISERROR($E1193),NA(),'Weekly Series'!D1193)</f>
        <v>#N/A</v>
      </c>
      <c r="H1193" s="193" t="e">
        <f>IF(ISERROR($E1193),NA(),'Weekly Series'!E1193)</f>
        <v>#N/A</v>
      </c>
      <c r="J1193" s="190">
        <f>IF(ISERROR(A1193),NA(),'Daily Series'!P1197)</f>
        <v>1184</v>
      </c>
      <c r="K1193" s="190">
        <f>IF(ISERROR(A1193),NA(),'Daily Series'!Q1197)</f>
        <v>371</v>
      </c>
      <c r="L1193" s="190">
        <f>IF(ISERROR(A1193),NA(),'Daily Series'!R1197)</f>
        <v>224</v>
      </c>
      <c r="M1193" s="193">
        <f t="shared" si="76"/>
        <v>932</v>
      </c>
      <c r="N1193" s="193">
        <f t="shared" si="78"/>
        <v>288.28571428571428</v>
      </c>
      <c r="O1193" s="193">
        <f t="shared" si="77"/>
        <v>162.85714285714286</v>
      </c>
    </row>
    <row r="1194" spans="1:15" x14ac:dyDescent="0.2">
      <c r="A1194" s="189">
        <f>IF('Daily Series'!B1198=0,NA(),'Daily Series'!B1198)</f>
        <v>45479</v>
      </c>
      <c r="B1194" s="190">
        <f>IF(ISERROR(A1194),NA(),'Daily Series'!E1198)</f>
        <v>12486</v>
      </c>
      <c r="C1194" s="193">
        <f t="shared" si="75"/>
        <v>12500.285714285714</v>
      </c>
      <c r="E1194" s="189" t="e">
        <f>IF('Weekly Series'!B1194=0,NA(),'Weekly Series'!B1194)</f>
        <v>#N/A</v>
      </c>
      <c r="F1194" s="193" t="e">
        <f>IF(ISERROR($E1194),NA(),'Weekly Series'!C1194)</f>
        <v>#N/A</v>
      </c>
      <c r="G1194" s="193" t="e">
        <f>IF(ISERROR($E1194),NA(),'Weekly Series'!D1194)</f>
        <v>#N/A</v>
      </c>
      <c r="H1194" s="193" t="e">
        <f>IF(ISERROR($E1194),NA(),'Weekly Series'!E1194)</f>
        <v>#N/A</v>
      </c>
      <c r="J1194" s="190">
        <f>IF(ISERROR(A1194),NA(),'Daily Series'!P1198)</f>
        <v>753</v>
      </c>
      <c r="K1194" s="190">
        <f>IF(ISERROR(A1194),NA(),'Daily Series'!Q1198)</f>
        <v>246</v>
      </c>
      <c r="L1194" s="190">
        <f>IF(ISERROR(A1194),NA(),'Daily Series'!R1198)</f>
        <v>69</v>
      </c>
      <c r="M1194" s="193">
        <f t="shared" si="76"/>
        <v>938.85714285714289</v>
      </c>
      <c r="N1194" s="193">
        <f t="shared" si="78"/>
        <v>294</v>
      </c>
      <c r="O1194" s="193">
        <f t="shared" si="77"/>
        <v>160.71428571428572</v>
      </c>
    </row>
    <row r="1195" spans="1:15" x14ac:dyDescent="0.2">
      <c r="A1195" s="189">
        <f>IF('Daily Series'!B1199=0,NA(),'Daily Series'!B1199)</f>
        <v>45480</v>
      </c>
      <c r="B1195" s="190">
        <f>IF(ISERROR(A1195),NA(),'Daily Series'!E1199)</f>
        <v>12691</v>
      </c>
      <c r="C1195" s="193">
        <f t="shared" si="75"/>
        <v>12561</v>
      </c>
      <c r="E1195" s="189" t="e">
        <f>IF('Weekly Series'!B1195=0,NA(),'Weekly Series'!B1195)</f>
        <v>#N/A</v>
      </c>
      <c r="F1195" s="193" t="e">
        <f>IF(ISERROR($E1195),NA(),'Weekly Series'!C1195)</f>
        <v>#N/A</v>
      </c>
      <c r="G1195" s="193" t="e">
        <f>IF(ISERROR($E1195),NA(),'Weekly Series'!D1195)</f>
        <v>#N/A</v>
      </c>
      <c r="H1195" s="193" t="e">
        <f>IF(ISERROR($E1195),NA(),'Weekly Series'!E1195)</f>
        <v>#N/A</v>
      </c>
      <c r="J1195" s="190">
        <f>IF(ISERROR(A1195),NA(),'Daily Series'!P1199)</f>
        <v>393</v>
      </c>
      <c r="K1195" s="190">
        <f>IF(ISERROR(A1195),NA(),'Daily Series'!Q1199)</f>
        <v>129</v>
      </c>
      <c r="L1195" s="190">
        <f>IF(ISERROR(A1195),NA(),'Daily Series'!R1199)</f>
        <v>33</v>
      </c>
      <c r="M1195" s="193">
        <f t="shared" si="76"/>
        <v>937.71428571428567</v>
      </c>
      <c r="N1195" s="193">
        <f t="shared" si="78"/>
        <v>296.14285714285717</v>
      </c>
      <c r="O1195" s="193">
        <f t="shared" si="77"/>
        <v>160.57142857142858</v>
      </c>
    </row>
    <row r="1196" spans="1:15" x14ac:dyDescent="0.2">
      <c r="A1196" s="189">
        <f>IF('Daily Series'!B1200=0,NA(),'Daily Series'!B1200)</f>
        <v>45481</v>
      </c>
      <c r="B1196" s="190">
        <f>IF(ISERROR(A1196),NA(),'Daily Series'!E1200)</f>
        <v>12152</v>
      </c>
      <c r="C1196" s="193">
        <f t="shared" si="75"/>
        <v>12546.142857142857</v>
      </c>
      <c r="E1196" s="189" t="e">
        <f>IF('Weekly Series'!B1196=0,NA(),'Weekly Series'!B1196)</f>
        <v>#N/A</v>
      </c>
      <c r="F1196" s="193" t="e">
        <f>IF(ISERROR($E1196),NA(),'Weekly Series'!C1196)</f>
        <v>#N/A</v>
      </c>
      <c r="G1196" s="193" t="e">
        <f>IF(ISERROR($E1196),NA(),'Weekly Series'!D1196)</f>
        <v>#N/A</v>
      </c>
      <c r="H1196" s="193" t="e">
        <f>IF(ISERROR($E1196),NA(),'Weekly Series'!E1196)</f>
        <v>#N/A</v>
      </c>
      <c r="J1196" s="190">
        <f>IF(ISERROR(A1196),NA(),'Daily Series'!P1200)</f>
        <v>816</v>
      </c>
      <c r="K1196" s="190">
        <f>IF(ISERROR(A1196),NA(),'Daily Series'!Q1200)</f>
        <v>242</v>
      </c>
      <c r="L1196" s="190">
        <f>IF(ISERROR(A1196),NA(),'Daily Series'!R1200)</f>
        <v>174</v>
      </c>
      <c r="M1196" s="193">
        <f t="shared" si="76"/>
        <v>940.57142857142856</v>
      </c>
      <c r="N1196" s="193">
        <f t="shared" si="78"/>
        <v>293.85714285714283</v>
      </c>
      <c r="O1196" s="193">
        <f t="shared" si="77"/>
        <v>160.42857142857142</v>
      </c>
    </row>
    <row r="1197" spans="1:15" x14ac:dyDescent="0.2">
      <c r="A1197" s="189">
        <f>IF('Daily Series'!B1201=0,NA(),'Daily Series'!B1201)</f>
        <v>45482</v>
      </c>
      <c r="B1197" s="190">
        <f>IF(ISERROR(A1197),NA(),'Daily Series'!E1201)</f>
        <v>11998</v>
      </c>
      <c r="C1197" s="193">
        <f t="shared" si="75"/>
        <v>12443.571428571429</v>
      </c>
      <c r="E1197" s="189" t="e">
        <f>IF('Weekly Series'!B1197=0,NA(),'Weekly Series'!B1197)</f>
        <v>#N/A</v>
      </c>
      <c r="F1197" s="193" t="e">
        <f>IF(ISERROR($E1197),NA(),'Weekly Series'!C1197)</f>
        <v>#N/A</v>
      </c>
      <c r="G1197" s="193" t="e">
        <f>IF(ISERROR($E1197),NA(),'Weekly Series'!D1197)</f>
        <v>#N/A</v>
      </c>
      <c r="H1197" s="193" t="e">
        <f>IF(ISERROR($E1197),NA(),'Weekly Series'!E1197)</f>
        <v>#N/A</v>
      </c>
      <c r="J1197" s="190">
        <f>IF(ISERROR(A1197),NA(),'Daily Series'!P1201)</f>
        <v>1120</v>
      </c>
      <c r="K1197" s="190">
        <f>IF(ISERROR(A1197),NA(),'Daily Series'!Q1201)</f>
        <v>337</v>
      </c>
      <c r="L1197" s="190">
        <f>IF(ISERROR(A1197),NA(),'Daily Series'!R1201)</f>
        <v>216</v>
      </c>
      <c r="M1197" s="193">
        <f t="shared" si="76"/>
        <v>940.57142857142856</v>
      </c>
      <c r="N1197" s="193">
        <f t="shared" si="78"/>
        <v>295.42857142857144</v>
      </c>
      <c r="O1197" s="193">
        <f t="shared" si="77"/>
        <v>165.42857142857142</v>
      </c>
    </row>
    <row r="1198" spans="1:15" x14ac:dyDescent="0.2">
      <c r="A1198" s="189">
        <f>IF('Daily Series'!B1202=0,NA(),'Daily Series'!B1202)</f>
        <v>45483</v>
      </c>
      <c r="B1198" s="190">
        <f>IF(ISERROR(A1198),NA(),'Daily Series'!E1202)</f>
        <v>12363</v>
      </c>
      <c r="C1198" s="193">
        <f t="shared" si="75"/>
        <v>12395.714285714286</v>
      </c>
      <c r="E1198" s="189" t="e">
        <f>IF('Weekly Series'!B1198=0,NA(),'Weekly Series'!B1198)</f>
        <v>#N/A</v>
      </c>
      <c r="F1198" s="193" t="e">
        <f>IF(ISERROR($E1198),NA(),'Weekly Series'!C1198)</f>
        <v>#N/A</v>
      </c>
      <c r="G1198" s="193" t="e">
        <f>IF(ISERROR($E1198),NA(),'Weekly Series'!D1198)</f>
        <v>#N/A</v>
      </c>
      <c r="H1198" s="193" t="e">
        <f>IF(ISERROR($E1198),NA(),'Weekly Series'!E1198)</f>
        <v>#N/A</v>
      </c>
      <c r="J1198" s="190">
        <f>IF(ISERROR(A1198),NA(),'Daily Series'!P1202)</f>
        <v>1104</v>
      </c>
      <c r="K1198" s="190">
        <f>IF(ISERROR(A1198),NA(),'Daily Series'!Q1202)</f>
        <v>373</v>
      </c>
      <c r="L1198" s="190">
        <f>IF(ISERROR(A1198),NA(),'Daily Series'!R1202)</f>
        <v>210</v>
      </c>
      <c r="M1198" s="193">
        <f t="shared" si="76"/>
        <v>933.14285714285711</v>
      </c>
      <c r="N1198" s="193">
        <f t="shared" si="78"/>
        <v>295.71428571428572</v>
      </c>
      <c r="O1198" s="193">
        <f t="shared" si="77"/>
        <v>165.71428571428572</v>
      </c>
    </row>
    <row r="1199" spans="1:15" x14ac:dyDescent="0.2">
      <c r="A1199" s="189">
        <f>IF('Daily Series'!B1203=0,NA(),'Daily Series'!B1203)</f>
        <v>45484</v>
      </c>
      <c r="B1199" s="190">
        <f>IF(ISERROR(A1199),NA(),'Daily Series'!E1203)</f>
        <v>12298</v>
      </c>
      <c r="C1199" s="193">
        <f t="shared" si="75"/>
        <v>12360.285714285714</v>
      </c>
      <c r="E1199" s="189" t="e">
        <f>IF('Weekly Series'!B1199=0,NA(),'Weekly Series'!B1199)</f>
        <v>#N/A</v>
      </c>
      <c r="F1199" s="193" t="e">
        <f>IF(ISERROR($E1199),NA(),'Weekly Series'!C1199)</f>
        <v>#N/A</v>
      </c>
      <c r="G1199" s="193" t="e">
        <f>IF(ISERROR($E1199),NA(),'Weekly Series'!D1199)</f>
        <v>#N/A</v>
      </c>
      <c r="H1199" s="193" t="e">
        <f>IF(ISERROR($E1199),NA(),'Weekly Series'!E1199)</f>
        <v>#N/A</v>
      </c>
      <c r="J1199" s="190">
        <f>IF(ISERROR(A1199),NA(),'Daily Series'!P1203)</f>
        <v>1178</v>
      </c>
      <c r="K1199" s="190">
        <f>IF(ISERROR(A1199),NA(),'Daily Series'!Q1203)</f>
        <v>382</v>
      </c>
      <c r="L1199" s="190">
        <f>IF(ISERROR(A1199),NA(),'Daily Series'!R1203)</f>
        <v>206</v>
      </c>
      <c r="M1199" s="193">
        <f t="shared" si="76"/>
        <v>935.42857142857144</v>
      </c>
      <c r="N1199" s="193">
        <f t="shared" si="78"/>
        <v>297.14285714285717</v>
      </c>
      <c r="O1199" s="193">
        <f t="shared" si="77"/>
        <v>161.71428571428572</v>
      </c>
    </row>
    <row r="1200" spans="1:15" x14ac:dyDescent="0.2">
      <c r="A1200" s="189">
        <f>IF('Daily Series'!B1204=0,NA(),'Daily Series'!B1204)</f>
        <v>45485</v>
      </c>
      <c r="B1200" s="190">
        <f>IF(ISERROR(A1200),NA(),'Daily Series'!E1204)</f>
        <v>12132</v>
      </c>
      <c r="C1200" s="193">
        <f t="shared" si="75"/>
        <v>12302.857142857143</v>
      </c>
      <c r="E1200" s="189" t="e">
        <f>IF('Weekly Series'!B1200=0,NA(),'Weekly Series'!B1200)</f>
        <v>#N/A</v>
      </c>
      <c r="F1200" s="193" t="e">
        <f>IF(ISERROR($E1200),NA(),'Weekly Series'!C1200)</f>
        <v>#N/A</v>
      </c>
      <c r="G1200" s="193" t="e">
        <f>IF(ISERROR($E1200),NA(),'Weekly Series'!D1200)</f>
        <v>#N/A</v>
      </c>
      <c r="H1200" s="193" t="e">
        <f>IF(ISERROR($E1200),NA(),'Weekly Series'!E1200)</f>
        <v>#N/A</v>
      </c>
      <c r="J1200" s="190">
        <f>IF(ISERROR(A1200),NA(),'Daily Series'!P1204)</f>
        <v>1177</v>
      </c>
      <c r="K1200" s="190">
        <f>IF(ISERROR(A1200),NA(),'Daily Series'!Q1204)</f>
        <v>389</v>
      </c>
      <c r="L1200" s="190">
        <f>IF(ISERROR(A1200),NA(),'Daily Series'!R1204)</f>
        <v>199</v>
      </c>
      <c r="M1200" s="193">
        <f t="shared" si="76"/>
        <v>934.42857142857144</v>
      </c>
      <c r="N1200" s="193">
        <f t="shared" si="78"/>
        <v>299.71428571428572</v>
      </c>
      <c r="O1200" s="193">
        <f t="shared" si="77"/>
        <v>158.14285714285714</v>
      </c>
    </row>
    <row r="1201" spans="1:15" x14ac:dyDescent="0.2">
      <c r="A1201" s="189">
        <f>IF('Daily Series'!B1205=0,NA(),'Daily Series'!B1205)</f>
        <v>45486</v>
      </c>
      <c r="B1201" s="190">
        <f>IF(ISERROR(A1201),NA(),'Daily Series'!E1205)</f>
        <v>12344</v>
      </c>
      <c r="C1201" s="193">
        <f t="shared" si="75"/>
        <v>12282.571428571429</v>
      </c>
      <c r="E1201" s="189" t="e">
        <f>IF('Weekly Series'!B1201=0,NA(),'Weekly Series'!B1201)</f>
        <v>#N/A</v>
      </c>
      <c r="F1201" s="193" t="e">
        <f>IF(ISERROR($E1201),NA(),'Weekly Series'!C1201)</f>
        <v>#N/A</v>
      </c>
      <c r="G1201" s="193" t="e">
        <f>IF(ISERROR($E1201),NA(),'Weekly Series'!D1201)</f>
        <v>#N/A</v>
      </c>
      <c r="H1201" s="193" t="e">
        <f>IF(ISERROR($E1201),NA(),'Weekly Series'!E1201)</f>
        <v>#N/A</v>
      </c>
      <c r="J1201" s="190">
        <f>IF(ISERROR(A1201),NA(),'Daily Series'!P1205)</f>
        <v>689</v>
      </c>
      <c r="K1201" s="190">
        <f>IF(ISERROR(A1201),NA(),'Daily Series'!Q1205)</f>
        <v>204</v>
      </c>
      <c r="L1201" s="190">
        <f>IF(ISERROR(A1201),NA(),'Daily Series'!R1205)</f>
        <v>82</v>
      </c>
      <c r="M1201" s="193">
        <f t="shared" si="76"/>
        <v>925.28571428571433</v>
      </c>
      <c r="N1201" s="193">
        <f t="shared" si="78"/>
        <v>293.71428571428572</v>
      </c>
      <c r="O1201" s="193">
        <f t="shared" si="77"/>
        <v>160</v>
      </c>
    </row>
    <row r="1202" spans="1:15" x14ac:dyDescent="0.2">
      <c r="A1202" s="189">
        <f>IF('Daily Series'!B1206=0,NA(),'Daily Series'!B1206)</f>
        <v>45487</v>
      </c>
      <c r="B1202" s="190">
        <f>IF(ISERROR(A1202),NA(),'Daily Series'!E1206)</f>
        <v>12221</v>
      </c>
      <c r="C1202" s="193">
        <f t="shared" si="75"/>
        <v>12215.428571428571</v>
      </c>
      <c r="E1202" s="189" t="e">
        <f>IF('Weekly Series'!B1202=0,NA(),'Weekly Series'!B1202)</f>
        <v>#N/A</v>
      </c>
      <c r="F1202" s="193" t="e">
        <f>IF(ISERROR($E1202),NA(),'Weekly Series'!C1202)</f>
        <v>#N/A</v>
      </c>
      <c r="G1202" s="193" t="e">
        <f>IF(ISERROR($E1202),NA(),'Weekly Series'!D1202)</f>
        <v>#N/A</v>
      </c>
      <c r="H1202" s="193" t="e">
        <f>IF(ISERROR($E1202),NA(),'Weekly Series'!E1202)</f>
        <v>#N/A</v>
      </c>
      <c r="J1202" s="190">
        <f>IF(ISERROR(A1202),NA(),'Daily Series'!P1206)</f>
        <v>404</v>
      </c>
      <c r="K1202" s="190">
        <f>IF(ISERROR(A1202),NA(),'Daily Series'!Q1206)</f>
        <v>92</v>
      </c>
      <c r="L1202" s="190">
        <f>IF(ISERROR(A1202),NA(),'Daily Series'!R1206)</f>
        <v>42</v>
      </c>
      <c r="M1202" s="193">
        <f t="shared" si="76"/>
        <v>926.85714285714289</v>
      </c>
      <c r="N1202" s="193">
        <f t="shared" si="78"/>
        <v>288.42857142857144</v>
      </c>
      <c r="O1202" s="193">
        <f t="shared" si="77"/>
        <v>161.28571428571428</v>
      </c>
    </row>
    <row r="1203" spans="1:15" x14ac:dyDescent="0.2">
      <c r="A1203" s="189">
        <f>IF('Daily Series'!B1207=0,NA(),'Daily Series'!B1207)</f>
        <v>45488</v>
      </c>
      <c r="B1203" s="190">
        <f>IF(ISERROR(A1203),NA(),'Daily Series'!E1207)</f>
        <v>11814</v>
      </c>
      <c r="C1203" s="193">
        <f t="shared" ref="C1203:C1266" si="79">AVERAGE(B1197:B1203)</f>
        <v>12167.142857142857</v>
      </c>
      <c r="E1203" s="189" t="e">
        <f>IF('Weekly Series'!B1203=0,NA(),'Weekly Series'!B1203)</f>
        <v>#N/A</v>
      </c>
      <c r="F1203" s="193" t="e">
        <f>IF(ISERROR($E1203),NA(),'Weekly Series'!C1203)</f>
        <v>#N/A</v>
      </c>
      <c r="G1203" s="193" t="e">
        <f>IF(ISERROR($E1203),NA(),'Weekly Series'!D1203)</f>
        <v>#N/A</v>
      </c>
      <c r="H1203" s="193" t="e">
        <f>IF(ISERROR($E1203),NA(),'Weekly Series'!E1203)</f>
        <v>#N/A</v>
      </c>
      <c r="J1203" s="190">
        <f>IF(ISERROR(A1203),NA(),'Daily Series'!P1207)</f>
        <v>775</v>
      </c>
      <c r="K1203" s="190">
        <f>IF(ISERROR(A1203),NA(),'Daily Series'!Q1207)</f>
        <v>256</v>
      </c>
      <c r="L1203" s="190">
        <f>IF(ISERROR(A1203),NA(),'Daily Series'!R1207)</f>
        <v>160</v>
      </c>
      <c r="M1203" s="193">
        <f t="shared" si="76"/>
        <v>921</v>
      </c>
      <c r="N1203" s="193">
        <f t="shared" si="78"/>
        <v>290.42857142857144</v>
      </c>
      <c r="O1203" s="193">
        <f t="shared" si="77"/>
        <v>159.28571428571428</v>
      </c>
    </row>
    <row r="1204" spans="1:15" x14ac:dyDescent="0.2">
      <c r="A1204" s="189">
        <f>IF('Daily Series'!B1208=0,NA(),'Daily Series'!B1208)</f>
        <v>45489</v>
      </c>
      <c r="B1204" s="190">
        <f>IF(ISERROR(A1204),NA(),'Daily Series'!E1208)</f>
        <v>12236</v>
      </c>
      <c r="C1204" s="193">
        <f t="shared" si="79"/>
        <v>12201.142857142857</v>
      </c>
      <c r="E1204" s="189" t="e">
        <f>IF('Weekly Series'!B1204=0,NA(),'Weekly Series'!B1204)</f>
        <v>#N/A</v>
      </c>
      <c r="F1204" s="193" t="e">
        <f>IF(ISERROR($E1204),NA(),'Weekly Series'!C1204)</f>
        <v>#N/A</v>
      </c>
      <c r="G1204" s="193" t="e">
        <f>IF(ISERROR($E1204),NA(),'Weekly Series'!D1204)</f>
        <v>#N/A</v>
      </c>
      <c r="H1204" s="193" t="e">
        <f>IF(ISERROR($E1204),NA(),'Weekly Series'!E1204)</f>
        <v>#N/A</v>
      </c>
      <c r="J1204" s="190">
        <f>IF(ISERROR(A1204),NA(),'Daily Series'!P1208)</f>
        <v>1087</v>
      </c>
      <c r="K1204" s="190">
        <f>IF(ISERROR(A1204),NA(),'Daily Series'!Q1208)</f>
        <v>299</v>
      </c>
      <c r="L1204" s="190">
        <f>IF(ISERROR(A1204),NA(),'Daily Series'!R1208)</f>
        <v>219</v>
      </c>
      <c r="M1204" s="193">
        <f t="shared" si="76"/>
        <v>916.28571428571433</v>
      </c>
      <c r="N1204" s="193">
        <f t="shared" si="78"/>
        <v>285</v>
      </c>
      <c r="O1204" s="193">
        <f t="shared" si="77"/>
        <v>159.71428571428572</v>
      </c>
    </row>
    <row r="1205" spans="1:15" x14ac:dyDescent="0.2">
      <c r="A1205" s="189">
        <f>IF('Daily Series'!B1209=0,NA(),'Daily Series'!B1209)</f>
        <v>45490</v>
      </c>
      <c r="B1205" s="190">
        <f>IF(ISERROR(A1205),NA(),'Daily Series'!E1209)</f>
        <v>12178</v>
      </c>
      <c r="C1205" s="193">
        <f t="shared" si="79"/>
        <v>12174.714285714286</v>
      </c>
      <c r="E1205" s="189" t="e">
        <f>IF('Weekly Series'!B1205=0,NA(),'Weekly Series'!B1205)</f>
        <v>#N/A</v>
      </c>
      <c r="F1205" s="193" t="e">
        <f>IF(ISERROR($E1205),NA(),'Weekly Series'!C1205)</f>
        <v>#N/A</v>
      </c>
      <c r="G1205" s="193" t="e">
        <f>IF(ISERROR($E1205),NA(),'Weekly Series'!D1205)</f>
        <v>#N/A</v>
      </c>
      <c r="H1205" s="193" t="e">
        <f>IF(ISERROR($E1205),NA(),'Weekly Series'!E1205)</f>
        <v>#N/A</v>
      </c>
      <c r="J1205" s="190">
        <f>IF(ISERROR(A1205),NA(),'Daily Series'!P1209)</f>
        <v>1156</v>
      </c>
      <c r="K1205" s="190">
        <f>IF(ISERROR(A1205),NA(),'Daily Series'!Q1209)</f>
        <v>373</v>
      </c>
      <c r="L1205" s="190">
        <f>IF(ISERROR(A1205),NA(),'Daily Series'!R1209)</f>
        <v>230</v>
      </c>
      <c r="M1205" s="193">
        <f t="shared" si="76"/>
        <v>923.71428571428567</v>
      </c>
      <c r="N1205" s="193">
        <f t="shared" si="78"/>
        <v>285</v>
      </c>
      <c r="O1205" s="193">
        <f t="shared" si="77"/>
        <v>162.57142857142858</v>
      </c>
    </row>
    <row r="1206" spans="1:15" x14ac:dyDescent="0.2">
      <c r="A1206" s="189">
        <f>IF('Daily Series'!B1210=0,NA(),'Daily Series'!B1210)</f>
        <v>45491</v>
      </c>
      <c r="B1206" s="190">
        <f>IF(ISERROR(A1206),NA(),'Daily Series'!E1210)</f>
        <v>12109</v>
      </c>
      <c r="C1206" s="193">
        <f t="shared" si="79"/>
        <v>12147.714285714286</v>
      </c>
      <c r="E1206" s="189" t="e">
        <f>IF('Weekly Series'!B1206=0,NA(),'Weekly Series'!B1206)</f>
        <v>#N/A</v>
      </c>
      <c r="F1206" s="193" t="e">
        <f>IF(ISERROR($E1206),NA(),'Weekly Series'!C1206)</f>
        <v>#N/A</v>
      </c>
      <c r="G1206" s="193" t="e">
        <f>IF(ISERROR($E1206),NA(),'Weekly Series'!D1206)</f>
        <v>#N/A</v>
      </c>
      <c r="H1206" s="193" t="e">
        <f>IF(ISERROR($E1206),NA(),'Weekly Series'!E1206)</f>
        <v>#N/A</v>
      </c>
      <c r="J1206" s="190">
        <f>IF(ISERROR(A1206),NA(),'Daily Series'!P1210)</f>
        <v>1126</v>
      </c>
      <c r="K1206" s="190">
        <f>IF(ISERROR(A1206),NA(),'Daily Series'!Q1210)</f>
        <v>358</v>
      </c>
      <c r="L1206" s="190">
        <f>IF(ISERROR(A1206),NA(),'Daily Series'!R1210)</f>
        <v>216</v>
      </c>
      <c r="M1206" s="193">
        <f t="shared" si="76"/>
        <v>916.28571428571433</v>
      </c>
      <c r="N1206" s="193">
        <f t="shared" si="78"/>
        <v>281.57142857142856</v>
      </c>
      <c r="O1206" s="193">
        <f t="shared" si="77"/>
        <v>164</v>
      </c>
    </row>
    <row r="1207" spans="1:15" x14ac:dyDescent="0.2">
      <c r="A1207" s="189">
        <f>IF('Daily Series'!B1211=0,NA(),'Daily Series'!B1211)</f>
        <v>45492</v>
      </c>
      <c r="B1207" s="190">
        <f>IF(ISERROR(A1207),NA(),'Daily Series'!E1211)</f>
        <v>12044</v>
      </c>
      <c r="C1207" s="193">
        <f t="shared" si="79"/>
        <v>12135.142857142857</v>
      </c>
      <c r="E1207" s="189" t="e">
        <f>IF('Weekly Series'!B1207=0,NA(),'Weekly Series'!B1207)</f>
        <v>#N/A</v>
      </c>
      <c r="F1207" s="193" t="e">
        <f>IF(ISERROR($E1207),NA(),'Weekly Series'!C1207)</f>
        <v>#N/A</v>
      </c>
      <c r="G1207" s="193" t="e">
        <f>IF(ISERROR($E1207),NA(),'Weekly Series'!D1207)</f>
        <v>#N/A</v>
      </c>
      <c r="H1207" s="193" t="e">
        <f>IF(ISERROR($E1207),NA(),'Weekly Series'!E1207)</f>
        <v>#N/A</v>
      </c>
      <c r="J1207" s="190">
        <f>IF(ISERROR(A1207),NA(),'Daily Series'!P1211)</f>
        <v>1132</v>
      </c>
      <c r="K1207" s="190">
        <f>IF(ISERROR(A1207),NA(),'Daily Series'!Q1211)</f>
        <v>346</v>
      </c>
      <c r="L1207" s="190">
        <f>IF(ISERROR(A1207),NA(),'Daily Series'!R1211)</f>
        <v>198</v>
      </c>
      <c r="M1207" s="193">
        <f t="shared" si="76"/>
        <v>909.85714285714289</v>
      </c>
      <c r="N1207" s="193">
        <f t="shared" si="78"/>
        <v>275.42857142857144</v>
      </c>
      <c r="O1207" s="193">
        <f t="shared" si="77"/>
        <v>163.85714285714286</v>
      </c>
    </row>
    <row r="1208" spans="1:15" x14ac:dyDescent="0.2">
      <c r="A1208" s="189">
        <f>IF('Daily Series'!B1212=0,NA(),'Daily Series'!B1212)</f>
        <v>45493</v>
      </c>
      <c r="B1208" s="190">
        <f>IF(ISERROR(A1208),NA(),'Daily Series'!E1212)</f>
        <v>12198</v>
      </c>
      <c r="C1208" s="193">
        <f t="shared" si="79"/>
        <v>12114.285714285714</v>
      </c>
      <c r="E1208" s="189" t="e">
        <f>IF('Weekly Series'!B1208=0,NA(),'Weekly Series'!B1208)</f>
        <v>#N/A</v>
      </c>
      <c r="F1208" s="193" t="e">
        <f>IF(ISERROR($E1208),NA(),'Weekly Series'!C1208)</f>
        <v>#N/A</v>
      </c>
      <c r="G1208" s="193" t="e">
        <f>IF(ISERROR($E1208),NA(),'Weekly Series'!D1208)</f>
        <v>#N/A</v>
      </c>
      <c r="H1208" s="193" t="e">
        <f>IF(ISERROR($E1208),NA(),'Weekly Series'!E1208)</f>
        <v>#N/A</v>
      </c>
      <c r="J1208" s="190">
        <f>IF(ISERROR(A1208),NA(),'Daily Series'!P1212)</f>
        <v>715</v>
      </c>
      <c r="K1208" s="190">
        <f>IF(ISERROR(A1208),NA(),'Daily Series'!Q1212)</f>
        <v>202</v>
      </c>
      <c r="L1208" s="190">
        <f>IF(ISERROR(A1208),NA(),'Daily Series'!R1212)</f>
        <v>70</v>
      </c>
      <c r="M1208" s="193">
        <f t="shared" si="76"/>
        <v>913.57142857142856</v>
      </c>
      <c r="N1208" s="193">
        <f t="shared" si="78"/>
        <v>275.14285714285717</v>
      </c>
      <c r="O1208" s="193">
        <f t="shared" si="77"/>
        <v>162.14285714285714</v>
      </c>
    </row>
    <row r="1209" spans="1:15" x14ac:dyDescent="0.2">
      <c r="A1209" s="189">
        <f>IF('Daily Series'!B1213=0,NA(),'Daily Series'!B1213)</f>
        <v>45494</v>
      </c>
      <c r="B1209" s="190">
        <f>IF(ISERROR(A1209),NA(),'Daily Series'!E1213)</f>
        <v>12126</v>
      </c>
      <c r="C1209" s="193">
        <f t="shared" si="79"/>
        <v>12100.714285714286</v>
      </c>
      <c r="E1209" s="189" t="e">
        <f>IF('Weekly Series'!B1209=0,NA(),'Weekly Series'!B1209)</f>
        <v>#N/A</v>
      </c>
      <c r="F1209" s="193" t="e">
        <f>IF(ISERROR($E1209),NA(),'Weekly Series'!C1209)</f>
        <v>#N/A</v>
      </c>
      <c r="G1209" s="193" t="e">
        <f>IF(ISERROR($E1209),NA(),'Weekly Series'!D1209)</f>
        <v>#N/A</v>
      </c>
      <c r="H1209" s="193" t="e">
        <f>IF(ISERROR($E1209),NA(),'Weekly Series'!E1209)</f>
        <v>#N/A</v>
      </c>
      <c r="J1209" s="190">
        <f>IF(ISERROR(A1209),NA(),'Daily Series'!P1213)</f>
        <v>366</v>
      </c>
      <c r="K1209" s="190">
        <f>IF(ISERROR(A1209),NA(),'Daily Series'!Q1213)</f>
        <v>122</v>
      </c>
      <c r="L1209" s="190">
        <f>IF(ISERROR(A1209),NA(),'Daily Series'!R1213)</f>
        <v>40</v>
      </c>
      <c r="M1209" s="193">
        <f t="shared" si="76"/>
        <v>908.14285714285711</v>
      </c>
      <c r="N1209" s="193">
        <f t="shared" si="78"/>
        <v>279.42857142857144</v>
      </c>
      <c r="O1209" s="193">
        <f t="shared" si="77"/>
        <v>161.85714285714286</v>
      </c>
    </row>
    <row r="1210" spans="1:15" x14ac:dyDescent="0.2">
      <c r="A1210" s="189">
        <f>IF('Daily Series'!B1214=0,NA(),'Daily Series'!B1214)</f>
        <v>45495</v>
      </c>
      <c r="B1210" s="190">
        <f>IF(ISERROR(A1210),NA(),'Daily Series'!E1214)</f>
        <v>12261</v>
      </c>
      <c r="C1210" s="193">
        <f t="shared" si="79"/>
        <v>12164.571428571429</v>
      </c>
      <c r="E1210" s="189" t="e">
        <f>IF('Weekly Series'!B1210=0,NA(),'Weekly Series'!B1210)</f>
        <v>#N/A</v>
      </c>
      <c r="F1210" s="193" t="e">
        <f>IF(ISERROR($E1210),NA(),'Weekly Series'!C1210)</f>
        <v>#N/A</v>
      </c>
      <c r="G1210" s="193" t="e">
        <f>IF(ISERROR($E1210),NA(),'Weekly Series'!D1210)</f>
        <v>#N/A</v>
      </c>
      <c r="H1210" s="193" t="e">
        <f>IF(ISERROR($E1210),NA(),'Weekly Series'!E1210)</f>
        <v>#N/A</v>
      </c>
      <c r="J1210" s="190">
        <f>IF(ISERROR(A1210),NA(),'Daily Series'!P1214)</f>
        <v>843</v>
      </c>
      <c r="K1210" s="190">
        <f>IF(ISERROR(A1210),NA(),'Daily Series'!Q1214)</f>
        <v>282</v>
      </c>
      <c r="L1210" s="190">
        <f>IF(ISERROR(A1210),NA(),'Daily Series'!R1214)</f>
        <v>180</v>
      </c>
      <c r="M1210" s="193">
        <f t="shared" si="76"/>
        <v>917.85714285714289</v>
      </c>
      <c r="N1210" s="193">
        <f t="shared" si="78"/>
        <v>283.14285714285717</v>
      </c>
      <c r="O1210" s="193">
        <f t="shared" si="77"/>
        <v>164.71428571428572</v>
      </c>
    </row>
    <row r="1211" spans="1:15" x14ac:dyDescent="0.2">
      <c r="A1211" s="189">
        <f>IF('Daily Series'!B1215=0,NA(),'Daily Series'!B1215)</f>
        <v>45496</v>
      </c>
      <c r="B1211" s="190">
        <f>IF(ISERROR(A1211),NA(),'Daily Series'!E1215)</f>
        <v>12494</v>
      </c>
      <c r="C1211" s="193">
        <f t="shared" si="79"/>
        <v>12201.428571428571</v>
      </c>
      <c r="E1211" s="189" t="e">
        <f>IF('Weekly Series'!B1211=0,NA(),'Weekly Series'!B1211)</f>
        <v>#N/A</v>
      </c>
      <c r="F1211" s="193" t="e">
        <f>IF(ISERROR($E1211),NA(),'Weekly Series'!C1211)</f>
        <v>#N/A</v>
      </c>
      <c r="G1211" s="193" t="e">
        <f>IF(ISERROR($E1211),NA(),'Weekly Series'!D1211)</f>
        <v>#N/A</v>
      </c>
      <c r="H1211" s="193" t="e">
        <f>IF(ISERROR($E1211),NA(),'Weekly Series'!E1211)</f>
        <v>#N/A</v>
      </c>
      <c r="J1211" s="190">
        <f>IF(ISERROR(A1211),NA(),'Daily Series'!P1215)</f>
        <v>1188</v>
      </c>
      <c r="K1211" s="190">
        <f>IF(ISERROR(A1211),NA(),'Daily Series'!Q1215)</f>
        <v>322</v>
      </c>
      <c r="L1211" s="190">
        <f>IF(ISERROR(A1211),NA(),'Daily Series'!R1215)</f>
        <v>199</v>
      </c>
      <c r="M1211" s="193">
        <f t="shared" si="76"/>
        <v>932.28571428571433</v>
      </c>
      <c r="N1211" s="193">
        <f t="shared" si="78"/>
        <v>286.42857142857144</v>
      </c>
      <c r="O1211" s="193">
        <f t="shared" si="77"/>
        <v>161.85714285714286</v>
      </c>
    </row>
    <row r="1212" spans="1:15" x14ac:dyDescent="0.2">
      <c r="A1212" s="189">
        <f>IF('Daily Series'!B1216=0,NA(),'Daily Series'!B1216)</f>
        <v>45497</v>
      </c>
      <c r="B1212" s="190">
        <f>IF(ISERROR(A1212),NA(),'Daily Series'!E1216)</f>
        <v>12567</v>
      </c>
      <c r="C1212" s="193">
        <f t="shared" si="79"/>
        <v>12257</v>
      </c>
      <c r="E1212" s="189" t="e">
        <f>IF('Weekly Series'!B1212=0,NA(),'Weekly Series'!B1212)</f>
        <v>#N/A</v>
      </c>
      <c r="F1212" s="193" t="e">
        <f>IF(ISERROR($E1212),NA(),'Weekly Series'!C1212)</f>
        <v>#N/A</v>
      </c>
      <c r="G1212" s="193" t="e">
        <f>IF(ISERROR($E1212),NA(),'Weekly Series'!D1212)</f>
        <v>#N/A</v>
      </c>
      <c r="H1212" s="193" t="e">
        <f>IF(ISERROR($E1212),NA(),'Weekly Series'!E1212)</f>
        <v>#N/A</v>
      </c>
      <c r="J1212" s="190">
        <f>IF(ISERROR(A1212),NA(),'Daily Series'!P1216)</f>
        <v>1175</v>
      </c>
      <c r="K1212" s="190">
        <f>IF(ISERROR(A1212),NA(),'Daily Series'!Q1216)</f>
        <v>396</v>
      </c>
      <c r="L1212" s="190">
        <f>IF(ISERROR(A1212),NA(),'Daily Series'!R1216)</f>
        <v>226</v>
      </c>
      <c r="M1212" s="193">
        <f t="shared" si="76"/>
        <v>935</v>
      </c>
      <c r="N1212" s="193">
        <f t="shared" si="78"/>
        <v>289.71428571428572</v>
      </c>
      <c r="O1212" s="193">
        <f t="shared" si="77"/>
        <v>161.28571428571428</v>
      </c>
    </row>
    <row r="1213" spans="1:15" x14ac:dyDescent="0.2">
      <c r="A1213" s="189">
        <f>IF('Daily Series'!B1217=0,NA(),'Daily Series'!B1217)</f>
        <v>45498</v>
      </c>
      <c r="B1213" s="190">
        <f>IF(ISERROR(A1213),NA(),'Daily Series'!E1217)</f>
        <v>12496</v>
      </c>
      <c r="C1213" s="193">
        <f t="shared" si="79"/>
        <v>12312.285714285714</v>
      </c>
      <c r="E1213" s="189" t="e">
        <f>IF('Weekly Series'!B1213=0,NA(),'Weekly Series'!B1213)</f>
        <v>#N/A</v>
      </c>
      <c r="F1213" s="193" t="e">
        <f>IF(ISERROR($E1213),NA(),'Weekly Series'!C1213)</f>
        <v>#N/A</v>
      </c>
      <c r="G1213" s="193" t="e">
        <f>IF(ISERROR($E1213),NA(),'Weekly Series'!D1213)</f>
        <v>#N/A</v>
      </c>
      <c r="H1213" s="193" t="e">
        <f>IF(ISERROR($E1213),NA(),'Weekly Series'!E1213)</f>
        <v>#N/A</v>
      </c>
      <c r="J1213" s="190">
        <f>IF(ISERROR(A1213),NA(),'Daily Series'!P1217)</f>
        <v>1250</v>
      </c>
      <c r="K1213" s="190">
        <f>IF(ISERROR(A1213),NA(),'Daily Series'!Q1217)</f>
        <v>434</v>
      </c>
      <c r="L1213" s="190">
        <f>IF(ISERROR(A1213),NA(),'Daily Series'!R1217)</f>
        <v>241</v>
      </c>
      <c r="M1213" s="193">
        <f t="shared" si="76"/>
        <v>952.71428571428567</v>
      </c>
      <c r="N1213" s="193">
        <f t="shared" si="78"/>
        <v>300.57142857142856</v>
      </c>
      <c r="O1213" s="193">
        <f t="shared" si="77"/>
        <v>164.85714285714286</v>
      </c>
    </row>
    <row r="1214" spans="1:15" x14ac:dyDescent="0.2">
      <c r="A1214" s="189">
        <f>IF('Daily Series'!B1218=0,NA(),'Daily Series'!B1218)</f>
        <v>45499</v>
      </c>
      <c r="B1214" s="190">
        <f>IF(ISERROR(A1214),NA(),'Daily Series'!E1218)</f>
        <v>12404</v>
      </c>
      <c r="C1214" s="193">
        <f t="shared" si="79"/>
        <v>12363.714285714286</v>
      </c>
      <c r="E1214" s="189" t="e">
        <f>IF('Weekly Series'!B1214=0,NA(),'Weekly Series'!B1214)</f>
        <v>#N/A</v>
      </c>
      <c r="F1214" s="193" t="e">
        <f>IF(ISERROR($E1214),NA(),'Weekly Series'!C1214)</f>
        <v>#N/A</v>
      </c>
      <c r="G1214" s="193" t="e">
        <f>IF(ISERROR($E1214),NA(),'Weekly Series'!D1214)</f>
        <v>#N/A</v>
      </c>
      <c r="H1214" s="193" t="e">
        <f>IF(ISERROR($E1214),NA(),'Weekly Series'!E1214)</f>
        <v>#N/A</v>
      </c>
      <c r="J1214" s="190">
        <f>IF(ISERROR(A1214),NA(),'Daily Series'!P1218)</f>
        <v>1302</v>
      </c>
      <c r="K1214" s="190">
        <f>IF(ISERROR(A1214),NA(),'Daily Series'!Q1218)</f>
        <v>382</v>
      </c>
      <c r="L1214" s="190">
        <f>IF(ISERROR(A1214),NA(),'Daily Series'!R1218)</f>
        <v>204</v>
      </c>
      <c r="M1214" s="193">
        <f t="shared" si="76"/>
        <v>977</v>
      </c>
      <c r="N1214" s="193">
        <f t="shared" si="78"/>
        <v>305.71428571428572</v>
      </c>
      <c r="O1214" s="193">
        <f t="shared" si="77"/>
        <v>165.71428571428572</v>
      </c>
    </row>
    <row r="1215" spans="1:15" x14ac:dyDescent="0.2">
      <c r="A1215" s="189">
        <f>IF('Daily Series'!B1219=0,NA(),'Daily Series'!B1219)</f>
        <v>45500</v>
      </c>
      <c r="B1215" s="190">
        <f>IF(ISERROR(A1215),NA(),'Daily Series'!E1219)</f>
        <v>12574</v>
      </c>
      <c r="C1215" s="193">
        <f t="shared" si="79"/>
        <v>12417.428571428571</v>
      </c>
      <c r="E1215" s="189" t="e">
        <f>IF('Weekly Series'!B1215=0,NA(),'Weekly Series'!B1215)</f>
        <v>#N/A</v>
      </c>
      <c r="F1215" s="193" t="e">
        <f>IF(ISERROR($E1215),NA(),'Weekly Series'!C1215)</f>
        <v>#N/A</v>
      </c>
      <c r="G1215" s="193" t="e">
        <f>IF(ISERROR($E1215),NA(),'Weekly Series'!D1215)</f>
        <v>#N/A</v>
      </c>
      <c r="H1215" s="193" t="e">
        <f>IF(ISERROR($E1215),NA(),'Weekly Series'!E1215)</f>
        <v>#N/A</v>
      </c>
      <c r="J1215" s="190">
        <f>IF(ISERROR(A1215),NA(),'Daily Series'!P1219)</f>
        <v>709</v>
      </c>
      <c r="K1215" s="190">
        <f>IF(ISERROR(A1215),NA(),'Daily Series'!Q1219)</f>
        <v>202</v>
      </c>
      <c r="L1215" s="190">
        <f>IF(ISERROR(A1215),NA(),'Daily Series'!R1219)</f>
        <v>78</v>
      </c>
      <c r="M1215" s="193">
        <f t="shared" si="76"/>
        <v>976.14285714285711</v>
      </c>
      <c r="N1215" s="193">
        <f t="shared" si="78"/>
        <v>305.71428571428572</v>
      </c>
      <c r="O1215" s="193">
        <f t="shared" si="77"/>
        <v>166.85714285714286</v>
      </c>
    </row>
    <row r="1216" spans="1:15" x14ac:dyDescent="0.2">
      <c r="A1216" s="189">
        <f>IF('Daily Series'!B1220=0,NA(),'Daily Series'!B1220)</f>
        <v>45501</v>
      </c>
      <c r="B1216" s="190">
        <f>IF(ISERROR(A1216),NA(),'Daily Series'!E1220)</f>
        <v>12444</v>
      </c>
      <c r="C1216" s="193">
        <f t="shared" si="79"/>
        <v>12462.857142857143</v>
      </c>
      <c r="E1216" s="189" t="e">
        <f>IF('Weekly Series'!B1216=0,NA(),'Weekly Series'!B1216)</f>
        <v>#N/A</v>
      </c>
      <c r="F1216" s="193" t="e">
        <f>IF(ISERROR($E1216),NA(),'Weekly Series'!C1216)</f>
        <v>#N/A</v>
      </c>
      <c r="G1216" s="193" t="e">
        <f>IF(ISERROR($E1216),NA(),'Weekly Series'!D1216)</f>
        <v>#N/A</v>
      </c>
      <c r="H1216" s="193" t="e">
        <f>IF(ISERROR($E1216),NA(),'Weekly Series'!E1216)</f>
        <v>#N/A</v>
      </c>
      <c r="J1216" s="190">
        <f>IF(ISERROR(A1216),NA(),'Daily Series'!P1220)</f>
        <v>419</v>
      </c>
      <c r="K1216" s="190">
        <f>IF(ISERROR(A1216),NA(),'Daily Series'!Q1220)</f>
        <v>103</v>
      </c>
      <c r="L1216" s="190">
        <f>IF(ISERROR(A1216),NA(),'Daily Series'!R1220)</f>
        <v>29</v>
      </c>
      <c r="M1216" s="193">
        <f t="shared" si="76"/>
        <v>983.71428571428567</v>
      </c>
      <c r="N1216" s="193">
        <f t="shared" si="78"/>
        <v>303</v>
      </c>
      <c r="O1216" s="193">
        <f t="shared" si="77"/>
        <v>165.28571428571428</v>
      </c>
    </row>
    <row r="1217" spans="1:15" x14ac:dyDescent="0.2">
      <c r="A1217" s="189">
        <f>IF('Daily Series'!B1221=0,NA(),'Daily Series'!B1221)</f>
        <v>45502</v>
      </c>
      <c r="B1217" s="190">
        <f>IF(ISERROR(A1217),NA(),'Daily Series'!E1221)</f>
        <v>12081</v>
      </c>
      <c r="C1217" s="193">
        <f t="shared" si="79"/>
        <v>12437.142857142857</v>
      </c>
      <c r="E1217" s="189" t="e">
        <f>IF('Weekly Series'!B1217=0,NA(),'Weekly Series'!B1217)</f>
        <v>#N/A</v>
      </c>
      <c r="F1217" s="193" t="e">
        <f>IF(ISERROR($E1217),NA(),'Weekly Series'!C1217)</f>
        <v>#N/A</v>
      </c>
      <c r="G1217" s="193" t="e">
        <f>IF(ISERROR($E1217),NA(),'Weekly Series'!D1217)</f>
        <v>#N/A</v>
      </c>
      <c r="H1217" s="193" t="e">
        <f>IF(ISERROR($E1217),NA(),'Weekly Series'!E1217)</f>
        <v>#N/A</v>
      </c>
      <c r="J1217" s="190">
        <f>IF(ISERROR(A1217),NA(),'Daily Series'!P1221)</f>
        <v>859</v>
      </c>
      <c r="K1217" s="190">
        <f>IF(ISERROR(A1217),NA(),'Daily Series'!Q1221)</f>
        <v>246</v>
      </c>
      <c r="L1217" s="190">
        <f>IF(ISERROR(A1217),NA(),'Daily Series'!R1221)</f>
        <v>207</v>
      </c>
      <c r="M1217" s="193">
        <f t="shared" si="76"/>
        <v>986</v>
      </c>
      <c r="N1217" s="193">
        <f t="shared" si="78"/>
        <v>297.85714285714283</v>
      </c>
      <c r="O1217" s="193">
        <f t="shared" si="77"/>
        <v>169.14285714285714</v>
      </c>
    </row>
    <row r="1218" spans="1:15" x14ac:dyDescent="0.2">
      <c r="A1218" s="189">
        <f>IF('Daily Series'!B1222=0,NA(),'Daily Series'!B1222)</f>
        <v>45503</v>
      </c>
      <c r="B1218" s="190">
        <f>IF(ISERROR(A1218),NA(),'Daily Series'!E1222)</f>
        <v>12353</v>
      </c>
      <c r="C1218" s="193">
        <f t="shared" si="79"/>
        <v>12417</v>
      </c>
      <c r="E1218" s="189" t="e">
        <f>IF('Weekly Series'!B1218=0,NA(),'Weekly Series'!B1218)</f>
        <v>#N/A</v>
      </c>
      <c r="F1218" s="193" t="e">
        <f>IF(ISERROR($E1218),NA(),'Weekly Series'!C1218)</f>
        <v>#N/A</v>
      </c>
      <c r="G1218" s="193" t="e">
        <f>IF(ISERROR($E1218),NA(),'Weekly Series'!D1218)</f>
        <v>#N/A</v>
      </c>
      <c r="H1218" s="193" t="e">
        <f>IF(ISERROR($E1218),NA(),'Weekly Series'!E1218)</f>
        <v>#N/A</v>
      </c>
      <c r="J1218" s="190">
        <f>IF(ISERROR(A1218),NA(),'Daily Series'!P1222)</f>
        <v>1072</v>
      </c>
      <c r="K1218" s="190">
        <f>IF(ISERROR(A1218),NA(),'Daily Series'!Q1222)</f>
        <v>334</v>
      </c>
      <c r="L1218" s="190">
        <f>IF(ISERROR(A1218),NA(),'Daily Series'!R1222)</f>
        <v>222</v>
      </c>
      <c r="M1218" s="193">
        <f t="shared" si="76"/>
        <v>969.42857142857144</v>
      </c>
      <c r="N1218" s="193">
        <f t="shared" si="78"/>
        <v>299.57142857142856</v>
      </c>
      <c r="O1218" s="193">
        <f t="shared" si="77"/>
        <v>172.42857142857142</v>
      </c>
    </row>
    <row r="1219" spans="1:15" x14ac:dyDescent="0.2">
      <c r="A1219" s="189">
        <f>IF('Daily Series'!B1223=0,NA(),'Daily Series'!B1223)</f>
        <v>45504</v>
      </c>
      <c r="B1219" s="190">
        <f>IF(ISERROR(A1219),NA(),'Daily Series'!E1223)</f>
        <v>12290</v>
      </c>
      <c r="C1219" s="193">
        <f t="shared" si="79"/>
        <v>12377.428571428571</v>
      </c>
      <c r="E1219" s="189" t="e">
        <f>IF('Weekly Series'!B1219=0,NA(),'Weekly Series'!B1219)</f>
        <v>#N/A</v>
      </c>
      <c r="F1219" s="193" t="e">
        <f>IF(ISERROR($E1219),NA(),'Weekly Series'!C1219)</f>
        <v>#N/A</v>
      </c>
      <c r="G1219" s="193" t="e">
        <f>IF(ISERROR($E1219),NA(),'Weekly Series'!D1219)</f>
        <v>#N/A</v>
      </c>
      <c r="H1219" s="193" t="e">
        <f>IF(ISERROR($E1219),NA(),'Weekly Series'!E1219)</f>
        <v>#N/A</v>
      </c>
      <c r="J1219" s="190">
        <f>IF(ISERROR(A1219),NA(),'Daily Series'!P1223)</f>
        <v>1128</v>
      </c>
      <c r="K1219" s="190">
        <f>IF(ISERROR(A1219),NA(),'Daily Series'!Q1223)</f>
        <v>360</v>
      </c>
      <c r="L1219" s="190">
        <f>IF(ISERROR(A1219),NA(),'Daily Series'!R1223)</f>
        <v>200</v>
      </c>
      <c r="M1219" s="193">
        <f t="shared" si="76"/>
        <v>962.71428571428567</v>
      </c>
      <c r="N1219" s="193">
        <f t="shared" si="78"/>
        <v>294.42857142857144</v>
      </c>
      <c r="O1219" s="193">
        <f t="shared" si="77"/>
        <v>168.71428571428572</v>
      </c>
    </row>
    <row r="1220" spans="1:15" x14ac:dyDescent="0.2">
      <c r="A1220" s="189">
        <f>IF('Daily Series'!B1224=0,NA(),'Daily Series'!B1224)</f>
        <v>45505</v>
      </c>
      <c r="B1220" s="190">
        <f>IF(ISERROR(A1220),NA(),'Daily Series'!E1224)</f>
        <v>12432</v>
      </c>
      <c r="C1220" s="193">
        <f t="shared" si="79"/>
        <v>12368.285714285714</v>
      </c>
      <c r="E1220" s="189" t="e">
        <f>IF('Weekly Series'!B1220=0,NA(),'Weekly Series'!B1220)</f>
        <v>#N/A</v>
      </c>
      <c r="F1220" s="193" t="e">
        <f>IF(ISERROR($E1220),NA(),'Weekly Series'!C1220)</f>
        <v>#N/A</v>
      </c>
      <c r="G1220" s="193" t="e">
        <f>IF(ISERROR($E1220),NA(),'Weekly Series'!D1220)</f>
        <v>#N/A</v>
      </c>
      <c r="H1220" s="193" t="e">
        <f>IF(ISERROR($E1220),NA(),'Weekly Series'!E1220)</f>
        <v>#N/A</v>
      </c>
      <c r="J1220" s="190">
        <f>IF(ISERROR(A1220),NA(),'Daily Series'!P1224)</f>
        <v>1180</v>
      </c>
      <c r="K1220" s="190">
        <f>IF(ISERROR(A1220),NA(),'Daily Series'!Q1224)</f>
        <v>355</v>
      </c>
      <c r="L1220" s="190">
        <f>IF(ISERROR(A1220),NA(),'Daily Series'!R1224)</f>
        <v>230</v>
      </c>
      <c r="M1220" s="193">
        <f t="shared" si="76"/>
        <v>952.71428571428567</v>
      </c>
      <c r="N1220" s="193">
        <f t="shared" si="78"/>
        <v>283.14285714285717</v>
      </c>
      <c r="O1220" s="193">
        <f t="shared" si="77"/>
        <v>167.14285714285714</v>
      </c>
    </row>
    <row r="1221" spans="1:15" x14ac:dyDescent="0.2">
      <c r="A1221" s="189">
        <f>IF('Daily Series'!B1225=0,NA(),'Daily Series'!B1225)</f>
        <v>45506</v>
      </c>
      <c r="B1221" s="190">
        <f>IF(ISERROR(A1221),NA(),'Daily Series'!E1225)</f>
        <v>12147</v>
      </c>
      <c r="C1221" s="193">
        <f t="shared" si="79"/>
        <v>12331.571428571429</v>
      </c>
      <c r="E1221" s="189" t="e">
        <f>IF('Weekly Series'!B1221=0,NA(),'Weekly Series'!B1221)</f>
        <v>#N/A</v>
      </c>
      <c r="F1221" s="193" t="e">
        <f>IF(ISERROR($E1221),NA(),'Weekly Series'!C1221)</f>
        <v>#N/A</v>
      </c>
      <c r="G1221" s="193" t="e">
        <f>IF(ISERROR($E1221),NA(),'Weekly Series'!D1221)</f>
        <v>#N/A</v>
      </c>
      <c r="H1221" s="193" t="e">
        <f>IF(ISERROR($E1221),NA(),'Weekly Series'!E1221)</f>
        <v>#N/A</v>
      </c>
      <c r="J1221" s="190">
        <f>IF(ISERROR(A1221),NA(),'Daily Series'!P1225)</f>
        <v>1248</v>
      </c>
      <c r="K1221" s="190">
        <f>IF(ISERROR(A1221),NA(),'Daily Series'!Q1225)</f>
        <v>365</v>
      </c>
      <c r="L1221" s="190">
        <f>IF(ISERROR(A1221),NA(),'Daily Series'!R1225)</f>
        <v>248</v>
      </c>
      <c r="M1221" s="193">
        <f t="shared" si="76"/>
        <v>945</v>
      </c>
      <c r="N1221" s="193">
        <f t="shared" si="78"/>
        <v>280.71428571428572</v>
      </c>
      <c r="O1221" s="193">
        <f t="shared" si="77"/>
        <v>173.42857142857142</v>
      </c>
    </row>
    <row r="1222" spans="1:15" x14ac:dyDescent="0.2">
      <c r="A1222" s="189">
        <f>IF('Daily Series'!B1226=0,NA(),'Daily Series'!B1226)</f>
        <v>45507</v>
      </c>
      <c r="B1222" s="190">
        <f>IF(ISERROR(A1222),NA(),'Daily Series'!E1226)</f>
        <v>12314</v>
      </c>
      <c r="C1222" s="193">
        <f t="shared" si="79"/>
        <v>12294.428571428571</v>
      </c>
      <c r="E1222" s="189" t="e">
        <f>IF('Weekly Series'!B1222=0,NA(),'Weekly Series'!B1222)</f>
        <v>#N/A</v>
      </c>
      <c r="F1222" s="193" t="e">
        <f>IF(ISERROR($E1222),NA(),'Weekly Series'!C1222)</f>
        <v>#N/A</v>
      </c>
      <c r="G1222" s="193" t="e">
        <f>IF(ISERROR($E1222),NA(),'Weekly Series'!D1222)</f>
        <v>#N/A</v>
      </c>
      <c r="H1222" s="193" t="e">
        <f>IF(ISERROR($E1222),NA(),'Weekly Series'!E1222)</f>
        <v>#N/A</v>
      </c>
      <c r="J1222" s="190">
        <f>IF(ISERROR(A1222),NA(),'Daily Series'!P1226)</f>
        <v>655</v>
      </c>
      <c r="K1222" s="190">
        <f>IF(ISERROR(A1222),NA(),'Daily Series'!Q1226)</f>
        <v>219</v>
      </c>
      <c r="L1222" s="190">
        <f>IF(ISERROR(A1222),NA(),'Daily Series'!R1226)</f>
        <v>106</v>
      </c>
      <c r="M1222" s="193">
        <f t="shared" si="76"/>
        <v>937.28571428571433</v>
      </c>
      <c r="N1222" s="193">
        <f t="shared" si="78"/>
        <v>283.14285714285717</v>
      </c>
      <c r="O1222" s="193">
        <f t="shared" si="77"/>
        <v>177.42857142857142</v>
      </c>
    </row>
    <row r="1223" spans="1:15" x14ac:dyDescent="0.2">
      <c r="A1223" s="189">
        <f>IF('Daily Series'!B1227=0,NA(),'Daily Series'!B1227)</f>
        <v>45508</v>
      </c>
      <c r="B1223" s="190">
        <f>IF(ISERROR(A1223),NA(),'Daily Series'!E1227)</f>
        <v>12256</v>
      </c>
      <c r="C1223" s="193">
        <f t="shared" si="79"/>
        <v>12267.571428571429</v>
      </c>
      <c r="E1223" s="189" t="e">
        <f>IF('Weekly Series'!B1223=0,NA(),'Weekly Series'!B1223)</f>
        <v>#N/A</v>
      </c>
      <c r="F1223" s="193" t="e">
        <f>IF(ISERROR($E1223),NA(),'Weekly Series'!C1223)</f>
        <v>#N/A</v>
      </c>
      <c r="G1223" s="193" t="e">
        <f>IF(ISERROR($E1223),NA(),'Weekly Series'!D1223)</f>
        <v>#N/A</v>
      </c>
      <c r="H1223" s="193" t="e">
        <f>IF(ISERROR($E1223),NA(),'Weekly Series'!E1223)</f>
        <v>#N/A</v>
      </c>
      <c r="J1223" s="190">
        <f>IF(ISERROR(A1223),NA(),'Daily Series'!P1227)</f>
        <v>385</v>
      </c>
      <c r="K1223" s="190">
        <f>IF(ISERROR(A1223),NA(),'Daily Series'!Q1227)</f>
        <v>122</v>
      </c>
      <c r="L1223" s="190">
        <f>IF(ISERROR(A1223),NA(),'Daily Series'!R1227)</f>
        <v>42</v>
      </c>
      <c r="M1223" s="193">
        <f t="shared" si="76"/>
        <v>932.42857142857144</v>
      </c>
      <c r="N1223" s="193">
        <f t="shared" si="78"/>
        <v>285.85714285714283</v>
      </c>
      <c r="O1223" s="193">
        <f t="shared" si="77"/>
        <v>179.28571428571428</v>
      </c>
    </row>
    <row r="1224" spans="1:15" x14ac:dyDescent="0.2">
      <c r="A1224" s="189">
        <f>IF('Daily Series'!B1228=0,NA(),'Daily Series'!B1228)</f>
        <v>45509</v>
      </c>
      <c r="B1224" s="190">
        <f>IF(ISERROR(A1224),NA(),'Daily Series'!E1228)</f>
        <v>11830</v>
      </c>
      <c r="C1224" s="193">
        <f t="shared" si="79"/>
        <v>12231.714285714286</v>
      </c>
      <c r="E1224" s="189" t="e">
        <f>IF('Weekly Series'!B1224=0,NA(),'Weekly Series'!B1224)</f>
        <v>#N/A</v>
      </c>
      <c r="F1224" s="193" t="e">
        <f>IF(ISERROR($E1224),NA(),'Weekly Series'!C1224)</f>
        <v>#N/A</v>
      </c>
      <c r="G1224" s="193" t="e">
        <f>IF(ISERROR($E1224),NA(),'Weekly Series'!D1224)</f>
        <v>#N/A</v>
      </c>
      <c r="H1224" s="193" t="e">
        <f>IF(ISERROR($E1224),NA(),'Weekly Series'!E1224)</f>
        <v>#N/A</v>
      </c>
      <c r="J1224" s="190">
        <f>IF(ISERROR(A1224),NA(),'Daily Series'!P1228)</f>
        <v>808</v>
      </c>
      <c r="K1224" s="190">
        <f>IF(ISERROR(A1224),NA(),'Daily Series'!Q1228)</f>
        <v>247</v>
      </c>
      <c r="L1224" s="190">
        <f>IF(ISERROR(A1224),NA(),'Daily Series'!R1228)</f>
        <v>181</v>
      </c>
      <c r="M1224" s="193">
        <f t="shared" si="76"/>
        <v>925.14285714285711</v>
      </c>
      <c r="N1224" s="193">
        <f t="shared" si="78"/>
        <v>286</v>
      </c>
      <c r="O1224" s="193">
        <f t="shared" si="77"/>
        <v>175.57142857142858</v>
      </c>
    </row>
    <row r="1225" spans="1:15" x14ac:dyDescent="0.2">
      <c r="A1225" s="189">
        <f>IF('Daily Series'!B1229=0,NA(),'Daily Series'!B1229)</f>
        <v>45510</v>
      </c>
      <c r="B1225" s="190">
        <f>IF(ISERROR(A1225),NA(),'Daily Series'!E1229)</f>
        <v>12045</v>
      </c>
      <c r="C1225" s="193">
        <f t="shared" si="79"/>
        <v>12187.714285714286</v>
      </c>
      <c r="E1225" s="189" t="e">
        <f>IF('Weekly Series'!B1225=0,NA(),'Weekly Series'!B1225)</f>
        <v>#N/A</v>
      </c>
      <c r="F1225" s="193" t="e">
        <f>IF(ISERROR($E1225),NA(),'Weekly Series'!C1225)</f>
        <v>#N/A</v>
      </c>
      <c r="G1225" s="193" t="e">
        <f>IF(ISERROR($E1225),NA(),'Weekly Series'!D1225)</f>
        <v>#N/A</v>
      </c>
      <c r="H1225" s="193" t="e">
        <f>IF(ISERROR($E1225),NA(),'Weekly Series'!E1225)</f>
        <v>#N/A</v>
      </c>
      <c r="J1225" s="190">
        <f>IF(ISERROR(A1225),NA(),'Daily Series'!P1229)</f>
        <v>1077</v>
      </c>
      <c r="K1225" s="190">
        <f>IF(ISERROR(A1225),NA(),'Daily Series'!Q1229)</f>
        <v>341</v>
      </c>
      <c r="L1225" s="190">
        <f>IF(ISERROR(A1225),NA(),'Daily Series'!R1229)</f>
        <v>201</v>
      </c>
      <c r="M1225" s="193">
        <f t="shared" ref="M1225:M1288" si="80">AVERAGE(J1219:J1225)</f>
        <v>925.85714285714289</v>
      </c>
      <c r="N1225" s="193">
        <f t="shared" si="78"/>
        <v>287</v>
      </c>
      <c r="O1225" s="193">
        <f t="shared" si="77"/>
        <v>172.57142857142858</v>
      </c>
    </row>
    <row r="1226" spans="1:15" x14ac:dyDescent="0.2">
      <c r="A1226" s="189">
        <f>IF('Daily Series'!B1230=0,NA(),'Daily Series'!B1230)</f>
        <v>45511</v>
      </c>
      <c r="B1226" s="190">
        <f>IF(ISERROR(A1226),NA(),'Daily Series'!E1230)</f>
        <v>12035</v>
      </c>
      <c r="C1226" s="193">
        <f t="shared" si="79"/>
        <v>12151.285714285714</v>
      </c>
      <c r="E1226" s="189" t="e">
        <f>IF('Weekly Series'!B1226=0,NA(),'Weekly Series'!B1226)</f>
        <v>#N/A</v>
      </c>
      <c r="F1226" s="193" t="e">
        <f>IF(ISERROR($E1226),NA(),'Weekly Series'!C1226)</f>
        <v>#N/A</v>
      </c>
      <c r="G1226" s="193" t="e">
        <f>IF(ISERROR($E1226),NA(),'Weekly Series'!D1226)</f>
        <v>#N/A</v>
      </c>
      <c r="H1226" s="193" t="e">
        <f>IF(ISERROR($E1226),NA(),'Weekly Series'!E1226)</f>
        <v>#N/A</v>
      </c>
      <c r="J1226" s="190">
        <f>IF(ISERROR(A1226),NA(),'Daily Series'!P1230)</f>
        <v>1146</v>
      </c>
      <c r="K1226" s="190">
        <f>IF(ISERROR(A1226),NA(),'Daily Series'!Q1230)</f>
        <v>395</v>
      </c>
      <c r="L1226" s="190">
        <f>IF(ISERROR(A1226),NA(),'Daily Series'!R1230)</f>
        <v>187</v>
      </c>
      <c r="M1226" s="193">
        <f t="shared" si="80"/>
        <v>928.42857142857144</v>
      </c>
      <c r="N1226" s="193">
        <f t="shared" si="78"/>
        <v>292</v>
      </c>
      <c r="O1226" s="193">
        <f t="shared" ref="O1226:O1289" si="81">AVERAGE(L1220:L1226)</f>
        <v>170.71428571428572</v>
      </c>
    </row>
    <row r="1227" spans="1:15" x14ac:dyDescent="0.2">
      <c r="A1227" s="189">
        <f>IF('Daily Series'!B1231=0,NA(),'Daily Series'!B1231)</f>
        <v>45512</v>
      </c>
      <c r="B1227" s="190">
        <f>IF(ISERROR(A1227),NA(),'Daily Series'!E1231)</f>
        <v>12014</v>
      </c>
      <c r="C1227" s="193">
        <f t="shared" si="79"/>
        <v>12091.571428571429</v>
      </c>
      <c r="E1227" s="189" t="e">
        <f>IF('Weekly Series'!B1227=0,NA(),'Weekly Series'!B1227)</f>
        <v>#N/A</v>
      </c>
      <c r="F1227" s="193" t="e">
        <f>IF(ISERROR($E1227),NA(),'Weekly Series'!C1227)</f>
        <v>#N/A</v>
      </c>
      <c r="G1227" s="193" t="e">
        <f>IF(ISERROR($E1227),NA(),'Weekly Series'!D1227)</f>
        <v>#N/A</v>
      </c>
      <c r="H1227" s="193" t="e">
        <f>IF(ISERROR($E1227),NA(),'Weekly Series'!E1227)</f>
        <v>#N/A</v>
      </c>
      <c r="J1227" s="190">
        <f>IF(ISERROR(A1227),NA(),'Daily Series'!P1231)</f>
        <v>1122</v>
      </c>
      <c r="K1227" s="190">
        <f>IF(ISERROR(A1227),NA(),'Daily Series'!Q1231)</f>
        <v>361</v>
      </c>
      <c r="L1227" s="190">
        <f>IF(ISERROR(A1227),NA(),'Daily Series'!R1231)</f>
        <v>192</v>
      </c>
      <c r="M1227" s="193">
        <f t="shared" si="80"/>
        <v>920.14285714285711</v>
      </c>
      <c r="N1227" s="193">
        <f t="shared" si="78"/>
        <v>292.85714285714283</v>
      </c>
      <c r="O1227" s="193">
        <f t="shared" si="81"/>
        <v>165.28571428571428</v>
      </c>
    </row>
    <row r="1228" spans="1:15" x14ac:dyDescent="0.2">
      <c r="A1228" s="189">
        <f>IF('Daily Series'!B1232=0,NA(),'Daily Series'!B1232)</f>
        <v>45513</v>
      </c>
      <c r="B1228" s="190">
        <f>IF(ISERROR(A1228),NA(),'Daily Series'!E1232)</f>
        <v>11933</v>
      </c>
      <c r="C1228" s="193">
        <f t="shared" si="79"/>
        <v>12061</v>
      </c>
      <c r="E1228" s="189" t="e">
        <f>IF('Weekly Series'!B1228=0,NA(),'Weekly Series'!B1228)</f>
        <v>#N/A</v>
      </c>
      <c r="F1228" s="193" t="e">
        <f>IF(ISERROR($E1228),NA(),'Weekly Series'!C1228)</f>
        <v>#N/A</v>
      </c>
      <c r="G1228" s="193" t="e">
        <f>IF(ISERROR($E1228),NA(),'Weekly Series'!D1228)</f>
        <v>#N/A</v>
      </c>
      <c r="H1228" s="193" t="e">
        <f>IF(ISERROR($E1228),NA(),'Weekly Series'!E1228)</f>
        <v>#N/A</v>
      </c>
      <c r="J1228" s="190">
        <f>IF(ISERROR(A1228),NA(),'Daily Series'!P1232)</f>
        <v>1188</v>
      </c>
      <c r="K1228" s="190">
        <f>IF(ISERROR(A1228),NA(),'Daily Series'!Q1232)</f>
        <v>365</v>
      </c>
      <c r="L1228" s="190">
        <f>IF(ISERROR(A1228),NA(),'Daily Series'!R1232)</f>
        <v>215</v>
      </c>
      <c r="M1228" s="193">
        <f t="shared" si="80"/>
        <v>911.57142857142856</v>
      </c>
      <c r="N1228" s="193">
        <f t="shared" si="78"/>
        <v>292.85714285714283</v>
      </c>
      <c r="O1228" s="193">
        <f t="shared" si="81"/>
        <v>160.57142857142858</v>
      </c>
    </row>
    <row r="1229" spans="1:15" x14ac:dyDescent="0.2">
      <c r="A1229" s="189">
        <f>IF('Daily Series'!B1233=0,NA(),'Daily Series'!B1233)</f>
        <v>45514</v>
      </c>
      <c r="B1229" s="190">
        <f>IF(ISERROR(A1229),NA(),'Daily Series'!E1233)</f>
        <v>11924</v>
      </c>
      <c r="C1229" s="193">
        <f t="shared" si="79"/>
        <v>12005.285714285714</v>
      </c>
      <c r="E1229" s="189" t="e">
        <f>IF('Weekly Series'!B1229=0,NA(),'Weekly Series'!B1229)</f>
        <v>#N/A</v>
      </c>
      <c r="F1229" s="193" t="e">
        <f>IF(ISERROR($E1229),NA(),'Weekly Series'!C1229)</f>
        <v>#N/A</v>
      </c>
      <c r="G1229" s="193" t="e">
        <f>IF(ISERROR($E1229),NA(),'Weekly Series'!D1229)</f>
        <v>#N/A</v>
      </c>
      <c r="H1229" s="193" t="e">
        <f>IF(ISERROR($E1229),NA(),'Weekly Series'!E1229)</f>
        <v>#N/A</v>
      </c>
      <c r="J1229" s="190">
        <f>IF(ISERROR(A1229),NA(),'Daily Series'!P1233)</f>
        <v>648</v>
      </c>
      <c r="K1229" s="190">
        <f>IF(ISERROR(A1229),NA(),'Daily Series'!Q1233)</f>
        <v>225</v>
      </c>
      <c r="L1229" s="190">
        <f>IF(ISERROR(A1229),NA(),'Daily Series'!R1233)</f>
        <v>66</v>
      </c>
      <c r="M1229" s="193">
        <f t="shared" si="80"/>
        <v>910.57142857142856</v>
      </c>
      <c r="N1229" s="193">
        <f t="shared" si="78"/>
        <v>293.71428571428572</v>
      </c>
      <c r="O1229" s="193">
        <f t="shared" si="81"/>
        <v>154.85714285714286</v>
      </c>
    </row>
    <row r="1230" spans="1:15" x14ac:dyDescent="0.2">
      <c r="A1230" s="189">
        <f>IF('Daily Series'!B1234=0,NA(),'Daily Series'!B1234)</f>
        <v>45515</v>
      </c>
      <c r="B1230" s="190">
        <f>IF(ISERROR(A1230),NA(),'Daily Series'!E1234)</f>
        <v>11814</v>
      </c>
      <c r="C1230" s="193">
        <f t="shared" si="79"/>
        <v>11942.142857142857</v>
      </c>
      <c r="E1230" s="189" t="e">
        <f>IF('Weekly Series'!B1230=0,NA(),'Weekly Series'!B1230)</f>
        <v>#N/A</v>
      </c>
      <c r="F1230" s="193" t="e">
        <f>IF(ISERROR($E1230),NA(),'Weekly Series'!C1230)</f>
        <v>#N/A</v>
      </c>
      <c r="G1230" s="193" t="e">
        <f>IF(ISERROR($E1230),NA(),'Weekly Series'!D1230)</f>
        <v>#N/A</v>
      </c>
      <c r="H1230" s="193" t="e">
        <f>IF(ISERROR($E1230),NA(),'Weekly Series'!E1230)</f>
        <v>#N/A</v>
      </c>
      <c r="J1230" s="190">
        <f>IF(ISERROR(A1230),NA(),'Daily Series'!P1234)</f>
        <v>407</v>
      </c>
      <c r="K1230" s="190">
        <f>IF(ISERROR(A1230),NA(),'Daily Series'!Q1234)</f>
        <v>121</v>
      </c>
      <c r="L1230" s="190">
        <f>IF(ISERROR(A1230),NA(),'Daily Series'!R1234)</f>
        <v>37</v>
      </c>
      <c r="M1230" s="193">
        <f t="shared" si="80"/>
        <v>913.71428571428567</v>
      </c>
      <c r="N1230" s="193">
        <f t="shared" si="78"/>
        <v>293.57142857142856</v>
      </c>
      <c r="O1230" s="193">
        <f t="shared" si="81"/>
        <v>154.14285714285714</v>
      </c>
    </row>
    <row r="1231" spans="1:15" x14ac:dyDescent="0.2">
      <c r="A1231" s="189">
        <f>IF('Daily Series'!B1235=0,NA(),'Daily Series'!B1235)</f>
        <v>45516</v>
      </c>
      <c r="B1231" s="190">
        <f>IF(ISERROR(A1231),NA(),'Daily Series'!E1235)</f>
        <v>12085</v>
      </c>
      <c r="C1231" s="193">
        <f t="shared" si="79"/>
        <v>11978.571428571429</v>
      </c>
      <c r="E1231" s="189" t="e">
        <f>IF('Weekly Series'!B1231=0,NA(),'Weekly Series'!B1231)</f>
        <v>#N/A</v>
      </c>
      <c r="F1231" s="193" t="e">
        <f>IF(ISERROR($E1231),NA(),'Weekly Series'!C1231)</f>
        <v>#N/A</v>
      </c>
      <c r="G1231" s="193" t="e">
        <f>IF(ISERROR($E1231),NA(),'Weekly Series'!D1231)</f>
        <v>#N/A</v>
      </c>
      <c r="H1231" s="193" t="e">
        <f>IF(ISERROR($E1231),NA(),'Weekly Series'!E1231)</f>
        <v>#N/A</v>
      </c>
      <c r="J1231" s="190">
        <f>IF(ISERROR(A1231),NA(),'Daily Series'!P1235)</f>
        <v>864</v>
      </c>
      <c r="K1231" s="190">
        <f>IF(ISERROR(A1231),NA(),'Daily Series'!Q1235)</f>
        <v>247</v>
      </c>
      <c r="L1231" s="190">
        <f>IF(ISERROR(A1231),NA(),'Daily Series'!R1235)</f>
        <v>130</v>
      </c>
      <c r="M1231" s="193">
        <f t="shared" si="80"/>
        <v>921.71428571428567</v>
      </c>
      <c r="N1231" s="193">
        <f t="shared" si="78"/>
        <v>293.57142857142856</v>
      </c>
      <c r="O1231" s="193">
        <f t="shared" si="81"/>
        <v>146.85714285714286</v>
      </c>
    </row>
    <row r="1232" spans="1:15" x14ac:dyDescent="0.2">
      <c r="A1232" s="189">
        <f>IF('Daily Series'!B1236=0,NA(),'Daily Series'!B1236)</f>
        <v>45517</v>
      </c>
      <c r="B1232" s="190">
        <f>IF(ISERROR(A1232),NA(),'Daily Series'!E1236)</f>
        <v>12097</v>
      </c>
      <c r="C1232" s="193">
        <f t="shared" si="79"/>
        <v>11986</v>
      </c>
      <c r="E1232" s="189" t="e">
        <f>IF('Weekly Series'!B1232=0,NA(),'Weekly Series'!B1232)</f>
        <v>#N/A</v>
      </c>
      <c r="F1232" s="193" t="e">
        <f>IF(ISERROR($E1232),NA(),'Weekly Series'!C1232)</f>
        <v>#N/A</v>
      </c>
      <c r="G1232" s="193" t="e">
        <f>IF(ISERROR($E1232),NA(),'Weekly Series'!D1232)</f>
        <v>#N/A</v>
      </c>
      <c r="H1232" s="193" t="e">
        <f>IF(ISERROR($E1232),NA(),'Weekly Series'!E1232)</f>
        <v>#N/A</v>
      </c>
      <c r="J1232" s="190">
        <f>IF(ISERROR(A1232),NA(),'Daily Series'!P1236)</f>
        <v>1067</v>
      </c>
      <c r="K1232" s="190">
        <f>IF(ISERROR(A1232),NA(),'Daily Series'!Q1236)</f>
        <v>328</v>
      </c>
      <c r="L1232" s="190">
        <f>IF(ISERROR(A1232),NA(),'Daily Series'!R1236)</f>
        <v>184</v>
      </c>
      <c r="M1232" s="193">
        <f t="shared" si="80"/>
        <v>920.28571428571433</v>
      </c>
      <c r="N1232" s="193">
        <f t="shared" si="78"/>
        <v>291.71428571428572</v>
      </c>
      <c r="O1232" s="193">
        <f t="shared" si="81"/>
        <v>144.42857142857142</v>
      </c>
    </row>
    <row r="1233" spans="1:15" x14ac:dyDescent="0.2">
      <c r="A1233" s="189">
        <f>IF('Daily Series'!B1237=0,NA(),'Daily Series'!B1237)</f>
        <v>45518</v>
      </c>
      <c r="B1233" s="190">
        <f>IF(ISERROR(A1233),NA(),'Daily Series'!E1237)</f>
        <v>12222</v>
      </c>
      <c r="C1233" s="193">
        <f t="shared" si="79"/>
        <v>12012.714285714286</v>
      </c>
      <c r="E1233" s="189" t="e">
        <f>IF('Weekly Series'!B1233=0,NA(),'Weekly Series'!B1233)</f>
        <v>#N/A</v>
      </c>
      <c r="F1233" s="193" t="e">
        <f>IF(ISERROR($E1233),NA(),'Weekly Series'!C1233)</f>
        <v>#N/A</v>
      </c>
      <c r="G1233" s="193" t="e">
        <f>IF(ISERROR($E1233),NA(),'Weekly Series'!D1233)</f>
        <v>#N/A</v>
      </c>
      <c r="H1233" s="193" t="e">
        <f>IF(ISERROR($E1233),NA(),'Weekly Series'!E1233)</f>
        <v>#N/A</v>
      </c>
      <c r="J1233" s="190">
        <f>IF(ISERROR(A1233),NA(),'Daily Series'!P1237)</f>
        <v>1140</v>
      </c>
      <c r="K1233" s="190">
        <f>IF(ISERROR(A1233),NA(),'Daily Series'!Q1237)</f>
        <v>365</v>
      </c>
      <c r="L1233" s="190">
        <f>IF(ISERROR(A1233),NA(),'Daily Series'!R1237)</f>
        <v>212</v>
      </c>
      <c r="M1233" s="193">
        <f t="shared" si="80"/>
        <v>919.42857142857144</v>
      </c>
      <c r="N1233" s="193">
        <f t="shared" si="78"/>
        <v>287.42857142857144</v>
      </c>
      <c r="O1233" s="193">
        <f t="shared" si="81"/>
        <v>148</v>
      </c>
    </row>
    <row r="1234" spans="1:15" x14ac:dyDescent="0.2">
      <c r="A1234" s="189">
        <f>IF('Daily Series'!B1238=0,NA(),'Daily Series'!B1238)</f>
        <v>45519</v>
      </c>
      <c r="B1234" s="190">
        <f>IF(ISERROR(A1234),NA(),'Daily Series'!E1238)</f>
        <v>12228</v>
      </c>
      <c r="C1234" s="193">
        <f t="shared" si="79"/>
        <v>12043.285714285714</v>
      </c>
      <c r="E1234" s="189" t="e">
        <f>IF('Weekly Series'!B1234=0,NA(),'Weekly Series'!B1234)</f>
        <v>#N/A</v>
      </c>
      <c r="F1234" s="193" t="e">
        <f>IF(ISERROR($E1234),NA(),'Weekly Series'!C1234)</f>
        <v>#N/A</v>
      </c>
      <c r="G1234" s="193" t="e">
        <f>IF(ISERROR($E1234),NA(),'Weekly Series'!D1234)</f>
        <v>#N/A</v>
      </c>
      <c r="H1234" s="193" t="e">
        <f>IF(ISERROR($E1234),NA(),'Weekly Series'!E1234)</f>
        <v>#N/A</v>
      </c>
      <c r="J1234" s="190">
        <f>IF(ISERROR(A1234),NA(),'Daily Series'!P1238)</f>
        <v>1089</v>
      </c>
      <c r="K1234" s="190">
        <f>IF(ISERROR(A1234),NA(),'Daily Series'!Q1238)</f>
        <v>385</v>
      </c>
      <c r="L1234" s="190">
        <f>IF(ISERROR(A1234),NA(),'Daily Series'!R1238)</f>
        <v>201</v>
      </c>
      <c r="M1234" s="193">
        <f t="shared" si="80"/>
        <v>914.71428571428567</v>
      </c>
      <c r="N1234" s="193">
        <f t="shared" si="78"/>
        <v>290.85714285714283</v>
      </c>
      <c r="O1234" s="193">
        <f t="shared" si="81"/>
        <v>149.28571428571428</v>
      </c>
    </row>
    <row r="1235" spans="1:15" x14ac:dyDescent="0.2">
      <c r="A1235" s="189">
        <f>IF('Daily Series'!B1239=0,NA(),'Daily Series'!B1239)</f>
        <v>45520</v>
      </c>
      <c r="B1235" s="190">
        <f>IF(ISERROR(A1235),NA(),'Daily Series'!E1239)</f>
        <v>11923</v>
      </c>
      <c r="C1235" s="193">
        <f t="shared" si="79"/>
        <v>12041.857142857143</v>
      </c>
      <c r="E1235" s="189" t="e">
        <f>IF('Weekly Series'!B1235=0,NA(),'Weekly Series'!B1235)</f>
        <v>#N/A</v>
      </c>
      <c r="F1235" s="193" t="e">
        <f>IF(ISERROR($E1235),NA(),'Weekly Series'!C1235)</f>
        <v>#N/A</v>
      </c>
      <c r="G1235" s="193" t="e">
        <f>IF(ISERROR($E1235),NA(),'Weekly Series'!D1235)</f>
        <v>#N/A</v>
      </c>
      <c r="H1235" s="193" t="e">
        <f>IF(ISERROR($E1235),NA(),'Weekly Series'!E1235)</f>
        <v>#N/A</v>
      </c>
      <c r="J1235" s="190">
        <f>IF(ISERROR(A1235),NA(),'Daily Series'!P1239)</f>
        <v>1261</v>
      </c>
      <c r="K1235" s="190">
        <f>IF(ISERROR(A1235),NA(),'Daily Series'!Q1239)</f>
        <v>411</v>
      </c>
      <c r="L1235" s="190">
        <f>IF(ISERROR(A1235),NA(),'Daily Series'!R1239)</f>
        <v>186</v>
      </c>
      <c r="M1235" s="193">
        <f t="shared" si="80"/>
        <v>925.14285714285711</v>
      </c>
      <c r="N1235" s="193">
        <f t="shared" si="78"/>
        <v>297.42857142857144</v>
      </c>
      <c r="O1235" s="193">
        <f t="shared" si="81"/>
        <v>145.14285714285714</v>
      </c>
    </row>
    <row r="1236" spans="1:15" x14ac:dyDescent="0.2">
      <c r="A1236" s="189">
        <f>IF('Daily Series'!B1240=0,NA(),'Daily Series'!B1240)</f>
        <v>45521</v>
      </c>
      <c r="B1236" s="190">
        <f>IF(ISERROR(A1236),NA(),'Daily Series'!E1240)</f>
        <v>12065</v>
      </c>
      <c r="C1236" s="193">
        <f t="shared" si="79"/>
        <v>12062</v>
      </c>
      <c r="E1236" s="189" t="e">
        <f>IF('Weekly Series'!B1236=0,NA(),'Weekly Series'!B1236)</f>
        <v>#N/A</v>
      </c>
      <c r="F1236" s="193" t="e">
        <f>IF(ISERROR($E1236),NA(),'Weekly Series'!C1236)</f>
        <v>#N/A</v>
      </c>
      <c r="G1236" s="193" t="e">
        <f>IF(ISERROR($E1236),NA(),'Weekly Series'!D1236)</f>
        <v>#N/A</v>
      </c>
      <c r="H1236" s="193" t="e">
        <f>IF(ISERROR($E1236),NA(),'Weekly Series'!E1236)</f>
        <v>#N/A</v>
      </c>
      <c r="J1236" s="190">
        <f>IF(ISERROR(A1236),NA(),'Daily Series'!P1240)</f>
        <v>672</v>
      </c>
      <c r="K1236" s="190">
        <f>IF(ISERROR(A1236),NA(),'Daily Series'!Q1240)</f>
        <v>207</v>
      </c>
      <c r="L1236" s="190">
        <f>IF(ISERROR(A1236),NA(),'Daily Series'!R1240)</f>
        <v>87</v>
      </c>
      <c r="M1236" s="193">
        <f t="shared" si="80"/>
        <v>928.57142857142856</v>
      </c>
      <c r="N1236" s="193">
        <f t="shared" si="78"/>
        <v>294.85714285714283</v>
      </c>
      <c r="O1236" s="193">
        <f t="shared" si="81"/>
        <v>148.14285714285714</v>
      </c>
    </row>
    <row r="1237" spans="1:15" x14ac:dyDescent="0.2">
      <c r="A1237" s="189">
        <f>IF('Daily Series'!B1241=0,NA(),'Daily Series'!B1241)</f>
        <v>45522</v>
      </c>
      <c r="B1237" s="190">
        <f>IF(ISERROR(A1237),NA(),'Daily Series'!E1241)</f>
        <v>12000</v>
      </c>
      <c r="C1237" s="193">
        <f t="shared" si="79"/>
        <v>12088.571428571429</v>
      </c>
      <c r="E1237" s="189" t="e">
        <f>IF('Weekly Series'!B1237=0,NA(),'Weekly Series'!B1237)</f>
        <v>#N/A</v>
      </c>
      <c r="F1237" s="193" t="e">
        <f>IF(ISERROR($E1237),NA(),'Weekly Series'!C1237)</f>
        <v>#N/A</v>
      </c>
      <c r="G1237" s="193" t="e">
        <f>IF(ISERROR($E1237),NA(),'Weekly Series'!D1237)</f>
        <v>#N/A</v>
      </c>
      <c r="H1237" s="193" t="e">
        <f>IF(ISERROR($E1237),NA(),'Weekly Series'!E1237)</f>
        <v>#N/A</v>
      </c>
      <c r="J1237" s="190">
        <f>IF(ISERROR(A1237),NA(),'Daily Series'!P1241)</f>
        <v>351</v>
      </c>
      <c r="K1237" s="190">
        <f>IF(ISERROR(A1237),NA(),'Daily Series'!Q1241)</f>
        <v>114</v>
      </c>
      <c r="L1237" s="190">
        <f>IF(ISERROR(A1237),NA(),'Daily Series'!R1241)</f>
        <v>37</v>
      </c>
      <c r="M1237" s="193">
        <f t="shared" si="80"/>
        <v>920.57142857142856</v>
      </c>
      <c r="N1237" s="193">
        <f t="shared" si="78"/>
        <v>293.85714285714283</v>
      </c>
      <c r="O1237" s="193">
        <f t="shared" si="81"/>
        <v>148.14285714285714</v>
      </c>
    </row>
    <row r="1238" spans="1:15" x14ac:dyDescent="0.2">
      <c r="A1238" s="189">
        <f>IF('Daily Series'!B1242=0,NA(),'Daily Series'!B1242)</f>
        <v>45523</v>
      </c>
      <c r="B1238" s="190">
        <f>IF(ISERROR(A1238),NA(),'Daily Series'!E1242)</f>
        <v>11831</v>
      </c>
      <c r="C1238" s="193">
        <f t="shared" si="79"/>
        <v>12052.285714285714</v>
      </c>
      <c r="E1238" s="189" t="e">
        <f>IF('Weekly Series'!B1238=0,NA(),'Weekly Series'!B1238)</f>
        <v>#N/A</v>
      </c>
      <c r="F1238" s="193" t="e">
        <f>IF(ISERROR($E1238),NA(),'Weekly Series'!C1238)</f>
        <v>#N/A</v>
      </c>
      <c r="G1238" s="193" t="e">
        <f>IF(ISERROR($E1238),NA(),'Weekly Series'!D1238)</f>
        <v>#N/A</v>
      </c>
      <c r="H1238" s="193" t="e">
        <f>IF(ISERROR($E1238),NA(),'Weekly Series'!E1238)</f>
        <v>#N/A</v>
      </c>
      <c r="J1238" s="190">
        <f>IF(ISERROR(A1238),NA(),'Daily Series'!P1242)</f>
        <v>871</v>
      </c>
      <c r="K1238" s="190">
        <f>IF(ISERROR(A1238),NA(),'Daily Series'!Q1242)</f>
        <v>263</v>
      </c>
      <c r="L1238" s="190">
        <f>IF(ISERROR(A1238),NA(),'Daily Series'!R1242)</f>
        <v>161</v>
      </c>
      <c r="M1238" s="193">
        <f t="shared" si="80"/>
        <v>921.57142857142856</v>
      </c>
      <c r="N1238" s="193">
        <f t="shared" si="78"/>
        <v>296.14285714285717</v>
      </c>
      <c r="O1238" s="193">
        <f t="shared" si="81"/>
        <v>152.57142857142858</v>
      </c>
    </row>
    <row r="1239" spans="1:15" x14ac:dyDescent="0.2">
      <c r="A1239" s="189">
        <f>IF('Daily Series'!B1243=0,NA(),'Daily Series'!B1243)</f>
        <v>45524</v>
      </c>
      <c r="B1239" s="190">
        <f>IF(ISERROR(A1239),NA(),'Daily Series'!E1243)</f>
        <v>12038</v>
      </c>
      <c r="C1239" s="193">
        <f t="shared" si="79"/>
        <v>12043.857142857143</v>
      </c>
      <c r="E1239" s="189" t="e">
        <f>IF('Weekly Series'!B1239=0,NA(),'Weekly Series'!B1239)</f>
        <v>#N/A</v>
      </c>
      <c r="F1239" s="193" t="e">
        <f>IF(ISERROR($E1239),NA(),'Weekly Series'!C1239)</f>
        <v>#N/A</v>
      </c>
      <c r="G1239" s="193" t="e">
        <f>IF(ISERROR($E1239),NA(),'Weekly Series'!D1239)</f>
        <v>#N/A</v>
      </c>
      <c r="H1239" s="193" t="e">
        <f>IF(ISERROR($E1239),NA(),'Weekly Series'!E1239)</f>
        <v>#N/A</v>
      </c>
      <c r="J1239" s="190">
        <f>IF(ISERROR(A1239),NA(),'Daily Series'!P1243)</f>
        <v>1137</v>
      </c>
      <c r="K1239" s="190">
        <f>IF(ISERROR(A1239),NA(),'Daily Series'!Q1243)</f>
        <v>359</v>
      </c>
      <c r="L1239" s="190">
        <f>IF(ISERROR(A1239),NA(),'Daily Series'!R1243)</f>
        <v>201</v>
      </c>
      <c r="M1239" s="193">
        <f t="shared" si="80"/>
        <v>931.57142857142856</v>
      </c>
      <c r="N1239" s="193">
        <f t="shared" si="78"/>
        <v>300.57142857142856</v>
      </c>
      <c r="O1239" s="193">
        <f t="shared" si="81"/>
        <v>155</v>
      </c>
    </row>
    <row r="1240" spans="1:15" x14ac:dyDescent="0.2">
      <c r="A1240" s="189">
        <f>IF('Daily Series'!B1244=0,NA(),'Daily Series'!B1244)</f>
        <v>45525</v>
      </c>
      <c r="B1240" s="190">
        <f>IF(ISERROR(A1240),NA(),'Daily Series'!E1244)</f>
        <v>12295</v>
      </c>
      <c r="C1240" s="193">
        <f t="shared" si="79"/>
        <v>12054.285714285714</v>
      </c>
      <c r="E1240" s="189" t="e">
        <f>IF('Weekly Series'!B1240=0,NA(),'Weekly Series'!B1240)</f>
        <v>#N/A</v>
      </c>
      <c r="F1240" s="193" t="e">
        <f>IF(ISERROR($E1240),NA(),'Weekly Series'!C1240)</f>
        <v>#N/A</v>
      </c>
      <c r="G1240" s="193" t="e">
        <f>IF(ISERROR($E1240),NA(),'Weekly Series'!D1240)</f>
        <v>#N/A</v>
      </c>
      <c r="H1240" s="193" t="e">
        <f>IF(ISERROR($E1240),NA(),'Weekly Series'!E1240)</f>
        <v>#N/A</v>
      </c>
      <c r="J1240" s="190">
        <f>IF(ISERROR(A1240),NA(),'Daily Series'!P1244)</f>
        <v>1139</v>
      </c>
      <c r="K1240" s="190">
        <f>IF(ISERROR(A1240),NA(),'Daily Series'!Q1244)</f>
        <v>385</v>
      </c>
      <c r="L1240" s="190">
        <f>IF(ISERROR(A1240),NA(),'Daily Series'!R1244)</f>
        <v>226</v>
      </c>
      <c r="M1240" s="193">
        <f t="shared" si="80"/>
        <v>931.42857142857144</v>
      </c>
      <c r="N1240" s="193">
        <f t="shared" si="78"/>
        <v>303.42857142857144</v>
      </c>
      <c r="O1240" s="193">
        <f t="shared" si="81"/>
        <v>157</v>
      </c>
    </row>
    <row r="1241" spans="1:15" x14ac:dyDescent="0.2">
      <c r="A1241" s="189">
        <f>IF('Daily Series'!B1245=0,NA(),'Daily Series'!B1245)</f>
        <v>45526</v>
      </c>
      <c r="B1241" s="190">
        <f>IF(ISERROR(A1241),NA(),'Daily Series'!E1245)</f>
        <v>12089</v>
      </c>
      <c r="C1241" s="193">
        <f t="shared" si="79"/>
        <v>12034.428571428571</v>
      </c>
      <c r="E1241" s="189" t="e">
        <f>IF('Weekly Series'!B1241=0,NA(),'Weekly Series'!B1241)</f>
        <v>#N/A</v>
      </c>
      <c r="F1241" s="193" t="e">
        <f>IF(ISERROR($E1241),NA(),'Weekly Series'!C1241)</f>
        <v>#N/A</v>
      </c>
      <c r="G1241" s="193" t="e">
        <f>IF(ISERROR($E1241),NA(),'Weekly Series'!D1241)</f>
        <v>#N/A</v>
      </c>
      <c r="H1241" s="193" t="e">
        <f>IF(ISERROR($E1241),NA(),'Weekly Series'!E1241)</f>
        <v>#N/A</v>
      </c>
      <c r="J1241" s="190">
        <f>IF(ISERROR(A1241),NA(),'Daily Series'!P1245)</f>
        <v>1216</v>
      </c>
      <c r="K1241" s="190">
        <f>IF(ISERROR(A1241),NA(),'Daily Series'!Q1245)</f>
        <v>392</v>
      </c>
      <c r="L1241" s="190">
        <f>IF(ISERROR(A1241),NA(),'Daily Series'!R1245)</f>
        <v>206</v>
      </c>
      <c r="M1241" s="193">
        <f t="shared" si="80"/>
        <v>949.57142857142856</v>
      </c>
      <c r="N1241" s="193">
        <f t="shared" ref="N1241:N1304" si="82">AVERAGE(K1235:K1241)</f>
        <v>304.42857142857144</v>
      </c>
      <c r="O1241" s="193">
        <f t="shared" si="81"/>
        <v>157.71428571428572</v>
      </c>
    </row>
    <row r="1242" spans="1:15" x14ac:dyDescent="0.2">
      <c r="A1242" s="189">
        <f>IF('Daily Series'!B1246=0,NA(),'Daily Series'!B1246)</f>
        <v>45527</v>
      </c>
      <c r="B1242" s="190">
        <f>IF(ISERROR(A1242),NA(),'Daily Series'!E1246)</f>
        <v>11963</v>
      </c>
      <c r="C1242" s="193">
        <f t="shared" si="79"/>
        <v>12040.142857142857</v>
      </c>
      <c r="E1242" s="189" t="e">
        <f>IF('Weekly Series'!B1242=0,NA(),'Weekly Series'!B1242)</f>
        <v>#N/A</v>
      </c>
      <c r="F1242" s="193" t="e">
        <f>IF(ISERROR($E1242),NA(),'Weekly Series'!C1242)</f>
        <v>#N/A</v>
      </c>
      <c r="G1242" s="193" t="e">
        <f>IF(ISERROR($E1242),NA(),'Weekly Series'!D1242)</f>
        <v>#N/A</v>
      </c>
      <c r="H1242" s="193" t="e">
        <f>IF(ISERROR($E1242),NA(),'Weekly Series'!E1242)</f>
        <v>#N/A</v>
      </c>
      <c r="J1242" s="190">
        <f>IF(ISERROR(A1242),NA(),'Daily Series'!P1246)</f>
        <v>1251</v>
      </c>
      <c r="K1242" s="190">
        <f>IF(ISERROR(A1242),NA(),'Daily Series'!Q1246)</f>
        <v>411</v>
      </c>
      <c r="L1242" s="190">
        <f>IF(ISERROR(A1242),NA(),'Daily Series'!R1246)</f>
        <v>207</v>
      </c>
      <c r="M1242" s="193">
        <f t="shared" si="80"/>
        <v>948.14285714285711</v>
      </c>
      <c r="N1242" s="193">
        <f t="shared" si="82"/>
        <v>304.42857142857144</v>
      </c>
      <c r="O1242" s="193">
        <f t="shared" si="81"/>
        <v>160.71428571428572</v>
      </c>
    </row>
    <row r="1243" spans="1:15" x14ac:dyDescent="0.2">
      <c r="A1243" s="189">
        <f>IF('Daily Series'!B1247=0,NA(),'Daily Series'!B1247)</f>
        <v>45528</v>
      </c>
      <c r="B1243" s="190">
        <f>IF(ISERROR(A1243),NA(),'Daily Series'!E1247)</f>
        <v>12146</v>
      </c>
      <c r="C1243" s="193">
        <f t="shared" si="79"/>
        <v>12051.714285714286</v>
      </c>
      <c r="E1243" s="189" t="e">
        <f>IF('Weekly Series'!B1243=0,NA(),'Weekly Series'!B1243)</f>
        <v>#N/A</v>
      </c>
      <c r="F1243" s="193" t="e">
        <f>IF(ISERROR($E1243),NA(),'Weekly Series'!C1243)</f>
        <v>#N/A</v>
      </c>
      <c r="G1243" s="193" t="e">
        <f>IF(ISERROR($E1243),NA(),'Weekly Series'!D1243)</f>
        <v>#N/A</v>
      </c>
      <c r="H1243" s="193" t="e">
        <f>IF(ISERROR($E1243),NA(),'Weekly Series'!E1243)</f>
        <v>#N/A</v>
      </c>
      <c r="J1243" s="190">
        <f>IF(ISERROR(A1243),NA(),'Daily Series'!P1247)</f>
        <v>763</v>
      </c>
      <c r="K1243" s="190">
        <f>IF(ISERROR(A1243),NA(),'Daily Series'!Q1247)</f>
        <v>230</v>
      </c>
      <c r="L1243" s="190">
        <f>IF(ISERROR(A1243),NA(),'Daily Series'!R1247)</f>
        <v>83</v>
      </c>
      <c r="M1243" s="193">
        <f t="shared" si="80"/>
        <v>961.14285714285711</v>
      </c>
      <c r="N1243" s="193">
        <f t="shared" si="82"/>
        <v>307.71428571428572</v>
      </c>
      <c r="O1243" s="193">
        <f t="shared" si="81"/>
        <v>160.14285714285714</v>
      </c>
    </row>
    <row r="1244" spans="1:15" x14ac:dyDescent="0.2">
      <c r="A1244" s="189">
        <f>IF('Daily Series'!B1248=0,NA(),'Daily Series'!B1248)</f>
        <v>45529</v>
      </c>
      <c r="B1244" s="190">
        <f>IF(ISERROR(A1244),NA(),'Daily Series'!E1248)</f>
        <v>11915</v>
      </c>
      <c r="C1244" s="193">
        <f t="shared" si="79"/>
        <v>12039.571428571429</v>
      </c>
      <c r="E1244" s="189" t="e">
        <f>IF('Weekly Series'!B1244=0,NA(),'Weekly Series'!B1244)</f>
        <v>#N/A</v>
      </c>
      <c r="F1244" s="193" t="e">
        <f>IF(ISERROR($E1244),NA(),'Weekly Series'!C1244)</f>
        <v>#N/A</v>
      </c>
      <c r="G1244" s="193" t="e">
        <f>IF(ISERROR($E1244),NA(),'Weekly Series'!D1244)</f>
        <v>#N/A</v>
      </c>
      <c r="H1244" s="193" t="e">
        <f>IF(ISERROR($E1244),NA(),'Weekly Series'!E1244)</f>
        <v>#N/A</v>
      </c>
      <c r="J1244" s="190">
        <f>IF(ISERROR(A1244),NA(),'Daily Series'!P1248)</f>
        <v>448</v>
      </c>
      <c r="K1244" s="190">
        <f>IF(ISERROR(A1244),NA(),'Daily Series'!Q1248)</f>
        <v>138</v>
      </c>
      <c r="L1244" s="190">
        <f>IF(ISERROR(A1244),NA(),'Daily Series'!R1248)</f>
        <v>35</v>
      </c>
      <c r="M1244" s="193">
        <f t="shared" si="80"/>
        <v>975</v>
      </c>
      <c r="N1244" s="193">
        <f t="shared" si="82"/>
        <v>311.14285714285717</v>
      </c>
      <c r="O1244" s="193">
        <f t="shared" si="81"/>
        <v>159.85714285714286</v>
      </c>
    </row>
    <row r="1245" spans="1:15" x14ac:dyDescent="0.2">
      <c r="A1245" s="189">
        <f>IF('Daily Series'!B1249=0,NA(),'Daily Series'!B1249)</f>
        <v>45530</v>
      </c>
      <c r="B1245" s="190">
        <f>IF(ISERROR(A1245),NA(),'Daily Series'!E1249)</f>
        <v>11960</v>
      </c>
      <c r="C1245" s="193">
        <f t="shared" si="79"/>
        <v>12058</v>
      </c>
      <c r="E1245" s="189" t="e">
        <f>IF('Weekly Series'!B1245=0,NA(),'Weekly Series'!B1245)</f>
        <v>#N/A</v>
      </c>
      <c r="F1245" s="193" t="e">
        <f>IF(ISERROR($E1245),NA(),'Weekly Series'!C1245)</f>
        <v>#N/A</v>
      </c>
      <c r="G1245" s="193" t="e">
        <f>IF(ISERROR($E1245),NA(),'Weekly Series'!D1245)</f>
        <v>#N/A</v>
      </c>
      <c r="H1245" s="193" t="e">
        <f>IF(ISERROR($E1245),NA(),'Weekly Series'!E1245)</f>
        <v>#N/A</v>
      </c>
      <c r="J1245" s="190">
        <f>IF(ISERROR(A1245),NA(),'Daily Series'!P1249)</f>
        <v>467</v>
      </c>
      <c r="K1245" s="190">
        <f>IF(ISERROR(A1245),NA(),'Daily Series'!Q1249)</f>
        <v>130</v>
      </c>
      <c r="L1245" s="190">
        <f>IF(ISERROR(A1245),NA(),'Daily Series'!R1249)</f>
        <v>67</v>
      </c>
      <c r="M1245" s="193">
        <f t="shared" si="80"/>
        <v>917.28571428571433</v>
      </c>
      <c r="N1245" s="193">
        <f t="shared" si="82"/>
        <v>292.14285714285717</v>
      </c>
      <c r="O1245" s="193">
        <f t="shared" si="81"/>
        <v>146.42857142857142</v>
      </c>
    </row>
    <row r="1246" spans="1:15" x14ac:dyDescent="0.2">
      <c r="A1246" s="189">
        <f>IF('Daily Series'!B1250=0,NA(),'Daily Series'!B1250)</f>
        <v>45531</v>
      </c>
      <c r="B1246" s="190">
        <f>IF(ISERROR(A1246),NA(),'Daily Series'!E1250)</f>
        <v>12012</v>
      </c>
      <c r="C1246" s="193">
        <f t="shared" si="79"/>
        <v>12054.285714285714</v>
      </c>
      <c r="E1246" s="189" t="e">
        <f>IF('Weekly Series'!B1246=0,NA(),'Weekly Series'!B1246)</f>
        <v>#N/A</v>
      </c>
      <c r="F1246" s="193" t="e">
        <f>IF(ISERROR($E1246),NA(),'Weekly Series'!C1246)</f>
        <v>#N/A</v>
      </c>
      <c r="G1246" s="193" t="e">
        <f>IF(ISERROR($E1246),NA(),'Weekly Series'!D1246)</f>
        <v>#N/A</v>
      </c>
      <c r="H1246" s="193" t="e">
        <f>IF(ISERROR($E1246),NA(),'Weekly Series'!E1246)</f>
        <v>#N/A</v>
      </c>
      <c r="J1246" s="190">
        <f>IF(ISERROR(A1246),NA(),'Daily Series'!P1250)</f>
        <v>818</v>
      </c>
      <c r="K1246" s="190">
        <f>IF(ISERROR(A1246),NA(),'Daily Series'!Q1250)</f>
        <v>286</v>
      </c>
      <c r="L1246" s="190">
        <f>IF(ISERROR(A1246),NA(),'Daily Series'!R1250)</f>
        <v>160</v>
      </c>
      <c r="M1246" s="193">
        <f t="shared" si="80"/>
        <v>871.71428571428567</v>
      </c>
      <c r="N1246" s="193">
        <f t="shared" si="82"/>
        <v>281.71428571428572</v>
      </c>
      <c r="O1246" s="193">
        <f t="shared" si="81"/>
        <v>140.57142857142858</v>
      </c>
    </row>
    <row r="1247" spans="1:15" x14ac:dyDescent="0.2">
      <c r="A1247" s="189">
        <f>IF('Daily Series'!B1251=0,NA(),'Daily Series'!B1251)</f>
        <v>45532</v>
      </c>
      <c r="B1247" s="190">
        <f>IF(ISERROR(A1247),NA(),'Daily Series'!E1251)</f>
        <v>12477</v>
      </c>
      <c r="C1247" s="193">
        <f t="shared" si="79"/>
        <v>12080.285714285714</v>
      </c>
      <c r="E1247" s="189" t="e">
        <f>IF('Weekly Series'!B1247=0,NA(),'Weekly Series'!B1247)</f>
        <v>#N/A</v>
      </c>
      <c r="F1247" s="193" t="e">
        <f>IF(ISERROR($E1247),NA(),'Weekly Series'!C1247)</f>
        <v>#N/A</v>
      </c>
      <c r="G1247" s="193" t="e">
        <f>IF(ISERROR($E1247),NA(),'Weekly Series'!D1247)</f>
        <v>#N/A</v>
      </c>
      <c r="H1247" s="193" t="e">
        <f>IF(ISERROR($E1247),NA(),'Weekly Series'!E1247)</f>
        <v>#N/A</v>
      </c>
      <c r="J1247" s="190">
        <f>IF(ISERROR(A1247),NA(),'Daily Series'!P1251)</f>
        <v>1074</v>
      </c>
      <c r="K1247" s="190">
        <f>IF(ISERROR(A1247),NA(),'Daily Series'!Q1251)</f>
        <v>311</v>
      </c>
      <c r="L1247" s="190">
        <f>IF(ISERROR(A1247),NA(),'Daily Series'!R1251)</f>
        <v>174</v>
      </c>
      <c r="M1247" s="193">
        <f t="shared" si="80"/>
        <v>862.42857142857144</v>
      </c>
      <c r="N1247" s="193">
        <f t="shared" si="82"/>
        <v>271.14285714285717</v>
      </c>
      <c r="O1247" s="193">
        <f t="shared" si="81"/>
        <v>133.14285714285714</v>
      </c>
    </row>
    <row r="1248" spans="1:15" x14ac:dyDescent="0.2">
      <c r="A1248" s="189">
        <f>IF('Daily Series'!B1252=0,NA(),'Daily Series'!B1252)</f>
        <v>45533</v>
      </c>
      <c r="B1248" s="190">
        <f>IF(ISERROR(A1248),NA(),'Daily Series'!E1252)</f>
        <v>12360</v>
      </c>
      <c r="C1248" s="193">
        <f t="shared" si="79"/>
        <v>12119</v>
      </c>
      <c r="E1248" s="189" t="e">
        <f>IF('Weekly Series'!B1248=0,NA(),'Weekly Series'!B1248)</f>
        <v>#N/A</v>
      </c>
      <c r="F1248" s="193" t="e">
        <f>IF(ISERROR($E1248),NA(),'Weekly Series'!C1248)</f>
        <v>#N/A</v>
      </c>
      <c r="G1248" s="193" t="e">
        <f>IF(ISERROR($E1248),NA(),'Weekly Series'!D1248)</f>
        <v>#N/A</v>
      </c>
      <c r="H1248" s="193" t="e">
        <f>IF(ISERROR($E1248),NA(),'Weekly Series'!E1248)</f>
        <v>#N/A</v>
      </c>
      <c r="J1248" s="190">
        <f>IF(ISERROR(A1248),NA(),'Daily Series'!P1252)</f>
        <v>1213</v>
      </c>
      <c r="K1248" s="190">
        <f>IF(ISERROR(A1248),NA(),'Daily Series'!Q1252)</f>
        <v>376</v>
      </c>
      <c r="L1248" s="190">
        <f>IF(ISERROR(A1248),NA(),'Daily Series'!R1252)</f>
        <v>224</v>
      </c>
      <c r="M1248" s="193">
        <f t="shared" si="80"/>
        <v>862</v>
      </c>
      <c r="N1248" s="193">
        <f t="shared" si="82"/>
        <v>268.85714285714283</v>
      </c>
      <c r="O1248" s="193">
        <f t="shared" si="81"/>
        <v>135.71428571428572</v>
      </c>
    </row>
    <row r="1249" spans="1:15" x14ac:dyDescent="0.2">
      <c r="A1249" s="189">
        <f>IF('Daily Series'!B1253=0,NA(),'Daily Series'!B1253)</f>
        <v>45534</v>
      </c>
      <c r="B1249" s="190">
        <f>IF(ISERROR(A1249),NA(),'Daily Series'!E1253)</f>
        <v>12196</v>
      </c>
      <c r="C1249" s="193">
        <f t="shared" si="79"/>
        <v>12152.285714285714</v>
      </c>
      <c r="E1249" s="189" t="e">
        <f>IF('Weekly Series'!B1249=0,NA(),'Weekly Series'!B1249)</f>
        <v>#N/A</v>
      </c>
      <c r="F1249" s="193" t="e">
        <f>IF(ISERROR($E1249),NA(),'Weekly Series'!C1249)</f>
        <v>#N/A</v>
      </c>
      <c r="G1249" s="193" t="e">
        <f>IF(ISERROR($E1249),NA(),'Weekly Series'!D1249)</f>
        <v>#N/A</v>
      </c>
      <c r="H1249" s="193" t="e">
        <f>IF(ISERROR($E1249),NA(),'Weekly Series'!E1249)</f>
        <v>#N/A</v>
      </c>
      <c r="J1249" s="190">
        <f>IF(ISERROR(A1249),NA(),'Daily Series'!P1253)</f>
        <v>1181</v>
      </c>
      <c r="K1249" s="190">
        <f>IF(ISERROR(A1249),NA(),'Daily Series'!Q1253)</f>
        <v>428</v>
      </c>
      <c r="L1249" s="190">
        <f>IF(ISERROR(A1249),NA(),'Daily Series'!R1253)</f>
        <v>197</v>
      </c>
      <c r="M1249" s="193">
        <f t="shared" si="80"/>
        <v>852</v>
      </c>
      <c r="N1249" s="193">
        <f t="shared" si="82"/>
        <v>271.28571428571428</v>
      </c>
      <c r="O1249" s="193">
        <f t="shared" si="81"/>
        <v>134.28571428571428</v>
      </c>
    </row>
    <row r="1250" spans="1:15" x14ac:dyDescent="0.2">
      <c r="A1250" s="189">
        <f>IF('Daily Series'!B1254=0,NA(),'Daily Series'!B1254)</f>
        <v>45535</v>
      </c>
      <c r="B1250" s="190">
        <f>IF(ISERROR(A1250),NA(),'Daily Series'!E1254)</f>
        <v>12364</v>
      </c>
      <c r="C1250" s="193">
        <f t="shared" si="79"/>
        <v>12183.428571428571</v>
      </c>
      <c r="E1250" s="189" t="e">
        <f>IF('Weekly Series'!B1250=0,NA(),'Weekly Series'!B1250)</f>
        <v>#N/A</v>
      </c>
      <c r="F1250" s="193" t="e">
        <f>IF(ISERROR($E1250),NA(),'Weekly Series'!C1250)</f>
        <v>#N/A</v>
      </c>
      <c r="G1250" s="193" t="e">
        <f>IF(ISERROR($E1250),NA(),'Weekly Series'!D1250)</f>
        <v>#N/A</v>
      </c>
      <c r="H1250" s="193" t="e">
        <f>IF(ISERROR($E1250),NA(),'Weekly Series'!E1250)</f>
        <v>#N/A</v>
      </c>
      <c r="J1250" s="190">
        <f>IF(ISERROR(A1250),NA(),'Daily Series'!P1254)</f>
        <v>680</v>
      </c>
      <c r="K1250" s="190">
        <f>IF(ISERROR(A1250),NA(),'Daily Series'!Q1254)</f>
        <v>215</v>
      </c>
      <c r="L1250" s="190">
        <f>IF(ISERROR(A1250),NA(),'Daily Series'!R1254)</f>
        <v>66</v>
      </c>
      <c r="M1250" s="193">
        <f t="shared" si="80"/>
        <v>840.14285714285711</v>
      </c>
      <c r="N1250" s="193">
        <f t="shared" si="82"/>
        <v>269.14285714285717</v>
      </c>
      <c r="O1250" s="193">
        <f t="shared" si="81"/>
        <v>131.85714285714286</v>
      </c>
    </row>
    <row r="1251" spans="1:15" x14ac:dyDescent="0.2">
      <c r="A1251" s="189">
        <f>IF('Daily Series'!B1255=0,NA(),'Daily Series'!B1255)</f>
        <v>45536</v>
      </c>
      <c r="B1251" s="190">
        <f>IF(ISERROR(A1251),NA(),'Daily Series'!E1255)</f>
        <v>12475</v>
      </c>
      <c r="C1251" s="193">
        <f t="shared" si="79"/>
        <v>12263.428571428571</v>
      </c>
      <c r="E1251" s="189" t="e">
        <f>IF('Weekly Series'!B1251=0,NA(),'Weekly Series'!B1251)</f>
        <v>#N/A</v>
      </c>
      <c r="F1251" s="193" t="e">
        <f>IF(ISERROR($E1251),NA(),'Weekly Series'!C1251)</f>
        <v>#N/A</v>
      </c>
      <c r="G1251" s="193" t="e">
        <f>IF(ISERROR($E1251),NA(),'Weekly Series'!D1251)</f>
        <v>#N/A</v>
      </c>
      <c r="H1251" s="193" t="e">
        <f>IF(ISERROR($E1251),NA(),'Weekly Series'!E1251)</f>
        <v>#N/A</v>
      </c>
      <c r="J1251" s="190">
        <f>IF(ISERROR(A1251),NA(),'Daily Series'!P1255)</f>
        <v>398</v>
      </c>
      <c r="K1251" s="190">
        <f>IF(ISERROR(A1251),NA(),'Daily Series'!Q1255)</f>
        <v>145</v>
      </c>
      <c r="L1251" s="190">
        <f>IF(ISERROR(A1251),NA(),'Daily Series'!R1255)</f>
        <v>34</v>
      </c>
      <c r="M1251" s="193">
        <f t="shared" si="80"/>
        <v>833</v>
      </c>
      <c r="N1251" s="193">
        <f t="shared" si="82"/>
        <v>270.14285714285717</v>
      </c>
      <c r="O1251" s="193">
        <f t="shared" si="81"/>
        <v>131.71428571428572</v>
      </c>
    </row>
    <row r="1252" spans="1:15" x14ac:dyDescent="0.2">
      <c r="A1252" s="189">
        <f>IF('Daily Series'!B1256=0,NA(),'Daily Series'!B1256)</f>
        <v>45537</v>
      </c>
      <c r="B1252" s="190">
        <f>IF(ISERROR(A1252),NA(),'Daily Series'!E1256)</f>
        <v>12233</v>
      </c>
      <c r="C1252" s="193">
        <f t="shared" si="79"/>
        <v>12302.428571428571</v>
      </c>
      <c r="E1252" s="189" t="e">
        <f>IF('Weekly Series'!B1252=0,NA(),'Weekly Series'!B1252)</f>
        <v>#N/A</v>
      </c>
      <c r="F1252" s="193" t="e">
        <f>IF(ISERROR($E1252),NA(),'Weekly Series'!C1252)</f>
        <v>#N/A</v>
      </c>
      <c r="G1252" s="193" t="e">
        <f>IF(ISERROR($E1252),NA(),'Weekly Series'!D1252)</f>
        <v>#N/A</v>
      </c>
      <c r="H1252" s="193" t="e">
        <f>IF(ISERROR($E1252),NA(),'Weekly Series'!E1252)</f>
        <v>#N/A</v>
      </c>
      <c r="J1252" s="190">
        <f>IF(ISERROR(A1252),NA(),'Daily Series'!P1256)</f>
        <v>785</v>
      </c>
      <c r="K1252" s="190">
        <f>IF(ISERROR(A1252),NA(),'Daily Series'!Q1256)</f>
        <v>258</v>
      </c>
      <c r="L1252" s="190">
        <f>IF(ISERROR(A1252),NA(),'Daily Series'!R1256)</f>
        <v>148</v>
      </c>
      <c r="M1252" s="193">
        <f t="shared" si="80"/>
        <v>878.42857142857144</v>
      </c>
      <c r="N1252" s="193">
        <f t="shared" si="82"/>
        <v>288.42857142857144</v>
      </c>
      <c r="O1252" s="193">
        <f t="shared" si="81"/>
        <v>143.28571428571428</v>
      </c>
    </row>
    <row r="1253" spans="1:15" x14ac:dyDescent="0.2">
      <c r="A1253" s="189">
        <f>IF('Daily Series'!B1257=0,NA(),'Daily Series'!B1257)</f>
        <v>45538</v>
      </c>
      <c r="B1253" s="190">
        <f>IF(ISERROR(A1253),NA(),'Daily Series'!E1257)</f>
        <v>12500</v>
      </c>
      <c r="C1253" s="193">
        <f t="shared" si="79"/>
        <v>12372.142857142857</v>
      </c>
      <c r="E1253" s="189" t="e">
        <f>IF('Weekly Series'!B1253=0,NA(),'Weekly Series'!B1253)</f>
        <v>#N/A</v>
      </c>
      <c r="F1253" s="193" t="e">
        <f>IF(ISERROR($E1253),NA(),'Weekly Series'!C1253)</f>
        <v>#N/A</v>
      </c>
      <c r="G1253" s="193" t="e">
        <f>IF(ISERROR($E1253),NA(),'Weekly Series'!D1253)</f>
        <v>#N/A</v>
      </c>
      <c r="H1253" s="193" t="e">
        <f>IF(ISERROR($E1253),NA(),'Weekly Series'!E1253)</f>
        <v>#N/A</v>
      </c>
      <c r="J1253" s="190">
        <f>IF(ISERROR(A1253),NA(),'Daily Series'!P1257)</f>
        <v>1074</v>
      </c>
      <c r="K1253" s="190">
        <f>IF(ISERROR(A1253),NA(),'Daily Series'!Q1257)</f>
        <v>359</v>
      </c>
      <c r="L1253" s="190">
        <f>IF(ISERROR(A1253),NA(),'Daily Series'!R1257)</f>
        <v>185</v>
      </c>
      <c r="M1253" s="193">
        <f t="shared" si="80"/>
        <v>915</v>
      </c>
      <c r="N1253" s="193">
        <f t="shared" si="82"/>
        <v>298.85714285714283</v>
      </c>
      <c r="O1253" s="193">
        <f t="shared" si="81"/>
        <v>146.85714285714286</v>
      </c>
    </row>
    <row r="1254" spans="1:15" x14ac:dyDescent="0.2">
      <c r="A1254" s="189">
        <f>IF('Daily Series'!B1258=0,NA(),'Daily Series'!B1258)</f>
        <v>45539</v>
      </c>
      <c r="B1254" s="190">
        <f>IF(ISERROR(A1254),NA(),'Daily Series'!E1258)</f>
        <v>12406</v>
      </c>
      <c r="C1254" s="193">
        <f t="shared" si="79"/>
        <v>12362</v>
      </c>
      <c r="E1254" s="189" t="e">
        <f>IF('Weekly Series'!B1254=0,NA(),'Weekly Series'!B1254)</f>
        <v>#N/A</v>
      </c>
      <c r="F1254" s="193" t="e">
        <f>IF(ISERROR($E1254),NA(),'Weekly Series'!C1254)</f>
        <v>#N/A</v>
      </c>
      <c r="G1254" s="193" t="e">
        <f>IF(ISERROR($E1254),NA(),'Weekly Series'!D1254)</f>
        <v>#N/A</v>
      </c>
      <c r="H1254" s="193" t="e">
        <f>IF(ISERROR($E1254),NA(),'Weekly Series'!E1254)</f>
        <v>#N/A</v>
      </c>
      <c r="J1254" s="190">
        <f>IF(ISERROR(A1254),NA(),'Daily Series'!P1258)</f>
        <v>1158</v>
      </c>
      <c r="K1254" s="190">
        <f>IF(ISERROR(A1254),NA(),'Daily Series'!Q1258)</f>
        <v>409</v>
      </c>
      <c r="L1254" s="190">
        <f>IF(ISERROR(A1254),NA(),'Daily Series'!R1258)</f>
        <v>217</v>
      </c>
      <c r="M1254" s="193">
        <f t="shared" si="80"/>
        <v>927</v>
      </c>
      <c r="N1254" s="193">
        <f t="shared" si="82"/>
        <v>312.85714285714283</v>
      </c>
      <c r="O1254" s="193">
        <f t="shared" si="81"/>
        <v>153</v>
      </c>
    </row>
    <row r="1255" spans="1:15" x14ac:dyDescent="0.2">
      <c r="A1255" s="189">
        <f>IF('Daily Series'!B1259=0,NA(),'Daily Series'!B1259)</f>
        <v>45540</v>
      </c>
      <c r="B1255" s="190">
        <f>IF(ISERROR(A1255),NA(),'Daily Series'!E1259)</f>
        <v>12467</v>
      </c>
      <c r="C1255" s="193">
        <f t="shared" si="79"/>
        <v>12377.285714285714</v>
      </c>
      <c r="E1255" s="189" t="e">
        <f>IF('Weekly Series'!B1255=0,NA(),'Weekly Series'!B1255)</f>
        <v>#N/A</v>
      </c>
      <c r="F1255" s="193" t="e">
        <f>IF(ISERROR($E1255),NA(),'Weekly Series'!C1255)</f>
        <v>#N/A</v>
      </c>
      <c r="G1255" s="193" t="e">
        <f>IF(ISERROR($E1255),NA(),'Weekly Series'!D1255)</f>
        <v>#N/A</v>
      </c>
      <c r="H1255" s="193" t="e">
        <f>IF(ISERROR($E1255),NA(),'Weekly Series'!E1255)</f>
        <v>#N/A</v>
      </c>
      <c r="J1255" s="190">
        <f>IF(ISERROR(A1255),NA(),'Daily Series'!P1259)</f>
        <v>1044</v>
      </c>
      <c r="K1255" s="190">
        <f>IF(ISERROR(A1255),NA(),'Daily Series'!Q1259)</f>
        <v>387</v>
      </c>
      <c r="L1255" s="190">
        <f>IF(ISERROR(A1255),NA(),'Daily Series'!R1259)</f>
        <v>209</v>
      </c>
      <c r="M1255" s="193">
        <f t="shared" si="80"/>
        <v>902.85714285714289</v>
      </c>
      <c r="N1255" s="193">
        <f t="shared" si="82"/>
        <v>314.42857142857144</v>
      </c>
      <c r="O1255" s="193">
        <f t="shared" si="81"/>
        <v>150.85714285714286</v>
      </c>
    </row>
    <row r="1256" spans="1:15" x14ac:dyDescent="0.2">
      <c r="A1256" s="189">
        <f>IF('Daily Series'!B1260=0,NA(),'Daily Series'!B1260)</f>
        <v>45541</v>
      </c>
      <c r="B1256" s="190">
        <f>IF(ISERROR(A1256),NA(),'Daily Series'!E1260)</f>
        <v>12559</v>
      </c>
      <c r="C1256" s="193">
        <f t="shared" si="79"/>
        <v>12429.142857142857</v>
      </c>
      <c r="E1256" s="189" t="e">
        <f>IF('Weekly Series'!B1256=0,NA(),'Weekly Series'!B1256)</f>
        <v>#N/A</v>
      </c>
      <c r="F1256" s="193" t="e">
        <f>IF(ISERROR($E1256),NA(),'Weekly Series'!C1256)</f>
        <v>#N/A</v>
      </c>
      <c r="G1256" s="193" t="e">
        <f>IF(ISERROR($E1256),NA(),'Weekly Series'!D1256)</f>
        <v>#N/A</v>
      </c>
      <c r="H1256" s="193" t="e">
        <f>IF(ISERROR($E1256),NA(),'Weekly Series'!E1256)</f>
        <v>#N/A</v>
      </c>
      <c r="J1256" s="190">
        <f>IF(ISERROR(A1256),NA(),'Daily Series'!P1260)</f>
        <v>1152</v>
      </c>
      <c r="K1256" s="190">
        <f>IF(ISERROR(A1256),NA(),'Daily Series'!Q1260)</f>
        <v>373</v>
      </c>
      <c r="L1256" s="190">
        <f>IF(ISERROR(A1256),NA(),'Daily Series'!R1260)</f>
        <v>212</v>
      </c>
      <c r="M1256" s="193">
        <f t="shared" si="80"/>
        <v>898.71428571428567</v>
      </c>
      <c r="N1256" s="193">
        <f t="shared" si="82"/>
        <v>306.57142857142856</v>
      </c>
      <c r="O1256" s="193">
        <f t="shared" si="81"/>
        <v>153</v>
      </c>
    </row>
    <row r="1257" spans="1:15" x14ac:dyDescent="0.2">
      <c r="A1257" s="189">
        <f>IF('Daily Series'!B1261=0,NA(),'Daily Series'!B1261)</f>
        <v>45542</v>
      </c>
      <c r="B1257" s="190">
        <f>IF(ISERROR(A1257),NA(),'Daily Series'!E1261)</f>
        <v>12568</v>
      </c>
      <c r="C1257" s="193">
        <f t="shared" si="79"/>
        <v>12458.285714285714</v>
      </c>
      <c r="E1257" s="189" t="e">
        <f>IF('Weekly Series'!B1257=0,NA(),'Weekly Series'!B1257)</f>
        <v>#N/A</v>
      </c>
      <c r="F1257" s="193" t="e">
        <f>IF(ISERROR($E1257),NA(),'Weekly Series'!C1257)</f>
        <v>#N/A</v>
      </c>
      <c r="G1257" s="193" t="e">
        <f>IF(ISERROR($E1257),NA(),'Weekly Series'!D1257)</f>
        <v>#N/A</v>
      </c>
      <c r="H1257" s="193" t="e">
        <f>IF(ISERROR($E1257),NA(),'Weekly Series'!E1257)</f>
        <v>#N/A</v>
      </c>
      <c r="J1257" s="190">
        <f>IF(ISERROR(A1257),NA(),'Daily Series'!P1261)</f>
        <v>695</v>
      </c>
      <c r="K1257" s="190">
        <f>IF(ISERROR(A1257),NA(),'Daily Series'!Q1261)</f>
        <v>235</v>
      </c>
      <c r="L1257" s="190">
        <f>IF(ISERROR(A1257),NA(),'Daily Series'!R1261)</f>
        <v>59</v>
      </c>
      <c r="M1257" s="193">
        <f t="shared" si="80"/>
        <v>900.85714285714289</v>
      </c>
      <c r="N1257" s="193">
        <f t="shared" si="82"/>
        <v>309.42857142857144</v>
      </c>
      <c r="O1257" s="193">
        <f t="shared" si="81"/>
        <v>152</v>
      </c>
    </row>
    <row r="1258" spans="1:15" x14ac:dyDescent="0.2">
      <c r="A1258" s="189">
        <f>IF('Daily Series'!B1262=0,NA(),'Daily Series'!B1262)</f>
        <v>45543</v>
      </c>
      <c r="B1258" s="190">
        <f>IF(ISERROR(A1258),NA(),'Daily Series'!E1262)</f>
        <v>12364</v>
      </c>
      <c r="C1258" s="193">
        <f t="shared" si="79"/>
        <v>12442.428571428571</v>
      </c>
      <c r="E1258" s="189" t="e">
        <f>IF('Weekly Series'!B1258=0,NA(),'Weekly Series'!B1258)</f>
        <v>#N/A</v>
      </c>
      <c r="F1258" s="193" t="e">
        <f>IF(ISERROR($E1258),NA(),'Weekly Series'!C1258)</f>
        <v>#N/A</v>
      </c>
      <c r="G1258" s="193" t="e">
        <f>IF(ISERROR($E1258),NA(),'Weekly Series'!D1258)</f>
        <v>#N/A</v>
      </c>
      <c r="H1258" s="193" t="e">
        <f>IF(ISERROR($E1258),NA(),'Weekly Series'!E1258)</f>
        <v>#N/A</v>
      </c>
      <c r="J1258" s="190">
        <f>IF(ISERROR(A1258),NA(),'Daily Series'!P1262)</f>
        <v>353</v>
      </c>
      <c r="K1258" s="190">
        <f>IF(ISERROR(A1258),NA(),'Daily Series'!Q1262)</f>
        <v>123</v>
      </c>
      <c r="L1258" s="190">
        <f>IF(ISERROR(A1258),NA(),'Daily Series'!R1262)</f>
        <v>39</v>
      </c>
      <c r="M1258" s="193">
        <f t="shared" si="80"/>
        <v>894.42857142857144</v>
      </c>
      <c r="N1258" s="193">
        <f t="shared" si="82"/>
        <v>306.28571428571428</v>
      </c>
      <c r="O1258" s="193">
        <f t="shared" si="81"/>
        <v>152.71428571428572</v>
      </c>
    </row>
    <row r="1259" spans="1:15" x14ac:dyDescent="0.2">
      <c r="A1259" s="189">
        <f>IF('Daily Series'!B1263=0,NA(),'Daily Series'!B1263)</f>
        <v>45544</v>
      </c>
      <c r="B1259" s="190">
        <f>IF(ISERROR(A1259),NA(),'Daily Series'!E1263)</f>
        <v>12244</v>
      </c>
      <c r="C1259" s="193">
        <f t="shared" si="79"/>
        <v>12444</v>
      </c>
      <c r="E1259" s="189" t="e">
        <f>IF('Weekly Series'!B1259=0,NA(),'Weekly Series'!B1259)</f>
        <v>#N/A</v>
      </c>
      <c r="F1259" s="193" t="e">
        <f>IF(ISERROR($E1259),NA(),'Weekly Series'!C1259)</f>
        <v>#N/A</v>
      </c>
      <c r="G1259" s="193" t="e">
        <f>IF(ISERROR($E1259),NA(),'Weekly Series'!D1259)</f>
        <v>#N/A</v>
      </c>
      <c r="H1259" s="193" t="e">
        <f>IF(ISERROR($E1259),NA(),'Weekly Series'!E1259)</f>
        <v>#N/A</v>
      </c>
      <c r="J1259" s="190">
        <f>IF(ISERROR(A1259),NA(),'Daily Series'!P1263)</f>
        <v>810</v>
      </c>
      <c r="K1259" s="190">
        <f>IF(ISERROR(A1259),NA(),'Daily Series'!Q1263)</f>
        <v>246</v>
      </c>
      <c r="L1259" s="190">
        <f>IF(ISERROR(A1259),NA(),'Daily Series'!R1263)</f>
        <v>185</v>
      </c>
      <c r="M1259" s="193">
        <f t="shared" si="80"/>
        <v>898</v>
      </c>
      <c r="N1259" s="193">
        <f t="shared" si="82"/>
        <v>304.57142857142856</v>
      </c>
      <c r="O1259" s="193">
        <f t="shared" si="81"/>
        <v>158</v>
      </c>
    </row>
    <row r="1260" spans="1:15" x14ac:dyDescent="0.2">
      <c r="A1260" s="189">
        <f>IF('Daily Series'!B1264=0,NA(),'Daily Series'!B1264)</f>
        <v>45545</v>
      </c>
      <c r="B1260" s="190">
        <f>IF(ISERROR(A1260),NA(),'Daily Series'!E1264)</f>
        <v>12359</v>
      </c>
      <c r="C1260" s="193">
        <f t="shared" si="79"/>
        <v>12423.857142857143</v>
      </c>
      <c r="E1260" s="189" t="e">
        <f>IF('Weekly Series'!B1260=0,NA(),'Weekly Series'!B1260)</f>
        <v>#N/A</v>
      </c>
      <c r="F1260" s="193" t="e">
        <f>IF(ISERROR($E1260),NA(),'Weekly Series'!C1260)</f>
        <v>#N/A</v>
      </c>
      <c r="G1260" s="193" t="e">
        <f>IF(ISERROR($E1260),NA(),'Weekly Series'!D1260)</f>
        <v>#N/A</v>
      </c>
      <c r="H1260" s="193" t="e">
        <f>IF(ISERROR($E1260),NA(),'Weekly Series'!E1260)</f>
        <v>#N/A</v>
      </c>
      <c r="J1260" s="190">
        <f>IF(ISERROR(A1260),NA(),'Daily Series'!P1264)</f>
        <v>1099</v>
      </c>
      <c r="K1260" s="190">
        <f>IF(ISERROR(A1260),NA(),'Daily Series'!Q1264)</f>
        <v>373</v>
      </c>
      <c r="L1260" s="190">
        <f>IF(ISERROR(A1260),NA(),'Daily Series'!R1264)</f>
        <v>213</v>
      </c>
      <c r="M1260" s="193">
        <f t="shared" si="80"/>
        <v>901.57142857142856</v>
      </c>
      <c r="N1260" s="193">
        <f t="shared" si="82"/>
        <v>306.57142857142856</v>
      </c>
      <c r="O1260" s="193">
        <f t="shared" si="81"/>
        <v>162</v>
      </c>
    </row>
    <row r="1261" spans="1:15" x14ac:dyDescent="0.2">
      <c r="A1261" s="189">
        <f>IF('Daily Series'!B1265=0,NA(),'Daily Series'!B1265)</f>
        <v>45546</v>
      </c>
      <c r="B1261" s="190">
        <f>IF(ISERROR(A1261),NA(),'Daily Series'!E1265)</f>
        <v>12322</v>
      </c>
      <c r="C1261" s="193">
        <f t="shared" si="79"/>
        <v>12411.857142857143</v>
      </c>
      <c r="E1261" s="189" t="e">
        <f>IF('Weekly Series'!B1261=0,NA(),'Weekly Series'!B1261)</f>
        <v>#N/A</v>
      </c>
      <c r="F1261" s="193" t="e">
        <f>IF(ISERROR($E1261),NA(),'Weekly Series'!C1261)</f>
        <v>#N/A</v>
      </c>
      <c r="G1261" s="193" t="e">
        <f>IF(ISERROR($E1261),NA(),'Weekly Series'!D1261)</f>
        <v>#N/A</v>
      </c>
      <c r="H1261" s="193" t="e">
        <f>IF(ISERROR($E1261),NA(),'Weekly Series'!E1261)</f>
        <v>#N/A</v>
      </c>
      <c r="J1261" s="190">
        <f>IF(ISERROR(A1261),NA(),'Daily Series'!P1265)</f>
        <v>1120</v>
      </c>
      <c r="K1261" s="190">
        <f>IF(ISERROR(A1261),NA(),'Daily Series'!Q1265)</f>
        <v>363</v>
      </c>
      <c r="L1261" s="190">
        <f>IF(ISERROR(A1261),NA(),'Daily Series'!R1265)</f>
        <v>210</v>
      </c>
      <c r="M1261" s="193">
        <f t="shared" si="80"/>
        <v>896.14285714285711</v>
      </c>
      <c r="N1261" s="193">
        <f t="shared" si="82"/>
        <v>300</v>
      </c>
      <c r="O1261" s="193">
        <f t="shared" si="81"/>
        <v>161</v>
      </c>
    </row>
    <row r="1262" spans="1:15" x14ac:dyDescent="0.2">
      <c r="A1262" s="189">
        <f>IF('Daily Series'!B1266=0,NA(),'Daily Series'!B1266)</f>
        <v>45547</v>
      </c>
      <c r="B1262" s="190">
        <f>IF(ISERROR(A1262),NA(),'Daily Series'!E1266)</f>
        <v>12207</v>
      </c>
      <c r="C1262" s="193">
        <f t="shared" si="79"/>
        <v>12374.714285714286</v>
      </c>
      <c r="E1262" s="189" t="e">
        <f>IF('Weekly Series'!B1262=0,NA(),'Weekly Series'!B1262)</f>
        <v>#N/A</v>
      </c>
      <c r="F1262" s="193" t="e">
        <f>IF(ISERROR($E1262),NA(),'Weekly Series'!C1262)</f>
        <v>#N/A</v>
      </c>
      <c r="G1262" s="193" t="e">
        <f>IF(ISERROR($E1262),NA(),'Weekly Series'!D1262)</f>
        <v>#N/A</v>
      </c>
      <c r="H1262" s="193" t="e">
        <f>IF(ISERROR($E1262),NA(),'Weekly Series'!E1262)</f>
        <v>#N/A</v>
      </c>
      <c r="J1262" s="190">
        <f>IF(ISERROR(A1262),NA(),'Daily Series'!P1266)</f>
        <v>1116</v>
      </c>
      <c r="K1262" s="190">
        <f>IF(ISERROR(A1262),NA(),'Daily Series'!Q1266)</f>
        <v>357</v>
      </c>
      <c r="L1262" s="190">
        <f>IF(ISERROR(A1262),NA(),'Daily Series'!R1266)</f>
        <v>196</v>
      </c>
      <c r="M1262" s="193">
        <f t="shared" si="80"/>
        <v>906.42857142857144</v>
      </c>
      <c r="N1262" s="193">
        <f t="shared" si="82"/>
        <v>295.71428571428572</v>
      </c>
      <c r="O1262" s="193">
        <f t="shared" si="81"/>
        <v>159.14285714285714</v>
      </c>
    </row>
    <row r="1263" spans="1:15" x14ac:dyDescent="0.2">
      <c r="A1263" s="189">
        <f>IF('Daily Series'!B1267=0,NA(),'Daily Series'!B1267)</f>
        <v>45548</v>
      </c>
      <c r="B1263" s="190">
        <f>IF(ISERROR(A1263),NA(),'Daily Series'!E1267)</f>
        <v>12396</v>
      </c>
      <c r="C1263" s="193">
        <f t="shared" si="79"/>
        <v>12351.428571428571</v>
      </c>
      <c r="E1263" s="189" t="e">
        <f>IF('Weekly Series'!B1263=0,NA(),'Weekly Series'!B1263)</f>
        <v>#N/A</v>
      </c>
      <c r="F1263" s="193" t="e">
        <f>IF(ISERROR($E1263),NA(),'Weekly Series'!C1263)</f>
        <v>#N/A</v>
      </c>
      <c r="G1263" s="193" t="e">
        <f>IF(ISERROR($E1263),NA(),'Weekly Series'!D1263)</f>
        <v>#N/A</v>
      </c>
      <c r="H1263" s="193" t="e">
        <f>IF(ISERROR($E1263),NA(),'Weekly Series'!E1263)</f>
        <v>#N/A</v>
      </c>
      <c r="J1263" s="190">
        <f>IF(ISERROR(A1263),NA(),'Daily Series'!P1267)</f>
        <v>1136</v>
      </c>
      <c r="K1263" s="190">
        <f>IF(ISERROR(A1263),NA(),'Daily Series'!Q1267)</f>
        <v>384</v>
      </c>
      <c r="L1263" s="190">
        <f>IF(ISERROR(A1263),NA(),'Daily Series'!R1267)</f>
        <v>200</v>
      </c>
      <c r="M1263" s="193">
        <f t="shared" si="80"/>
        <v>904.14285714285711</v>
      </c>
      <c r="N1263" s="193">
        <f t="shared" si="82"/>
        <v>297.28571428571428</v>
      </c>
      <c r="O1263" s="193">
        <f t="shared" si="81"/>
        <v>157.42857142857142</v>
      </c>
    </row>
    <row r="1264" spans="1:15" x14ac:dyDescent="0.2">
      <c r="A1264" s="189">
        <f>IF('Daily Series'!B1268=0,NA(),'Daily Series'!B1268)</f>
        <v>45549</v>
      </c>
      <c r="B1264" s="190">
        <f>IF(ISERROR(A1264),NA(),'Daily Series'!E1268)</f>
        <v>12503</v>
      </c>
      <c r="C1264" s="193">
        <f t="shared" si="79"/>
        <v>12342.142857142857</v>
      </c>
      <c r="E1264" s="189" t="e">
        <f>IF('Weekly Series'!B1264=0,NA(),'Weekly Series'!B1264)</f>
        <v>#N/A</v>
      </c>
      <c r="F1264" s="193" t="e">
        <f>IF(ISERROR($E1264),NA(),'Weekly Series'!C1264)</f>
        <v>#N/A</v>
      </c>
      <c r="G1264" s="193" t="e">
        <f>IF(ISERROR($E1264),NA(),'Weekly Series'!D1264)</f>
        <v>#N/A</v>
      </c>
      <c r="H1264" s="193" t="e">
        <f>IF(ISERROR($E1264),NA(),'Weekly Series'!E1264)</f>
        <v>#N/A</v>
      </c>
      <c r="J1264" s="190">
        <f>IF(ISERROR(A1264),NA(),'Daily Series'!P1268)</f>
        <v>644</v>
      </c>
      <c r="K1264" s="190">
        <f>IF(ISERROR(A1264),NA(),'Daily Series'!Q1268)</f>
        <v>223</v>
      </c>
      <c r="L1264" s="190">
        <f>IF(ISERROR(A1264),NA(),'Daily Series'!R1268)</f>
        <v>67</v>
      </c>
      <c r="M1264" s="193">
        <f t="shared" si="80"/>
        <v>896.85714285714289</v>
      </c>
      <c r="N1264" s="193">
        <f t="shared" si="82"/>
        <v>295.57142857142856</v>
      </c>
      <c r="O1264" s="193">
        <f t="shared" si="81"/>
        <v>158.57142857142858</v>
      </c>
    </row>
    <row r="1265" spans="1:15" x14ac:dyDescent="0.2">
      <c r="A1265" s="189">
        <f>IF('Daily Series'!B1269=0,NA(),'Daily Series'!B1269)</f>
        <v>45550</v>
      </c>
      <c r="B1265" s="190">
        <f>IF(ISERROR(A1265),NA(),'Daily Series'!E1269)</f>
        <v>12266</v>
      </c>
      <c r="C1265" s="193">
        <f t="shared" si="79"/>
        <v>12328.142857142857</v>
      </c>
      <c r="E1265" s="189" t="e">
        <f>IF('Weekly Series'!B1265=0,NA(),'Weekly Series'!B1265)</f>
        <v>#N/A</v>
      </c>
      <c r="F1265" s="193" t="e">
        <f>IF(ISERROR($E1265),NA(),'Weekly Series'!C1265)</f>
        <v>#N/A</v>
      </c>
      <c r="G1265" s="193" t="e">
        <f>IF(ISERROR($E1265),NA(),'Weekly Series'!D1265)</f>
        <v>#N/A</v>
      </c>
      <c r="H1265" s="193" t="e">
        <f>IF(ISERROR($E1265),NA(),'Weekly Series'!E1265)</f>
        <v>#N/A</v>
      </c>
      <c r="J1265" s="190">
        <f>IF(ISERROR(A1265),NA(),'Daily Series'!P1269)</f>
        <v>437</v>
      </c>
      <c r="K1265" s="190">
        <f>IF(ISERROR(A1265),NA(),'Daily Series'!Q1269)</f>
        <v>108</v>
      </c>
      <c r="L1265" s="190">
        <f>IF(ISERROR(A1265),NA(),'Daily Series'!R1269)</f>
        <v>43</v>
      </c>
      <c r="M1265" s="193">
        <f t="shared" si="80"/>
        <v>908.85714285714289</v>
      </c>
      <c r="N1265" s="193">
        <f t="shared" si="82"/>
        <v>293.42857142857144</v>
      </c>
      <c r="O1265" s="193">
        <f t="shared" si="81"/>
        <v>159.14285714285714</v>
      </c>
    </row>
    <row r="1266" spans="1:15" x14ac:dyDescent="0.2">
      <c r="A1266" s="189">
        <f>IF('Daily Series'!B1270=0,NA(),'Daily Series'!B1270)</f>
        <v>45551</v>
      </c>
      <c r="B1266" s="190">
        <f>IF(ISERROR(A1266),NA(),'Daily Series'!E1270)</f>
        <v>12677</v>
      </c>
      <c r="C1266" s="193">
        <f t="shared" si="79"/>
        <v>12390</v>
      </c>
      <c r="E1266" s="189" t="e">
        <f>IF('Weekly Series'!B1266=0,NA(),'Weekly Series'!B1266)</f>
        <v>#N/A</v>
      </c>
      <c r="F1266" s="193" t="e">
        <f>IF(ISERROR($E1266),NA(),'Weekly Series'!C1266)</f>
        <v>#N/A</v>
      </c>
      <c r="G1266" s="193" t="e">
        <f>IF(ISERROR($E1266),NA(),'Weekly Series'!D1266)</f>
        <v>#N/A</v>
      </c>
      <c r="H1266" s="193" t="e">
        <f>IF(ISERROR($E1266),NA(),'Weekly Series'!E1266)</f>
        <v>#N/A</v>
      </c>
      <c r="J1266" s="190">
        <f>IF(ISERROR(A1266),NA(),'Daily Series'!P1270)</f>
        <v>767</v>
      </c>
      <c r="K1266" s="190">
        <f>IF(ISERROR(A1266),NA(),'Daily Series'!Q1270)</f>
        <v>238</v>
      </c>
      <c r="L1266" s="190">
        <f>IF(ISERROR(A1266),NA(),'Daily Series'!R1270)</f>
        <v>148</v>
      </c>
      <c r="M1266" s="193">
        <f t="shared" si="80"/>
        <v>902.71428571428567</v>
      </c>
      <c r="N1266" s="193">
        <f t="shared" si="82"/>
        <v>292.28571428571428</v>
      </c>
      <c r="O1266" s="193">
        <f t="shared" si="81"/>
        <v>153.85714285714286</v>
      </c>
    </row>
    <row r="1267" spans="1:15" x14ac:dyDescent="0.2">
      <c r="A1267" s="189">
        <f>IF('Daily Series'!B1271=0,NA(),'Daily Series'!B1271)</f>
        <v>45552</v>
      </c>
      <c r="B1267" s="190">
        <f>IF(ISERROR(A1267),NA(),'Daily Series'!E1271)</f>
        <v>12604</v>
      </c>
      <c r="C1267" s="193">
        <f t="shared" ref="C1267:C1330" si="83">AVERAGE(B1261:B1267)</f>
        <v>12425</v>
      </c>
      <c r="E1267" s="189" t="e">
        <f>IF('Weekly Series'!B1267=0,NA(),'Weekly Series'!B1267)</f>
        <v>#N/A</v>
      </c>
      <c r="F1267" s="193" t="e">
        <f>IF(ISERROR($E1267),NA(),'Weekly Series'!C1267)</f>
        <v>#N/A</v>
      </c>
      <c r="G1267" s="193" t="e">
        <f>IF(ISERROR($E1267),NA(),'Weekly Series'!D1267)</f>
        <v>#N/A</v>
      </c>
      <c r="H1267" s="193" t="e">
        <f>IF(ISERROR($E1267),NA(),'Weekly Series'!E1267)</f>
        <v>#N/A</v>
      </c>
      <c r="J1267" s="190">
        <f>IF(ISERROR(A1267),NA(),'Daily Series'!P1271)</f>
        <v>1077</v>
      </c>
      <c r="K1267" s="190">
        <f>IF(ISERROR(A1267),NA(),'Daily Series'!Q1271)</f>
        <v>341</v>
      </c>
      <c r="L1267" s="190">
        <f>IF(ISERROR(A1267),NA(),'Daily Series'!R1271)</f>
        <v>201</v>
      </c>
      <c r="M1267" s="193">
        <f t="shared" si="80"/>
        <v>899.57142857142856</v>
      </c>
      <c r="N1267" s="193">
        <f t="shared" si="82"/>
        <v>287.71428571428572</v>
      </c>
      <c r="O1267" s="193">
        <f t="shared" si="81"/>
        <v>152.14285714285714</v>
      </c>
    </row>
    <row r="1268" spans="1:15" x14ac:dyDescent="0.2">
      <c r="A1268" s="189">
        <f>IF('Daily Series'!B1272=0,NA(),'Daily Series'!B1272)</f>
        <v>45553</v>
      </c>
      <c r="B1268" s="190">
        <f>IF(ISERROR(A1268),NA(),'Daily Series'!E1272)</f>
        <v>12721</v>
      </c>
      <c r="C1268" s="193">
        <f t="shared" si="83"/>
        <v>12482</v>
      </c>
      <c r="E1268" s="189" t="e">
        <f>IF('Weekly Series'!B1268=0,NA(),'Weekly Series'!B1268)</f>
        <v>#N/A</v>
      </c>
      <c r="F1268" s="193" t="e">
        <f>IF(ISERROR($E1268),NA(),'Weekly Series'!C1268)</f>
        <v>#N/A</v>
      </c>
      <c r="G1268" s="193" t="e">
        <f>IF(ISERROR($E1268),NA(),'Weekly Series'!D1268)</f>
        <v>#N/A</v>
      </c>
      <c r="H1268" s="193" t="e">
        <f>IF(ISERROR($E1268),NA(),'Weekly Series'!E1268)</f>
        <v>#N/A</v>
      </c>
      <c r="J1268" s="190">
        <f>IF(ISERROR(A1268),NA(),'Daily Series'!P1272)</f>
        <v>1099</v>
      </c>
      <c r="K1268" s="190">
        <f>IF(ISERROR(A1268),NA(),'Daily Series'!Q1272)</f>
        <v>369</v>
      </c>
      <c r="L1268" s="190">
        <f>IF(ISERROR(A1268),NA(),'Daily Series'!R1272)</f>
        <v>215</v>
      </c>
      <c r="M1268" s="193">
        <f t="shared" si="80"/>
        <v>896.57142857142856</v>
      </c>
      <c r="N1268" s="193">
        <f t="shared" si="82"/>
        <v>288.57142857142856</v>
      </c>
      <c r="O1268" s="193">
        <f t="shared" si="81"/>
        <v>152.85714285714286</v>
      </c>
    </row>
    <row r="1269" spans="1:15" x14ac:dyDescent="0.2">
      <c r="A1269" s="189">
        <f>IF('Daily Series'!B1273=0,NA(),'Daily Series'!B1273)</f>
        <v>45554</v>
      </c>
      <c r="B1269" s="190">
        <f>IF(ISERROR(A1269),NA(),'Daily Series'!E1273)</f>
        <v>12408</v>
      </c>
      <c r="C1269" s="193">
        <f t="shared" si="83"/>
        <v>12510.714285714286</v>
      </c>
      <c r="E1269" s="189" t="e">
        <f>IF('Weekly Series'!B1269=0,NA(),'Weekly Series'!B1269)</f>
        <v>#N/A</v>
      </c>
      <c r="F1269" s="193" t="e">
        <f>IF(ISERROR($E1269),NA(),'Weekly Series'!C1269)</f>
        <v>#N/A</v>
      </c>
      <c r="G1269" s="193" t="e">
        <f>IF(ISERROR($E1269),NA(),'Weekly Series'!D1269)</f>
        <v>#N/A</v>
      </c>
      <c r="H1269" s="193" t="e">
        <f>IF(ISERROR($E1269),NA(),'Weekly Series'!E1269)</f>
        <v>#N/A</v>
      </c>
      <c r="J1269" s="190">
        <f>IF(ISERROR(A1269),NA(),'Daily Series'!P1273)</f>
        <v>1070</v>
      </c>
      <c r="K1269" s="190">
        <f>IF(ISERROR(A1269),NA(),'Daily Series'!Q1273)</f>
        <v>369</v>
      </c>
      <c r="L1269" s="190">
        <f>IF(ISERROR(A1269),NA(),'Daily Series'!R1273)</f>
        <v>240</v>
      </c>
      <c r="M1269" s="193">
        <f t="shared" si="80"/>
        <v>890</v>
      </c>
      <c r="N1269" s="193">
        <f t="shared" si="82"/>
        <v>290.28571428571428</v>
      </c>
      <c r="O1269" s="193">
        <f t="shared" si="81"/>
        <v>159.14285714285714</v>
      </c>
    </row>
    <row r="1270" spans="1:15" x14ac:dyDescent="0.2">
      <c r="A1270" s="189">
        <f>IF('Daily Series'!B1274=0,NA(),'Daily Series'!B1274)</f>
        <v>45555</v>
      </c>
      <c r="B1270" s="190">
        <f>IF(ISERROR(A1270),NA(),'Daily Series'!E1274)</f>
        <v>12456</v>
      </c>
      <c r="C1270" s="193">
        <f t="shared" si="83"/>
        <v>12519.285714285714</v>
      </c>
      <c r="E1270" s="189" t="e">
        <f>IF('Weekly Series'!B1270=0,NA(),'Weekly Series'!B1270)</f>
        <v>#N/A</v>
      </c>
      <c r="F1270" s="193" t="e">
        <f>IF(ISERROR($E1270),NA(),'Weekly Series'!C1270)</f>
        <v>#N/A</v>
      </c>
      <c r="G1270" s="193" t="e">
        <f>IF(ISERROR($E1270),NA(),'Weekly Series'!D1270)</f>
        <v>#N/A</v>
      </c>
      <c r="H1270" s="193" t="e">
        <f>IF(ISERROR($E1270),NA(),'Weekly Series'!E1270)</f>
        <v>#N/A</v>
      </c>
      <c r="J1270" s="190">
        <f>IF(ISERROR(A1270),NA(),'Daily Series'!P1274)</f>
        <v>1174</v>
      </c>
      <c r="K1270" s="190">
        <f>IF(ISERROR(A1270),NA(),'Daily Series'!Q1274)</f>
        <v>357</v>
      </c>
      <c r="L1270" s="190">
        <f>IF(ISERROR(A1270),NA(),'Daily Series'!R1274)</f>
        <v>235</v>
      </c>
      <c r="M1270" s="193">
        <f t="shared" si="80"/>
        <v>895.42857142857144</v>
      </c>
      <c r="N1270" s="193">
        <f t="shared" si="82"/>
        <v>286.42857142857144</v>
      </c>
      <c r="O1270" s="193">
        <f t="shared" si="81"/>
        <v>164.14285714285714</v>
      </c>
    </row>
    <row r="1271" spans="1:15" x14ac:dyDescent="0.2">
      <c r="A1271" s="189">
        <f>IF('Daily Series'!B1275=0,NA(),'Daily Series'!B1275)</f>
        <v>45556</v>
      </c>
      <c r="B1271" s="190">
        <f>IF(ISERROR(A1271),NA(),'Daily Series'!E1275)</f>
        <v>12612</v>
      </c>
      <c r="C1271" s="193">
        <f t="shared" si="83"/>
        <v>12534.857142857143</v>
      </c>
      <c r="E1271" s="189" t="e">
        <f>IF('Weekly Series'!B1271=0,NA(),'Weekly Series'!B1271)</f>
        <v>#N/A</v>
      </c>
      <c r="F1271" s="193" t="e">
        <f>IF(ISERROR($E1271),NA(),'Weekly Series'!C1271)</f>
        <v>#N/A</v>
      </c>
      <c r="G1271" s="193" t="e">
        <f>IF(ISERROR($E1271),NA(),'Weekly Series'!D1271)</f>
        <v>#N/A</v>
      </c>
      <c r="H1271" s="193" t="e">
        <f>IF(ISERROR($E1271),NA(),'Weekly Series'!E1271)</f>
        <v>#N/A</v>
      </c>
      <c r="J1271" s="190">
        <f>IF(ISERROR(A1271),NA(),'Daily Series'!P1275)</f>
        <v>608</v>
      </c>
      <c r="K1271" s="190">
        <f>IF(ISERROR(A1271),NA(),'Daily Series'!Q1275)</f>
        <v>246</v>
      </c>
      <c r="L1271" s="190">
        <f>IF(ISERROR(A1271),NA(),'Daily Series'!R1275)</f>
        <v>92</v>
      </c>
      <c r="M1271" s="193">
        <f t="shared" si="80"/>
        <v>890.28571428571433</v>
      </c>
      <c r="N1271" s="193">
        <f t="shared" si="82"/>
        <v>289.71428571428572</v>
      </c>
      <c r="O1271" s="193">
        <f t="shared" si="81"/>
        <v>167.71428571428572</v>
      </c>
    </row>
    <row r="1272" spans="1:15" x14ac:dyDescent="0.2">
      <c r="A1272" s="189">
        <f>IF('Daily Series'!B1276=0,NA(),'Daily Series'!B1276)</f>
        <v>45557</v>
      </c>
      <c r="B1272" s="190">
        <f>IF(ISERROR(A1272),NA(),'Daily Series'!E1276)</f>
        <v>12506</v>
      </c>
      <c r="C1272" s="193">
        <f t="shared" si="83"/>
        <v>12569.142857142857</v>
      </c>
      <c r="E1272" s="189" t="e">
        <f>IF('Weekly Series'!B1272=0,NA(),'Weekly Series'!B1272)</f>
        <v>#N/A</v>
      </c>
      <c r="F1272" s="193" t="e">
        <f>IF(ISERROR($E1272),NA(),'Weekly Series'!C1272)</f>
        <v>#N/A</v>
      </c>
      <c r="G1272" s="193" t="e">
        <f>IF(ISERROR($E1272),NA(),'Weekly Series'!D1272)</f>
        <v>#N/A</v>
      </c>
      <c r="H1272" s="193" t="e">
        <f>IF(ISERROR($E1272),NA(),'Weekly Series'!E1272)</f>
        <v>#N/A</v>
      </c>
      <c r="J1272" s="190">
        <f>IF(ISERROR(A1272),NA(),'Daily Series'!P1276)</f>
        <v>343</v>
      </c>
      <c r="K1272" s="190">
        <f>IF(ISERROR(A1272),NA(),'Daily Series'!Q1276)</f>
        <v>129</v>
      </c>
      <c r="L1272" s="190">
        <f>IF(ISERROR(A1272),NA(),'Daily Series'!R1276)</f>
        <v>45</v>
      </c>
      <c r="M1272" s="193">
        <f t="shared" si="80"/>
        <v>876.85714285714289</v>
      </c>
      <c r="N1272" s="193">
        <f t="shared" si="82"/>
        <v>292.71428571428572</v>
      </c>
      <c r="O1272" s="193">
        <f t="shared" si="81"/>
        <v>168</v>
      </c>
    </row>
    <row r="1273" spans="1:15" x14ac:dyDescent="0.2">
      <c r="A1273" s="189">
        <f>IF('Daily Series'!B1277=0,NA(),'Daily Series'!B1277)</f>
        <v>45558</v>
      </c>
      <c r="B1273" s="190">
        <f>IF(ISERROR(A1273),NA(),'Daily Series'!E1277)</f>
        <v>12621</v>
      </c>
      <c r="C1273" s="193">
        <f t="shared" si="83"/>
        <v>12561.142857142857</v>
      </c>
      <c r="E1273" s="189" t="e">
        <f>IF('Weekly Series'!B1273=0,NA(),'Weekly Series'!B1273)</f>
        <v>#N/A</v>
      </c>
      <c r="F1273" s="193" t="e">
        <f>IF(ISERROR($E1273),NA(),'Weekly Series'!C1273)</f>
        <v>#N/A</v>
      </c>
      <c r="G1273" s="193" t="e">
        <f>IF(ISERROR($E1273),NA(),'Weekly Series'!D1273)</f>
        <v>#N/A</v>
      </c>
      <c r="H1273" s="193" t="e">
        <f>IF(ISERROR($E1273),NA(),'Weekly Series'!E1273)</f>
        <v>#N/A</v>
      </c>
      <c r="J1273" s="190">
        <f>IF(ISERROR(A1273),NA(),'Daily Series'!P1277)</f>
        <v>742</v>
      </c>
      <c r="K1273" s="190">
        <f>IF(ISERROR(A1273),NA(),'Daily Series'!Q1277)</f>
        <v>247</v>
      </c>
      <c r="L1273" s="190">
        <f>IF(ISERROR(A1273),NA(),'Daily Series'!R1277)</f>
        <v>170</v>
      </c>
      <c r="M1273" s="193">
        <f t="shared" si="80"/>
        <v>873.28571428571433</v>
      </c>
      <c r="N1273" s="193">
        <f t="shared" si="82"/>
        <v>294</v>
      </c>
      <c r="O1273" s="193">
        <f t="shared" si="81"/>
        <v>171.14285714285714</v>
      </c>
    </row>
    <row r="1274" spans="1:15" x14ac:dyDescent="0.2">
      <c r="A1274" s="189">
        <f>IF('Daily Series'!B1278=0,NA(),'Daily Series'!B1278)</f>
        <v>45559</v>
      </c>
      <c r="B1274" s="190">
        <f>IF(ISERROR(A1274),NA(),'Daily Series'!E1278)</f>
        <v>12758</v>
      </c>
      <c r="C1274" s="193">
        <f t="shared" si="83"/>
        <v>12583.142857142857</v>
      </c>
      <c r="E1274" s="189" t="e">
        <f>IF('Weekly Series'!B1274=0,NA(),'Weekly Series'!B1274)</f>
        <v>#N/A</v>
      </c>
      <c r="F1274" s="193" t="e">
        <f>IF(ISERROR($E1274),NA(),'Weekly Series'!C1274)</f>
        <v>#N/A</v>
      </c>
      <c r="G1274" s="193" t="e">
        <f>IF(ISERROR($E1274),NA(),'Weekly Series'!D1274)</f>
        <v>#N/A</v>
      </c>
      <c r="H1274" s="193" t="e">
        <f>IF(ISERROR($E1274),NA(),'Weekly Series'!E1274)</f>
        <v>#N/A</v>
      </c>
      <c r="J1274" s="190">
        <f>IF(ISERROR(A1274),NA(),'Daily Series'!P1278)</f>
        <v>1066</v>
      </c>
      <c r="K1274" s="190">
        <f>IF(ISERROR(A1274),NA(),'Daily Series'!Q1278)</f>
        <v>372</v>
      </c>
      <c r="L1274" s="190">
        <f>IF(ISERROR(A1274),NA(),'Daily Series'!R1278)</f>
        <v>215</v>
      </c>
      <c r="M1274" s="193">
        <f t="shared" si="80"/>
        <v>871.71428571428567</v>
      </c>
      <c r="N1274" s="193">
        <f t="shared" si="82"/>
        <v>298.42857142857144</v>
      </c>
      <c r="O1274" s="193">
        <f t="shared" si="81"/>
        <v>173.14285714285714</v>
      </c>
    </row>
    <row r="1275" spans="1:15" x14ac:dyDescent="0.2">
      <c r="A1275" s="189">
        <f>IF('Daily Series'!B1279=0,NA(),'Daily Series'!B1279)</f>
        <v>45560</v>
      </c>
      <c r="B1275" s="190">
        <f>IF(ISERROR(A1275),NA(),'Daily Series'!E1279)</f>
        <v>12776</v>
      </c>
      <c r="C1275" s="193">
        <f t="shared" si="83"/>
        <v>12591</v>
      </c>
      <c r="E1275" s="189" t="e">
        <f>IF('Weekly Series'!B1275=0,NA(),'Weekly Series'!B1275)</f>
        <v>#N/A</v>
      </c>
      <c r="F1275" s="193" t="e">
        <f>IF(ISERROR($E1275),NA(),'Weekly Series'!C1275)</f>
        <v>#N/A</v>
      </c>
      <c r="G1275" s="193" t="e">
        <f>IF(ISERROR($E1275),NA(),'Weekly Series'!D1275)</f>
        <v>#N/A</v>
      </c>
      <c r="H1275" s="193" t="e">
        <f>IF(ISERROR($E1275),NA(),'Weekly Series'!E1275)</f>
        <v>#N/A</v>
      </c>
      <c r="J1275" s="190">
        <f>IF(ISERROR(A1275),NA(),'Daily Series'!P1279)</f>
        <v>1112</v>
      </c>
      <c r="K1275" s="190">
        <f>IF(ISERROR(A1275),NA(),'Daily Series'!Q1279)</f>
        <v>360</v>
      </c>
      <c r="L1275" s="190">
        <f>IF(ISERROR(A1275),NA(),'Daily Series'!R1279)</f>
        <v>208</v>
      </c>
      <c r="M1275" s="193">
        <f t="shared" si="80"/>
        <v>873.57142857142856</v>
      </c>
      <c r="N1275" s="193">
        <f t="shared" si="82"/>
        <v>297.14285714285717</v>
      </c>
      <c r="O1275" s="193">
        <f t="shared" si="81"/>
        <v>172.14285714285714</v>
      </c>
    </row>
    <row r="1276" spans="1:15" x14ac:dyDescent="0.2">
      <c r="A1276" s="189">
        <f>IF('Daily Series'!B1280=0,NA(),'Daily Series'!B1280)</f>
        <v>45561</v>
      </c>
      <c r="B1276" s="190">
        <f>IF(ISERROR(A1276),NA(),'Daily Series'!E1280)</f>
        <v>12545</v>
      </c>
      <c r="C1276" s="193">
        <f t="shared" si="83"/>
        <v>12610.571428571429</v>
      </c>
      <c r="E1276" s="189" t="e">
        <f>IF('Weekly Series'!B1276=0,NA(),'Weekly Series'!B1276)</f>
        <v>#N/A</v>
      </c>
      <c r="F1276" s="193" t="e">
        <f>IF(ISERROR($E1276),NA(),'Weekly Series'!C1276)</f>
        <v>#N/A</v>
      </c>
      <c r="G1276" s="193" t="e">
        <f>IF(ISERROR($E1276),NA(),'Weekly Series'!D1276)</f>
        <v>#N/A</v>
      </c>
      <c r="H1276" s="193" t="e">
        <f>IF(ISERROR($E1276),NA(),'Weekly Series'!E1276)</f>
        <v>#N/A</v>
      </c>
      <c r="J1276" s="190">
        <f>IF(ISERROR(A1276),NA(),'Daily Series'!P1280)</f>
        <v>1109</v>
      </c>
      <c r="K1276" s="190">
        <f>IF(ISERROR(A1276),NA(),'Daily Series'!Q1280)</f>
        <v>346</v>
      </c>
      <c r="L1276" s="190">
        <f>IF(ISERROR(A1276),NA(),'Daily Series'!R1280)</f>
        <v>243</v>
      </c>
      <c r="M1276" s="193">
        <f t="shared" si="80"/>
        <v>879.14285714285711</v>
      </c>
      <c r="N1276" s="193">
        <f t="shared" si="82"/>
        <v>293.85714285714283</v>
      </c>
      <c r="O1276" s="193">
        <f t="shared" si="81"/>
        <v>172.57142857142858</v>
      </c>
    </row>
    <row r="1277" spans="1:15" x14ac:dyDescent="0.2">
      <c r="A1277" s="189">
        <f>IF('Daily Series'!B1281=0,NA(),'Daily Series'!B1281)</f>
        <v>45562</v>
      </c>
      <c r="B1277" s="190">
        <f>IF(ISERROR(A1277),NA(),'Daily Series'!E1281)</f>
        <v>12446</v>
      </c>
      <c r="C1277" s="193">
        <f t="shared" si="83"/>
        <v>12609.142857142857</v>
      </c>
      <c r="E1277" s="189" t="e">
        <f>IF('Weekly Series'!B1277=0,NA(),'Weekly Series'!B1277)</f>
        <v>#N/A</v>
      </c>
      <c r="F1277" s="193" t="e">
        <f>IF(ISERROR($E1277),NA(),'Weekly Series'!C1277)</f>
        <v>#N/A</v>
      </c>
      <c r="G1277" s="193" t="e">
        <f>IF(ISERROR($E1277),NA(),'Weekly Series'!D1277)</f>
        <v>#N/A</v>
      </c>
      <c r="H1277" s="193" t="e">
        <f>IF(ISERROR($E1277),NA(),'Weekly Series'!E1277)</f>
        <v>#N/A</v>
      </c>
      <c r="J1277" s="190">
        <f>IF(ISERROR(A1277),NA(),'Daily Series'!P1281)</f>
        <v>1173</v>
      </c>
      <c r="K1277" s="190">
        <f>IF(ISERROR(A1277),NA(),'Daily Series'!Q1281)</f>
        <v>382</v>
      </c>
      <c r="L1277" s="190">
        <f>IF(ISERROR(A1277),NA(),'Daily Series'!R1281)</f>
        <v>197</v>
      </c>
      <c r="M1277" s="193">
        <f t="shared" si="80"/>
        <v>879</v>
      </c>
      <c r="N1277" s="193">
        <f t="shared" si="82"/>
        <v>297.42857142857144</v>
      </c>
      <c r="O1277" s="193">
        <f t="shared" si="81"/>
        <v>167.14285714285714</v>
      </c>
    </row>
    <row r="1278" spans="1:15" x14ac:dyDescent="0.2">
      <c r="A1278" s="189">
        <f>IF('Daily Series'!B1282=0,NA(),'Daily Series'!B1282)</f>
        <v>45563</v>
      </c>
      <c r="B1278" s="190">
        <f>IF(ISERROR(A1278),NA(),'Daily Series'!E1282)</f>
        <v>14324</v>
      </c>
      <c r="C1278" s="193">
        <f t="shared" si="83"/>
        <v>12853.714285714286</v>
      </c>
      <c r="E1278" s="189" t="e">
        <f>IF('Weekly Series'!B1278=0,NA(),'Weekly Series'!B1278)</f>
        <v>#N/A</v>
      </c>
      <c r="F1278" s="193" t="e">
        <f>IF(ISERROR($E1278),NA(),'Weekly Series'!C1278)</f>
        <v>#N/A</v>
      </c>
      <c r="G1278" s="193" t="e">
        <f>IF(ISERROR($E1278),NA(),'Weekly Series'!D1278)</f>
        <v>#N/A</v>
      </c>
      <c r="H1278" s="193" t="e">
        <f>IF(ISERROR($E1278),NA(),'Weekly Series'!E1278)</f>
        <v>#N/A</v>
      </c>
      <c r="J1278" s="190">
        <f>IF(ISERROR(A1278),NA(),'Daily Series'!P1282)</f>
        <v>633</v>
      </c>
      <c r="K1278" s="190">
        <f>IF(ISERROR(A1278),NA(),'Daily Series'!Q1282)</f>
        <v>224</v>
      </c>
      <c r="L1278" s="190">
        <f>IF(ISERROR(A1278),NA(),'Daily Series'!R1282)</f>
        <v>83</v>
      </c>
      <c r="M1278" s="193">
        <f t="shared" si="80"/>
        <v>882.57142857142856</v>
      </c>
      <c r="N1278" s="193">
        <f t="shared" si="82"/>
        <v>294.28571428571428</v>
      </c>
      <c r="O1278" s="193">
        <f t="shared" si="81"/>
        <v>165.85714285714286</v>
      </c>
    </row>
    <row r="1279" spans="1:15" x14ac:dyDescent="0.2">
      <c r="A1279" s="189">
        <f>IF('Daily Series'!B1283=0,NA(),'Daily Series'!B1283)</f>
        <v>45564</v>
      </c>
      <c r="B1279" s="190">
        <f>IF(ISERROR(A1279),NA(),'Daily Series'!E1283)</f>
        <v>12390</v>
      </c>
      <c r="C1279" s="193">
        <f t="shared" si="83"/>
        <v>12837.142857142857</v>
      </c>
      <c r="E1279" s="189" t="e">
        <f>IF('Weekly Series'!B1279=0,NA(),'Weekly Series'!B1279)</f>
        <v>#N/A</v>
      </c>
      <c r="F1279" s="193" t="e">
        <f>IF(ISERROR($E1279),NA(),'Weekly Series'!C1279)</f>
        <v>#N/A</v>
      </c>
      <c r="G1279" s="193" t="e">
        <f>IF(ISERROR($E1279),NA(),'Weekly Series'!D1279)</f>
        <v>#N/A</v>
      </c>
      <c r="H1279" s="193" t="e">
        <f>IF(ISERROR($E1279),NA(),'Weekly Series'!E1279)</f>
        <v>#N/A</v>
      </c>
      <c r="J1279" s="190">
        <f>IF(ISERROR(A1279),NA(),'Daily Series'!P1283)</f>
        <v>347</v>
      </c>
      <c r="K1279" s="190">
        <f>IF(ISERROR(A1279),NA(),'Daily Series'!Q1283)</f>
        <v>121</v>
      </c>
      <c r="L1279" s="190">
        <f>IF(ISERROR(A1279),NA(),'Daily Series'!R1283)</f>
        <v>32</v>
      </c>
      <c r="M1279" s="193">
        <f t="shared" si="80"/>
        <v>883.14285714285711</v>
      </c>
      <c r="N1279" s="193">
        <f t="shared" si="82"/>
        <v>293.14285714285717</v>
      </c>
      <c r="O1279" s="193">
        <f t="shared" si="81"/>
        <v>164</v>
      </c>
    </row>
    <row r="1280" spans="1:15" x14ac:dyDescent="0.2">
      <c r="A1280" s="189">
        <f>IF('Daily Series'!B1284=0,NA(),'Daily Series'!B1284)</f>
        <v>45565</v>
      </c>
      <c r="B1280" s="190">
        <f>IF(ISERROR(A1280),NA(),'Daily Series'!E1284)</f>
        <v>11783</v>
      </c>
      <c r="C1280" s="193">
        <f t="shared" si="83"/>
        <v>12717.428571428571</v>
      </c>
      <c r="E1280" s="189" t="e">
        <f>IF('Weekly Series'!B1280=0,NA(),'Weekly Series'!B1280)</f>
        <v>#N/A</v>
      </c>
      <c r="F1280" s="193" t="e">
        <f>IF(ISERROR($E1280),NA(),'Weekly Series'!C1280)</f>
        <v>#N/A</v>
      </c>
      <c r="G1280" s="193" t="e">
        <f>IF(ISERROR($E1280),NA(),'Weekly Series'!D1280)</f>
        <v>#N/A</v>
      </c>
      <c r="H1280" s="193" t="e">
        <f>IF(ISERROR($E1280),NA(),'Weekly Series'!E1280)</f>
        <v>#N/A</v>
      </c>
      <c r="J1280" s="190">
        <f>IF(ISERROR(A1280),NA(),'Daily Series'!P1284)</f>
        <v>752</v>
      </c>
      <c r="K1280" s="190">
        <f>IF(ISERROR(A1280),NA(),'Daily Series'!Q1284)</f>
        <v>254</v>
      </c>
      <c r="L1280" s="190">
        <f>IF(ISERROR(A1280),NA(),'Daily Series'!R1284)</f>
        <v>173</v>
      </c>
      <c r="M1280" s="193">
        <f t="shared" si="80"/>
        <v>884.57142857142856</v>
      </c>
      <c r="N1280" s="193">
        <f t="shared" si="82"/>
        <v>294.14285714285717</v>
      </c>
      <c r="O1280" s="193">
        <f t="shared" si="81"/>
        <v>164.42857142857142</v>
      </c>
    </row>
    <row r="1281" spans="1:15" x14ac:dyDescent="0.2">
      <c r="A1281" s="189">
        <f>IF('Daily Series'!B1285=0,NA(),'Daily Series'!B1285)</f>
        <v>45566</v>
      </c>
      <c r="B1281" s="190">
        <f>IF(ISERROR(A1281),NA(),'Daily Series'!E1285)</f>
        <v>12354</v>
      </c>
      <c r="C1281" s="193">
        <f t="shared" si="83"/>
        <v>12659.714285714286</v>
      </c>
      <c r="E1281" s="189" t="e">
        <f>IF('Weekly Series'!B1281=0,NA(),'Weekly Series'!B1281)</f>
        <v>#N/A</v>
      </c>
      <c r="F1281" s="193" t="e">
        <f>IF(ISERROR($E1281),NA(),'Weekly Series'!C1281)</f>
        <v>#N/A</v>
      </c>
      <c r="G1281" s="193" t="e">
        <f>IF(ISERROR($E1281),NA(),'Weekly Series'!D1281)</f>
        <v>#N/A</v>
      </c>
      <c r="H1281" s="193" t="e">
        <f>IF(ISERROR($E1281),NA(),'Weekly Series'!E1281)</f>
        <v>#N/A</v>
      </c>
      <c r="J1281" s="190">
        <f>IF(ISERROR(A1281),NA(),'Daily Series'!P1285)</f>
        <v>1091</v>
      </c>
      <c r="K1281" s="190">
        <f>IF(ISERROR(A1281),NA(),'Daily Series'!Q1285)</f>
        <v>356</v>
      </c>
      <c r="L1281" s="190">
        <f>IF(ISERROR(A1281),NA(),'Daily Series'!R1285)</f>
        <v>191</v>
      </c>
      <c r="M1281" s="193">
        <f t="shared" si="80"/>
        <v>888.14285714285711</v>
      </c>
      <c r="N1281" s="193">
        <f t="shared" si="82"/>
        <v>291.85714285714283</v>
      </c>
      <c r="O1281" s="193">
        <f t="shared" si="81"/>
        <v>161</v>
      </c>
    </row>
    <row r="1282" spans="1:15" x14ac:dyDescent="0.2">
      <c r="A1282" s="189">
        <f>IF('Daily Series'!B1286=0,NA(),'Daily Series'!B1286)</f>
        <v>45567</v>
      </c>
      <c r="B1282" s="190">
        <f>IF(ISERROR(A1282),NA(),'Daily Series'!E1286)</f>
        <v>12451</v>
      </c>
      <c r="C1282" s="193">
        <f t="shared" si="83"/>
        <v>12613.285714285714</v>
      </c>
      <c r="E1282" s="189" t="e">
        <f>IF('Weekly Series'!B1282=0,NA(),'Weekly Series'!B1282)</f>
        <v>#N/A</v>
      </c>
      <c r="F1282" s="193" t="e">
        <f>IF(ISERROR($E1282),NA(),'Weekly Series'!C1282)</f>
        <v>#N/A</v>
      </c>
      <c r="G1282" s="193" t="e">
        <f>IF(ISERROR($E1282),NA(),'Weekly Series'!D1282)</f>
        <v>#N/A</v>
      </c>
      <c r="H1282" s="193" t="e">
        <f>IF(ISERROR($E1282),NA(),'Weekly Series'!E1282)</f>
        <v>#N/A</v>
      </c>
      <c r="J1282" s="190">
        <f>IF(ISERROR(A1282),NA(),'Daily Series'!P1286)</f>
        <v>1037</v>
      </c>
      <c r="K1282" s="190">
        <f>IF(ISERROR(A1282),NA(),'Daily Series'!Q1286)</f>
        <v>414</v>
      </c>
      <c r="L1282" s="190">
        <f>IF(ISERROR(A1282),NA(),'Daily Series'!R1286)</f>
        <v>201</v>
      </c>
      <c r="M1282" s="193">
        <f t="shared" si="80"/>
        <v>877.42857142857144</v>
      </c>
      <c r="N1282" s="193">
        <f t="shared" si="82"/>
        <v>299.57142857142856</v>
      </c>
      <c r="O1282" s="193">
        <f t="shared" si="81"/>
        <v>160</v>
      </c>
    </row>
    <row r="1283" spans="1:15" x14ac:dyDescent="0.2">
      <c r="A1283" s="189">
        <f>IF('Daily Series'!B1287=0,NA(),'Daily Series'!B1287)</f>
        <v>45568</v>
      </c>
      <c r="B1283" s="190">
        <f>IF(ISERROR(A1283),NA(),'Daily Series'!E1287)</f>
        <v>12298</v>
      </c>
      <c r="C1283" s="193">
        <f t="shared" si="83"/>
        <v>12578</v>
      </c>
      <c r="E1283" s="189" t="e">
        <f>IF('Weekly Series'!B1283=0,NA(),'Weekly Series'!B1283)</f>
        <v>#N/A</v>
      </c>
      <c r="F1283" s="193" t="e">
        <f>IF(ISERROR($E1283),NA(),'Weekly Series'!C1283)</f>
        <v>#N/A</v>
      </c>
      <c r="G1283" s="193" t="e">
        <f>IF(ISERROR($E1283),NA(),'Weekly Series'!D1283)</f>
        <v>#N/A</v>
      </c>
      <c r="H1283" s="193" t="e">
        <f>IF(ISERROR($E1283),NA(),'Weekly Series'!E1283)</f>
        <v>#N/A</v>
      </c>
      <c r="J1283" s="190">
        <f>IF(ISERROR(A1283),NA(),'Daily Series'!P1287)</f>
        <v>1094</v>
      </c>
      <c r="K1283" s="190">
        <f>IF(ISERROR(A1283),NA(),'Daily Series'!Q1287)</f>
        <v>410</v>
      </c>
      <c r="L1283" s="190">
        <f>IF(ISERROR(A1283),NA(),'Daily Series'!R1287)</f>
        <v>220</v>
      </c>
      <c r="M1283" s="193">
        <f t="shared" si="80"/>
        <v>875.28571428571433</v>
      </c>
      <c r="N1283" s="193">
        <f t="shared" si="82"/>
        <v>308.71428571428572</v>
      </c>
      <c r="O1283" s="193">
        <f t="shared" si="81"/>
        <v>156.71428571428572</v>
      </c>
    </row>
    <row r="1284" spans="1:15" x14ac:dyDescent="0.2">
      <c r="A1284" s="189">
        <f>IF('Daily Series'!B1288=0,NA(),'Daily Series'!B1288)</f>
        <v>45569</v>
      </c>
      <c r="B1284" s="190">
        <f>IF(ISERROR(A1284),NA(),'Daily Series'!E1288)</f>
        <v>12169</v>
      </c>
      <c r="C1284" s="193">
        <f t="shared" si="83"/>
        <v>12538.428571428571</v>
      </c>
      <c r="E1284" s="189" t="e">
        <f>IF('Weekly Series'!B1284=0,NA(),'Weekly Series'!B1284)</f>
        <v>#N/A</v>
      </c>
      <c r="F1284" s="193" t="e">
        <f>IF(ISERROR($E1284),NA(),'Weekly Series'!C1284)</f>
        <v>#N/A</v>
      </c>
      <c r="G1284" s="193" t="e">
        <f>IF(ISERROR($E1284),NA(),'Weekly Series'!D1284)</f>
        <v>#N/A</v>
      </c>
      <c r="H1284" s="193" t="e">
        <f>IF(ISERROR($E1284),NA(),'Weekly Series'!E1284)</f>
        <v>#N/A</v>
      </c>
      <c r="J1284" s="190">
        <f>IF(ISERROR(A1284),NA(),'Daily Series'!P1288)</f>
        <v>1172</v>
      </c>
      <c r="K1284" s="190">
        <f>IF(ISERROR(A1284),NA(),'Daily Series'!Q1288)</f>
        <v>420</v>
      </c>
      <c r="L1284" s="190">
        <f>IF(ISERROR(A1284),NA(),'Daily Series'!R1288)</f>
        <v>196</v>
      </c>
      <c r="M1284" s="193">
        <f t="shared" si="80"/>
        <v>875.14285714285711</v>
      </c>
      <c r="N1284" s="193">
        <f t="shared" si="82"/>
        <v>314.14285714285717</v>
      </c>
      <c r="O1284" s="193">
        <f t="shared" si="81"/>
        <v>156.57142857142858</v>
      </c>
    </row>
    <row r="1285" spans="1:15" x14ac:dyDescent="0.2">
      <c r="A1285" s="189">
        <f>IF('Daily Series'!B1289=0,NA(),'Daily Series'!B1289)</f>
        <v>45570</v>
      </c>
      <c r="B1285" s="190">
        <f>IF(ISERROR(A1285),NA(),'Daily Series'!E1289)</f>
        <v>12225</v>
      </c>
      <c r="C1285" s="193">
        <f t="shared" si="83"/>
        <v>12238.571428571429</v>
      </c>
      <c r="E1285" s="189" t="e">
        <f>IF('Weekly Series'!B1285=0,NA(),'Weekly Series'!B1285)</f>
        <v>#N/A</v>
      </c>
      <c r="F1285" s="193" t="e">
        <f>IF(ISERROR($E1285),NA(),'Weekly Series'!C1285)</f>
        <v>#N/A</v>
      </c>
      <c r="G1285" s="193" t="e">
        <f>IF(ISERROR($E1285),NA(),'Weekly Series'!D1285)</f>
        <v>#N/A</v>
      </c>
      <c r="H1285" s="193" t="e">
        <f>IF(ISERROR($E1285),NA(),'Weekly Series'!E1285)</f>
        <v>#N/A</v>
      </c>
      <c r="J1285" s="190">
        <f>IF(ISERROR(A1285),NA(),'Daily Series'!P1289)</f>
        <v>637</v>
      </c>
      <c r="K1285" s="190">
        <f>IF(ISERROR(A1285),NA(),'Daily Series'!Q1289)</f>
        <v>214</v>
      </c>
      <c r="L1285" s="190">
        <f>IF(ISERROR(A1285),NA(),'Daily Series'!R1289)</f>
        <v>90</v>
      </c>
      <c r="M1285" s="193">
        <f t="shared" si="80"/>
        <v>875.71428571428567</v>
      </c>
      <c r="N1285" s="193">
        <f t="shared" si="82"/>
        <v>312.71428571428572</v>
      </c>
      <c r="O1285" s="193">
        <f t="shared" si="81"/>
        <v>157.57142857142858</v>
      </c>
    </row>
    <row r="1286" spans="1:15" x14ac:dyDescent="0.2">
      <c r="A1286" s="189">
        <f>IF('Daily Series'!B1290=0,NA(),'Daily Series'!B1290)</f>
        <v>45571</v>
      </c>
      <c r="B1286" s="190">
        <f>IF(ISERROR(A1286),NA(),'Daily Series'!E1290)</f>
        <v>12110</v>
      </c>
      <c r="C1286" s="193">
        <f t="shared" si="83"/>
        <v>12198.571428571429</v>
      </c>
      <c r="E1286" s="189" t="e">
        <f>IF('Weekly Series'!B1286=0,NA(),'Weekly Series'!B1286)</f>
        <v>#N/A</v>
      </c>
      <c r="F1286" s="193" t="e">
        <f>IF(ISERROR($E1286),NA(),'Weekly Series'!C1286)</f>
        <v>#N/A</v>
      </c>
      <c r="G1286" s="193" t="e">
        <f>IF(ISERROR($E1286),NA(),'Weekly Series'!D1286)</f>
        <v>#N/A</v>
      </c>
      <c r="H1286" s="193" t="e">
        <f>IF(ISERROR($E1286),NA(),'Weekly Series'!E1286)</f>
        <v>#N/A</v>
      </c>
      <c r="J1286" s="190">
        <f>IF(ISERROR(A1286),NA(),'Daily Series'!P1290)</f>
        <v>364</v>
      </c>
      <c r="K1286" s="190">
        <f>IF(ISERROR(A1286),NA(),'Daily Series'!Q1290)</f>
        <v>143</v>
      </c>
      <c r="L1286" s="190">
        <f>IF(ISERROR(A1286),NA(),'Daily Series'!R1290)</f>
        <v>50</v>
      </c>
      <c r="M1286" s="193">
        <f t="shared" si="80"/>
        <v>878.14285714285711</v>
      </c>
      <c r="N1286" s="193">
        <f t="shared" si="82"/>
        <v>315.85714285714283</v>
      </c>
      <c r="O1286" s="193">
        <f t="shared" si="81"/>
        <v>160.14285714285714</v>
      </c>
    </row>
    <row r="1287" spans="1:15" x14ac:dyDescent="0.2">
      <c r="A1287" s="189">
        <f>IF('Daily Series'!B1291=0,NA(),'Daily Series'!B1291)</f>
        <v>45572</v>
      </c>
      <c r="B1287" s="190">
        <f>IF(ISERROR(A1287),NA(),'Daily Series'!E1291)</f>
        <v>12001</v>
      </c>
      <c r="C1287" s="193">
        <f t="shared" si="83"/>
        <v>12229.714285714286</v>
      </c>
      <c r="E1287" s="189" t="e">
        <f>IF('Weekly Series'!B1287=0,NA(),'Weekly Series'!B1287)</f>
        <v>#N/A</v>
      </c>
      <c r="F1287" s="193" t="e">
        <f>IF(ISERROR($E1287),NA(),'Weekly Series'!C1287)</f>
        <v>#N/A</v>
      </c>
      <c r="G1287" s="193" t="e">
        <f>IF(ISERROR($E1287),NA(),'Weekly Series'!D1287)</f>
        <v>#N/A</v>
      </c>
      <c r="H1287" s="193" t="e">
        <f>IF(ISERROR($E1287),NA(),'Weekly Series'!E1287)</f>
        <v>#N/A</v>
      </c>
      <c r="J1287" s="190">
        <f>IF(ISERROR(A1287),NA(),'Daily Series'!P1291)</f>
        <v>831</v>
      </c>
      <c r="K1287" s="190">
        <f>IF(ISERROR(A1287),NA(),'Daily Series'!Q1291)</f>
        <v>245</v>
      </c>
      <c r="L1287" s="190">
        <f>IF(ISERROR(A1287),NA(),'Daily Series'!R1291)</f>
        <v>179</v>
      </c>
      <c r="M1287" s="193">
        <f t="shared" si="80"/>
        <v>889.42857142857144</v>
      </c>
      <c r="N1287" s="193">
        <f t="shared" si="82"/>
        <v>314.57142857142856</v>
      </c>
      <c r="O1287" s="193">
        <f t="shared" si="81"/>
        <v>161</v>
      </c>
    </row>
    <row r="1288" spans="1:15" x14ac:dyDescent="0.2">
      <c r="A1288" s="189">
        <f>IF('Daily Series'!B1292=0,NA(),'Daily Series'!B1292)</f>
        <v>45573</v>
      </c>
      <c r="B1288" s="190">
        <f>IF(ISERROR(A1288),NA(),'Daily Series'!E1292)</f>
        <v>12226</v>
      </c>
      <c r="C1288" s="193">
        <f t="shared" si="83"/>
        <v>12211.428571428571</v>
      </c>
      <c r="E1288" s="189" t="e">
        <f>IF('Weekly Series'!B1288=0,NA(),'Weekly Series'!B1288)</f>
        <v>#N/A</v>
      </c>
      <c r="F1288" s="193" t="e">
        <f>IF(ISERROR($E1288),NA(),'Weekly Series'!C1288)</f>
        <v>#N/A</v>
      </c>
      <c r="G1288" s="193" t="e">
        <f>IF(ISERROR($E1288),NA(),'Weekly Series'!D1288)</f>
        <v>#N/A</v>
      </c>
      <c r="H1288" s="193" t="e">
        <f>IF(ISERROR($E1288),NA(),'Weekly Series'!E1288)</f>
        <v>#N/A</v>
      </c>
      <c r="J1288" s="190">
        <f>IF(ISERROR(A1288),NA(),'Daily Series'!P1292)</f>
        <v>1090</v>
      </c>
      <c r="K1288" s="190">
        <f>IF(ISERROR(A1288),NA(),'Daily Series'!Q1292)</f>
        <v>361</v>
      </c>
      <c r="L1288" s="190">
        <f>IF(ISERROR(A1288),NA(),'Daily Series'!R1292)</f>
        <v>185</v>
      </c>
      <c r="M1288" s="193">
        <f t="shared" si="80"/>
        <v>889.28571428571433</v>
      </c>
      <c r="N1288" s="193">
        <f t="shared" si="82"/>
        <v>315.28571428571428</v>
      </c>
      <c r="O1288" s="193">
        <f t="shared" si="81"/>
        <v>160.14285714285714</v>
      </c>
    </row>
    <row r="1289" spans="1:15" x14ac:dyDescent="0.2">
      <c r="A1289" s="189">
        <f>IF('Daily Series'!B1293=0,NA(),'Daily Series'!B1293)</f>
        <v>45574</v>
      </c>
      <c r="B1289" s="190">
        <f>IF(ISERROR(A1289),NA(),'Daily Series'!E1293)</f>
        <v>12268</v>
      </c>
      <c r="C1289" s="193">
        <f t="shared" si="83"/>
        <v>12185.285714285714</v>
      </c>
      <c r="E1289" s="189" t="e">
        <f>IF('Weekly Series'!B1289=0,NA(),'Weekly Series'!B1289)</f>
        <v>#N/A</v>
      </c>
      <c r="F1289" s="193" t="e">
        <f>IF(ISERROR($E1289),NA(),'Weekly Series'!C1289)</f>
        <v>#N/A</v>
      </c>
      <c r="G1289" s="193" t="e">
        <f>IF(ISERROR($E1289),NA(),'Weekly Series'!D1289)</f>
        <v>#N/A</v>
      </c>
      <c r="H1289" s="193" t="e">
        <f>IF(ISERROR($E1289),NA(),'Weekly Series'!E1289)</f>
        <v>#N/A</v>
      </c>
      <c r="J1289" s="190">
        <f>IF(ISERROR(A1289),NA(),'Daily Series'!P1293)</f>
        <v>1175</v>
      </c>
      <c r="K1289" s="190">
        <f>IF(ISERROR(A1289),NA(),'Daily Series'!Q1293)</f>
        <v>358</v>
      </c>
      <c r="L1289" s="190">
        <f>IF(ISERROR(A1289),NA(),'Daily Series'!R1293)</f>
        <v>197</v>
      </c>
      <c r="M1289" s="193">
        <f t="shared" ref="M1289:M1352" si="84">AVERAGE(J1283:J1289)</f>
        <v>909</v>
      </c>
      <c r="N1289" s="193">
        <f t="shared" si="82"/>
        <v>307.28571428571428</v>
      </c>
      <c r="O1289" s="193">
        <f t="shared" si="81"/>
        <v>159.57142857142858</v>
      </c>
    </row>
    <row r="1290" spans="1:15" x14ac:dyDescent="0.2">
      <c r="A1290" s="189">
        <f>IF('Daily Series'!B1294=0,NA(),'Daily Series'!B1294)</f>
        <v>45575</v>
      </c>
      <c r="B1290" s="190">
        <f>IF(ISERROR(A1290),NA(),'Daily Series'!E1294)</f>
        <v>12266</v>
      </c>
      <c r="C1290" s="193">
        <f t="shared" si="83"/>
        <v>12180.714285714286</v>
      </c>
      <c r="E1290" s="189" t="e">
        <f>IF('Weekly Series'!B1290=0,NA(),'Weekly Series'!B1290)</f>
        <v>#N/A</v>
      </c>
      <c r="F1290" s="193" t="e">
        <f>IF(ISERROR($E1290),NA(),'Weekly Series'!C1290)</f>
        <v>#N/A</v>
      </c>
      <c r="G1290" s="193" t="e">
        <f>IF(ISERROR($E1290),NA(),'Weekly Series'!D1290)</f>
        <v>#N/A</v>
      </c>
      <c r="H1290" s="193" t="e">
        <f>IF(ISERROR($E1290),NA(),'Weekly Series'!E1290)</f>
        <v>#N/A</v>
      </c>
      <c r="J1290" s="190">
        <f>IF(ISERROR(A1290),NA(),'Daily Series'!P1294)</f>
        <v>1074</v>
      </c>
      <c r="K1290" s="190">
        <f>IF(ISERROR(A1290),NA(),'Daily Series'!Q1294)</f>
        <v>403</v>
      </c>
      <c r="L1290" s="190">
        <f>IF(ISERROR(A1290),NA(),'Daily Series'!R1294)</f>
        <v>225</v>
      </c>
      <c r="M1290" s="193">
        <f t="shared" si="84"/>
        <v>906.14285714285711</v>
      </c>
      <c r="N1290" s="193">
        <f t="shared" si="82"/>
        <v>306.28571428571428</v>
      </c>
      <c r="O1290" s="193">
        <f t="shared" ref="O1290:O1353" si="85">AVERAGE(L1284:L1290)</f>
        <v>160.28571428571428</v>
      </c>
    </row>
    <row r="1291" spans="1:15" x14ac:dyDescent="0.2">
      <c r="A1291" s="189">
        <f>IF('Daily Series'!B1295=0,NA(),'Daily Series'!B1295)</f>
        <v>45576</v>
      </c>
      <c r="B1291" s="190">
        <f>IF(ISERROR(A1291),NA(),'Daily Series'!E1295)</f>
        <v>12271</v>
      </c>
      <c r="C1291" s="193">
        <f t="shared" si="83"/>
        <v>12195.285714285714</v>
      </c>
      <c r="E1291" s="189" t="e">
        <f>IF('Weekly Series'!B1291=0,NA(),'Weekly Series'!B1291)</f>
        <v>#N/A</v>
      </c>
      <c r="F1291" s="193" t="e">
        <f>IF(ISERROR($E1291),NA(),'Weekly Series'!C1291)</f>
        <v>#N/A</v>
      </c>
      <c r="G1291" s="193" t="e">
        <f>IF(ISERROR($E1291),NA(),'Weekly Series'!D1291)</f>
        <v>#N/A</v>
      </c>
      <c r="H1291" s="193" t="e">
        <f>IF(ISERROR($E1291),NA(),'Weekly Series'!E1291)</f>
        <v>#N/A</v>
      </c>
      <c r="J1291" s="190">
        <f>IF(ISERROR(A1291),NA(),'Daily Series'!P1295)</f>
        <v>1189</v>
      </c>
      <c r="K1291" s="190">
        <f>IF(ISERROR(A1291),NA(),'Daily Series'!Q1295)</f>
        <v>364</v>
      </c>
      <c r="L1291" s="190">
        <f>IF(ISERROR(A1291),NA(),'Daily Series'!R1295)</f>
        <v>231</v>
      </c>
      <c r="M1291" s="193">
        <f t="shared" si="84"/>
        <v>908.57142857142856</v>
      </c>
      <c r="N1291" s="193">
        <f t="shared" si="82"/>
        <v>298.28571428571428</v>
      </c>
      <c r="O1291" s="193">
        <f t="shared" si="85"/>
        <v>165.28571428571428</v>
      </c>
    </row>
    <row r="1292" spans="1:15" x14ac:dyDescent="0.2">
      <c r="A1292" s="189">
        <f>IF('Daily Series'!B1296=0,NA(),'Daily Series'!B1296)</f>
        <v>45577</v>
      </c>
      <c r="B1292" s="190">
        <f>IF(ISERROR(A1292),NA(),'Daily Series'!E1296)</f>
        <v>12428</v>
      </c>
      <c r="C1292" s="193">
        <f t="shared" si="83"/>
        <v>12224.285714285714</v>
      </c>
      <c r="E1292" s="189" t="e">
        <f>IF('Weekly Series'!B1292=0,NA(),'Weekly Series'!B1292)</f>
        <v>#N/A</v>
      </c>
      <c r="F1292" s="193" t="e">
        <f>IF(ISERROR($E1292),NA(),'Weekly Series'!C1292)</f>
        <v>#N/A</v>
      </c>
      <c r="G1292" s="193" t="e">
        <f>IF(ISERROR($E1292),NA(),'Weekly Series'!D1292)</f>
        <v>#N/A</v>
      </c>
      <c r="H1292" s="193" t="e">
        <f>IF(ISERROR($E1292),NA(),'Weekly Series'!E1292)</f>
        <v>#N/A</v>
      </c>
      <c r="J1292" s="190">
        <f>IF(ISERROR(A1292),NA(),'Daily Series'!P1296)</f>
        <v>640</v>
      </c>
      <c r="K1292" s="190">
        <f>IF(ISERROR(A1292),NA(),'Daily Series'!Q1296)</f>
        <v>211</v>
      </c>
      <c r="L1292" s="190">
        <f>IF(ISERROR(A1292),NA(),'Daily Series'!R1296)</f>
        <v>76</v>
      </c>
      <c r="M1292" s="193">
        <f t="shared" si="84"/>
        <v>909</v>
      </c>
      <c r="N1292" s="193">
        <f t="shared" si="82"/>
        <v>297.85714285714283</v>
      </c>
      <c r="O1292" s="193">
        <f t="shared" si="85"/>
        <v>163.28571428571428</v>
      </c>
    </row>
    <row r="1293" spans="1:15" x14ac:dyDescent="0.2">
      <c r="A1293" s="189">
        <f>IF('Daily Series'!B1297=0,NA(),'Daily Series'!B1297)</f>
        <v>45578</v>
      </c>
      <c r="B1293" s="190">
        <f>IF(ISERROR(A1293),NA(),'Daily Series'!E1297)</f>
        <v>12267</v>
      </c>
      <c r="C1293" s="193">
        <f t="shared" si="83"/>
        <v>12246.714285714286</v>
      </c>
      <c r="E1293" s="189" t="e">
        <f>IF('Weekly Series'!B1293=0,NA(),'Weekly Series'!B1293)</f>
        <v>#N/A</v>
      </c>
      <c r="F1293" s="193" t="e">
        <f>IF(ISERROR($E1293),NA(),'Weekly Series'!C1293)</f>
        <v>#N/A</v>
      </c>
      <c r="G1293" s="193" t="e">
        <f>IF(ISERROR($E1293),NA(),'Weekly Series'!D1293)</f>
        <v>#N/A</v>
      </c>
      <c r="H1293" s="193" t="e">
        <f>IF(ISERROR($E1293),NA(),'Weekly Series'!E1293)</f>
        <v>#N/A</v>
      </c>
      <c r="J1293" s="190">
        <f>IF(ISERROR(A1293),NA(),'Daily Series'!P1297)</f>
        <v>387</v>
      </c>
      <c r="K1293" s="190">
        <f>IF(ISERROR(A1293),NA(),'Daily Series'!Q1297)</f>
        <v>138</v>
      </c>
      <c r="L1293" s="190">
        <f>IF(ISERROR(A1293),NA(),'Daily Series'!R1297)</f>
        <v>28</v>
      </c>
      <c r="M1293" s="193">
        <f t="shared" si="84"/>
        <v>912.28571428571433</v>
      </c>
      <c r="N1293" s="193">
        <f t="shared" si="82"/>
        <v>297.14285714285717</v>
      </c>
      <c r="O1293" s="193">
        <f t="shared" si="85"/>
        <v>160.14285714285714</v>
      </c>
    </row>
    <row r="1294" spans="1:15" x14ac:dyDescent="0.2">
      <c r="A1294" s="189">
        <f>IF('Daily Series'!B1298=0,NA(),'Daily Series'!B1298)</f>
        <v>45579</v>
      </c>
      <c r="B1294" s="190">
        <f>IF(ISERROR(A1294),NA(),'Daily Series'!E1298)</f>
        <v>12260</v>
      </c>
      <c r="C1294" s="193">
        <f t="shared" si="83"/>
        <v>12283.714285714286</v>
      </c>
      <c r="E1294" s="189" t="e">
        <f>IF('Weekly Series'!B1294=0,NA(),'Weekly Series'!B1294)</f>
        <v>#N/A</v>
      </c>
      <c r="F1294" s="193" t="e">
        <f>IF(ISERROR($E1294),NA(),'Weekly Series'!C1294)</f>
        <v>#N/A</v>
      </c>
      <c r="G1294" s="193" t="e">
        <f>IF(ISERROR($E1294),NA(),'Weekly Series'!D1294)</f>
        <v>#N/A</v>
      </c>
      <c r="H1294" s="193" t="e">
        <f>IF(ISERROR($E1294),NA(),'Weekly Series'!E1294)</f>
        <v>#N/A</v>
      </c>
      <c r="J1294" s="190">
        <f>IF(ISERROR(A1294),NA(),'Daily Series'!P1298)</f>
        <v>835</v>
      </c>
      <c r="K1294" s="190">
        <f>IF(ISERROR(A1294),NA(),'Daily Series'!Q1298)</f>
        <v>284</v>
      </c>
      <c r="L1294" s="190">
        <f>IF(ISERROR(A1294),NA(),'Daily Series'!R1298)</f>
        <v>184</v>
      </c>
      <c r="M1294" s="193">
        <f t="shared" si="84"/>
        <v>912.85714285714289</v>
      </c>
      <c r="N1294" s="193">
        <f t="shared" si="82"/>
        <v>302.71428571428572</v>
      </c>
      <c r="O1294" s="193">
        <f t="shared" si="85"/>
        <v>160.85714285714286</v>
      </c>
    </row>
    <row r="1295" spans="1:15" x14ac:dyDescent="0.2">
      <c r="A1295" s="189">
        <f>IF('Daily Series'!B1299=0,NA(),'Daily Series'!B1299)</f>
        <v>45580</v>
      </c>
      <c r="B1295" s="190">
        <f>IF(ISERROR(A1295),NA(),'Daily Series'!E1299)</f>
        <v>12607</v>
      </c>
      <c r="C1295" s="193">
        <f t="shared" si="83"/>
        <v>12338.142857142857</v>
      </c>
      <c r="E1295" s="189" t="e">
        <f>IF('Weekly Series'!B1295=0,NA(),'Weekly Series'!B1295)</f>
        <v>#N/A</v>
      </c>
      <c r="F1295" s="193" t="e">
        <f>IF(ISERROR($E1295),NA(),'Weekly Series'!C1295)</f>
        <v>#N/A</v>
      </c>
      <c r="G1295" s="193" t="e">
        <f>IF(ISERROR($E1295),NA(),'Weekly Series'!D1295)</f>
        <v>#N/A</v>
      </c>
      <c r="H1295" s="193" t="e">
        <f>IF(ISERROR($E1295),NA(),'Weekly Series'!E1295)</f>
        <v>#N/A</v>
      </c>
      <c r="J1295" s="190">
        <f>IF(ISERROR(A1295),NA(),'Daily Series'!P1299)</f>
        <v>1058</v>
      </c>
      <c r="K1295" s="190">
        <f>IF(ISERROR(A1295),NA(),'Daily Series'!Q1299)</f>
        <v>392</v>
      </c>
      <c r="L1295" s="190">
        <f>IF(ISERROR(A1295),NA(),'Daily Series'!R1299)</f>
        <v>201</v>
      </c>
      <c r="M1295" s="193">
        <f t="shared" si="84"/>
        <v>908.28571428571433</v>
      </c>
      <c r="N1295" s="193">
        <f t="shared" si="82"/>
        <v>307.14285714285717</v>
      </c>
      <c r="O1295" s="193">
        <f t="shared" si="85"/>
        <v>163.14285714285714</v>
      </c>
    </row>
    <row r="1296" spans="1:15" x14ac:dyDescent="0.2">
      <c r="A1296" s="189">
        <f>IF('Daily Series'!B1300=0,NA(),'Daily Series'!B1300)</f>
        <v>45581</v>
      </c>
      <c r="B1296" s="190">
        <f>IF(ISERROR(A1296),NA(),'Daily Series'!E1300)</f>
        <v>12404</v>
      </c>
      <c r="C1296" s="193">
        <f t="shared" si="83"/>
        <v>12357.571428571429</v>
      </c>
      <c r="E1296" s="189" t="e">
        <f>IF('Weekly Series'!B1296=0,NA(),'Weekly Series'!B1296)</f>
        <v>#N/A</v>
      </c>
      <c r="F1296" s="193" t="e">
        <f>IF(ISERROR($E1296),NA(),'Weekly Series'!C1296)</f>
        <v>#N/A</v>
      </c>
      <c r="G1296" s="193" t="e">
        <f>IF(ISERROR($E1296),NA(),'Weekly Series'!D1296)</f>
        <v>#N/A</v>
      </c>
      <c r="H1296" s="193" t="e">
        <f>IF(ISERROR($E1296),NA(),'Weekly Series'!E1296)</f>
        <v>#N/A</v>
      </c>
      <c r="J1296" s="190">
        <f>IF(ISERROR(A1296),NA(),'Daily Series'!P1300)</f>
        <v>1123</v>
      </c>
      <c r="K1296" s="190">
        <f>IF(ISERROR(A1296),NA(),'Daily Series'!Q1300)</f>
        <v>396</v>
      </c>
      <c r="L1296" s="190">
        <f>IF(ISERROR(A1296),NA(),'Daily Series'!R1300)</f>
        <v>213</v>
      </c>
      <c r="M1296" s="193">
        <f t="shared" si="84"/>
        <v>900.85714285714289</v>
      </c>
      <c r="N1296" s="193">
        <f t="shared" si="82"/>
        <v>312.57142857142856</v>
      </c>
      <c r="O1296" s="193">
        <f t="shared" si="85"/>
        <v>165.42857142857142</v>
      </c>
    </row>
    <row r="1297" spans="1:15" x14ac:dyDescent="0.2">
      <c r="A1297" s="189">
        <f>IF('Daily Series'!B1301=0,NA(),'Daily Series'!B1301)</f>
        <v>45582</v>
      </c>
      <c r="B1297" s="190">
        <f>IF(ISERROR(A1297),NA(),'Daily Series'!E1301)</f>
        <v>12417</v>
      </c>
      <c r="C1297" s="193">
        <f t="shared" si="83"/>
        <v>12379.142857142857</v>
      </c>
      <c r="E1297" s="189" t="e">
        <f>IF('Weekly Series'!B1297=0,NA(),'Weekly Series'!B1297)</f>
        <v>#N/A</v>
      </c>
      <c r="F1297" s="193" t="e">
        <f>IF(ISERROR($E1297),NA(),'Weekly Series'!C1297)</f>
        <v>#N/A</v>
      </c>
      <c r="G1297" s="193" t="e">
        <f>IF(ISERROR($E1297),NA(),'Weekly Series'!D1297)</f>
        <v>#N/A</v>
      </c>
      <c r="H1297" s="193" t="e">
        <f>IF(ISERROR($E1297),NA(),'Weekly Series'!E1297)</f>
        <v>#N/A</v>
      </c>
      <c r="J1297" s="190">
        <f>IF(ISERROR(A1297),NA(),'Daily Series'!P1301)</f>
        <v>1135</v>
      </c>
      <c r="K1297" s="190">
        <f>IF(ISERROR(A1297),NA(),'Daily Series'!Q1301)</f>
        <v>440</v>
      </c>
      <c r="L1297" s="190">
        <f>IF(ISERROR(A1297),NA(),'Daily Series'!R1301)</f>
        <v>219</v>
      </c>
      <c r="M1297" s="193">
        <f t="shared" si="84"/>
        <v>909.57142857142856</v>
      </c>
      <c r="N1297" s="193">
        <f t="shared" si="82"/>
        <v>317.85714285714283</v>
      </c>
      <c r="O1297" s="193">
        <f t="shared" si="85"/>
        <v>164.57142857142858</v>
      </c>
    </row>
    <row r="1298" spans="1:15" x14ac:dyDescent="0.2">
      <c r="A1298" s="189">
        <f>IF('Daily Series'!B1302=0,NA(),'Daily Series'!B1302)</f>
        <v>45583</v>
      </c>
      <c r="B1298" s="190">
        <f>IF(ISERROR(A1298),NA(),'Daily Series'!E1302)</f>
        <v>12283</v>
      </c>
      <c r="C1298" s="193">
        <f t="shared" si="83"/>
        <v>12380.857142857143</v>
      </c>
      <c r="E1298" s="189" t="e">
        <f>IF('Weekly Series'!B1298=0,NA(),'Weekly Series'!B1298)</f>
        <v>#N/A</v>
      </c>
      <c r="F1298" s="193" t="e">
        <f>IF(ISERROR($E1298),NA(),'Weekly Series'!C1298)</f>
        <v>#N/A</v>
      </c>
      <c r="G1298" s="193" t="e">
        <f>IF(ISERROR($E1298),NA(),'Weekly Series'!D1298)</f>
        <v>#N/A</v>
      </c>
      <c r="H1298" s="193" t="e">
        <f>IF(ISERROR($E1298),NA(),'Weekly Series'!E1298)</f>
        <v>#N/A</v>
      </c>
      <c r="J1298" s="190">
        <f>IF(ISERROR(A1298),NA(),'Daily Series'!P1302)</f>
        <v>1129</v>
      </c>
      <c r="K1298" s="190">
        <f>IF(ISERROR(A1298),NA(),'Daily Series'!Q1302)</f>
        <v>398</v>
      </c>
      <c r="L1298" s="190">
        <f>IF(ISERROR(A1298),NA(),'Daily Series'!R1302)</f>
        <v>233</v>
      </c>
      <c r="M1298" s="193">
        <f t="shared" si="84"/>
        <v>901</v>
      </c>
      <c r="N1298" s="193">
        <f t="shared" si="82"/>
        <v>322.71428571428572</v>
      </c>
      <c r="O1298" s="193">
        <f t="shared" si="85"/>
        <v>164.85714285714286</v>
      </c>
    </row>
    <row r="1299" spans="1:15" x14ac:dyDescent="0.2">
      <c r="A1299" s="189">
        <f>IF('Daily Series'!B1303=0,NA(),'Daily Series'!B1303)</f>
        <v>45584</v>
      </c>
      <c r="B1299" s="190">
        <f>IF(ISERROR(A1299),NA(),'Daily Series'!E1303)</f>
        <v>12312</v>
      </c>
      <c r="C1299" s="193">
        <f t="shared" si="83"/>
        <v>12364.285714285714</v>
      </c>
      <c r="E1299" s="189" t="e">
        <f>IF('Weekly Series'!B1299=0,NA(),'Weekly Series'!B1299)</f>
        <v>#N/A</v>
      </c>
      <c r="F1299" s="193" t="e">
        <f>IF(ISERROR($E1299),NA(),'Weekly Series'!C1299)</f>
        <v>#N/A</v>
      </c>
      <c r="G1299" s="193" t="e">
        <f>IF(ISERROR($E1299),NA(),'Weekly Series'!D1299)</f>
        <v>#N/A</v>
      </c>
      <c r="H1299" s="193" t="e">
        <f>IF(ISERROR($E1299),NA(),'Weekly Series'!E1299)</f>
        <v>#N/A</v>
      </c>
      <c r="J1299" s="190">
        <f>IF(ISERROR(A1299),NA(),'Daily Series'!P1303)</f>
        <v>626</v>
      </c>
      <c r="K1299" s="190">
        <f>IF(ISERROR(A1299),NA(),'Daily Series'!Q1303)</f>
        <v>234</v>
      </c>
      <c r="L1299" s="190">
        <f>IF(ISERROR(A1299),NA(),'Daily Series'!R1303)</f>
        <v>51</v>
      </c>
      <c r="M1299" s="193">
        <f t="shared" si="84"/>
        <v>899</v>
      </c>
      <c r="N1299" s="193">
        <f t="shared" si="82"/>
        <v>326</v>
      </c>
      <c r="O1299" s="193">
        <f t="shared" si="85"/>
        <v>161.28571428571428</v>
      </c>
    </row>
    <row r="1300" spans="1:15" x14ac:dyDescent="0.2">
      <c r="A1300" s="189">
        <f>IF('Daily Series'!B1304=0,NA(),'Daily Series'!B1304)</f>
        <v>45585</v>
      </c>
      <c r="B1300" s="190">
        <f>IF(ISERROR(A1300),NA(),'Daily Series'!E1304)</f>
        <v>12351</v>
      </c>
      <c r="C1300" s="193">
        <f t="shared" si="83"/>
        <v>12376.285714285714</v>
      </c>
      <c r="E1300" s="189" t="e">
        <f>IF('Weekly Series'!B1300=0,NA(),'Weekly Series'!B1300)</f>
        <v>#N/A</v>
      </c>
      <c r="F1300" s="193" t="e">
        <f>IF(ISERROR($E1300),NA(),'Weekly Series'!C1300)</f>
        <v>#N/A</v>
      </c>
      <c r="G1300" s="193" t="e">
        <f>IF(ISERROR($E1300),NA(),'Weekly Series'!D1300)</f>
        <v>#N/A</v>
      </c>
      <c r="H1300" s="193" t="e">
        <f>IF(ISERROR($E1300),NA(),'Weekly Series'!E1300)</f>
        <v>#N/A</v>
      </c>
      <c r="J1300" s="190">
        <f>IF(ISERROR(A1300),NA(),'Daily Series'!P1304)</f>
        <v>313</v>
      </c>
      <c r="K1300" s="190">
        <f>IF(ISERROR(A1300),NA(),'Daily Series'!Q1304)</f>
        <v>112</v>
      </c>
      <c r="L1300" s="190">
        <f>IF(ISERROR(A1300),NA(),'Daily Series'!R1304)</f>
        <v>24</v>
      </c>
      <c r="M1300" s="193">
        <f t="shared" si="84"/>
        <v>888.42857142857144</v>
      </c>
      <c r="N1300" s="193">
        <f t="shared" si="82"/>
        <v>322.28571428571428</v>
      </c>
      <c r="O1300" s="193">
        <f t="shared" si="85"/>
        <v>160.71428571428572</v>
      </c>
    </row>
    <row r="1301" spans="1:15" x14ac:dyDescent="0.2">
      <c r="A1301" s="189">
        <f>IF('Daily Series'!B1305=0,NA(),'Daily Series'!B1305)</f>
        <v>45586</v>
      </c>
      <c r="B1301" s="190">
        <f>IF(ISERROR(A1301),NA(),'Daily Series'!E1305)</f>
        <v>12389</v>
      </c>
      <c r="C1301" s="193">
        <f t="shared" si="83"/>
        <v>12394.714285714286</v>
      </c>
      <c r="E1301" s="189" t="e">
        <f>IF('Weekly Series'!B1301=0,NA(),'Weekly Series'!B1301)</f>
        <v>#N/A</v>
      </c>
      <c r="F1301" s="193" t="e">
        <f>IF(ISERROR($E1301),NA(),'Weekly Series'!C1301)</f>
        <v>#N/A</v>
      </c>
      <c r="G1301" s="193" t="e">
        <f>IF(ISERROR($E1301),NA(),'Weekly Series'!D1301)</f>
        <v>#N/A</v>
      </c>
      <c r="H1301" s="193" t="e">
        <f>IF(ISERROR($E1301),NA(),'Weekly Series'!E1301)</f>
        <v>#N/A</v>
      </c>
      <c r="J1301" s="190">
        <f>IF(ISERROR(A1301),NA(),'Daily Series'!P1305)</f>
        <v>877</v>
      </c>
      <c r="K1301" s="190">
        <f>IF(ISERROR(A1301),NA(),'Daily Series'!Q1305)</f>
        <v>292</v>
      </c>
      <c r="L1301" s="190">
        <f>IF(ISERROR(A1301),NA(),'Daily Series'!R1305)</f>
        <v>187</v>
      </c>
      <c r="M1301" s="193">
        <f t="shared" si="84"/>
        <v>894.42857142857144</v>
      </c>
      <c r="N1301" s="193">
        <f t="shared" si="82"/>
        <v>323.42857142857144</v>
      </c>
      <c r="O1301" s="193">
        <f t="shared" si="85"/>
        <v>161.14285714285714</v>
      </c>
    </row>
    <row r="1302" spans="1:15" x14ac:dyDescent="0.2">
      <c r="A1302" s="189">
        <f>IF('Daily Series'!B1306=0,NA(),'Daily Series'!B1306)</f>
        <v>45587</v>
      </c>
      <c r="B1302" s="190">
        <f>IF(ISERROR(A1302),NA(),'Daily Series'!E1306)</f>
        <v>12440</v>
      </c>
      <c r="C1302" s="193">
        <f t="shared" si="83"/>
        <v>12370.857142857143</v>
      </c>
      <c r="E1302" s="189" t="e">
        <f>IF('Weekly Series'!B1302=0,NA(),'Weekly Series'!B1302)</f>
        <v>#N/A</v>
      </c>
      <c r="F1302" s="193" t="e">
        <f>IF(ISERROR($E1302),NA(),'Weekly Series'!C1302)</f>
        <v>#N/A</v>
      </c>
      <c r="G1302" s="193" t="e">
        <f>IF(ISERROR($E1302),NA(),'Weekly Series'!D1302)</f>
        <v>#N/A</v>
      </c>
      <c r="H1302" s="193" t="e">
        <f>IF(ISERROR($E1302),NA(),'Weekly Series'!E1302)</f>
        <v>#N/A</v>
      </c>
      <c r="J1302" s="190">
        <f>IF(ISERROR(A1302),NA(),'Daily Series'!P1306)</f>
        <v>1200</v>
      </c>
      <c r="K1302" s="190">
        <f>IF(ISERROR(A1302),NA(),'Daily Series'!Q1306)</f>
        <v>380</v>
      </c>
      <c r="L1302" s="190">
        <f>IF(ISERROR(A1302),NA(),'Daily Series'!R1306)</f>
        <v>217</v>
      </c>
      <c r="M1302" s="193">
        <f t="shared" si="84"/>
        <v>914.71428571428567</v>
      </c>
      <c r="N1302" s="193">
        <f t="shared" si="82"/>
        <v>321.71428571428572</v>
      </c>
      <c r="O1302" s="193">
        <f t="shared" si="85"/>
        <v>163.42857142857142</v>
      </c>
    </row>
    <row r="1303" spans="1:15" x14ac:dyDescent="0.2">
      <c r="A1303" s="189">
        <f>IF('Daily Series'!B1307=0,NA(),'Daily Series'!B1307)</f>
        <v>45588</v>
      </c>
      <c r="B1303" s="190">
        <f>IF(ISERROR(A1303),NA(),'Daily Series'!E1307)</f>
        <v>12562</v>
      </c>
      <c r="C1303" s="193">
        <f t="shared" si="83"/>
        <v>12393.428571428571</v>
      </c>
      <c r="E1303" s="189" t="e">
        <f>IF('Weekly Series'!B1303=0,NA(),'Weekly Series'!B1303)</f>
        <v>#N/A</v>
      </c>
      <c r="F1303" s="193" t="e">
        <f>IF(ISERROR($E1303),NA(),'Weekly Series'!C1303)</f>
        <v>#N/A</v>
      </c>
      <c r="G1303" s="193" t="e">
        <f>IF(ISERROR($E1303),NA(),'Weekly Series'!D1303)</f>
        <v>#N/A</v>
      </c>
      <c r="H1303" s="193" t="e">
        <f>IF(ISERROR($E1303),NA(),'Weekly Series'!E1303)</f>
        <v>#N/A</v>
      </c>
      <c r="J1303" s="190">
        <f>IF(ISERROR(A1303),NA(),'Daily Series'!P1307)</f>
        <v>1169</v>
      </c>
      <c r="K1303" s="190">
        <f>IF(ISERROR(A1303),NA(),'Daily Series'!Q1307)</f>
        <v>380</v>
      </c>
      <c r="L1303" s="190">
        <f>IF(ISERROR(A1303),NA(),'Daily Series'!R1307)</f>
        <v>213</v>
      </c>
      <c r="M1303" s="193">
        <f t="shared" si="84"/>
        <v>921.28571428571433</v>
      </c>
      <c r="N1303" s="193">
        <f t="shared" si="82"/>
        <v>319.42857142857144</v>
      </c>
      <c r="O1303" s="193">
        <f t="shared" si="85"/>
        <v>163.42857142857142</v>
      </c>
    </row>
    <row r="1304" spans="1:15" x14ac:dyDescent="0.2">
      <c r="A1304" s="189">
        <f>IF('Daily Series'!B1308=0,NA(),'Daily Series'!B1308)</f>
        <v>45589</v>
      </c>
      <c r="B1304" s="190">
        <f>IF(ISERROR(A1304),NA(),'Daily Series'!E1308)</f>
        <v>12527</v>
      </c>
      <c r="C1304" s="193">
        <f t="shared" si="83"/>
        <v>12409.142857142857</v>
      </c>
      <c r="E1304" s="189" t="e">
        <f>IF('Weekly Series'!B1304=0,NA(),'Weekly Series'!B1304)</f>
        <v>#N/A</v>
      </c>
      <c r="F1304" s="193" t="e">
        <f>IF(ISERROR($E1304),NA(),'Weekly Series'!C1304)</f>
        <v>#N/A</v>
      </c>
      <c r="G1304" s="193" t="e">
        <f>IF(ISERROR($E1304),NA(),'Weekly Series'!D1304)</f>
        <v>#N/A</v>
      </c>
      <c r="H1304" s="193" t="e">
        <f>IF(ISERROR($E1304),NA(),'Weekly Series'!E1304)</f>
        <v>#N/A</v>
      </c>
      <c r="J1304" s="190">
        <f>IF(ISERROR(A1304),NA(),'Daily Series'!P1308)</f>
        <v>1092</v>
      </c>
      <c r="K1304" s="190">
        <f>IF(ISERROR(A1304),NA(),'Daily Series'!Q1308)</f>
        <v>396</v>
      </c>
      <c r="L1304" s="190">
        <f>IF(ISERROR(A1304),NA(),'Daily Series'!R1308)</f>
        <v>239</v>
      </c>
      <c r="M1304" s="193">
        <f t="shared" si="84"/>
        <v>915.14285714285711</v>
      </c>
      <c r="N1304" s="193">
        <f t="shared" si="82"/>
        <v>313.14285714285717</v>
      </c>
      <c r="O1304" s="193">
        <f t="shared" si="85"/>
        <v>166.28571428571428</v>
      </c>
    </row>
    <row r="1305" spans="1:15" x14ac:dyDescent="0.2">
      <c r="A1305" s="189">
        <f>IF('Daily Series'!B1309=0,NA(),'Daily Series'!B1309)</f>
        <v>45590</v>
      </c>
      <c r="B1305" s="190">
        <f>IF(ISERROR(A1305),NA(),'Daily Series'!E1309)</f>
        <v>12199</v>
      </c>
      <c r="C1305" s="193">
        <f t="shared" si="83"/>
        <v>12397.142857142857</v>
      </c>
      <c r="E1305" s="189" t="e">
        <f>IF('Weekly Series'!B1305=0,NA(),'Weekly Series'!B1305)</f>
        <v>#N/A</v>
      </c>
      <c r="F1305" s="193" t="e">
        <f>IF(ISERROR($E1305),NA(),'Weekly Series'!C1305)</f>
        <v>#N/A</v>
      </c>
      <c r="G1305" s="193" t="e">
        <f>IF(ISERROR($E1305),NA(),'Weekly Series'!D1305)</f>
        <v>#N/A</v>
      </c>
      <c r="H1305" s="193" t="e">
        <f>IF(ISERROR($E1305),NA(),'Weekly Series'!E1305)</f>
        <v>#N/A</v>
      </c>
      <c r="J1305" s="190">
        <f>IF(ISERROR(A1305),NA(),'Daily Series'!P1309)</f>
        <v>1215</v>
      </c>
      <c r="K1305" s="190">
        <f>IF(ISERROR(A1305),NA(),'Daily Series'!Q1309)</f>
        <v>361</v>
      </c>
      <c r="L1305" s="190">
        <f>IF(ISERROR(A1305),NA(),'Daily Series'!R1309)</f>
        <v>182</v>
      </c>
      <c r="M1305" s="193">
        <f t="shared" si="84"/>
        <v>927.42857142857144</v>
      </c>
      <c r="N1305" s="193">
        <f t="shared" ref="N1305:N1368" si="86">AVERAGE(K1299:K1305)</f>
        <v>307.85714285714283</v>
      </c>
      <c r="O1305" s="193">
        <f t="shared" si="85"/>
        <v>159</v>
      </c>
    </row>
    <row r="1306" spans="1:15" x14ac:dyDescent="0.2">
      <c r="A1306" s="189">
        <f>IF('Daily Series'!B1310=0,NA(),'Daily Series'!B1310)</f>
        <v>45591</v>
      </c>
      <c r="B1306" s="190">
        <f>IF(ISERROR(A1306),NA(),'Daily Series'!E1310)</f>
        <v>12448</v>
      </c>
      <c r="C1306" s="193">
        <f t="shared" si="83"/>
        <v>12416.571428571429</v>
      </c>
      <c r="E1306" s="189" t="e">
        <f>IF('Weekly Series'!B1306=0,NA(),'Weekly Series'!B1306)</f>
        <v>#N/A</v>
      </c>
      <c r="F1306" s="193" t="e">
        <f>IF(ISERROR($E1306),NA(),'Weekly Series'!C1306)</f>
        <v>#N/A</v>
      </c>
      <c r="G1306" s="193" t="e">
        <f>IF(ISERROR($E1306),NA(),'Weekly Series'!D1306)</f>
        <v>#N/A</v>
      </c>
      <c r="H1306" s="193" t="e">
        <f>IF(ISERROR($E1306),NA(),'Weekly Series'!E1306)</f>
        <v>#N/A</v>
      </c>
      <c r="J1306" s="190">
        <f>IF(ISERROR(A1306),NA(),'Daily Series'!P1310)</f>
        <v>677</v>
      </c>
      <c r="K1306" s="190">
        <f>IF(ISERROR(A1306),NA(),'Daily Series'!Q1310)</f>
        <v>227</v>
      </c>
      <c r="L1306" s="190">
        <f>IF(ISERROR(A1306),NA(),'Daily Series'!R1310)</f>
        <v>81</v>
      </c>
      <c r="M1306" s="193">
        <f t="shared" si="84"/>
        <v>934.71428571428567</v>
      </c>
      <c r="N1306" s="193">
        <f t="shared" si="86"/>
        <v>306.85714285714283</v>
      </c>
      <c r="O1306" s="193">
        <f t="shared" si="85"/>
        <v>163.28571428571428</v>
      </c>
    </row>
    <row r="1307" spans="1:15" x14ac:dyDescent="0.2">
      <c r="A1307" s="189">
        <f>IF('Daily Series'!B1311=0,NA(),'Daily Series'!B1311)</f>
        <v>45592</v>
      </c>
      <c r="B1307" s="190">
        <f>IF(ISERROR(A1307),NA(),'Daily Series'!E1311)</f>
        <v>12156</v>
      </c>
      <c r="C1307" s="193">
        <f t="shared" si="83"/>
        <v>12388.714285714286</v>
      </c>
      <c r="E1307" s="189" t="e">
        <f>IF('Weekly Series'!B1307=0,NA(),'Weekly Series'!B1307)</f>
        <v>#N/A</v>
      </c>
      <c r="F1307" s="193" t="e">
        <f>IF(ISERROR($E1307),NA(),'Weekly Series'!C1307)</f>
        <v>#N/A</v>
      </c>
      <c r="G1307" s="193" t="e">
        <f>IF(ISERROR($E1307),NA(),'Weekly Series'!D1307)</f>
        <v>#N/A</v>
      </c>
      <c r="H1307" s="193" t="e">
        <f>IF(ISERROR($E1307),NA(),'Weekly Series'!E1307)</f>
        <v>#N/A</v>
      </c>
      <c r="J1307" s="190">
        <f>IF(ISERROR(A1307),NA(),'Daily Series'!P1311)</f>
        <v>382</v>
      </c>
      <c r="K1307" s="190">
        <f>IF(ISERROR(A1307),NA(),'Daily Series'!Q1311)</f>
        <v>123</v>
      </c>
      <c r="L1307" s="190">
        <f>IF(ISERROR(A1307),NA(),'Daily Series'!R1311)</f>
        <v>35</v>
      </c>
      <c r="M1307" s="193">
        <f t="shared" si="84"/>
        <v>944.57142857142856</v>
      </c>
      <c r="N1307" s="193">
        <f t="shared" si="86"/>
        <v>308.42857142857144</v>
      </c>
      <c r="O1307" s="193">
        <f t="shared" si="85"/>
        <v>164.85714285714286</v>
      </c>
    </row>
    <row r="1308" spans="1:15" x14ac:dyDescent="0.2">
      <c r="A1308" s="189">
        <f>IF('Daily Series'!B1312=0,NA(),'Daily Series'!B1312)</f>
        <v>45593</v>
      </c>
      <c r="B1308" s="190">
        <f>IF(ISERROR(A1308),NA(),'Daily Series'!E1312)</f>
        <v>12673</v>
      </c>
      <c r="C1308" s="193">
        <f t="shared" si="83"/>
        <v>12429.285714285714</v>
      </c>
      <c r="E1308" s="189" t="e">
        <f>IF('Weekly Series'!B1308=0,NA(),'Weekly Series'!B1308)</f>
        <v>#N/A</v>
      </c>
      <c r="F1308" s="193" t="e">
        <f>IF(ISERROR($E1308),NA(),'Weekly Series'!C1308)</f>
        <v>#N/A</v>
      </c>
      <c r="G1308" s="193" t="e">
        <f>IF(ISERROR($E1308),NA(),'Weekly Series'!D1308)</f>
        <v>#N/A</v>
      </c>
      <c r="H1308" s="193" t="e">
        <f>IF(ISERROR($E1308),NA(),'Weekly Series'!E1308)</f>
        <v>#N/A</v>
      </c>
      <c r="J1308" s="190">
        <f>IF(ISERROR(A1308),NA(),'Daily Series'!P1312)</f>
        <v>856</v>
      </c>
      <c r="K1308" s="190">
        <f>IF(ISERROR(A1308),NA(),'Daily Series'!Q1312)</f>
        <v>288</v>
      </c>
      <c r="L1308" s="190">
        <f>IF(ISERROR(A1308),NA(),'Daily Series'!R1312)</f>
        <v>177</v>
      </c>
      <c r="M1308" s="193">
        <f t="shared" si="84"/>
        <v>941.57142857142856</v>
      </c>
      <c r="N1308" s="193">
        <f t="shared" si="86"/>
        <v>307.85714285714283</v>
      </c>
      <c r="O1308" s="193">
        <f t="shared" si="85"/>
        <v>163.42857142857142</v>
      </c>
    </row>
    <row r="1309" spans="1:15" x14ac:dyDescent="0.2">
      <c r="A1309" s="189">
        <f>IF('Daily Series'!B1313=0,NA(),'Daily Series'!B1313)</f>
        <v>45594</v>
      </c>
      <c r="B1309" s="190">
        <f>IF(ISERROR(A1309),NA(),'Daily Series'!E1313)</f>
        <v>12496</v>
      </c>
      <c r="C1309" s="193">
        <f t="shared" si="83"/>
        <v>12437.285714285714</v>
      </c>
      <c r="E1309" s="189" t="e">
        <f>IF('Weekly Series'!B1309=0,NA(),'Weekly Series'!B1309)</f>
        <v>#N/A</v>
      </c>
      <c r="F1309" s="193" t="e">
        <f>IF(ISERROR($E1309),NA(),'Weekly Series'!C1309)</f>
        <v>#N/A</v>
      </c>
      <c r="G1309" s="193" t="e">
        <f>IF(ISERROR($E1309),NA(),'Weekly Series'!D1309)</f>
        <v>#N/A</v>
      </c>
      <c r="H1309" s="193" t="e">
        <f>IF(ISERROR($E1309),NA(),'Weekly Series'!E1309)</f>
        <v>#N/A</v>
      </c>
      <c r="J1309" s="190">
        <f>IF(ISERROR(A1309),NA(),'Daily Series'!P1313)</f>
        <v>1097</v>
      </c>
      <c r="K1309" s="190">
        <f>IF(ISERROR(A1309),NA(),'Daily Series'!Q1313)</f>
        <v>336</v>
      </c>
      <c r="L1309" s="190">
        <f>IF(ISERROR(A1309),NA(),'Daily Series'!R1313)</f>
        <v>220</v>
      </c>
      <c r="M1309" s="193">
        <f t="shared" si="84"/>
        <v>926.85714285714289</v>
      </c>
      <c r="N1309" s="193">
        <f t="shared" si="86"/>
        <v>301.57142857142856</v>
      </c>
      <c r="O1309" s="193">
        <f t="shared" si="85"/>
        <v>163.85714285714286</v>
      </c>
    </row>
    <row r="1310" spans="1:15" x14ac:dyDescent="0.2">
      <c r="A1310" s="189">
        <f>IF('Daily Series'!B1314=0,NA(),'Daily Series'!B1314)</f>
        <v>45595</v>
      </c>
      <c r="B1310" s="190">
        <f>IF(ISERROR(A1310),NA(),'Daily Series'!E1314)</f>
        <v>12499</v>
      </c>
      <c r="C1310" s="193">
        <f t="shared" si="83"/>
        <v>12428.285714285714</v>
      </c>
      <c r="E1310" s="189" t="e">
        <f>IF('Weekly Series'!B1310=0,NA(),'Weekly Series'!B1310)</f>
        <v>#N/A</v>
      </c>
      <c r="F1310" s="193" t="e">
        <f>IF(ISERROR($E1310),NA(),'Weekly Series'!C1310)</f>
        <v>#N/A</v>
      </c>
      <c r="G1310" s="193" t="e">
        <f>IF(ISERROR($E1310),NA(),'Weekly Series'!D1310)</f>
        <v>#N/A</v>
      </c>
      <c r="H1310" s="193" t="e">
        <f>IF(ISERROR($E1310),NA(),'Weekly Series'!E1310)</f>
        <v>#N/A</v>
      </c>
      <c r="J1310" s="190">
        <f>IF(ISERROR(A1310),NA(),'Daily Series'!P1314)</f>
        <v>1198</v>
      </c>
      <c r="K1310" s="190">
        <f>IF(ISERROR(A1310),NA(),'Daily Series'!Q1314)</f>
        <v>396</v>
      </c>
      <c r="L1310" s="190">
        <f>IF(ISERROR(A1310),NA(),'Daily Series'!R1314)</f>
        <v>220</v>
      </c>
      <c r="M1310" s="193">
        <f t="shared" si="84"/>
        <v>931</v>
      </c>
      <c r="N1310" s="193">
        <f t="shared" si="86"/>
        <v>303.85714285714283</v>
      </c>
      <c r="O1310" s="193">
        <f t="shared" si="85"/>
        <v>164.85714285714286</v>
      </c>
    </row>
    <row r="1311" spans="1:15" x14ac:dyDescent="0.2">
      <c r="A1311" s="189">
        <f>IF('Daily Series'!B1315=0,NA(),'Daily Series'!B1315)</f>
        <v>45596</v>
      </c>
      <c r="B1311" s="190">
        <f>IF(ISERROR(A1311),NA(),'Daily Series'!E1315)</f>
        <v>12183</v>
      </c>
      <c r="C1311" s="193">
        <f t="shared" si="83"/>
        <v>12379.142857142857</v>
      </c>
      <c r="E1311" s="189" t="e">
        <f>IF('Weekly Series'!B1311=0,NA(),'Weekly Series'!B1311)</f>
        <v>#N/A</v>
      </c>
      <c r="F1311" s="193" t="e">
        <f>IF(ISERROR($E1311),NA(),'Weekly Series'!C1311)</f>
        <v>#N/A</v>
      </c>
      <c r="G1311" s="193" t="e">
        <f>IF(ISERROR($E1311),NA(),'Weekly Series'!D1311)</f>
        <v>#N/A</v>
      </c>
      <c r="H1311" s="193" t="e">
        <f>IF(ISERROR($E1311),NA(),'Weekly Series'!E1311)</f>
        <v>#N/A</v>
      </c>
      <c r="J1311" s="190">
        <f>IF(ISERROR(A1311),NA(),'Daily Series'!P1315)</f>
        <v>1211</v>
      </c>
      <c r="K1311" s="190">
        <f>IF(ISERROR(A1311),NA(),'Daily Series'!Q1315)</f>
        <v>383</v>
      </c>
      <c r="L1311" s="190">
        <f>IF(ISERROR(A1311),NA(),'Daily Series'!R1315)</f>
        <v>255</v>
      </c>
      <c r="M1311" s="193">
        <f t="shared" si="84"/>
        <v>948</v>
      </c>
      <c r="N1311" s="193">
        <f t="shared" si="86"/>
        <v>302</v>
      </c>
      <c r="O1311" s="193">
        <f t="shared" si="85"/>
        <v>167.14285714285714</v>
      </c>
    </row>
    <row r="1312" spans="1:15" x14ac:dyDescent="0.2">
      <c r="A1312" s="189">
        <f>IF('Daily Series'!B1316=0,NA(),'Daily Series'!B1316)</f>
        <v>45597</v>
      </c>
      <c r="B1312" s="190">
        <f>IF(ISERROR(A1312),NA(),'Daily Series'!E1316)</f>
        <v>12257</v>
      </c>
      <c r="C1312" s="193">
        <f t="shared" si="83"/>
        <v>12387.428571428571</v>
      </c>
      <c r="E1312" s="189" t="e">
        <f>IF('Weekly Series'!B1312=0,NA(),'Weekly Series'!B1312)</f>
        <v>#N/A</v>
      </c>
      <c r="F1312" s="193" t="e">
        <f>IF(ISERROR($E1312),NA(),'Weekly Series'!C1312)</f>
        <v>#N/A</v>
      </c>
      <c r="G1312" s="193" t="e">
        <f>IF(ISERROR($E1312),NA(),'Weekly Series'!D1312)</f>
        <v>#N/A</v>
      </c>
      <c r="H1312" s="193" t="e">
        <f>IF(ISERROR($E1312),NA(),'Weekly Series'!E1312)</f>
        <v>#N/A</v>
      </c>
      <c r="J1312" s="190">
        <f>IF(ISERROR(A1312),NA(),'Daily Series'!P1316)</f>
        <v>1219</v>
      </c>
      <c r="K1312" s="190">
        <f>IF(ISERROR(A1312),NA(),'Daily Series'!Q1316)</f>
        <v>388</v>
      </c>
      <c r="L1312" s="190">
        <f>IF(ISERROR(A1312),NA(),'Daily Series'!R1316)</f>
        <v>195</v>
      </c>
      <c r="M1312" s="193">
        <f t="shared" si="84"/>
        <v>948.57142857142856</v>
      </c>
      <c r="N1312" s="193">
        <f t="shared" si="86"/>
        <v>305.85714285714283</v>
      </c>
      <c r="O1312" s="193">
        <f t="shared" si="85"/>
        <v>169</v>
      </c>
    </row>
    <row r="1313" spans="1:15" x14ac:dyDescent="0.2">
      <c r="A1313" s="189">
        <f>IF('Daily Series'!B1317=0,NA(),'Daily Series'!B1317)</f>
        <v>45598</v>
      </c>
      <c r="B1313" s="190">
        <f>IF(ISERROR(A1313),NA(),'Daily Series'!E1317)</f>
        <v>12468</v>
      </c>
      <c r="C1313" s="193">
        <f t="shared" si="83"/>
        <v>12390.285714285714</v>
      </c>
      <c r="E1313" s="189" t="e">
        <f>IF('Weekly Series'!B1313=0,NA(),'Weekly Series'!B1313)</f>
        <v>#N/A</v>
      </c>
      <c r="F1313" s="193" t="e">
        <f>IF(ISERROR($E1313),NA(),'Weekly Series'!C1313)</f>
        <v>#N/A</v>
      </c>
      <c r="G1313" s="193" t="e">
        <f>IF(ISERROR($E1313),NA(),'Weekly Series'!D1313)</f>
        <v>#N/A</v>
      </c>
      <c r="H1313" s="193" t="e">
        <f>IF(ISERROR($E1313),NA(),'Weekly Series'!E1313)</f>
        <v>#N/A</v>
      </c>
      <c r="J1313" s="190">
        <f>IF(ISERROR(A1313),NA(),'Daily Series'!P1317)</f>
        <v>647</v>
      </c>
      <c r="K1313" s="190">
        <f>IF(ISERROR(A1313),NA(),'Daily Series'!Q1317)</f>
        <v>222</v>
      </c>
      <c r="L1313" s="190">
        <f>IF(ISERROR(A1313),NA(),'Daily Series'!R1317)</f>
        <v>67</v>
      </c>
      <c r="M1313" s="193">
        <f t="shared" si="84"/>
        <v>944.28571428571433</v>
      </c>
      <c r="N1313" s="193">
        <f t="shared" si="86"/>
        <v>305.14285714285717</v>
      </c>
      <c r="O1313" s="193">
        <f t="shared" si="85"/>
        <v>167</v>
      </c>
    </row>
    <row r="1314" spans="1:15" x14ac:dyDescent="0.2">
      <c r="A1314" s="189">
        <f>IF('Daily Series'!B1318=0,NA(),'Daily Series'!B1318)</f>
        <v>45599</v>
      </c>
      <c r="B1314" s="190">
        <f>IF(ISERROR(A1314),NA(),'Daily Series'!E1318)</f>
        <v>12639</v>
      </c>
      <c r="C1314" s="193">
        <f t="shared" si="83"/>
        <v>12459.285714285714</v>
      </c>
      <c r="E1314" s="189" t="e">
        <f>IF('Weekly Series'!B1314=0,NA(),'Weekly Series'!B1314)</f>
        <v>#N/A</v>
      </c>
      <c r="F1314" s="193" t="e">
        <f>IF(ISERROR($E1314),NA(),'Weekly Series'!C1314)</f>
        <v>#N/A</v>
      </c>
      <c r="G1314" s="193" t="e">
        <f>IF(ISERROR($E1314),NA(),'Weekly Series'!D1314)</f>
        <v>#N/A</v>
      </c>
      <c r="H1314" s="193" t="e">
        <f>IF(ISERROR($E1314),NA(),'Weekly Series'!E1314)</f>
        <v>#N/A</v>
      </c>
      <c r="J1314" s="190">
        <f>IF(ISERROR(A1314),NA(),'Daily Series'!P1318)</f>
        <v>330</v>
      </c>
      <c r="K1314" s="190">
        <f>IF(ISERROR(A1314),NA(),'Daily Series'!Q1318)</f>
        <v>124</v>
      </c>
      <c r="L1314" s="190">
        <f>IF(ISERROR(A1314),NA(),'Daily Series'!R1318)</f>
        <v>42</v>
      </c>
      <c r="M1314" s="193">
        <f t="shared" si="84"/>
        <v>936.85714285714289</v>
      </c>
      <c r="N1314" s="193">
        <f t="shared" si="86"/>
        <v>305.28571428571428</v>
      </c>
      <c r="O1314" s="193">
        <f t="shared" si="85"/>
        <v>168</v>
      </c>
    </row>
    <row r="1315" spans="1:15" x14ac:dyDescent="0.2">
      <c r="A1315" s="189">
        <f>IF('Daily Series'!B1319=0,NA(),'Daily Series'!B1319)</f>
        <v>45600</v>
      </c>
      <c r="B1315" s="190">
        <f>IF(ISERROR(A1315),NA(),'Daily Series'!E1319)</f>
        <v>12249</v>
      </c>
      <c r="C1315" s="193">
        <f t="shared" si="83"/>
        <v>12398.714285714286</v>
      </c>
      <c r="E1315" s="189" t="e">
        <f>IF('Weekly Series'!B1315=0,NA(),'Weekly Series'!B1315)</f>
        <v>#N/A</v>
      </c>
      <c r="F1315" s="193" t="e">
        <f>IF(ISERROR($E1315),NA(),'Weekly Series'!C1315)</f>
        <v>#N/A</v>
      </c>
      <c r="G1315" s="193" t="e">
        <f>IF(ISERROR($E1315),NA(),'Weekly Series'!D1315)</f>
        <v>#N/A</v>
      </c>
      <c r="H1315" s="193" t="e">
        <f>IF(ISERROR($E1315),NA(),'Weekly Series'!E1315)</f>
        <v>#N/A</v>
      </c>
      <c r="J1315" s="190">
        <f>IF(ISERROR(A1315),NA(),'Daily Series'!P1319)</f>
        <v>813</v>
      </c>
      <c r="K1315" s="190">
        <f>IF(ISERROR(A1315),NA(),'Daily Series'!Q1319)</f>
        <v>297</v>
      </c>
      <c r="L1315" s="190">
        <f>IF(ISERROR(A1315),NA(),'Daily Series'!R1319)</f>
        <v>183</v>
      </c>
      <c r="M1315" s="193">
        <f t="shared" si="84"/>
        <v>930.71428571428567</v>
      </c>
      <c r="N1315" s="193">
        <f t="shared" si="86"/>
        <v>306.57142857142856</v>
      </c>
      <c r="O1315" s="193">
        <f t="shared" si="85"/>
        <v>168.85714285714286</v>
      </c>
    </row>
    <row r="1316" spans="1:15" x14ac:dyDescent="0.2">
      <c r="A1316" s="189">
        <f>IF('Daily Series'!B1320=0,NA(),'Daily Series'!B1320)</f>
        <v>45601</v>
      </c>
      <c r="B1316" s="190">
        <f>IF(ISERROR(A1316),NA(),'Daily Series'!E1320)</f>
        <v>12514</v>
      </c>
      <c r="C1316" s="193">
        <f t="shared" si="83"/>
        <v>12401.285714285714</v>
      </c>
      <c r="E1316" s="189" t="e">
        <f>IF('Weekly Series'!B1316=0,NA(),'Weekly Series'!B1316)</f>
        <v>#N/A</v>
      </c>
      <c r="F1316" s="193" t="e">
        <f>IF(ISERROR($E1316),NA(),'Weekly Series'!C1316)</f>
        <v>#N/A</v>
      </c>
      <c r="G1316" s="193" t="e">
        <f>IF(ISERROR($E1316),NA(),'Weekly Series'!D1316)</f>
        <v>#N/A</v>
      </c>
      <c r="H1316" s="193" t="e">
        <f>IF(ISERROR($E1316),NA(),'Weekly Series'!E1316)</f>
        <v>#N/A</v>
      </c>
      <c r="J1316" s="190">
        <f>IF(ISERROR(A1316),NA(),'Daily Series'!P1320)</f>
        <v>1104</v>
      </c>
      <c r="K1316" s="190">
        <f>IF(ISERROR(A1316),NA(),'Daily Series'!Q1320)</f>
        <v>370</v>
      </c>
      <c r="L1316" s="190">
        <f>IF(ISERROR(A1316),NA(),'Daily Series'!R1320)</f>
        <v>205</v>
      </c>
      <c r="M1316" s="193">
        <f t="shared" si="84"/>
        <v>931.71428571428567</v>
      </c>
      <c r="N1316" s="193">
        <f t="shared" si="86"/>
        <v>311.42857142857144</v>
      </c>
      <c r="O1316" s="193">
        <f t="shared" si="85"/>
        <v>166.71428571428572</v>
      </c>
    </row>
    <row r="1317" spans="1:15" x14ac:dyDescent="0.2">
      <c r="A1317" s="189">
        <f>IF('Daily Series'!B1321=0,NA(),'Daily Series'!B1321)</f>
        <v>45602</v>
      </c>
      <c r="B1317" s="190">
        <f>IF(ISERROR(A1317),NA(),'Daily Series'!E1321)</f>
        <v>13773</v>
      </c>
      <c r="C1317" s="193">
        <f t="shared" si="83"/>
        <v>12583.285714285714</v>
      </c>
      <c r="E1317" s="189" t="e">
        <f>IF('Weekly Series'!B1317=0,NA(),'Weekly Series'!B1317)</f>
        <v>#N/A</v>
      </c>
      <c r="F1317" s="193" t="e">
        <f>IF(ISERROR($E1317),NA(),'Weekly Series'!C1317)</f>
        <v>#N/A</v>
      </c>
      <c r="G1317" s="193" t="e">
        <f>IF(ISERROR($E1317),NA(),'Weekly Series'!D1317)</f>
        <v>#N/A</v>
      </c>
      <c r="H1317" s="193" t="e">
        <f>IF(ISERROR($E1317),NA(),'Weekly Series'!E1317)</f>
        <v>#N/A</v>
      </c>
      <c r="J1317" s="190">
        <f>IF(ISERROR(A1317),NA(),'Daily Series'!P1321)</f>
        <v>1151</v>
      </c>
      <c r="K1317" s="190">
        <f>IF(ISERROR(A1317),NA(),'Daily Series'!Q1321)</f>
        <v>403</v>
      </c>
      <c r="L1317" s="190">
        <f>IF(ISERROR(A1317),NA(),'Daily Series'!R1321)</f>
        <v>249</v>
      </c>
      <c r="M1317" s="193">
        <f t="shared" si="84"/>
        <v>925</v>
      </c>
      <c r="N1317" s="193">
        <f t="shared" si="86"/>
        <v>312.42857142857144</v>
      </c>
      <c r="O1317" s="193">
        <f t="shared" si="85"/>
        <v>170.85714285714286</v>
      </c>
    </row>
    <row r="1318" spans="1:15" x14ac:dyDescent="0.2">
      <c r="A1318" s="189">
        <f>IF('Daily Series'!B1322=0,NA(),'Daily Series'!B1322)</f>
        <v>45603</v>
      </c>
      <c r="B1318" s="190">
        <f>IF(ISERROR(A1318),NA(),'Daily Series'!E1322)</f>
        <v>12731</v>
      </c>
      <c r="C1318" s="193">
        <f t="shared" si="83"/>
        <v>12661.571428571429</v>
      </c>
      <c r="E1318" s="189" t="e">
        <f>IF('Weekly Series'!B1318=0,NA(),'Weekly Series'!B1318)</f>
        <v>#N/A</v>
      </c>
      <c r="F1318" s="193" t="e">
        <f>IF(ISERROR($E1318),NA(),'Weekly Series'!C1318)</f>
        <v>#N/A</v>
      </c>
      <c r="G1318" s="193" t="e">
        <f>IF(ISERROR($E1318),NA(),'Weekly Series'!D1318)</f>
        <v>#N/A</v>
      </c>
      <c r="H1318" s="193" t="e">
        <f>IF(ISERROR($E1318),NA(),'Weekly Series'!E1318)</f>
        <v>#N/A</v>
      </c>
      <c r="J1318" s="190">
        <f>IF(ISERROR(A1318),NA(),'Daily Series'!P1322)</f>
        <v>1201</v>
      </c>
      <c r="K1318" s="190">
        <f>IF(ISERROR(A1318),NA(),'Daily Series'!Q1322)</f>
        <v>400</v>
      </c>
      <c r="L1318" s="190">
        <f>IF(ISERROR(A1318),NA(),'Daily Series'!R1322)</f>
        <v>230</v>
      </c>
      <c r="M1318" s="193">
        <f t="shared" si="84"/>
        <v>923.57142857142856</v>
      </c>
      <c r="N1318" s="193">
        <f t="shared" si="86"/>
        <v>314.85714285714283</v>
      </c>
      <c r="O1318" s="193">
        <f t="shared" si="85"/>
        <v>167.28571428571428</v>
      </c>
    </row>
    <row r="1319" spans="1:15" x14ac:dyDescent="0.2">
      <c r="A1319" s="189">
        <f>IF('Daily Series'!B1323=0,NA(),'Daily Series'!B1323)</f>
        <v>45604</v>
      </c>
      <c r="B1319" s="190">
        <f>IF(ISERROR(A1319),NA(),'Daily Series'!E1323)</f>
        <v>12363</v>
      </c>
      <c r="C1319" s="193">
        <f t="shared" si="83"/>
        <v>12676.714285714286</v>
      </c>
      <c r="E1319" s="189" t="e">
        <f>IF('Weekly Series'!B1319=0,NA(),'Weekly Series'!B1319)</f>
        <v>#N/A</v>
      </c>
      <c r="F1319" s="193" t="e">
        <f>IF(ISERROR($E1319),NA(),'Weekly Series'!C1319)</f>
        <v>#N/A</v>
      </c>
      <c r="G1319" s="193" t="e">
        <f>IF(ISERROR($E1319),NA(),'Weekly Series'!D1319)</f>
        <v>#N/A</v>
      </c>
      <c r="H1319" s="193" t="e">
        <f>IF(ISERROR($E1319),NA(),'Weekly Series'!E1319)</f>
        <v>#N/A</v>
      </c>
      <c r="J1319" s="190">
        <f>IF(ISERROR(A1319),NA(),'Daily Series'!P1323)</f>
        <v>1177</v>
      </c>
      <c r="K1319" s="190">
        <f>IF(ISERROR(A1319),NA(),'Daily Series'!Q1323)</f>
        <v>394</v>
      </c>
      <c r="L1319" s="190">
        <f>IF(ISERROR(A1319),NA(),'Daily Series'!R1323)</f>
        <v>218</v>
      </c>
      <c r="M1319" s="193">
        <f t="shared" si="84"/>
        <v>917.57142857142856</v>
      </c>
      <c r="N1319" s="193">
        <f t="shared" si="86"/>
        <v>315.71428571428572</v>
      </c>
      <c r="O1319" s="193">
        <f t="shared" si="85"/>
        <v>170.57142857142858</v>
      </c>
    </row>
    <row r="1320" spans="1:15" x14ac:dyDescent="0.2">
      <c r="A1320" s="189">
        <f>IF('Daily Series'!B1324=0,NA(),'Daily Series'!B1324)</f>
        <v>45605</v>
      </c>
      <c r="B1320" s="190">
        <f>IF(ISERROR(A1320),NA(),'Daily Series'!E1324)</f>
        <v>12692</v>
      </c>
      <c r="C1320" s="193">
        <f t="shared" si="83"/>
        <v>12708.714285714286</v>
      </c>
      <c r="E1320" s="189" t="e">
        <f>IF('Weekly Series'!B1320=0,NA(),'Weekly Series'!B1320)</f>
        <v>#N/A</v>
      </c>
      <c r="F1320" s="193" t="e">
        <f>IF(ISERROR($E1320),NA(),'Weekly Series'!C1320)</f>
        <v>#N/A</v>
      </c>
      <c r="G1320" s="193" t="e">
        <f>IF(ISERROR($E1320),NA(),'Weekly Series'!D1320)</f>
        <v>#N/A</v>
      </c>
      <c r="H1320" s="193" t="e">
        <f>IF(ISERROR($E1320),NA(),'Weekly Series'!E1320)</f>
        <v>#N/A</v>
      </c>
      <c r="J1320" s="190">
        <f>IF(ISERROR(A1320),NA(),'Daily Series'!P1324)</f>
        <v>656</v>
      </c>
      <c r="K1320" s="190">
        <f>IF(ISERROR(A1320),NA(),'Daily Series'!Q1324)</f>
        <v>202</v>
      </c>
      <c r="L1320" s="190">
        <f>IF(ISERROR(A1320),NA(),'Daily Series'!R1324)</f>
        <v>71</v>
      </c>
      <c r="M1320" s="193">
        <f t="shared" si="84"/>
        <v>918.85714285714289</v>
      </c>
      <c r="N1320" s="193">
        <f t="shared" si="86"/>
        <v>312.85714285714283</v>
      </c>
      <c r="O1320" s="193">
        <f t="shared" si="85"/>
        <v>171.14285714285714</v>
      </c>
    </row>
    <row r="1321" spans="1:15" x14ac:dyDescent="0.2">
      <c r="A1321" s="189">
        <f>IF('Daily Series'!B1325=0,NA(),'Daily Series'!B1325)</f>
        <v>45606</v>
      </c>
      <c r="B1321" s="190">
        <f>IF(ISERROR(A1321),NA(),'Daily Series'!E1325)</f>
        <v>12570</v>
      </c>
      <c r="C1321" s="193">
        <f t="shared" si="83"/>
        <v>12698.857142857143</v>
      </c>
      <c r="E1321" s="189" t="e">
        <f>IF('Weekly Series'!B1321=0,NA(),'Weekly Series'!B1321)</f>
        <v>#N/A</v>
      </c>
      <c r="F1321" s="193" t="e">
        <f>IF(ISERROR($E1321),NA(),'Weekly Series'!C1321)</f>
        <v>#N/A</v>
      </c>
      <c r="G1321" s="193" t="e">
        <f>IF(ISERROR($E1321),NA(),'Weekly Series'!D1321)</f>
        <v>#N/A</v>
      </c>
      <c r="H1321" s="193" t="e">
        <f>IF(ISERROR($E1321),NA(),'Weekly Series'!E1321)</f>
        <v>#N/A</v>
      </c>
      <c r="J1321" s="190">
        <f>IF(ISERROR(A1321),NA(),'Daily Series'!P1325)</f>
        <v>393</v>
      </c>
      <c r="K1321" s="190">
        <f>IF(ISERROR(A1321),NA(),'Daily Series'!Q1325)</f>
        <v>143</v>
      </c>
      <c r="L1321" s="190">
        <f>IF(ISERROR(A1321),NA(),'Daily Series'!R1325)</f>
        <v>32</v>
      </c>
      <c r="M1321" s="193">
        <f t="shared" si="84"/>
        <v>927.85714285714289</v>
      </c>
      <c r="N1321" s="193">
        <f t="shared" si="86"/>
        <v>315.57142857142856</v>
      </c>
      <c r="O1321" s="193">
        <f t="shared" si="85"/>
        <v>169.71428571428572</v>
      </c>
    </row>
    <row r="1322" spans="1:15" x14ac:dyDescent="0.2">
      <c r="A1322" s="189">
        <f>IF('Daily Series'!B1326=0,NA(),'Daily Series'!B1326)</f>
        <v>45607</v>
      </c>
      <c r="B1322" s="190">
        <f>IF(ISERROR(A1322),NA(),'Daily Series'!E1326)</f>
        <v>12525</v>
      </c>
      <c r="C1322" s="193">
        <f t="shared" si="83"/>
        <v>12738.285714285714</v>
      </c>
      <c r="E1322" s="189" t="e">
        <f>IF('Weekly Series'!B1322=0,NA(),'Weekly Series'!B1322)</f>
        <v>#N/A</v>
      </c>
      <c r="F1322" s="193" t="e">
        <f>IF(ISERROR($E1322),NA(),'Weekly Series'!C1322)</f>
        <v>#N/A</v>
      </c>
      <c r="G1322" s="193" t="e">
        <f>IF(ISERROR($E1322),NA(),'Weekly Series'!D1322)</f>
        <v>#N/A</v>
      </c>
      <c r="H1322" s="193" t="e">
        <f>IF(ISERROR($E1322),NA(),'Weekly Series'!E1322)</f>
        <v>#N/A</v>
      </c>
      <c r="J1322" s="190">
        <f>IF(ISERROR(A1322),NA(),'Daily Series'!P1326)</f>
        <v>911</v>
      </c>
      <c r="K1322" s="190">
        <f>IF(ISERROR(A1322),NA(),'Daily Series'!Q1326)</f>
        <v>270</v>
      </c>
      <c r="L1322" s="190">
        <f>IF(ISERROR(A1322),NA(),'Daily Series'!R1326)</f>
        <v>178</v>
      </c>
      <c r="M1322" s="193">
        <f t="shared" si="84"/>
        <v>941.85714285714289</v>
      </c>
      <c r="N1322" s="193">
        <f t="shared" si="86"/>
        <v>311.71428571428572</v>
      </c>
      <c r="O1322" s="193">
        <f t="shared" si="85"/>
        <v>169</v>
      </c>
    </row>
    <row r="1323" spans="1:15" x14ac:dyDescent="0.2">
      <c r="A1323" s="189">
        <f>IF('Daily Series'!B1327=0,NA(),'Daily Series'!B1327)</f>
        <v>45608</v>
      </c>
      <c r="B1323" s="190">
        <f>IF(ISERROR(A1323),NA(),'Daily Series'!E1327)</f>
        <v>12553</v>
      </c>
      <c r="C1323" s="193">
        <f t="shared" si="83"/>
        <v>12743.857142857143</v>
      </c>
      <c r="E1323" s="189" t="e">
        <f>IF('Weekly Series'!B1323=0,NA(),'Weekly Series'!B1323)</f>
        <v>#N/A</v>
      </c>
      <c r="F1323" s="193" t="e">
        <f>IF(ISERROR($E1323),NA(),'Weekly Series'!C1323)</f>
        <v>#N/A</v>
      </c>
      <c r="G1323" s="193" t="e">
        <f>IF(ISERROR($E1323),NA(),'Weekly Series'!D1323)</f>
        <v>#N/A</v>
      </c>
      <c r="H1323" s="193" t="e">
        <f>IF(ISERROR($E1323),NA(),'Weekly Series'!E1323)</f>
        <v>#N/A</v>
      </c>
      <c r="J1323" s="190">
        <f>IF(ISERROR(A1323),NA(),'Daily Series'!P1327)</f>
        <v>1152</v>
      </c>
      <c r="K1323" s="190">
        <f>IF(ISERROR(A1323),NA(),'Daily Series'!Q1327)</f>
        <v>401</v>
      </c>
      <c r="L1323" s="190">
        <f>IF(ISERROR(A1323),NA(),'Daily Series'!R1327)</f>
        <v>195</v>
      </c>
      <c r="M1323" s="193">
        <f t="shared" si="84"/>
        <v>948.71428571428567</v>
      </c>
      <c r="N1323" s="193">
        <f t="shared" si="86"/>
        <v>316.14285714285717</v>
      </c>
      <c r="O1323" s="193">
        <f t="shared" si="85"/>
        <v>167.57142857142858</v>
      </c>
    </row>
    <row r="1324" spans="1:15" x14ac:dyDescent="0.2">
      <c r="A1324" s="189">
        <f>IF('Daily Series'!B1328=0,NA(),'Daily Series'!B1328)</f>
        <v>45609</v>
      </c>
      <c r="B1324" s="190">
        <f>IF(ISERROR(A1324),NA(),'Daily Series'!E1328)</f>
        <v>12867</v>
      </c>
      <c r="C1324" s="193">
        <f t="shared" si="83"/>
        <v>12614.428571428571</v>
      </c>
      <c r="E1324" s="189" t="e">
        <f>IF('Weekly Series'!B1324=0,NA(),'Weekly Series'!B1324)</f>
        <v>#N/A</v>
      </c>
      <c r="F1324" s="193" t="e">
        <f>IF(ISERROR($E1324),NA(),'Weekly Series'!C1324)</f>
        <v>#N/A</v>
      </c>
      <c r="G1324" s="193" t="e">
        <f>IF(ISERROR($E1324),NA(),'Weekly Series'!D1324)</f>
        <v>#N/A</v>
      </c>
      <c r="H1324" s="193" t="e">
        <f>IF(ISERROR($E1324),NA(),'Weekly Series'!E1324)</f>
        <v>#N/A</v>
      </c>
      <c r="J1324" s="190">
        <f>IF(ISERROR(A1324),NA(),'Daily Series'!P1328)</f>
        <v>1221</v>
      </c>
      <c r="K1324" s="190">
        <f>IF(ISERROR(A1324),NA(),'Daily Series'!Q1328)</f>
        <v>366</v>
      </c>
      <c r="L1324" s="190">
        <f>IF(ISERROR(A1324),NA(),'Daily Series'!R1328)</f>
        <v>226</v>
      </c>
      <c r="M1324" s="193">
        <f t="shared" si="84"/>
        <v>958.71428571428567</v>
      </c>
      <c r="N1324" s="193">
        <f t="shared" si="86"/>
        <v>310.85714285714283</v>
      </c>
      <c r="O1324" s="193">
        <f t="shared" si="85"/>
        <v>164.28571428571428</v>
      </c>
    </row>
    <row r="1325" spans="1:15" x14ac:dyDescent="0.2">
      <c r="A1325" s="189">
        <f>IF('Daily Series'!B1329=0,NA(),'Daily Series'!B1329)</f>
        <v>45610</v>
      </c>
      <c r="B1325" s="190">
        <f>IF(ISERROR(A1325),NA(),'Daily Series'!E1329)</f>
        <v>12374</v>
      </c>
      <c r="C1325" s="193">
        <f t="shared" si="83"/>
        <v>12563.428571428571</v>
      </c>
      <c r="E1325" s="189" t="e">
        <f>IF('Weekly Series'!B1325=0,NA(),'Weekly Series'!B1325)</f>
        <v>#N/A</v>
      </c>
      <c r="F1325" s="193" t="e">
        <f>IF(ISERROR($E1325),NA(),'Weekly Series'!C1325)</f>
        <v>#N/A</v>
      </c>
      <c r="G1325" s="193" t="e">
        <f>IF(ISERROR($E1325),NA(),'Weekly Series'!D1325)</f>
        <v>#N/A</v>
      </c>
      <c r="H1325" s="193" t="e">
        <f>IF(ISERROR($E1325),NA(),'Weekly Series'!E1325)</f>
        <v>#N/A</v>
      </c>
      <c r="J1325" s="190">
        <f>IF(ISERROR(A1325),NA(),'Daily Series'!P1329)</f>
        <v>1284</v>
      </c>
      <c r="K1325" s="190">
        <f>IF(ISERROR(A1325),NA(),'Daily Series'!Q1329)</f>
        <v>383</v>
      </c>
      <c r="L1325" s="190">
        <f>IF(ISERROR(A1325),NA(),'Daily Series'!R1329)</f>
        <v>207</v>
      </c>
      <c r="M1325" s="193">
        <f t="shared" si="84"/>
        <v>970.57142857142856</v>
      </c>
      <c r="N1325" s="193">
        <f t="shared" si="86"/>
        <v>308.42857142857144</v>
      </c>
      <c r="O1325" s="193">
        <f t="shared" si="85"/>
        <v>161</v>
      </c>
    </row>
    <row r="1326" spans="1:15" x14ac:dyDescent="0.2">
      <c r="A1326" s="189">
        <f>IF('Daily Series'!B1330=0,NA(),'Daily Series'!B1330)</f>
        <v>45611</v>
      </c>
      <c r="B1326" s="190">
        <f>IF(ISERROR(A1326),NA(),'Daily Series'!E1330)</f>
        <v>12474</v>
      </c>
      <c r="C1326" s="193">
        <f t="shared" si="83"/>
        <v>12579.285714285714</v>
      </c>
      <c r="E1326" s="189" t="e">
        <f>IF('Weekly Series'!B1326=0,NA(),'Weekly Series'!B1326)</f>
        <v>#N/A</v>
      </c>
      <c r="F1326" s="193" t="e">
        <f>IF(ISERROR($E1326),NA(),'Weekly Series'!C1326)</f>
        <v>#N/A</v>
      </c>
      <c r="G1326" s="193" t="e">
        <f>IF(ISERROR($E1326),NA(),'Weekly Series'!D1326)</f>
        <v>#N/A</v>
      </c>
      <c r="H1326" s="193" t="e">
        <f>IF(ISERROR($E1326),NA(),'Weekly Series'!E1326)</f>
        <v>#N/A</v>
      </c>
      <c r="J1326" s="190">
        <f>IF(ISERROR(A1326),NA(),'Daily Series'!P1330)</f>
        <v>1215</v>
      </c>
      <c r="K1326" s="190">
        <f>IF(ISERROR(A1326),NA(),'Daily Series'!Q1330)</f>
        <v>388</v>
      </c>
      <c r="L1326" s="190">
        <f>IF(ISERROR(A1326),NA(),'Daily Series'!R1330)</f>
        <v>195</v>
      </c>
      <c r="M1326" s="193">
        <f t="shared" si="84"/>
        <v>976</v>
      </c>
      <c r="N1326" s="193">
        <f t="shared" si="86"/>
        <v>307.57142857142856</v>
      </c>
      <c r="O1326" s="193">
        <f t="shared" si="85"/>
        <v>157.71428571428572</v>
      </c>
    </row>
    <row r="1327" spans="1:15" x14ac:dyDescent="0.2">
      <c r="A1327" s="189">
        <f>IF('Daily Series'!B1331=0,NA(),'Daily Series'!B1331)</f>
        <v>45612</v>
      </c>
      <c r="B1327" s="190">
        <f>IF(ISERROR(A1327),NA(),'Daily Series'!E1331)</f>
        <v>12523</v>
      </c>
      <c r="C1327" s="193">
        <f t="shared" si="83"/>
        <v>12555.142857142857</v>
      </c>
      <c r="E1327" s="189" t="e">
        <f>IF('Weekly Series'!B1327=0,NA(),'Weekly Series'!B1327)</f>
        <v>#N/A</v>
      </c>
      <c r="F1327" s="193" t="e">
        <f>IF(ISERROR($E1327),NA(),'Weekly Series'!C1327)</f>
        <v>#N/A</v>
      </c>
      <c r="G1327" s="193" t="e">
        <f>IF(ISERROR($E1327),NA(),'Weekly Series'!D1327)</f>
        <v>#N/A</v>
      </c>
      <c r="H1327" s="193" t="e">
        <f>IF(ISERROR($E1327),NA(),'Weekly Series'!E1327)</f>
        <v>#N/A</v>
      </c>
      <c r="J1327" s="190">
        <f>IF(ISERROR(A1327),NA(),'Daily Series'!P1331)</f>
        <v>664</v>
      </c>
      <c r="K1327" s="190">
        <f>IF(ISERROR(A1327),NA(),'Daily Series'!Q1331)</f>
        <v>211</v>
      </c>
      <c r="L1327" s="190">
        <f>IF(ISERROR(A1327),NA(),'Daily Series'!R1331)</f>
        <v>83</v>
      </c>
      <c r="M1327" s="193">
        <f t="shared" si="84"/>
        <v>977.14285714285711</v>
      </c>
      <c r="N1327" s="193">
        <f t="shared" si="86"/>
        <v>308.85714285714283</v>
      </c>
      <c r="O1327" s="193">
        <f t="shared" si="85"/>
        <v>159.42857142857142</v>
      </c>
    </row>
    <row r="1328" spans="1:15" x14ac:dyDescent="0.2">
      <c r="A1328" s="189">
        <f>IF('Daily Series'!B1332=0,NA(),'Daily Series'!B1332)</f>
        <v>45613</v>
      </c>
      <c r="B1328" s="190">
        <f>IF(ISERROR(A1328),NA(),'Daily Series'!E1332)</f>
        <v>12763</v>
      </c>
      <c r="C1328" s="193">
        <f t="shared" si="83"/>
        <v>12582.714285714286</v>
      </c>
      <c r="E1328" s="189" t="e">
        <f>IF('Weekly Series'!B1328=0,NA(),'Weekly Series'!B1328)</f>
        <v>#N/A</v>
      </c>
      <c r="F1328" s="193" t="e">
        <f>IF(ISERROR($E1328),NA(),'Weekly Series'!C1328)</f>
        <v>#N/A</v>
      </c>
      <c r="G1328" s="193" t="e">
        <f>IF(ISERROR($E1328),NA(),'Weekly Series'!D1328)</f>
        <v>#N/A</v>
      </c>
      <c r="H1328" s="193" t="e">
        <f>IF(ISERROR($E1328),NA(),'Weekly Series'!E1328)</f>
        <v>#N/A</v>
      </c>
      <c r="J1328" s="190">
        <f>IF(ISERROR(A1328),NA(),'Daily Series'!P1332)</f>
        <v>401</v>
      </c>
      <c r="K1328" s="190">
        <f>IF(ISERROR(A1328),NA(),'Daily Series'!Q1332)</f>
        <v>99</v>
      </c>
      <c r="L1328" s="190">
        <f>IF(ISERROR(A1328),NA(),'Daily Series'!R1332)</f>
        <v>38</v>
      </c>
      <c r="M1328" s="193">
        <f t="shared" si="84"/>
        <v>978.28571428571433</v>
      </c>
      <c r="N1328" s="193">
        <f t="shared" si="86"/>
        <v>302.57142857142856</v>
      </c>
      <c r="O1328" s="193">
        <f t="shared" si="85"/>
        <v>160.28571428571428</v>
      </c>
    </row>
    <row r="1329" spans="1:15" x14ac:dyDescent="0.2">
      <c r="A1329" s="189">
        <f>IF('Daily Series'!B1333=0,NA(),'Daily Series'!B1333)</f>
        <v>45614</v>
      </c>
      <c r="B1329" s="190">
        <f>IF(ISERROR(A1329),NA(),'Daily Series'!E1333)</f>
        <v>12459</v>
      </c>
      <c r="C1329" s="193">
        <f t="shared" si="83"/>
        <v>12573.285714285714</v>
      </c>
      <c r="E1329" s="189" t="e">
        <f>IF('Weekly Series'!B1329=0,NA(),'Weekly Series'!B1329)</f>
        <v>#N/A</v>
      </c>
      <c r="F1329" s="193" t="e">
        <f>IF(ISERROR($E1329),NA(),'Weekly Series'!C1329)</f>
        <v>#N/A</v>
      </c>
      <c r="G1329" s="193" t="e">
        <f>IF(ISERROR($E1329),NA(),'Weekly Series'!D1329)</f>
        <v>#N/A</v>
      </c>
      <c r="H1329" s="193" t="e">
        <f>IF(ISERROR($E1329),NA(),'Weekly Series'!E1329)</f>
        <v>#N/A</v>
      </c>
      <c r="J1329" s="190">
        <f>IF(ISERROR(A1329),NA(),'Daily Series'!P1333)</f>
        <v>927</v>
      </c>
      <c r="K1329" s="190">
        <f>IF(ISERROR(A1329),NA(),'Daily Series'!Q1333)</f>
        <v>287</v>
      </c>
      <c r="L1329" s="190">
        <f>IF(ISERROR(A1329),NA(),'Daily Series'!R1333)</f>
        <v>171</v>
      </c>
      <c r="M1329" s="193">
        <f t="shared" si="84"/>
        <v>980.57142857142856</v>
      </c>
      <c r="N1329" s="193">
        <f t="shared" si="86"/>
        <v>305</v>
      </c>
      <c r="O1329" s="193">
        <f t="shared" si="85"/>
        <v>159.28571428571428</v>
      </c>
    </row>
    <row r="1330" spans="1:15" x14ac:dyDescent="0.2">
      <c r="A1330" s="189">
        <f>IF('Daily Series'!B1334=0,NA(),'Daily Series'!B1334)</f>
        <v>45615</v>
      </c>
      <c r="B1330" s="190">
        <f>IF(ISERROR(A1330),NA(),'Daily Series'!E1334)</f>
        <v>12291</v>
      </c>
      <c r="C1330" s="193">
        <f t="shared" si="83"/>
        <v>12535.857142857143</v>
      </c>
      <c r="E1330" s="189" t="e">
        <f>IF('Weekly Series'!B1330=0,NA(),'Weekly Series'!B1330)</f>
        <v>#N/A</v>
      </c>
      <c r="F1330" s="193" t="e">
        <f>IF(ISERROR($E1330),NA(),'Weekly Series'!C1330)</f>
        <v>#N/A</v>
      </c>
      <c r="G1330" s="193" t="e">
        <f>IF(ISERROR($E1330),NA(),'Weekly Series'!D1330)</f>
        <v>#N/A</v>
      </c>
      <c r="H1330" s="193" t="e">
        <f>IF(ISERROR($E1330),NA(),'Weekly Series'!E1330)</f>
        <v>#N/A</v>
      </c>
      <c r="J1330" s="190">
        <f>IF(ISERROR(A1330),NA(),'Daily Series'!P1334)</f>
        <v>1184</v>
      </c>
      <c r="K1330" s="190">
        <f>IF(ISERROR(A1330),NA(),'Daily Series'!Q1334)</f>
        <v>407</v>
      </c>
      <c r="L1330" s="190">
        <f>IF(ISERROR(A1330),NA(),'Daily Series'!R1334)</f>
        <v>186</v>
      </c>
      <c r="M1330" s="193">
        <f t="shared" si="84"/>
        <v>985.14285714285711</v>
      </c>
      <c r="N1330" s="193">
        <f t="shared" si="86"/>
        <v>305.85714285714283</v>
      </c>
      <c r="O1330" s="193">
        <f t="shared" si="85"/>
        <v>158</v>
      </c>
    </row>
    <row r="1331" spans="1:15" x14ac:dyDescent="0.2">
      <c r="A1331" s="189">
        <f>IF('Daily Series'!B1335=0,NA(),'Daily Series'!B1335)</f>
        <v>45616</v>
      </c>
      <c r="B1331" s="190">
        <f>IF(ISERROR(A1331),NA(),'Daily Series'!E1335)</f>
        <v>12464</v>
      </c>
      <c r="C1331" s="193">
        <f t="shared" ref="C1331:C1394" si="87">AVERAGE(B1325:B1331)</f>
        <v>12478.285714285714</v>
      </c>
      <c r="E1331" s="189" t="e">
        <f>IF('Weekly Series'!B1331=0,NA(),'Weekly Series'!B1331)</f>
        <v>#N/A</v>
      </c>
      <c r="F1331" s="193" t="e">
        <f>IF(ISERROR($E1331),NA(),'Weekly Series'!C1331)</f>
        <v>#N/A</v>
      </c>
      <c r="G1331" s="193" t="e">
        <f>IF(ISERROR($E1331),NA(),'Weekly Series'!D1331)</f>
        <v>#N/A</v>
      </c>
      <c r="H1331" s="193" t="e">
        <f>IF(ISERROR($E1331),NA(),'Weekly Series'!E1331)</f>
        <v>#N/A</v>
      </c>
      <c r="J1331" s="190">
        <f>IF(ISERROR(A1331),NA(),'Daily Series'!P1335)</f>
        <v>1175</v>
      </c>
      <c r="K1331" s="190">
        <f>IF(ISERROR(A1331),NA(),'Daily Series'!Q1335)</f>
        <v>392</v>
      </c>
      <c r="L1331" s="190">
        <f>IF(ISERROR(A1331),NA(),'Daily Series'!R1335)</f>
        <v>234</v>
      </c>
      <c r="M1331" s="193">
        <f t="shared" si="84"/>
        <v>978.57142857142856</v>
      </c>
      <c r="N1331" s="193">
        <f t="shared" si="86"/>
        <v>309.57142857142856</v>
      </c>
      <c r="O1331" s="193">
        <f t="shared" si="85"/>
        <v>159.14285714285714</v>
      </c>
    </row>
    <row r="1332" spans="1:15" x14ac:dyDescent="0.2">
      <c r="A1332" s="189">
        <f>IF('Daily Series'!B1336=0,NA(),'Daily Series'!B1336)</f>
        <v>45617</v>
      </c>
      <c r="B1332" s="190">
        <f>IF(ISERROR(A1332),NA(),'Daily Series'!E1336)</f>
        <v>12232</v>
      </c>
      <c r="C1332" s="193">
        <f t="shared" si="87"/>
        <v>12458</v>
      </c>
      <c r="E1332" s="189" t="e">
        <f>IF('Weekly Series'!B1332=0,NA(),'Weekly Series'!B1332)</f>
        <v>#N/A</v>
      </c>
      <c r="F1332" s="193" t="e">
        <f>IF(ISERROR($E1332),NA(),'Weekly Series'!C1332)</f>
        <v>#N/A</v>
      </c>
      <c r="G1332" s="193" t="e">
        <f>IF(ISERROR($E1332),NA(),'Weekly Series'!D1332)</f>
        <v>#N/A</v>
      </c>
      <c r="H1332" s="193" t="e">
        <f>IF(ISERROR($E1332),NA(),'Weekly Series'!E1332)</f>
        <v>#N/A</v>
      </c>
      <c r="J1332" s="190">
        <f>IF(ISERROR(A1332),NA(),'Daily Series'!P1336)</f>
        <v>1248</v>
      </c>
      <c r="K1332" s="190">
        <f>IF(ISERROR(A1332),NA(),'Daily Series'!Q1336)</f>
        <v>408</v>
      </c>
      <c r="L1332" s="190">
        <f>IF(ISERROR(A1332),NA(),'Daily Series'!R1336)</f>
        <v>237</v>
      </c>
      <c r="M1332" s="193">
        <f t="shared" si="84"/>
        <v>973.42857142857144</v>
      </c>
      <c r="N1332" s="193">
        <f t="shared" si="86"/>
        <v>313.14285714285717</v>
      </c>
      <c r="O1332" s="193">
        <f t="shared" si="85"/>
        <v>163.42857142857142</v>
      </c>
    </row>
    <row r="1333" spans="1:15" x14ac:dyDescent="0.2">
      <c r="A1333" s="189">
        <f>IF('Daily Series'!B1337=0,NA(),'Daily Series'!B1337)</f>
        <v>45618</v>
      </c>
      <c r="B1333" s="190">
        <f>IF(ISERROR(A1333),NA(),'Daily Series'!E1337)</f>
        <v>12135</v>
      </c>
      <c r="C1333" s="193">
        <f t="shared" si="87"/>
        <v>12409.571428571429</v>
      </c>
      <c r="E1333" s="189" t="e">
        <f>IF('Weekly Series'!B1333=0,NA(),'Weekly Series'!B1333)</f>
        <v>#N/A</v>
      </c>
      <c r="F1333" s="193" t="e">
        <f>IF(ISERROR($E1333),NA(),'Weekly Series'!C1333)</f>
        <v>#N/A</v>
      </c>
      <c r="G1333" s="193" t="e">
        <f>IF(ISERROR($E1333),NA(),'Weekly Series'!D1333)</f>
        <v>#N/A</v>
      </c>
      <c r="H1333" s="193" t="e">
        <f>IF(ISERROR($E1333),NA(),'Weekly Series'!E1333)</f>
        <v>#N/A</v>
      </c>
      <c r="J1333" s="190">
        <f>IF(ISERROR(A1333),NA(),'Daily Series'!P1337)</f>
        <v>1292</v>
      </c>
      <c r="K1333" s="190">
        <f>IF(ISERROR(A1333),NA(),'Daily Series'!Q1337)</f>
        <v>411</v>
      </c>
      <c r="L1333" s="190">
        <f>IF(ISERROR(A1333),NA(),'Daily Series'!R1337)</f>
        <v>219</v>
      </c>
      <c r="M1333" s="193">
        <f t="shared" si="84"/>
        <v>984.42857142857144</v>
      </c>
      <c r="N1333" s="193">
        <f t="shared" si="86"/>
        <v>316.42857142857144</v>
      </c>
      <c r="O1333" s="193">
        <f t="shared" si="85"/>
        <v>166.85714285714286</v>
      </c>
    </row>
    <row r="1334" spans="1:15" x14ac:dyDescent="0.2">
      <c r="A1334" s="189">
        <f>IF('Daily Series'!B1338=0,NA(),'Daily Series'!B1338)</f>
        <v>45619</v>
      </c>
      <c r="B1334" s="190">
        <f>IF(ISERROR(A1334),NA(),'Daily Series'!E1338)</f>
        <v>12375</v>
      </c>
      <c r="C1334" s="193">
        <f t="shared" si="87"/>
        <v>12388.428571428571</v>
      </c>
      <c r="E1334" s="189" t="e">
        <f>IF('Weekly Series'!B1334=0,NA(),'Weekly Series'!B1334)</f>
        <v>#N/A</v>
      </c>
      <c r="F1334" s="193" t="e">
        <f>IF(ISERROR($E1334),NA(),'Weekly Series'!C1334)</f>
        <v>#N/A</v>
      </c>
      <c r="G1334" s="193" t="e">
        <f>IF(ISERROR($E1334),NA(),'Weekly Series'!D1334)</f>
        <v>#N/A</v>
      </c>
      <c r="H1334" s="193" t="e">
        <f>IF(ISERROR($E1334),NA(),'Weekly Series'!E1334)</f>
        <v>#N/A</v>
      </c>
      <c r="J1334" s="190">
        <f>IF(ISERROR(A1334),NA(),'Daily Series'!P1338)</f>
        <v>709</v>
      </c>
      <c r="K1334" s="190">
        <f>IF(ISERROR(A1334),NA(),'Daily Series'!Q1338)</f>
        <v>231</v>
      </c>
      <c r="L1334" s="190">
        <f>IF(ISERROR(A1334),NA(),'Daily Series'!R1338)</f>
        <v>67</v>
      </c>
      <c r="M1334" s="193">
        <f t="shared" si="84"/>
        <v>990.85714285714289</v>
      </c>
      <c r="N1334" s="193">
        <f t="shared" si="86"/>
        <v>319.28571428571428</v>
      </c>
      <c r="O1334" s="193">
        <f t="shared" si="85"/>
        <v>164.57142857142858</v>
      </c>
    </row>
    <row r="1335" spans="1:15" x14ac:dyDescent="0.2">
      <c r="A1335" s="189">
        <f>IF('Daily Series'!B1339=0,NA(),'Daily Series'!B1339)</f>
        <v>45620</v>
      </c>
      <c r="B1335" s="190">
        <f>IF(ISERROR(A1335),NA(),'Daily Series'!E1339)</f>
        <v>12276</v>
      </c>
      <c r="C1335" s="193">
        <f t="shared" si="87"/>
        <v>12318.857142857143</v>
      </c>
      <c r="E1335" s="189" t="e">
        <f>IF('Weekly Series'!B1335=0,NA(),'Weekly Series'!B1335)</f>
        <v>#N/A</v>
      </c>
      <c r="F1335" s="193" t="e">
        <f>IF(ISERROR($E1335),NA(),'Weekly Series'!C1335)</f>
        <v>#N/A</v>
      </c>
      <c r="G1335" s="193" t="e">
        <f>IF(ISERROR($E1335),NA(),'Weekly Series'!D1335)</f>
        <v>#N/A</v>
      </c>
      <c r="H1335" s="193" t="e">
        <f>IF(ISERROR($E1335),NA(),'Weekly Series'!E1335)</f>
        <v>#N/A</v>
      </c>
      <c r="J1335" s="190">
        <f>IF(ISERROR(A1335),NA(),'Daily Series'!P1339)</f>
        <v>391</v>
      </c>
      <c r="K1335" s="190">
        <f>IF(ISERROR(A1335),NA(),'Daily Series'!Q1339)</f>
        <v>134</v>
      </c>
      <c r="L1335" s="190">
        <f>IF(ISERROR(A1335),NA(),'Daily Series'!R1339)</f>
        <v>33</v>
      </c>
      <c r="M1335" s="193">
        <f t="shared" si="84"/>
        <v>989.42857142857144</v>
      </c>
      <c r="N1335" s="193">
        <f t="shared" si="86"/>
        <v>324.28571428571428</v>
      </c>
      <c r="O1335" s="193">
        <f t="shared" si="85"/>
        <v>163.85714285714286</v>
      </c>
    </row>
    <row r="1336" spans="1:15" x14ac:dyDescent="0.2">
      <c r="A1336" s="189">
        <f>IF('Daily Series'!B1340=0,NA(),'Daily Series'!B1340)</f>
        <v>45621</v>
      </c>
      <c r="B1336" s="190">
        <f>IF(ISERROR(A1336),NA(),'Daily Series'!E1340)</f>
        <v>12076</v>
      </c>
      <c r="C1336" s="193">
        <f t="shared" si="87"/>
        <v>12264.142857142857</v>
      </c>
      <c r="E1336" s="189" t="e">
        <f>IF('Weekly Series'!B1336=0,NA(),'Weekly Series'!B1336)</f>
        <v>#N/A</v>
      </c>
      <c r="F1336" s="193" t="e">
        <f>IF(ISERROR($E1336),NA(),'Weekly Series'!C1336)</f>
        <v>#N/A</v>
      </c>
      <c r="G1336" s="193" t="e">
        <f>IF(ISERROR($E1336),NA(),'Weekly Series'!D1336)</f>
        <v>#N/A</v>
      </c>
      <c r="H1336" s="193" t="e">
        <f>IF(ISERROR($E1336),NA(),'Weekly Series'!E1336)</f>
        <v>#N/A</v>
      </c>
      <c r="J1336" s="190">
        <f>IF(ISERROR(A1336),NA(),'Daily Series'!P1340)</f>
        <v>851</v>
      </c>
      <c r="K1336" s="190">
        <f>IF(ISERROR(A1336),NA(),'Daily Series'!Q1340)</f>
        <v>255</v>
      </c>
      <c r="L1336" s="190">
        <f>IF(ISERROR(A1336),NA(),'Daily Series'!R1340)</f>
        <v>164</v>
      </c>
      <c r="M1336" s="193">
        <f t="shared" si="84"/>
        <v>978.57142857142856</v>
      </c>
      <c r="N1336" s="193">
        <f t="shared" si="86"/>
        <v>319.71428571428572</v>
      </c>
      <c r="O1336" s="193">
        <f t="shared" si="85"/>
        <v>162.85714285714286</v>
      </c>
    </row>
    <row r="1337" spans="1:15" x14ac:dyDescent="0.2">
      <c r="A1337" s="189">
        <f>IF('Daily Series'!B1341=0,NA(),'Daily Series'!B1341)</f>
        <v>45622</v>
      </c>
      <c r="B1337" s="190">
        <f>IF(ISERROR(A1337),NA(),'Daily Series'!E1341)</f>
        <v>12090</v>
      </c>
      <c r="C1337" s="193">
        <f t="shared" si="87"/>
        <v>12235.428571428571</v>
      </c>
      <c r="E1337" s="189" t="e">
        <f>IF('Weekly Series'!B1337=0,NA(),'Weekly Series'!B1337)</f>
        <v>#N/A</v>
      </c>
      <c r="F1337" s="193" t="e">
        <f>IF(ISERROR($E1337),NA(),'Weekly Series'!C1337)</f>
        <v>#N/A</v>
      </c>
      <c r="G1337" s="193" t="e">
        <f>IF(ISERROR($E1337),NA(),'Weekly Series'!D1337)</f>
        <v>#N/A</v>
      </c>
      <c r="H1337" s="193" t="e">
        <f>IF(ISERROR($E1337),NA(),'Weekly Series'!E1337)</f>
        <v>#N/A</v>
      </c>
      <c r="J1337" s="190">
        <f>IF(ISERROR(A1337),NA(),'Daily Series'!P1341)</f>
        <v>1121</v>
      </c>
      <c r="K1337" s="190">
        <f>IF(ISERROR(A1337),NA(),'Daily Series'!Q1341)</f>
        <v>388</v>
      </c>
      <c r="L1337" s="190">
        <f>IF(ISERROR(A1337),NA(),'Daily Series'!R1341)</f>
        <v>209</v>
      </c>
      <c r="M1337" s="193">
        <f t="shared" si="84"/>
        <v>969.57142857142856</v>
      </c>
      <c r="N1337" s="193">
        <f t="shared" si="86"/>
        <v>317</v>
      </c>
      <c r="O1337" s="193">
        <f t="shared" si="85"/>
        <v>166.14285714285714</v>
      </c>
    </row>
    <row r="1338" spans="1:15" x14ac:dyDescent="0.2">
      <c r="A1338" s="189">
        <f>IF('Daily Series'!B1342=0,NA(),'Daily Series'!B1342)</f>
        <v>45623</v>
      </c>
      <c r="B1338" s="190">
        <f>IF(ISERROR(A1338),NA(),'Daily Series'!E1342)</f>
        <v>12065</v>
      </c>
      <c r="C1338" s="193">
        <f t="shared" si="87"/>
        <v>12178.428571428571</v>
      </c>
      <c r="E1338" s="189" t="e">
        <f>IF('Weekly Series'!B1338=0,NA(),'Weekly Series'!B1338)</f>
        <v>#N/A</v>
      </c>
      <c r="F1338" s="193" t="e">
        <f>IF(ISERROR($E1338),NA(),'Weekly Series'!C1338)</f>
        <v>#N/A</v>
      </c>
      <c r="G1338" s="193" t="e">
        <f>IF(ISERROR($E1338),NA(),'Weekly Series'!D1338)</f>
        <v>#N/A</v>
      </c>
      <c r="H1338" s="193" t="e">
        <f>IF(ISERROR($E1338),NA(),'Weekly Series'!E1338)</f>
        <v>#N/A</v>
      </c>
      <c r="J1338" s="190">
        <f>IF(ISERROR(A1338),NA(),'Daily Series'!P1342)</f>
        <v>1301</v>
      </c>
      <c r="K1338" s="190">
        <f>IF(ISERROR(A1338),NA(),'Daily Series'!Q1342)</f>
        <v>387</v>
      </c>
      <c r="L1338" s="190">
        <f>IF(ISERROR(A1338),NA(),'Daily Series'!R1342)</f>
        <v>204</v>
      </c>
      <c r="M1338" s="193">
        <f t="shared" si="84"/>
        <v>987.57142857142856</v>
      </c>
      <c r="N1338" s="193">
        <f t="shared" si="86"/>
        <v>316.28571428571428</v>
      </c>
      <c r="O1338" s="193">
        <f t="shared" si="85"/>
        <v>161.85714285714286</v>
      </c>
    </row>
    <row r="1339" spans="1:15" x14ac:dyDescent="0.2">
      <c r="A1339" s="189">
        <f>IF('Daily Series'!B1343=0,NA(),'Daily Series'!B1343)</f>
        <v>45624</v>
      </c>
      <c r="B1339" s="190">
        <f>IF(ISERROR(A1339),NA(),'Daily Series'!E1343)</f>
        <v>11938</v>
      </c>
      <c r="C1339" s="193">
        <f t="shared" si="87"/>
        <v>12136.428571428571</v>
      </c>
      <c r="E1339" s="189" t="e">
        <f>IF('Weekly Series'!B1339=0,NA(),'Weekly Series'!B1339)</f>
        <v>#N/A</v>
      </c>
      <c r="F1339" s="193" t="e">
        <f>IF(ISERROR($E1339),NA(),'Weekly Series'!C1339)</f>
        <v>#N/A</v>
      </c>
      <c r="G1339" s="193" t="e">
        <f>IF(ISERROR($E1339),NA(),'Weekly Series'!D1339)</f>
        <v>#N/A</v>
      </c>
      <c r="H1339" s="193" t="e">
        <f>IF(ISERROR($E1339),NA(),'Weekly Series'!E1339)</f>
        <v>#N/A</v>
      </c>
      <c r="J1339" s="190">
        <f>IF(ISERROR(A1339),NA(),'Daily Series'!P1343)</f>
        <v>1208</v>
      </c>
      <c r="K1339" s="190">
        <f>IF(ISERROR(A1339),NA(),'Daily Series'!Q1343)</f>
        <v>408</v>
      </c>
      <c r="L1339" s="190">
        <f>IF(ISERROR(A1339),NA(),'Daily Series'!R1343)</f>
        <v>236</v>
      </c>
      <c r="M1339" s="193">
        <f t="shared" si="84"/>
        <v>981.85714285714289</v>
      </c>
      <c r="N1339" s="193">
        <f t="shared" si="86"/>
        <v>316.28571428571428</v>
      </c>
      <c r="O1339" s="193">
        <f t="shared" si="85"/>
        <v>161.71428571428572</v>
      </c>
    </row>
    <row r="1340" spans="1:15" x14ac:dyDescent="0.2">
      <c r="A1340" s="189">
        <f>IF('Daily Series'!B1344=0,NA(),'Daily Series'!B1344)</f>
        <v>45625</v>
      </c>
      <c r="B1340" s="190">
        <f>IF(ISERROR(A1340),NA(),'Daily Series'!E1344)</f>
        <v>12081</v>
      </c>
      <c r="C1340" s="193">
        <f t="shared" si="87"/>
        <v>12128.714285714286</v>
      </c>
      <c r="E1340" s="189" t="e">
        <f>IF('Weekly Series'!B1340=0,NA(),'Weekly Series'!B1340)</f>
        <v>#N/A</v>
      </c>
      <c r="F1340" s="193" t="e">
        <f>IF(ISERROR($E1340),NA(),'Weekly Series'!C1340)</f>
        <v>#N/A</v>
      </c>
      <c r="G1340" s="193" t="e">
        <f>IF(ISERROR($E1340),NA(),'Weekly Series'!D1340)</f>
        <v>#N/A</v>
      </c>
      <c r="H1340" s="193" t="e">
        <f>IF(ISERROR($E1340),NA(),'Weekly Series'!E1340)</f>
        <v>#N/A</v>
      </c>
      <c r="J1340" s="190">
        <f>IF(ISERROR(A1340),NA(),'Daily Series'!P1344)</f>
        <v>1223</v>
      </c>
      <c r="K1340" s="190">
        <f>IF(ISERROR(A1340),NA(),'Daily Series'!Q1344)</f>
        <v>395</v>
      </c>
      <c r="L1340" s="190">
        <f>IF(ISERROR(A1340),NA(),'Daily Series'!R1344)</f>
        <v>194</v>
      </c>
      <c r="M1340" s="193">
        <f t="shared" si="84"/>
        <v>972</v>
      </c>
      <c r="N1340" s="193">
        <f t="shared" si="86"/>
        <v>314</v>
      </c>
      <c r="O1340" s="193">
        <f t="shared" si="85"/>
        <v>158.14285714285714</v>
      </c>
    </row>
    <row r="1341" spans="1:15" x14ac:dyDescent="0.2">
      <c r="A1341" s="189">
        <f>IF('Daily Series'!B1345=0,NA(),'Daily Series'!B1345)</f>
        <v>45626</v>
      </c>
      <c r="B1341" s="190">
        <f>IF(ISERROR(A1341),NA(),'Daily Series'!E1345)</f>
        <v>12083</v>
      </c>
      <c r="C1341" s="193">
        <f t="shared" si="87"/>
        <v>12087</v>
      </c>
      <c r="E1341" s="189" t="e">
        <f>IF('Weekly Series'!B1341=0,NA(),'Weekly Series'!B1341)</f>
        <v>#N/A</v>
      </c>
      <c r="F1341" s="193" t="e">
        <f>IF(ISERROR($E1341),NA(),'Weekly Series'!C1341)</f>
        <v>#N/A</v>
      </c>
      <c r="G1341" s="193" t="e">
        <f>IF(ISERROR($E1341),NA(),'Weekly Series'!D1341)</f>
        <v>#N/A</v>
      </c>
      <c r="H1341" s="193" t="e">
        <f>IF(ISERROR($E1341),NA(),'Weekly Series'!E1341)</f>
        <v>#N/A</v>
      </c>
      <c r="J1341" s="190">
        <f>IF(ISERROR(A1341),NA(),'Daily Series'!P1345)</f>
        <v>722</v>
      </c>
      <c r="K1341" s="190">
        <f>IF(ISERROR(A1341),NA(),'Daily Series'!Q1345)</f>
        <v>190</v>
      </c>
      <c r="L1341" s="190">
        <f>IF(ISERROR(A1341),NA(),'Daily Series'!R1345)</f>
        <v>81</v>
      </c>
      <c r="M1341" s="193">
        <f t="shared" si="84"/>
        <v>973.85714285714289</v>
      </c>
      <c r="N1341" s="193">
        <f t="shared" si="86"/>
        <v>308.14285714285717</v>
      </c>
      <c r="O1341" s="193">
        <f t="shared" si="85"/>
        <v>160.14285714285714</v>
      </c>
    </row>
    <row r="1342" spans="1:15" x14ac:dyDescent="0.2">
      <c r="A1342" s="189">
        <f>IF('Daily Series'!B1346=0,NA(),'Daily Series'!B1346)</f>
        <v>45627</v>
      </c>
      <c r="B1342" s="190">
        <f>IF(ISERROR(A1342),NA(),'Daily Series'!E1346)</f>
        <v>12257</v>
      </c>
      <c r="C1342" s="193">
        <f t="shared" si="87"/>
        <v>12084.285714285714</v>
      </c>
      <c r="E1342" s="189" t="e">
        <f>IF('Weekly Series'!B1342=0,NA(),'Weekly Series'!B1342)</f>
        <v>#N/A</v>
      </c>
      <c r="F1342" s="193" t="e">
        <f>IF(ISERROR($E1342),NA(),'Weekly Series'!C1342)</f>
        <v>#N/A</v>
      </c>
      <c r="G1342" s="193" t="e">
        <f>IF(ISERROR($E1342),NA(),'Weekly Series'!D1342)</f>
        <v>#N/A</v>
      </c>
      <c r="H1342" s="193" t="e">
        <f>IF(ISERROR($E1342),NA(),'Weekly Series'!E1342)</f>
        <v>#N/A</v>
      </c>
      <c r="J1342" s="190">
        <f>IF(ISERROR(A1342),NA(),'Daily Series'!P1346)</f>
        <v>388</v>
      </c>
      <c r="K1342" s="190">
        <f>IF(ISERROR(A1342),NA(),'Daily Series'!Q1346)</f>
        <v>118</v>
      </c>
      <c r="L1342" s="190">
        <f>IF(ISERROR(A1342),NA(),'Daily Series'!R1346)</f>
        <v>36</v>
      </c>
      <c r="M1342" s="193">
        <f t="shared" si="84"/>
        <v>973.42857142857144</v>
      </c>
      <c r="N1342" s="193">
        <f t="shared" si="86"/>
        <v>305.85714285714283</v>
      </c>
      <c r="O1342" s="193">
        <f t="shared" si="85"/>
        <v>160.57142857142858</v>
      </c>
    </row>
    <row r="1343" spans="1:15" x14ac:dyDescent="0.2">
      <c r="A1343" s="189">
        <f>IF('Daily Series'!B1347=0,NA(),'Daily Series'!B1347)</f>
        <v>45628</v>
      </c>
      <c r="B1343" s="190">
        <f>IF(ISERROR(A1343),NA(),'Daily Series'!E1347)</f>
        <v>12021</v>
      </c>
      <c r="C1343" s="193">
        <f t="shared" si="87"/>
        <v>12076.428571428571</v>
      </c>
      <c r="E1343" s="189" t="e">
        <f>IF('Weekly Series'!B1343=0,NA(),'Weekly Series'!B1343)</f>
        <v>#N/A</v>
      </c>
      <c r="F1343" s="193" t="e">
        <f>IF(ISERROR($E1343),NA(),'Weekly Series'!C1343)</f>
        <v>#N/A</v>
      </c>
      <c r="G1343" s="193" t="e">
        <f>IF(ISERROR($E1343),NA(),'Weekly Series'!D1343)</f>
        <v>#N/A</v>
      </c>
      <c r="H1343" s="193" t="e">
        <f>IF(ISERROR($E1343),NA(),'Weekly Series'!E1343)</f>
        <v>#N/A</v>
      </c>
      <c r="J1343" s="190">
        <f>IF(ISERROR(A1343),NA(),'Daily Series'!P1347)</f>
        <v>860</v>
      </c>
      <c r="K1343" s="190">
        <f>IF(ISERROR(A1343),NA(),'Daily Series'!Q1347)</f>
        <v>264</v>
      </c>
      <c r="L1343" s="190">
        <f>IF(ISERROR(A1343),NA(),'Daily Series'!R1347)</f>
        <v>154</v>
      </c>
      <c r="M1343" s="193">
        <f t="shared" si="84"/>
        <v>974.71428571428567</v>
      </c>
      <c r="N1343" s="193">
        <f t="shared" si="86"/>
        <v>307.14285714285717</v>
      </c>
      <c r="O1343" s="193">
        <f t="shared" si="85"/>
        <v>159.14285714285714</v>
      </c>
    </row>
    <row r="1344" spans="1:15" x14ac:dyDescent="0.2">
      <c r="A1344" s="189">
        <f>IF('Daily Series'!B1348=0,NA(),'Daily Series'!B1348)</f>
        <v>45629</v>
      </c>
      <c r="B1344" s="190">
        <f>IF(ISERROR(A1344),NA(),'Daily Series'!E1348)</f>
        <v>12352</v>
      </c>
      <c r="C1344" s="193">
        <f t="shared" si="87"/>
        <v>12113.857142857143</v>
      </c>
      <c r="E1344" s="189" t="e">
        <f>IF('Weekly Series'!B1344=0,NA(),'Weekly Series'!B1344)</f>
        <v>#N/A</v>
      </c>
      <c r="F1344" s="193" t="e">
        <f>IF(ISERROR($E1344),NA(),'Weekly Series'!C1344)</f>
        <v>#N/A</v>
      </c>
      <c r="G1344" s="193" t="e">
        <f>IF(ISERROR($E1344),NA(),'Weekly Series'!D1344)</f>
        <v>#N/A</v>
      </c>
      <c r="H1344" s="193" t="e">
        <f>IF(ISERROR($E1344),NA(),'Weekly Series'!E1344)</f>
        <v>#N/A</v>
      </c>
      <c r="J1344" s="190">
        <f>IF(ISERROR(A1344),NA(),'Daily Series'!P1348)</f>
        <v>1155</v>
      </c>
      <c r="K1344" s="190">
        <f>IF(ISERROR(A1344),NA(),'Daily Series'!Q1348)</f>
        <v>373</v>
      </c>
      <c r="L1344" s="190">
        <f>IF(ISERROR(A1344),NA(),'Daily Series'!R1348)</f>
        <v>225</v>
      </c>
      <c r="M1344" s="193">
        <f t="shared" si="84"/>
        <v>979.57142857142856</v>
      </c>
      <c r="N1344" s="193">
        <f t="shared" si="86"/>
        <v>305</v>
      </c>
      <c r="O1344" s="193">
        <f t="shared" si="85"/>
        <v>161.42857142857142</v>
      </c>
    </row>
    <row r="1345" spans="1:15" x14ac:dyDescent="0.2">
      <c r="A1345" s="189">
        <f>IF('Daily Series'!B1349=0,NA(),'Daily Series'!B1349)</f>
        <v>45630</v>
      </c>
      <c r="B1345" s="190">
        <f>IF(ISERROR(A1345),NA(),'Daily Series'!E1349)</f>
        <v>12400</v>
      </c>
      <c r="C1345" s="193">
        <f t="shared" si="87"/>
        <v>12161.714285714286</v>
      </c>
      <c r="E1345" s="189" t="e">
        <f>IF('Weekly Series'!B1345=0,NA(),'Weekly Series'!B1345)</f>
        <v>#N/A</v>
      </c>
      <c r="F1345" s="193" t="e">
        <f>IF(ISERROR($E1345),NA(),'Weekly Series'!C1345)</f>
        <v>#N/A</v>
      </c>
      <c r="G1345" s="193" t="e">
        <f>IF(ISERROR($E1345),NA(),'Weekly Series'!D1345)</f>
        <v>#N/A</v>
      </c>
      <c r="H1345" s="193" t="e">
        <f>IF(ISERROR($E1345),NA(),'Weekly Series'!E1345)</f>
        <v>#N/A</v>
      </c>
      <c r="J1345" s="190">
        <f>IF(ISERROR(A1345),NA(),'Daily Series'!P1349)</f>
        <v>1215</v>
      </c>
      <c r="K1345" s="190">
        <f>IF(ISERROR(A1345),NA(),'Daily Series'!Q1349)</f>
        <v>392</v>
      </c>
      <c r="L1345" s="190">
        <f>IF(ISERROR(A1345),NA(),'Daily Series'!R1349)</f>
        <v>244</v>
      </c>
      <c r="M1345" s="193">
        <f t="shared" si="84"/>
        <v>967.28571428571433</v>
      </c>
      <c r="N1345" s="193">
        <f t="shared" si="86"/>
        <v>305.71428571428572</v>
      </c>
      <c r="O1345" s="193">
        <f t="shared" si="85"/>
        <v>167.14285714285714</v>
      </c>
    </row>
    <row r="1346" spans="1:15" x14ac:dyDescent="0.2">
      <c r="A1346" s="189">
        <f>IF('Daily Series'!B1350=0,NA(),'Daily Series'!B1350)</f>
        <v>45631</v>
      </c>
      <c r="B1346" s="190">
        <f>IF(ISERROR(A1346),NA(),'Daily Series'!E1350)</f>
        <v>12230</v>
      </c>
      <c r="C1346" s="193">
        <f t="shared" si="87"/>
        <v>12203.428571428571</v>
      </c>
      <c r="E1346" s="189" t="e">
        <f>IF('Weekly Series'!B1346=0,NA(),'Weekly Series'!B1346)</f>
        <v>#N/A</v>
      </c>
      <c r="F1346" s="193" t="e">
        <f>IF(ISERROR($E1346),NA(),'Weekly Series'!C1346)</f>
        <v>#N/A</v>
      </c>
      <c r="G1346" s="193" t="e">
        <f>IF(ISERROR($E1346),NA(),'Weekly Series'!D1346)</f>
        <v>#N/A</v>
      </c>
      <c r="H1346" s="193" t="e">
        <f>IF(ISERROR($E1346),NA(),'Weekly Series'!E1346)</f>
        <v>#N/A</v>
      </c>
      <c r="J1346" s="190">
        <f>IF(ISERROR(A1346),NA(),'Daily Series'!P1350)</f>
        <v>1210</v>
      </c>
      <c r="K1346" s="190">
        <f>IF(ISERROR(A1346),NA(),'Daily Series'!Q1350)</f>
        <v>397</v>
      </c>
      <c r="L1346" s="190">
        <f>IF(ISERROR(A1346),NA(),'Daily Series'!R1350)</f>
        <v>225</v>
      </c>
      <c r="M1346" s="193">
        <f t="shared" si="84"/>
        <v>967.57142857142856</v>
      </c>
      <c r="N1346" s="193">
        <f t="shared" si="86"/>
        <v>304.14285714285717</v>
      </c>
      <c r="O1346" s="193">
        <f t="shared" si="85"/>
        <v>165.57142857142858</v>
      </c>
    </row>
    <row r="1347" spans="1:15" x14ac:dyDescent="0.2">
      <c r="A1347" s="189">
        <f>IF('Daily Series'!B1351=0,NA(),'Daily Series'!B1351)</f>
        <v>45632</v>
      </c>
      <c r="B1347" s="190">
        <f>IF(ISERROR(A1347),NA(),'Daily Series'!E1351)</f>
        <v>12090</v>
      </c>
      <c r="C1347" s="193">
        <f t="shared" si="87"/>
        <v>12204.714285714286</v>
      </c>
      <c r="E1347" s="189" t="e">
        <f>IF('Weekly Series'!B1347=0,NA(),'Weekly Series'!B1347)</f>
        <v>#N/A</v>
      </c>
      <c r="F1347" s="193" t="e">
        <f>IF(ISERROR($E1347),NA(),'Weekly Series'!C1347)</f>
        <v>#N/A</v>
      </c>
      <c r="G1347" s="193" t="e">
        <f>IF(ISERROR($E1347),NA(),'Weekly Series'!D1347)</f>
        <v>#N/A</v>
      </c>
      <c r="H1347" s="193" t="e">
        <f>IF(ISERROR($E1347),NA(),'Weekly Series'!E1347)</f>
        <v>#N/A</v>
      </c>
      <c r="J1347" s="190">
        <f>IF(ISERROR(A1347),NA(),'Daily Series'!P1351)</f>
        <v>1279</v>
      </c>
      <c r="K1347" s="190">
        <f>IF(ISERROR(A1347),NA(),'Daily Series'!Q1351)</f>
        <v>413</v>
      </c>
      <c r="L1347" s="190">
        <f>IF(ISERROR(A1347),NA(),'Daily Series'!R1351)</f>
        <v>214</v>
      </c>
      <c r="M1347" s="193">
        <f t="shared" si="84"/>
        <v>975.57142857142856</v>
      </c>
      <c r="N1347" s="193">
        <f t="shared" si="86"/>
        <v>306.71428571428572</v>
      </c>
      <c r="O1347" s="193">
        <f t="shared" si="85"/>
        <v>168.42857142857142</v>
      </c>
    </row>
    <row r="1348" spans="1:15" x14ac:dyDescent="0.2">
      <c r="A1348" s="189">
        <f>IF('Daily Series'!B1352=0,NA(),'Daily Series'!B1352)</f>
        <v>45633</v>
      </c>
      <c r="B1348" s="190">
        <f>IF(ISERROR(A1348),NA(),'Daily Series'!E1352)</f>
        <v>12347</v>
      </c>
      <c r="C1348" s="193">
        <f t="shared" si="87"/>
        <v>12242.428571428571</v>
      </c>
      <c r="E1348" s="189" t="e">
        <f>IF('Weekly Series'!B1348=0,NA(),'Weekly Series'!B1348)</f>
        <v>#N/A</v>
      </c>
      <c r="F1348" s="193" t="e">
        <f>IF(ISERROR($E1348),NA(),'Weekly Series'!C1348)</f>
        <v>#N/A</v>
      </c>
      <c r="G1348" s="193" t="e">
        <f>IF(ISERROR($E1348),NA(),'Weekly Series'!D1348)</f>
        <v>#N/A</v>
      </c>
      <c r="H1348" s="193" t="e">
        <f>IF(ISERROR($E1348),NA(),'Weekly Series'!E1348)</f>
        <v>#N/A</v>
      </c>
      <c r="J1348" s="190">
        <f>IF(ISERROR(A1348),NA(),'Daily Series'!P1352)</f>
        <v>672</v>
      </c>
      <c r="K1348" s="190">
        <f>IF(ISERROR(A1348),NA(),'Daily Series'!Q1352)</f>
        <v>236</v>
      </c>
      <c r="L1348" s="190">
        <f>IF(ISERROR(A1348),NA(),'Daily Series'!R1352)</f>
        <v>97</v>
      </c>
      <c r="M1348" s="193">
        <f t="shared" si="84"/>
        <v>968.42857142857144</v>
      </c>
      <c r="N1348" s="193">
        <f t="shared" si="86"/>
        <v>313.28571428571428</v>
      </c>
      <c r="O1348" s="193">
        <f t="shared" si="85"/>
        <v>170.71428571428572</v>
      </c>
    </row>
    <row r="1349" spans="1:15" x14ac:dyDescent="0.2">
      <c r="A1349" s="189">
        <f>IF('Daily Series'!B1353=0,NA(),'Daily Series'!B1353)</f>
        <v>45634</v>
      </c>
      <c r="B1349" s="190">
        <f>IF(ISERROR(A1349),NA(),'Daily Series'!E1353)</f>
        <v>12194</v>
      </c>
      <c r="C1349" s="193">
        <f t="shared" si="87"/>
        <v>12233.428571428571</v>
      </c>
      <c r="E1349" s="189" t="e">
        <f>IF('Weekly Series'!B1349=0,NA(),'Weekly Series'!B1349)</f>
        <v>#N/A</v>
      </c>
      <c r="F1349" s="193" t="e">
        <f>IF(ISERROR($E1349),NA(),'Weekly Series'!C1349)</f>
        <v>#N/A</v>
      </c>
      <c r="G1349" s="193" t="e">
        <f>IF(ISERROR($E1349),NA(),'Weekly Series'!D1349)</f>
        <v>#N/A</v>
      </c>
      <c r="H1349" s="193" t="e">
        <f>IF(ISERROR($E1349),NA(),'Weekly Series'!E1349)</f>
        <v>#N/A</v>
      </c>
      <c r="J1349" s="190">
        <f>IF(ISERROR(A1349),NA(),'Daily Series'!P1353)</f>
        <v>376</v>
      </c>
      <c r="K1349" s="190">
        <f>IF(ISERROR(A1349),NA(),'Daily Series'!Q1353)</f>
        <v>130</v>
      </c>
      <c r="L1349" s="190">
        <f>IF(ISERROR(A1349),NA(),'Daily Series'!R1353)</f>
        <v>38</v>
      </c>
      <c r="M1349" s="193">
        <f t="shared" si="84"/>
        <v>966.71428571428567</v>
      </c>
      <c r="N1349" s="193">
        <f t="shared" si="86"/>
        <v>315</v>
      </c>
      <c r="O1349" s="193">
        <f t="shared" si="85"/>
        <v>171</v>
      </c>
    </row>
    <row r="1350" spans="1:15" x14ac:dyDescent="0.2">
      <c r="A1350" s="189">
        <f>IF('Daily Series'!B1354=0,NA(),'Daily Series'!B1354)</f>
        <v>45635</v>
      </c>
      <c r="B1350" s="190">
        <f>IF(ISERROR(A1350),NA(),'Daily Series'!E1354)</f>
        <v>12425</v>
      </c>
      <c r="C1350" s="193">
        <f t="shared" si="87"/>
        <v>12291.142857142857</v>
      </c>
      <c r="E1350" s="189" t="e">
        <f>IF('Weekly Series'!B1350=0,NA(),'Weekly Series'!B1350)</f>
        <v>#N/A</v>
      </c>
      <c r="F1350" s="193" t="e">
        <f>IF(ISERROR($E1350),NA(),'Weekly Series'!C1350)</f>
        <v>#N/A</v>
      </c>
      <c r="G1350" s="193" t="e">
        <f>IF(ISERROR($E1350),NA(),'Weekly Series'!D1350)</f>
        <v>#N/A</v>
      </c>
      <c r="H1350" s="193" t="e">
        <f>IF(ISERROR($E1350),NA(),'Weekly Series'!E1350)</f>
        <v>#N/A</v>
      </c>
      <c r="J1350" s="190">
        <f>IF(ISERROR(A1350),NA(),'Daily Series'!P1354)</f>
        <v>845</v>
      </c>
      <c r="K1350" s="190">
        <f>IF(ISERROR(A1350),NA(),'Daily Series'!Q1354)</f>
        <v>289</v>
      </c>
      <c r="L1350" s="190">
        <f>IF(ISERROR(A1350),NA(),'Daily Series'!R1354)</f>
        <v>167</v>
      </c>
      <c r="M1350" s="193">
        <f t="shared" si="84"/>
        <v>964.57142857142856</v>
      </c>
      <c r="N1350" s="193">
        <f t="shared" si="86"/>
        <v>318.57142857142856</v>
      </c>
      <c r="O1350" s="193">
        <f t="shared" si="85"/>
        <v>172.85714285714286</v>
      </c>
    </row>
    <row r="1351" spans="1:15" x14ac:dyDescent="0.2">
      <c r="A1351" s="189">
        <f>IF('Daily Series'!B1355=0,NA(),'Daily Series'!B1355)</f>
        <v>45636</v>
      </c>
      <c r="B1351" s="190">
        <f>IF(ISERROR(A1351),NA(),'Daily Series'!E1355)</f>
        <v>12419</v>
      </c>
      <c r="C1351" s="193">
        <f t="shared" si="87"/>
        <v>12300.714285714286</v>
      </c>
      <c r="E1351" s="189" t="e">
        <f>IF('Weekly Series'!B1351=0,NA(),'Weekly Series'!B1351)</f>
        <v>#N/A</v>
      </c>
      <c r="F1351" s="193" t="e">
        <f>IF(ISERROR($E1351),NA(),'Weekly Series'!C1351)</f>
        <v>#N/A</v>
      </c>
      <c r="G1351" s="193" t="e">
        <f>IF(ISERROR($E1351),NA(),'Weekly Series'!D1351)</f>
        <v>#N/A</v>
      </c>
      <c r="H1351" s="193" t="e">
        <f>IF(ISERROR($E1351),NA(),'Weekly Series'!E1351)</f>
        <v>#N/A</v>
      </c>
      <c r="J1351" s="190">
        <f>IF(ISERROR(A1351),NA(),'Daily Series'!P1355)</f>
        <v>1152</v>
      </c>
      <c r="K1351" s="190">
        <f>IF(ISERROR(A1351),NA(),'Daily Series'!Q1355)</f>
        <v>349</v>
      </c>
      <c r="L1351" s="190">
        <f>IF(ISERROR(A1351),NA(),'Daily Series'!R1355)</f>
        <v>194</v>
      </c>
      <c r="M1351" s="193">
        <f t="shared" si="84"/>
        <v>964.14285714285711</v>
      </c>
      <c r="N1351" s="193">
        <f t="shared" si="86"/>
        <v>315.14285714285717</v>
      </c>
      <c r="O1351" s="193">
        <f t="shared" si="85"/>
        <v>168.42857142857142</v>
      </c>
    </row>
    <row r="1352" spans="1:15" x14ac:dyDescent="0.2">
      <c r="A1352" s="189">
        <f>IF('Daily Series'!B1356=0,NA(),'Daily Series'!B1356)</f>
        <v>45637</v>
      </c>
      <c r="B1352" s="190">
        <f>IF(ISERROR(A1352),NA(),'Daily Series'!E1356)</f>
        <v>12703</v>
      </c>
      <c r="C1352" s="193">
        <f t="shared" si="87"/>
        <v>12344</v>
      </c>
      <c r="E1352" s="189" t="e">
        <f>IF('Weekly Series'!B1352=0,NA(),'Weekly Series'!B1352)</f>
        <v>#N/A</v>
      </c>
      <c r="F1352" s="193" t="e">
        <f>IF(ISERROR($E1352),NA(),'Weekly Series'!C1352)</f>
        <v>#N/A</v>
      </c>
      <c r="G1352" s="193" t="e">
        <f>IF(ISERROR($E1352),NA(),'Weekly Series'!D1352)</f>
        <v>#N/A</v>
      </c>
      <c r="H1352" s="193" t="e">
        <f>IF(ISERROR($E1352),NA(),'Weekly Series'!E1352)</f>
        <v>#N/A</v>
      </c>
      <c r="J1352" s="190">
        <f>IF(ISERROR(A1352),NA(),'Daily Series'!P1356)</f>
        <v>1141</v>
      </c>
      <c r="K1352" s="190">
        <f>IF(ISERROR(A1352),NA(),'Daily Series'!Q1356)</f>
        <v>444</v>
      </c>
      <c r="L1352" s="190">
        <f>IF(ISERROR(A1352),NA(),'Daily Series'!R1356)</f>
        <v>225</v>
      </c>
      <c r="M1352" s="193">
        <f t="shared" si="84"/>
        <v>953.57142857142856</v>
      </c>
      <c r="N1352" s="193">
        <f t="shared" si="86"/>
        <v>322.57142857142856</v>
      </c>
      <c r="O1352" s="193">
        <f t="shared" si="85"/>
        <v>165.71428571428572</v>
      </c>
    </row>
    <row r="1353" spans="1:15" x14ac:dyDescent="0.2">
      <c r="A1353" s="189">
        <f>IF('Daily Series'!B1357=0,NA(),'Daily Series'!B1357)</f>
        <v>45638</v>
      </c>
      <c r="B1353" s="190">
        <f>IF(ISERROR(A1353),NA(),'Daily Series'!E1357)</f>
        <v>12645</v>
      </c>
      <c r="C1353" s="193">
        <f t="shared" si="87"/>
        <v>12403.285714285714</v>
      </c>
      <c r="E1353" s="189" t="e">
        <f>IF('Weekly Series'!B1353=0,NA(),'Weekly Series'!B1353)</f>
        <v>#N/A</v>
      </c>
      <c r="F1353" s="193" t="e">
        <f>IF(ISERROR($E1353),NA(),'Weekly Series'!C1353)</f>
        <v>#N/A</v>
      </c>
      <c r="G1353" s="193" t="e">
        <f>IF(ISERROR($E1353),NA(),'Weekly Series'!D1353)</f>
        <v>#N/A</v>
      </c>
      <c r="H1353" s="193" t="e">
        <f>IF(ISERROR($E1353),NA(),'Weekly Series'!E1353)</f>
        <v>#N/A</v>
      </c>
      <c r="J1353" s="190">
        <f>IF(ISERROR(A1353),NA(),'Daily Series'!P1357)</f>
        <v>1194</v>
      </c>
      <c r="K1353" s="190">
        <f>IF(ISERROR(A1353),NA(),'Daily Series'!Q1357)</f>
        <v>392</v>
      </c>
      <c r="L1353" s="190">
        <f>IF(ISERROR(A1353),NA(),'Daily Series'!R1357)</f>
        <v>234</v>
      </c>
      <c r="M1353" s="193">
        <f t="shared" ref="M1353:M1416" si="88">AVERAGE(J1347:J1353)</f>
        <v>951.28571428571433</v>
      </c>
      <c r="N1353" s="193">
        <f t="shared" si="86"/>
        <v>321.85714285714283</v>
      </c>
      <c r="O1353" s="193">
        <f t="shared" si="85"/>
        <v>167</v>
      </c>
    </row>
    <row r="1354" spans="1:15" x14ac:dyDescent="0.2">
      <c r="A1354" s="189">
        <f>IF('Daily Series'!B1358=0,NA(),'Daily Series'!B1358)</f>
        <v>45639</v>
      </c>
      <c r="B1354" s="190">
        <f>IF(ISERROR(A1354),NA(),'Daily Series'!E1358)</f>
        <v>12598</v>
      </c>
      <c r="C1354" s="193">
        <f t="shared" si="87"/>
        <v>12475.857142857143</v>
      </c>
      <c r="E1354" s="189" t="e">
        <f>IF('Weekly Series'!B1354=0,NA(),'Weekly Series'!B1354)</f>
        <v>#N/A</v>
      </c>
      <c r="F1354" s="193" t="e">
        <f>IF(ISERROR($E1354),NA(),'Weekly Series'!C1354)</f>
        <v>#N/A</v>
      </c>
      <c r="G1354" s="193" t="e">
        <f>IF(ISERROR($E1354),NA(),'Weekly Series'!D1354)</f>
        <v>#N/A</v>
      </c>
      <c r="H1354" s="193" t="e">
        <f>IF(ISERROR($E1354),NA(),'Weekly Series'!E1354)</f>
        <v>#N/A</v>
      </c>
      <c r="J1354" s="190">
        <f>IF(ISERROR(A1354),NA(),'Daily Series'!P1358)</f>
        <v>1260</v>
      </c>
      <c r="K1354" s="190">
        <f>IF(ISERROR(A1354),NA(),'Daily Series'!Q1358)</f>
        <v>417</v>
      </c>
      <c r="L1354" s="190">
        <f>IF(ISERROR(A1354),NA(),'Daily Series'!R1358)</f>
        <v>233</v>
      </c>
      <c r="M1354" s="193">
        <f t="shared" si="88"/>
        <v>948.57142857142856</v>
      </c>
      <c r="N1354" s="193">
        <f t="shared" si="86"/>
        <v>322.42857142857144</v>
      </c>
      <c r="O1354" s="193">
        <f t="shared" ref="O1354:O1417" si="89">AVERAGE(L1348:L1354)</f>
        <v>169.71428571428572</v>
      </c>
    </row>
    <row r="1355" spans="1:15" x14ac:dyDescent="0.2">
      <c r="A1355" s="189">
        <f>IF('Daily Series'!B1359=0,NA(),'Daily Series'!B1359)</f>
        <v>45640</v>
      </c>
      <c r="B1355" s="190">
        <f>IF(ISERROR(A1355),NA(),'Daily Series'!E1359)</f>
        <v>12635</v>
      </c>
      <c r="C1355" s="193">
        <f t="shared" si="87"/>
        <v>12517</v>
      </c>
      <c r="E1355" s="189" t="e">
        <f>IF('Weekly Series'!B1355=0,NA(),'Weekly Series'!B1355)</f>
        <v>#N/A</v>
      </c>
      <c r="F1355" s="193" t="e">
        <f>IF(ISERROR($E1355),NA(),'Weekly Series'!C1355)</f>
        <v>#N/A</v>
      </c>
      <c r="G1355" s="193" t="e">
        <f>IF(ISERROR($E1355),NA(),'Weekly Series'!D1355)</f>
        <v>#N/A</v>
      </c>
      <c r="H1355" s="193" t="e">
        <f>IF(ISERROR($E1355),NA(),'Weekly Series'!E1355)</f>
        <v>#N/A</v>
      </c>
      <c r="J1355" s="190">
        <f>IF(ISERROR(A1355),NA(),'Daily Series'!P1359)</f>
        <v>685</v>
      </c>
      <c r="K1355" s="190">
        <f>IF(ISERROR(A1355),NA(),'Daily Series'!Q1359)</f>
        <v>230</v>
      </c>
      <c r="L1355" s="190">
        <f>IF(ISERROR(A1355),NA(),'Daily Series'!R1359)</f>
        <v>82</v>
      </c>
      <c r="M1355" s="193">
        <f t="shared" si="88"/>
        <v>950.42857142857144</v>
      </c>
      <c r="N1355" s="193">
        <f t="shared" si="86"/>
        <v>321.57142857142856</v>
      </c>
      <c r="O1355" s="193">
        <f t="shared" si="89"/>
        <v>167.57142857142858</v>
      </c>
    </row>
    <row r="1356" spans="1:15" x14ac:dyDescent="0.2">
      <c r="A1356" s="189">
        <f>IF('Daily Series'!B1360=0,NA(),'Daily Series'!B1360)</f>
        <v>45641</v>
      </c>
      <c r="B1356" s="190">
        <f>IF(ISERROR(A1356),NA(),'Daily Series'!E1360)</f>
        <v>12510</v>
      </c>
      <c r="C1356" s="193">
        <f t="shared" si="87"/>
        <v>12562.142857142857</v>
      </c>
      <c r="E1356" s="189" t="e">
        <f>IF('Weekly Series'!B1356=0,NA(),'Weekly Series'!B1356)</f>
        <v>#N/A</v>
      </c>
      <c r="F1356" s="193" t="e">
        <f>IF(ISERROR($E1356),NA(),'Weekly Series'!C1356)</f>
        <v>#N/A</v>
      </c>
      <c r="G1356" s="193" t="e">
        <f>IF(ISERROR($E1356),NA(),'Weekly Series'!D1356)</f>
        <v>#N/A</v>
      </c>
      <c r="H1356" s="193" t="e">
        <f>IF(ISERROR($E1356),NA(),'Weekly Series'!E1356)</f>
        <v>#N/A</v>
      </c>
      <c r="J1356" s="190">
        <f>IF(ISERROR(A1356),NA(),'Daily Series'!P1360)</f>
        <v>376</v>
      </c>
      <c r="K1356" s="190">
        <f>IF(ISERROR(A1356),NA(),'Daily Series'!Q1360)</f>
        <v>126</v>
      </c>
      <c r="L1356" s="190">
        <f>IF(ISERROR(A1356),NA(),'Daily Series'!R1360)</f>
        <v>38</v>
      </c>
      <c r="M1356" s="193">
        <f t="shared" si="88"/>
        <v>950.42857142857144</v>
      </c>
      <c r="N1356" s="193">
        <f t="shared" si="86"/>
        <v>321</v>
      </c>
      <c r="O1356" s="193">
        <f t="shared" si="89"/>
        <v>167.57142857142858</v>
      </c>
    </row>
    <row r="1357" spans="1:15" x14ac:dyDescent="0.2">
      <c r="A1357" s="189">
        <f>IF('Daily Series'!B1361=0,NA(),'Daily Series'!B1361)</f>
        <v>45642</v>
      </c>
      <c r="B1357" s="190">
        <f>IF(ISERROR(A1357),NA(),'Daily Series'!E1361)</f>
        <v>12550</v>
      </c>
      <c r="C1357" s="193">
        <f t="shared" si="87"/>
        <v>12580</v>
      </c>
      <c r="E1357" s="189" t="e">
        <f>IF('Weekly Series'!B1357=0,NA(),'Weekly Series'!B1357)</f>
        <v>#N/A</v>
      </c>
      <c r="F1357" s="193" t="e">
        <f>IF(ISERROR($E1357),NA(),'Weekly Series'!C1357)</f>
        <v>#N/A</v>
      </c>
      <c r="G1357" s="193" t="e">
        <f>IF(ISERROR($E1357),NA(),'Weekly Series'!D1357)</f>
        <v>#N/A</v>
      </c>
      <c r="H1357" s="193" t="e">
        <f>IF(ISERROR($E1357),NA(),'Weekly Series'!E1357)</f>
        <v>#N/A</v>
      </c>
      <c r="J1357" s="190">
        <f>IF(ISERROR(A1357),NA(),'Daily Series'!P1361)</f>
        <v>897</v>
      </c>
      <c r="K1357" s="190">
        <f>IF(ISERROR(A1357),NA(),'Daily Series'!Q1361)</f>
        <v>317</v>
      </c>
      <c r="L1357" s="190">
        <f>IF(ISERROR(A1357),NA(),'Daily Series'!R1361)</f>
        <v>168</v>
      </c>
      <c r="M1357" s="193">
        <f t="shared" si="88"/>
        <v>957.85714285714289</v>
      </c>
      <c r="N1357" s="193">
        <f t="shared" si="86"/>
        <v>325</v>
      </c>
      <c r="O1357" s="193">
        <f t="shared" si="89"/>
        <v>167.71428571428572</v>
      </c>
    </row>
    <row r="1358" spans="1:15" x14ac:dyDescent="0.2">
      <c r="A1358" s="189">
        <f>IF('Daily Series'!B1362=0,NA(),'Daily Series'!B1362)</f>
        <v>45643</v>
      </c>
      <c r="B1358" s="190">
        <f>IF(ISERROR(A1358),NA(),'Daily Series'!E1362)</f>
        <v>12718</v>
      </c>
      <c r="C1358" s="193">
        <f t="shared" si="87"/>
        <v>12622.714285714286</v>
      </c>
      <c r="E1358" s="189" t="e">
        <f>IF('Weekly Series'!B1358=0,NA(),'Weekly Series'!B1358)</f>
        <v>#N/A</v>
      </c>
      <c r="F1358" s="193" t="e">
        <f>IF(ISERROR($E1358),NA(),'Weekly Series'!C1358)</f>
        <v>#N/A</v>
      </c>
      <c r="G1358" s="193" t="e">
        <f>IF(ISERROR($E1358),NA(),'Weekly Series'!D1358)</f>
        <v>#N/A</v>
      </c>
      <c r="H1358" s="193" t="e">
        <f>IF(ISERROR($E1358),NA(),'Weekly Series'!E1358)</f>
        <v>#N/A</v>
      </c>
      <c r="J1358" s="190">
        <f>IF(ISERROR(A1358),NA(),'Daily Series'!P1362)</f>
        <v>1256</v>
      </c>
      <c r="K1358" s="190">
        <f>IF(ISERROR(A1358),NA(),'Daily Series'!Q1362)</f>
        <v>417</v>
      </c>
      <c r="L1358" s="190">
        <f>IF(ISERROR(A1358),NA(),'Daily Series'!R1362)</f>
        <v>233</v>
      </c>
      <c r="M1358" s="193">
        <f t="shared" si="88"/>
        <v>972.71428571428567</v>
      </c>
      <c r="N1358" s="193">
        <f t="shared" si="86"/>
        <v>334.71428571428572</v>
      </c>
      <c r="O1358" s="193">
        <f t="shared" si="89"/>
        <v>173.28571428571428</v>
      </c>
    </row>
    <row r="1359" spans="1:15" x14ac:dyDescent="0.2">
      <c r="A1359" s="189">
        <f>IF('Daily Series'!B1363=0,NA(),'Daily Series'!B1363)</f>
        <v>45644</v>
      </c>
      <c r="B1359" s="190">
        <f>IF(ISERROR(A1359),NA(),'Daily Series'!E1363)</f>
        <v>12701</v>
      </c>
      <c r="C1359" s="193">
        <f t="shared" si="87"/>
        <v>12622.428571428571</v>
      </c>
      <c r="E1359" s="189" t="e">
        <f>IF('Weekly Series'!B1359=0,NA(),'Weekly Series'!B1359)</f>
        <v>#N/A</v>
      </c>
      <c r="F1359" s="193" t="e">
        <f>IF(ISERROR($E1359),NA(),'Weekly Series'!C1359)</f>
        <v>#N/A</v>
      </c>
      <c r="G1359" s="193" t="e">
        <f>IF(ISERROR($E1359),NA(),'Weekly Series'!D1359)</f>
        <v>#N/A</v>
      </c>
      <c r="H1359" s="193" t="e">
        <f>IF(ISERROR($E1359),NA(),'Weekly Series'!E1359)</f>
        <v>#N/A</v>
      </c>
      <c r="J1359" s="190">
        <f>IF(ISERROR(A1359),NA(),'Daily Series'!P1363)</f>
        <v>1258</v>
      </c>
      <c r="K1359" s="190">
        <f>IF(ISERROR(A1359),NA(),'Daily Series'!Q1363)</f>
        <v>443</v>
      </c>
      <c r="L1359" s="190">
        <f>IF(ISERROR(A1359),NA(),'Daily Series'!R1363)</f>
        <v>253</v>
      </c>
      <c r="M1359" s="193">
        <f t="shared" si="88"/>
        <v>989.42857142857144</v>
      </c>
      <c r="N1359" s="193">
        <f t="shared" si="86"/>
        <v>334.57142857142856</v>
      </c>
      <c r="O1359" s="193">
        <f t="shared" si="89"/>
        <v>177.28571428571428</v>
      </c>
    </row>
    <row r="1360" spans="1:15" x14ac:dyDescent="0.2">
      <c r="A1360" s="189">
        <f>IF('Daily Series'!B1364=0,NA(),'Daily Series'!B1364)</f>
        <v>45645</v>
      </c>
      <c r="B1360" s="190">
        <f>IF(ISERROR(A1360),NA(),'Daily Series'!E1364)</f>
        <v>12324</v>
      </c>
      <c r="C1360" s="193">
        <f t="shared" si="87"/>
        <v>12576.571428571429</v>
      </c>
      <c r="E1360" s="189" t="e">
        <f>IF('Weekly Series'!B1360=0,NA(),'Weekly Series'!B1360)</f>
        <v>#N/A</v>
      </c>
      <c r="F1360" s="193" t="e">
        <f>IF(ISERROR($E1360),NA(),'Weekly Series'!C1360)</f>
        <v>#N/A</v>
      </c>
      <c r="G1360" s="193" t="e">
        <f>IF(ISERROR($E1360),NA(),'Weekly Series'!D1360)</f>
        <v>#N/A</v>
      </c>
      <c r="H1360" s="193" t="e">
        <f>IF(ISERROR($E1360),NA(),'Weekly Series'!E1360)</f>
        <v>#N/A</v>
      </c>
      <c r="J1360" s="190">
        <f>IF(ISERROR(A1360),NA(),'Daily Series'!P1364)</f>
        <v>1394</v>
      </c>
      <c r="K1360" s="190">
        <f>IF(ISERROR(A1360),NA(),'Daily Series'!Q1364)</f>
        <v>495</v>
      </c>
      <c r="L1360" s="190">
        <f>IF(ISERROR(A1360),NA(),'Daily Series'!R1364)</f>
        <v>259</v>
      </c>
      <c r="M1360" s="193">
        <f t="shared" si="88"/>
        <v>1018</v>
      </c>
      <c r="N1360" s="193">
        <f t="shared" si="86"/>
        <v>349.28571428571428</v>
      </c>
      <c r="O1360" s="193">
        <f t="shared" si="89"/>
        <v>180.85714285714286</v>
      </c>
    </row>
    <row r="1361" spans="1:15" x14ac:dyDescent="0.2">
      <c r="A1361" s="189">
        <f>IF('Daily Series'!B1365=0,NA(),'Daily Series'!B1365)</f>
        <v>45646</v>
      </c>
      <c r="B1361" s="190">
        <f>IF(ISERROR(A1361),NA(),'Daily Series'!E1365)</f>
        <v>11839</v>
      </c>
      <c r="C1361" s="193">
        <f t="shared" si="87"/>
        <v>12468.142857142857</v>
      </c>
      <c r="E1361" s="189" t="e">
        <f>IF('Weekly Series'!B1361=0,NA(),'Weekly Series'!B1361)</f>
        <v>#N/A</v>
      </c>
      <c r="F1361" s="193" t="e">
        <f>IF(ISERROR($E1361),NA(),'Weekly Series'!C1361)</f>
        <v>#N/A</v>
      </c>
      <c r="G1361" s="193" t="e">
        <f>IF(ISERROR($E1361),NA(),'Weekly Series'!D1361)</f>
        <v>#N/A</v>
      </c>
      <c r="H1361" s="193" t="e">
        <f>IF(ISERROR($E1361),NA(),'Weekly Series'!E1361)</f>
        <v>#N/A</v>
      </c>
      <c r="J1361" s="190">
        <f>IF(ISERROR(A1361),NA(),'Daily Series'!P1365)</f>
        <v>1471</v>
      </c>
      <c r="K1361" s="190">
        <f>IF(ISERROR(A1361),NA(),'Daily Series'!Q1365)</f>
        <v>508</v>
      </c>
      <c r="L1361" s="190">
        <f>IF(ISERROR(A1361),NA(),'Daily Series'!R1365)</f>
        <v>256</v>
      </c>
      <c r="M1361" s="193">
        <f t="shared" si="88"/>
        <v>1048.1428571428571</v>
      </c>
      <c r="N1361" s="193">
        <f t="shared" si="86"/>
        <v>362.28571428571428</v>
      </c>
      <c r="O1361" s="193">
        <f t="shared" si="89"/>
        <v>184.14285714285714</v>
      </c>
    </row>
    <row r="1362" spans="1:15" x14ac:dyDescent="0.2">
      <c r="A1362" s="189">
        <f>IF('Daily Series'!B1366=0,NA(),'Daily Series'!B1366)</f>
        <v>45647</v>
      </c>
      <c r="B1362" s="190">
        <f>IF(ISERROR(A1362),NA(),'Daily Series'!E1366)</f>
        <v>11657</v>
      </c>
      <c r="C1362" s="193">
        <f t="shared" si="87"/>
        <v>12328.428571428571</v>
      </c>
      <c r="E1362" s="189" t="e">
        <f>IF('Weekly Series'!B1362=0,NA(),'Weekly Series'!B1362)</f>
        <v>#N/A</v>
      </c>
      <c r="F1362" s="193" t="e">
        <f>IF(ISERROR($E1362),NA(),'Weekly Series'!C1362)</f>
        <v>#N/A</v>
      </c>
      <c r="G1362" s="193" t="e">
        <f>IF(ISERROR($E1362),NA(),'Weekly Series'!D1362)</f>
        <v>#N/A</v>
      </c>
      <c r="H1362" s="193" t="e">
        <f>IF(ISERROR($E1362),NA(),'Weekly Series'!E1362)</f>
        <v>#N/A</v>
      </c>
      <c r="J1362" s="190">
        <f>IF(ISERROR(A1362),NA(),'Daily Series'!P1366)</f>
        <v>781</v>
      </c>
      <c r="K1362" s="190">
        <f>IF(ISERROR(A1362),NA(),'Daily Series'!Q1366)</f>
        <v>268</v>
      </c>
      <c r="L1362" s="190">
        <f>IF(ISERROR(A1362),NA(),'Daily Series'!R1366)</f>
        <v>118</v>
      </c>
      <c r="M1362" s="193">
        <f t="shared" si="88"/>
        <v>1061.8571428571429</v>
      </c>
      <c r="N1362" s="193">
        <f t="shared" si="86"/>
        <v>367.71428571428572</v>
      </c>
      <c r="O1362" s="193">
        <f t="shared" si="89"/>
        <v>189.28571428571428</v>
      </c>
    </row>
    <row r="1363" spans="1:15" x14ac:dyDescent="0.2">
      <c r="A1363" s="189">
        <f>IF('Daily Series'!B1367=0,NA(),'Daily Series'!B1367)</f>
        <v>45648</v>
      </c>
      <c r="B1363" s="190">
        <f>IF(ISERROR(A1363),NA(),'Daily Series'!E1367)</f>
        <v>11545</v>
      </c>
      <c r="C1363" s="193">
        <f t="shared" si="87"/>
        <v>12190.571428571429</v>
      </c>
      <c r="E1363" s="189" t="e">
        <f>IF('Weekly Series'!B1363=0,NA(),'Weekly Series'!B1363)</f>
        <v>#N/A</v>
      </c>
      <c r="F1363" s="193" t="e">
        <f>IF(ISERROR($E1363),NA(),'Weekly Series'!C1363)</f>
        <v>#N/A</v>
      </c>
      <c r="G1363" s="193" t="e">
        <f>IF(ISERROR($E1363),NA(),'Weekly Series'!D1363)</f>
        <v>#N/A</v>
      </c>
      <c r="H1363" s="193" t="e">
        <f>IF(ISERROR($E1363),NA(),'Weekly Series'!E1363)</f>
        <v>#N/A</v>
      </c>
      <c r="J1363" s="190">
        <f>IF(ISERROR(A1363),NA(),'Daily Series'!P1367)</f>
        <v>434</v>
      </c>
      <c r="K1363" s="190">
        <f>IF(ISERROR(A1363),NA(),'Daily Series'!Q1367)</f>
        <v>169</v>
      </c>
      <c r="L1363" s="190">
        <f>IF(ISERROR(A1363),NA(),'Daily Series'!R1367)</f>
        <v>50</v>
      </c>
      <c r="M1363" s="193">
        <f t="shared" si="88"/>
        <v>1070.1428571428571</v>
      </c>
      <c r="N1363" s="193">
        <f t="shared" si="86"/>
        <v>373.85714285714283</v>
      </c>
      <c r="O1363" s="193">
        <f t="shared" si="89"/>
        <v>191</v>
      </c>
    </row>
    <row r="1364" spans="1:15" x14ac:dyDescent="0.2">
      <c r="A1364" s="189">
        <f>IF('Daily Series'!B1368=0,NA(),'Daily Series'!B1368)</f>
        <v>45649</v>
      </c>
      <c r="B1364" s="190">
        <f>IF(ISERROR(A1364),NA(),'Daily Series'!E1368)</f>
        <v>10950</v>
      </c>
      <c r="C1364" s="193">
        <f t="shared" si="87"/>
        <v>11962</v>
      </c>
      <c r="E1364" s="189" t="e">
        <f>IF('Weekly Series'!B1364=0,NA(),'Weekly Series'!B1364)</f>
        <v>#N/A</v>
      </c>
      <c r="F1364" s="193" t="e">
        <f>IF(ISERROR($E1364),NA(),'Weekly Series'!C1364)</f>
        <v>#N/A</v>
      </c>
      <c r="G1364" s="193" t="e">
        <f>IF(ISERROR($E1364),NA(),'Weekly Series'!D1364)</f>
        <v>#N/A</v>
      </c>
      <c r="H1364" s="193" t="e">
        <f>IF(ISERROR($E1364),NA(),'Weekly Series'!E1364)</f>
        <v>#N/A</v>
      </c>
      <c r="J1364" s="190">
        <f>IF(ISERROR(A1364),NA(),'Daily Series'!P1368)</f>
        <v>1157</v>
      </c>
      <c r="K1364" s="190">
        <f>IF(ISERROR(A1364),NA(),'Daily Series'!Q1368)</f>
        <v>398</v>
      </c>
      <c r="L1364" s="190">
        <f>IF(ISERROR(A1364),NA(),'Daily Series'!R1368)</f>
        <v>257</v>
      </c>
      <c r="M1364" s="193">
        <f t="shared" si="88"/>
        <v>1107.2857142857142</v>
      </c>
      <c r="N1364" s="193">
        <f t="shared" si="86"/>
        <v>385.42857142857144</v>
      </c>
      <c r="O1364" s="193">
        <f t="shared" si="89"/>
        <v>203.71428571428572</v>
      </c>
    </row>
    <row r="1365" spans="1:15" x14ac:dyDescent="0.2">
      <c r="A1365" s="189">
        <f>IF('Daily Series'!B1369=0,NA(),'Daily Series'!B1369)</f>
        <v>45650</v>
      </c>
      <c r="B1365" s="190">
        <f>IF(ISERROR(A1365),NA(),'Daily Series'!E1369)</f>
        <v>10436</v>
      </c>
      <c r="C1365" s="193">
        <f t="shared" si="87"/>
        <v>11636</v>
      </c>
      <c r="E1365" s="189" t="e">
        <f>IF('Weekly Series'!B1365=0,NA(),'Weekly Series'!B1365)</f>
        <v>#N/A</v>
      </c>
      <c r="F1365" s="193" t="e">
        <f>IF(ISERROR($E1365),NA(),'Weekly Series'!C1365)</f>
        <v>#N/A</v>
      </c>
      <c r="G1365" s="193" t="e">
        <f>IF(ISERROR($E1365),NA(),'Weekly Series'!D1365)</f>
        <v>#N/A</v>
      </c>
      <c r="H1365" s="193" t="e">
        <f>IF(ISERROR($E1365),NA(),'Weekly Series'!E1365)</f>
        <v>#N/A</v>
      </c>
      <c r="J1365" s="190">
        <f>IF(ISERROR(A1365),NA(),'Daily Series'!P1369)</f>
        <v>1490</v>
      </c>
      <c r="K1365" s="190">
        <f>IF(ISERROR(A1365),NA(),'Daily Series'!Q1369)</f>
        <v>521</v>
      </c>
      <c r="L1365" s="190">
        <f>IF(ISERROR(A1365),NA(),'Daily Series'!R1369)</f>
        <v>279</v>
      </c>
      <c r="M1365" s="193">
        <f t="shared" si="88"/>
        <v>1140.7142857142858</v>
      </c>
      <c r="N1365" s="193">
        <f t="shared" si="86"/>
        <v>400.28571428571428</v>
      </c>
      <c r="O1365" s="193">
        <f t="shared" si="89"/>
        <v>210.28571428571428</v>
      </c>
    </row>
    <row r="1366" spans="1:15" x14ac:dyDescent="0.2">
      <c r="A1366" s="189">
        <f>IF('Daily Series'!B1370=0,NA(),'Daily Series'!B1370)</f>
        <v>45651</v>
      </c>
      <c r="B1366" s="190">
        <f>IF(ISERROR(A1366),NA(),'Daily Series'!E1370)</f>
        <v>10727</v>
      </c>
      <c r="C1366" s="193">
        <f t="shared" si="87"/>
        <v>11354</v>
      </c>
      <c r="E1366" s="189" t="e">
        <f>IF('Weekly Series'!B1366=0,NA(),'Weekly Series'!B1366)</f>
        <v>#N/A</v>
      </c>
      <c r="F1366" s="193" t="e">
        <f>IF(ISERROR($E1366),NA(),'Weekly Series'!C1366)</f>
        <v>#N/A</v>
      </c>
      <c r="G1366" s="193" t="e">
        <f>IF(ISERROR($E1366),NA(),'Weekly Series'!D1366)</f>
        <v>#N/A</v>
      </c>
      <c r="H1366" s="193" t="e">
        <f>IF(ISERROR($E1366),NA(),'Weekly Series'!E1366)</f>
        <v>#N/A</v>
      </c>
      <c r="J1366" s="190">
        <f>IF(ISERROR(A1366),NA(),'Daily Series'!P1370)</f>
        <v>406</v>
      </c>
      <c r="K1366" s="190">
        <f>IF(ISERROR(A1366),NA(),'Daily Series'!Q1370)</f>
        <v>168</v>
      </c>
      <c r="L1366" s="190">
        <f>IF(ISERROR(A1366),NA(),'Daily Series'!R1370)</f>
        <v>55</v>
      </c>
      <c r="M1366" s="193">
        <f t="shared" si="88"/>
        <v>1019</v>
      </c>
      <c r="N1366" s="193">
        <f t="shared" si="86"/>
        <v>361</v>
      </c>
      <c r="O1366" s="193">
        <f t="shared" si="89"/>
        <v>182</v>
      </c>
    </row>
    <row r="1367" spans="1:15" x14ac:dyDescent="0.2">
      <c r="A1367" s="189">
        <f>IF('Daily Series'!B1371=0,NA(),'Daily Series'!B1371)</f>
        <v>45652</v>
      </c>
      <c r="B1367" s="190">
        <f>IF(ISERROR(A1367),NA(),'Daily Series'!E1371)</f>
        <v>10672</v>
      </c>
      <c r="C1367" s="193">
        <f t="shared" si="87"/>
        <v>11118</v>
      </c>
      <c r="E1367" s="189" t="e">
        <f>IF('Weekly Series'!B1367=0,NA(),'Weekly Series'!B1367)</f>
        <v>#N/A</v>
      </c>
      <c r="F1367" s="193" t="e">
        <f>IF(ISERROR($E1367),NA(),'Weekly Series'!C1367)</f>
        <v>#N/A</v>
      </c>
      <c r="G1367" s="193" t="e">
        <f>IF(ISERROR($E1367),NA(),'Weekly Series'!D1367)</f>
        <v>#N/A</v>
      </c>
      <c r="H1367" s="193" t="e">
        <f>IF(ISERROR($E1367),NA(),'Weekly Series'!E1367)</f>
        <v>#N/A</v>
      </c>
      <c r="J1367" s="190">
        <f>IF(ISERROR(A1367),NA(),'Daily Series'!P1371)</f>
        <v>315</v>
      </c>
      <c r="K1367" s="190">
        <f>IF(ISERROR(A1367),NA(),'Daily Series'!Q1371)</f>
        <v>130</v>
      </c>
      <c r="L1367" s="190">
        <f>IF(ISERROR(A1367),NA(),'Daily Series'!R1371)</f>
        <v>44</v>
      </c>
      <c r="M1367" s="193">
        <f t="shared" si="88"/>
        <v>864.85714285714289</v>
      </c>
      <c r="N1367" s="193">
        <f t="shared" si="86"/>
        <v>308.85714285714283</v>
      </c>
      <c r="O1367" s="193">
        <f t="shared" si="89"/>
        <v>151.28571428571428</v>
      </c>
    </row>
    <row r="1368" spans="1:15" x14ac:dyDescent="0.2">
      <c r="A1368" s="189">
        <f>IF('Daily Series'!B1372=0,NA(),'Daily Series'!B1372)</f>
        <v>45653</v>
      </c>
      <c r="B1368" s="190">
        <f>IF(ISERROR(A1368),NA(),'Daily Series'!E1372)</f>
        <v>11167</v>
      </c>
      <c r="C1368" s="193">
        <f t="shared" si="87"/>
        <v>11022</v>
      </c>
      <c r="E1368" s="189" t="e">
        <f>IF('Weekly Series'!B1368=0,NA(),'Weekly Series'!B1368)</f>
        <v>#N/A</v>
      </c>
      <c r="F1368" s="193" t="e">
        <f>IF(ISERROR($E1368),NA(),'Weekly Series'!C1368)</f>
        <v>#N/A</v>
      </c>
      <c r="G1368" s="193" t="e">
        <f>IF(ISERROR($E1368),NA(),'Weekly Series'!D1368)</f>
        <v>#N/A</v>
      </c>
      <c r="H1368" s="193" t="e">
        <f>IF(ISERROR($E1368),NA(),'Weekly Series'!E1368)</f>
        <v>#N/A</v>
      </c>
      <c r="J1368" s="190">
        <f>IF(ISERROR(A1368),NA(),'Daily Series'!P1372)</f>
        <v>772</v>
      </c>
      <c r="K1368" s="190">
        <f>IF(ISERROR(A1368),NA(),'Daily Series'!Q1372)</f>
        <v>299</v>
      </c>
      <c r="L1368" s="190">
        <f>IF(ISERROR(A1368),NA(),'Daily Series'!R1372)</f>
        <v>169</v>
      </c>
      <c r="M1368" s="193">
        <f t="shared" si="88"/>
        <v>765</v>
      </c>
      <c r="N1368" s="193">
        <f t="shared" si="86"/>
        <v>279</v>
      </c>
      <c r="O1368" s="193">
        <f t="shared" si="89"/>
        <v>138.85714285714286</v>
      </c>
    </row>
    <row r="1369" spans="1:15" x14ac:dyDescent="0.2">
      <c r="A1369" s="189">
        <f>IF('Daily Series'!B1373=0,NA(),'Daily Series'!B1373)</f>
        <v>45654</v>
      </c>
      <c r="B1369" s="190">
        <f>IF(ISERROR(A1369),NA(),'Daily Series'!E1373)</f>
        <v>11399</v>
      </c>
      <c r="C1369" s="193">
        <f t="shared" si="87"/>
        <v>10985.142857142857</v>
      </c>
      <c r="E1369" s="189" t="e">
        <f>IF('Weekly Series'!B1369=0,NA(),'Weekly Series'!B1369)</f>
        <v>#N/A</v>
      </c>
      <c r="F1369" s="193" t="e">
        <f>IF(ISERROR($E1369),NA(),'Weekly Series'!C1369)</f>
        <v>#N/A</v>
      </c>
      <c r="G1369" s="193" t="e">
        <f>IF(ISERROR($E1369),NA(),'Weekly Series'!D1369)</f>
        <v>#N/A</v>
      </c>
      <c r="H1369" s="193" t="e">
        <f>IF(ISERROR($E1369),NA(),'Weekly Series'!E1369)</f>
        <v>#N/A</v>
      </c>
      <c r="J1369" s="190">
        <f>IF(ISERROR(A1369),NA(),'Daily Series'!P1373)</f>
        <v>551</v>
      </c>
      <c r="K1369" s="190">
        <f>IF(ISERROR(A1369),NA(),'Daily Series'!Q1373)</f>
        <v>182</v>
      </c>
      <c r="L1369" s="190">
        <f>IF(ISERROR(A1369),NA(),'Daily Series'!R1373)</f>
        <v>57</v>
      </c>
      <c r="M1369" s="193">
        <f t="shared" si="88"/>
        <v>732.14285714285711</v>
      </c>
      <c r="N1369" s="193">
        <f t="shared" ref="N1369:N1432" si="90">AVERAGE(K1363:K1369)</f>
        <v>266.71428571428572</v>
      </c>
      <c r="O1369" s="193">
        <f t="shared" si="89"/>
        <v>130.14285714285714</v>
      </c>
    </row>
    <row r="1370" spans="1:15" x14ac:dyDescent="0.2">
      <c r="A1370" s="189">
        <f>IF('Daily Series'!B1374=0,NA(),'Daily Series'!B1374)</f>
        <v>45655</v>
      </c>
      <c r="B1370" s="190">
        <f>IF(ISERROR(A1370),NA(),'Daily Series'!E1374)</f>
        <v>11263</v>
      </c>
      <c r="C1370" s="193">
        <f t="shared" si="87"/>
        <v>10944.857142857143</v>
      </c>
      <c r="E1370" s="189" t="e">
        <f>IF('Weekly Series'!B1370=0,NA(),'Weekly Series'!B1370)</f>
        <v>#N/A</v>
      </c>
      <c r="F1370" s="193" t="e">
        <f>IF(ISERROR($E1370),NA(),'Weekly Series'!C1370)</f>
        <v>#N/A</v>
      </c>
      <c r="G1370" s="193" t="e">
        <f>IF(ISERROR($E1370),NA(),'Weekly Series'!D1370)</f>
        <v>#N/A</v>
      </c>
      <c r="H1370" s="193" t="e">
        <f>IF(ISERROR($E1370),NA(),'Weekly Series'!E1370)</f>
        <v>#N/A</v>
      </c>
      <c r="J1370" s="190">
        <f>IF(ISERROR(A1370),NA(),'Daily Series'!P1374)</f>
        <v>366</v>
      </c>
      <c r="K1370" s="190">
        <f>IF(ISERROR(A1370),NA(),'Daily Series'!Q1374)</f>
        <v>128</v>
      </c>
      <c r="L1370" s="190">
        <f>IF(ISERROR(A1370),NA(),'Daily Series'!R1374)</f>
        <v>41</v>
      </c>
      <c r="M1370" s="193">
        <f t="shared" si="88"/>
        <v>722.42857142857144</v>
      </c>
      <c r="N1370" s="193">
        <f t="shared" si="90"/>
        <v>260.85714285714283</v>
      </c>
      <c r="O1370" s="193">
        <f t="shared" si="89"/>
        <v>128.85714285714286</v>
      </c>
    </row>
    <row r="1371" spans="1:15" x14ac:dyDescent="0.2">
      <c r="A1371" s="189">
        <f>IF('Daily Series'!B1375=0,NA(),'Daily Series'!B1375)</f>
        <v>45656</v>
      </c>
      <c r="B1371" s="190">
        <f>IF(ISERROR(A1371),NA(),'Daily Series'!E1375)</f>
        <v>11894</v>
      </c>
      <c r="C1371" s="193">
        <f t="shared" si="87"/>
        <v>11079.714285714286</v>
      </c>
      <c r="E1371" s="189" t="e">
        <f>IF('Weekly Series'!B1371=0,NA(),'Weekly Series'!B1371)</f>
        <v>#N/A</v>
      </c>
      <c r="F1371" s="193" t="e">
        <f>IF(ISERROR($E1371),NA(),'Weekly Series'!C1371)</f>
        <v>#N/A</v>
      </c>
      <c r="G1371" s="193" t="e">
        <f>IF(ISERROR($E1371),NA(),'Weekly Series'!D1371)</f>
        <v>#N/A</v>
      </c>
      <c r="H1371" s="193" t="e">
        <f>IF(ISERROR($E1371),NA(),'Weekly Series'!E1371)</f>
        <v>#N/A</v>
      </c>
      <c r="J1371" s="190">
        <f>IF(ISERROR(A1371),NA(),'Daily Series'!P1375)</f>
        <v>804</v>
      </c>
      <c r="K1371" s="190">
        <f>IF(ISERROR(A1371),NA(),'Daily Series'!Q1375)</f>
        <v>269</v>
      </c>
      <c r="L1371" s="190">
        <f>IF(ISERROR(A1371),NA(),'Daily Series'!R1375)</f>
        <v>159</v>
      </c>
      <c r="M1371" s="193">
        <f t="shared" si="88"/>
        <v>672</v>
      </c>
      <c r="N1371" s="193">
        <f t="shared" si="90"/>
        <v>242.42857142857142</v>
      </c>
      <c r="O1371" s="193">
        <f t="shared" si="89"/>
        <v>114.85714285714286</v>
      </c>
    </row>
    <row r="1372" spans="1:15" x14ac:dyDescent="0.2">
      <c r="A1372" s="189">
        <f>IF('Daily Series'!B1376=0,NA(),'Daily Series'!B1376)</f>
        <v>45657</v>
      </c>
      <c r="B1372" s="190">
        <f>IF(ISERROR(A1372),NA(),'Daily Series'!E1376)</f>
        <v>12065</v>
      </c>
      <c r="C1372" s="193">
        <f t="shared" si="87"/>
        <v>11312.428571428571</v>
      </c>
      <c r="E1372" s="189" t="e">
        <f>IF('Weekly Series'!B1372=0,NA(),'Weekly Series'!B1372)</f>
        <v>#N/A</v>
      </c>
      <c r="F1372" s="193" t="e">
        <f>IF(ISERROR($E1372),NA(),'Weekly Series'!C1372)</f>
        <v>#N/A</v>
      </c>
      <c r="G1372" s="193" t="e">
        <f>IF(ISERROR($E1372),NA(),'Weekly Series'!D1372)</f>
        <v>#N/A</v>
      </c>
      <c r="H1372" s="193" t="e">
        <f>IF(ISERROR($E1372),NA(),'Weekly Series'!E1372)</f>
        <v>#N/A</v>
      </c>
      <c r="J1372" s="190">
        <f>IF(ISERROR(A1372),NA(),'Daily Series'!P1376)</f>
        <v>1147</v>
      </c>
      <c r="K1372" s="190">
        <f>IF(ISERROR(A1372),NA(),'Daily Series'!Q1376)</f>
        <v>377</v>
      </c>
      <c r="L1372" s="190">
        <f>IF(ISERROR(A1372),NA(),'Daily Series'!R1376)</f>
        <v>203</v>
      </c>
      <c r="M1372" s="193">
        <f t="shared" si="88"/>
        <v>623</v>
      </c>
      <c r="N1372" s="193">
        <f t="shared" si="90"/>
        <v>221.85714285714286</v>
      </c>
      <c r="O1372" s="193">
        <f t="shared" si="89"/>
        <v>104</v>
      </c>
    </row>
    <row r="1373" spans="1:15" x14ac:dyDescent="0.2">
      <c r="A1373" s="189">
        <f>IF('Daily Series'!B1377=0,NA(),'Daily Series'!B1377)</f>
        <v>45658</v>
      </c>
      <c r="B1373" s="190">
        <f>IF(ISERROR(A1373),NA(),'Daily Series'!E1377)</f>
        <v>12470</v>
      </c>
      <c r="C1373" s="193">
        <f t="shared" si="87"/>
        <v>11561.428571428571</v>
      </c>
      <c r="E1373" s="189" t="e">
        <f>IF('Weekly Series'!B1373=0,NA(),'Weekly Series'!B1373)</f>
        <v>#N/A</v>
      </c>
      <c r="F1373" s="193" t="e">
        <f>IF(ISERROR($E1373),NA(),'Weekly Series'!C1373)</f>
        <v>#N/A</v>
      </c>
      <c r="G1373" s="193" t="e">
        <f>IF(ISERROR($E1373),NA(),'Weekly Series'!D1373)</f>
        <v>#N/A</v>
      </c>
      <c r="H1373" s="193" t="e">
        <f>IF(ISERROR($E1373),NA(),'Weekly Series'!E1373)</f>
        <v>#N/A</v>
      </c>
      <c r="J1373" s="190">
        <f>IF(ISERROR(A1373),NA(),'Daily Series'!P1377)</f>
        <v>722</v>
      </c>
      <c r="K1373" s="190">
        <f>IF(ISERROR(A1373),NA(),'Daily Series'!Q1377)</f>
        <v>246</v>
      </c>
      <c r="L1373" s="190">
        <f>IF(ISERROR(A1373),NA(),'Daily Series'!R1377)</f>
        <v>94</v>
      </c>
      <c r="M1373" s="193">
        <f t="shared" si="88"/>
        <v>668.14285714285711</v>
      </c>
      <c r="N1373" s="193">
        <f t="shared" si="90"/>
        <v>233</v>
      </c>
      <c r="O1373" s="193">
        <f t="shared" si="89"/>
        <v>109.57142857142857</v>
      </c>
    </row>
    <row r="1374" spans="1:15" x14ac:dyDescent="0.2">
      <c r="A1374" s="189">
        <f>IF('Daily Series'!B1378=0,NA(),'Daily Series'!B1378)</f>
        <v>45659</v>
      </c>
      <c r="B1374" s="190">
        <f>IF(ISERROR(A1374),NA(),'Daily Series'!E1378)</f>
        <v>12803</v>
      </c>
      <c r="C1374" s="193">
        <f t="shared" si="87"/>
        <v>11865.857142857143</v>
      </c>
      <c r="E1374" s="189" t="e">
        <f>IF('Weekly Series'!B1374=0,NA(),'Weekly Series'!B1374)</f>
        <v>#N/A</v>
      </c>
      <c r="F1374" s="193" t="e">
        <f>IF(ISERROR($E1374),NA(),'Weekly Series'!C1374)</f>
        <v>#N/A</v>
      </c>
      <c r="G1374" s="193" t="e">
        <f>IF(ISERROR($E1374),NA(),'Weekly Series'!D1374)</f>
        <v>#N/A</v>
      </c>
      <c r="H1374" s="193" t="e">
        <f>IF(ISERROR($E1374),NA(),'Weekly Series'!E1374)</f>
        <v>#N/A</v>
      </c>
      <c r="J1374" s="190">
        <f>IF(ISERROR(A1374),NA(),'Daily Series'!P1378)</f>
        <v>941</v>
      </c>
      <c r="K1374" s="190">
        <f>IF(ISERROR(A1374),NA(),'Daily Series'!Q1378)</f>
        <v>337</v>
      </c>
      <c r="L1374" s="190">
        <f>IF(ISERROR(A1374),NA(),'Daily Series'!R1378)</f>
        <v>164</v>
      </c>
      <c r="M1374" s="193">
        <f t="shared" si="88"/>
        <v>757.57142857142856</v>
      </c>
      <c r="N1374" s="193">
        <f t="shared" si="90"/>
        <v>262.57142857142856</v>
      </c>
      <c r="O1374" s="193">
        <f t="shared" si="89"/>
        <v>126.71428571428571</v>
      </c>
    </row>
    <row r="1375" spans="1:15" x14ac:dyDescent="0.2">
      <c r="A1375" s="189">
        <f>IF('Daily Series'!B1379=0,NA(),'Daily Series'!B1379)</f>
        <v>45660</v>
      </c>
      <c r="B1375" s="190">
        <f>IF(ISERROR(A1375),NA(),'Daily Series'!E1379)</f>
        <v>13007</v>
      </c>
      <c r="C1375" s="193">
        <f t="shared" si="87"/>
        <v>12128.714285714286</v>
      </c>
      <c r="E1375" s="189" t="e">
        <f>IF('Weekly Series'!B1375=0,NA(),'Weekly Series'!B1375)</f>
        <v>#N/A</v>
      </c>
      <c r="F1375" s="193" t="e">
        <f>IF(ISERROR($E1375),NA(),'Weekly Series'!C1375)</f>
        <v>#N/A</v>
      </c>
      <c r="G1375" s="193" t="e">
        <f>IF(ISERROR($E1375),NA(),'Weekly Series'!D1375)</f>
        <v>#N/A</v>
      </c>
      <c r="H1375" s="193" t="e">
        <f>IF(ISERROR($E1375),NA(),'Weekly Series'!E1375)</f>
        <v>#N/A</v>
      </c>
      <c r="J1375" s="190">
        <f>IF(ISERROR(A1375),NA(),'Daily Series'!P1379)</f>
        <v>1240</v>
      </c>
      <c r="K1375" s="190">
        <f>IF(ISERROR(A1375),NA(),'Daily Series'!Q1379)</f>
        <v>409</v>
      </c>
      <c r="L1375" s="190">
        <f>IF(ISERROR(A1375),NA(),'Daily Series'!R1379)</f>
        <v>218</v>
      </c>
      <c r="M1375" s="193">
        <f t="shared" si="88"/>
        <v>824.42857142857144</v>
      </c>
      <c r="N1375" s="193">
        <f t="shared" si="90"/>
        <v>278.28571428571428</v>
      </c>
      <c r="O1375" s="193">
        <f t="shared" si="89"/>
        <v>133.71428571428572</v>
      </c>
    </row>
    <row r="1376" spans="1:15" x14ac:dyDescent="0.2">
      <c r="A1376" s="189">
        <f>IF('Daily Series'!B1380=0,NA(),'Daily Series'!B1380)</f>
        <v>45661</v>
      </c>
      <c r="B1376" s="190">
        <f>IF(ISERROR(A1376),NA(),'Daily Series'!E1380)</f>
        <v>13249</v>
      </c>
      <c r="C1376" s="193">
        <f t="shared" si="87"/>
        <v>12393</v>
      </c>
      <c r="E1376" s="189" t="e">
        <f>IF('Weekly Series'!B1376=0,NA(),'Weekly Series'!B1376)</f>
        <v>#N/A</v>
      </c>
      <c r="F1376" s="193" t="e">
        <f>IF(ISERROR($E1376),NA(),'Weekly Series'!C1376)</f>
        <v>#N/A</v>
      </c>
      <c r="G1376" s="193" t="e">
        <f>IF(ISERROR($E1376),NA(),'Weekly Series'!D1376)</f>
        <v>#N/A</v>
      </c>
      <c r="H1376" s="193" t="e">
        <f>IF(ISERROR($E1376),NA(),'Weekly Series'!E1376)</f>
        <v>#N/A</v>
      </c>
      <c r="J1376" s="190">
        <f>IF(ISERROR(A1376),NA(),'Daily Series'!P1380)</f>
        <v>698</v>
      </c>
      <c r="K1376" s="190">
        <f>IF(ISERROR(A1376),NA(),'Daily Series'!Q1380)</f>
        <v>242</v>
      </c>
      <c r="L1376" s="190">
        <f>IF(ISERROR(A1376),NA(),'Daily Series'!R1380)</f>
        <v>98</v>
      </c>
      <c r="M1376" s="193">
        <f t="shared" si="88"/>
        <v>845.42857142857144</v>
      </c>
      <c r="N1376" s="193">
        <f t="shared" si="90"/>
        <v>286.85714285714283</v>
      </c>
      <c r="O1376" s="193">
        <f t="shared" si="89"/>
        <v>139.57142857142858</v>
      </c>
    </row>
    <row r="1377" spans="1:15" x14ac:dyDescent="0.2">
      <c r="A1377" s="189">
        <f>IF('Daily Series'!B1381=0,NA(),'Daily Series'!B1381)</f>
        <v>45662</v>
      </c>
      <c r="B1377" s="190">
        <f>IF(ISERROR(A1377),NA(),'Daily Series'!E1381)</f>
        <v>13037</v>
      </c>
      <c r="C1377" s="193">
        <f t="shared" si="87"/>
        <v>12646.428571428571</v>
      </c>
      <c r="E1377" s="189" t="e">
        <f>IF('Weekly Series'!B1377=0,NA(),'Weekly Series'!B1377)</f>
        <v>#N/A</v>
      </c>
      <c r="F1377" s="193" t="e">
        <f>IF(ISERROR($E1377),NA(),'Weekly Series'!C1377)</f>
        <v>#N/A</v>
      </c>
      <c r="G1377" s="193" t="e">
        <f>IF(ISERROR($E1377),NA(),'Weekly Series'!D1377)</f>
        <v>#N/A</v>
      </c>
      <c r="H1377" s="193" t="e">
        <f>IF(ISERROR($E1377),NA(),'Weekly Series'!E1377)</f>
        <v>#N/A</v>
      </c>
      <c r="J1377" s="190">
        <f>IF(ISERROR(A1377),NA(),'Daily Series'!P1381)</f>
        <v>401</v>
      </c>
      <c r="K1377" s="190">
        <f>IF(ISERROR(A1377),NA(),'Daily Series'!Q1381)</f>
        <v>133</v>
      </c>
      <c r="L1377" s="190">
        <f>IF(ISERROR(A1377),NA(),'Daily Series'!R1381)</f>
        <v>39</v>
      </c>
      <c r="M1377" s="193">
        <f t="shared" si="88"/>
        <v>850.42857142857144</v>
      </c>
      <c r="N1377" s="193">
        <f t="shared" si="90"/>
        <v>287.57142857142856</v>
      </c>
      <c r="O1377" s="193">
        <f t="shared" si="89"/>
        <v>139.28571428571428</v>
      </c>
    </row>
    <row r="1378" spans="1:15" x14ac:dyDescent="0.2">
      <c r="A1378" s="189">
        <f>IF('Daily Series'!B1382=0,NA(),'Daily Series'!B1382)</f>
        <v>45663</v>
      </c>
      <c r="B1378" s="190">
        <f>IF(ISERROR(A1378),NA(),'Daily Series'!E1382)</f>
        <v>13337</v>
      </c>
      <c r="C1378" s="193">
        <f t="shared" si="87"/>
        <v>12852.571428571429</v>
      </c>
      <c r="E1378" s="189" t="e">
        <f>IF('Weekly Series'!B1378=0,NA(),'Weekly Series'!B1378)</f>
        <v>#N/A</v>
      </c>
      <c r="F1378" s="193" t="e">
        <f>IF(ISERROR($E1378),NA(),'Weekly Series'!C1378)</f>
        <v>#N/A</v>
      </c>
      <c r="G1378" s="193" t="e">
        <f>IF(ISERROR($E1378),NA(),'Weekly Series'!D1378)</f>
        <v>#N/A</v>
      </c>
      <c r="H1378" s="193" t="e">
        <f>IF(ISERROR($E1378),NA(),'Weekly Series'!E1378)</f>
        <v>#N/A</v>
      </c>
      <c r="J1378" s="190">
        <f>IF(ISERROR(A1378),NA(),'Daily Series'!P1382)</f>
        <v>905</v>
      </c>
      <c r="K1378" s="190">
        <f>IF(ISERROR(A1378),NA(),'Daily Series'!Q1382)</f>
        <v>278</v>
      </c>
      <c r="L1378" s="190">
        <f>IF(ISERROR(A1378),NA(),'Daily Series'!R1382)</f>
        <v>174</v>
      </c>
      <c r="M1378" s="193">
        <f t="shared" si="88"/>
        <v>864.85714285714289</v>
      </c>
      <c r="N1378" s="193">
        <f t="shared" si="90"/>
        <v>288.85714285714283</v>
      </c>
      <c r="O1378" s="193">
        <f t="shared" si="89"/>
        <v>141.42857142857142</v>
      </c>
    </row>
    <row r="1379" spans="1:15" x14ac:dyDescent="0.2">
      <c r="A1379" s="189">
        <f>IF('Daily Series'!B1383=0,NA(),'Daily Series'!B1383)</f>
        <v>45664</v>
      </c>
      <c r="B1379" s="190">
        <f>IF(ISERROR(A1379),NA(),'Daily Series'!E1383)</f>
        <v>13756</v>
      </c>
      <c r="C1379" s="193">
        <f t="shared" si="87"/>
        <v>13094.142857142857</v>
      </c>
      <c r="E1379" s="189" t="e">
        <f>IF('Weekly Series'!B1379=0,NA(),'Weekly Series'!B1379)</f>
        <v>#N/A</v>
      </c>
      <c r="F1379" s="193" t="e">
        <f>IF(ISERROR($E1379),NA(),'Weekly Series'!C1379)</f>
        <v>#N/A</v>
      </c>
      <c r="G1379" s="193" t="e">
        <f>IF(ISERROR($E1379),NA(),'Weekly Series'!D1379)</f>
        <v>#N/A</v>
      </c>
      <c r="H1379" s="193" t="e">
        <f>IF(ISERROR($E1379),NA(),'Weekly Series'!E1379)</f>
        <v>#N/A</v>
      </c>
      <c r="J1379" s="190">
        <f>IF(ISERROR(A1379),NA(),'Daily Series'!P1383)</f>
        <v>1223</v>
      </c>
      <c r="K1379" s="190">
        <f>IF(ISERROR(A1379),NA(),'Daily Series'!Q1383)</f>
        <v>383</v>
      </c>
      <c r="L1379" s="190">
        <f>IF(ISERROR(A1379),NA(),'Daily Series'!R1383)</f>
        <v>162</v>
      </c>
      <c r="M1379" s="193">
        <f t="shared" si="88"/>
        <v>875.71428571428567</v>
      </c>
      <c r="N1379" s="193">
        <f t="shared" si="90"/>
        <v>289.71428571428572</v>
      </c>
      <c r="O1379" s="193">
        <f t="shared" si="89"/>
        <v>135.57142857142858</v>
      </c>
    </row>
    <row r="1380" spans="1:15" x14ac:dyDescent="0.2">
      <c r="A1380" s="189">
        <f>IF('Daily Series'!B1384=0,NA(),'Daily Series'!B1384)</f>
        <v>45665</v>
      </c>
      <c r="B1380" s="190">
        <f>IF(ISERROR(A1380),NA(),'Daily Series'!E1384)</f>
        <v>13854</v>
      </c>
      <c r="C1380" s="193">
        <f t="shared" si="87"/>
        <v>13291.857142857143</v>
      </c>
      <c r="E1380" s="189" t="e">
        <f>IF('Weekly Series'!B1380=0,NA(),'Weekly Series'!B1380)</f>
        <v>#N/A</v>
      </c>
      <c r="F1380" s="193" t="e">
        <f>IF(ISERROR($E1380),NA(),'Weekly Series'!C1380)</f>
        <v>#N/A</v>
      </c>
      <c r="G1380" s="193" t="e">
        <f>IF(ISERROR($E1380),NA(),'Weekly Series'!D1380)</f>
        <v>#N/A</v>
      </c>
      <c r="H1380" s="193" t="e">
        <f>IF(ISERROR($E1380),NA(),'Weekly Series'!E1380)</f>
        <v>#N/A</v>
      </c>
      <c r="J1380" s="190">
        <f>IF(ISERROR(A1380),NA(),'Daily Series'!P1384)</f>
        <v>1357</v>
      </c>
      <c r="K1380" s="190">
        <f>IF(ISERROR(A1380),NA(),'Daily Series'!Q1384)</f>
        <v>427</v>
      </c>
      <c r="L1380" s="190">
        <f>IF(ISERROR(A1380),NA(),'Daily Series'!R1384)</f>
        <v>239</v>
      </c>
      <c r="M1380" s="193">
        <f t="shared" si="88"/>
        <v>966.42857142857144</v>
      </c>
      <c r="N1380" s="193">
        <f t="shared" si="90"/>
        <v>315.57142857142856</v>
      </c>
      <c r="O1380" s="193">
        <f t="shared" si="89"/>
        <v>156.28571428571428</v>
      </c>
    </row>
    <row r="1381" spans="1:15" x14ac:dyDescent="0.2">
      <c r="A1381" s="189">
        <f>IF('Daily Series'!B1385=0,NA(),'Daily Series'!B1385)</f>
        <v>45666</v>
      </c>
      <c r="B1381" s="190">
        <f>IF(ISERROR(A1381),NA(),'Daily Series'!E1385)</f>
        <v>13567</v>
      </c>
      <c r="C1381" s="193">
        <f t="shared" si="87"/>
        <v>13401</v>
      </c>
      <c r="E1381" s="189" t="e">
        <f>IF('Weekly Series'!B1381=0,NA(),'Weekly Series'!B1381)</f>
        <v>#N/A</v>
      </c>
      <c r="F1381" s="193" t="e">
        <f>IF(ISERROR($E1381),NA(),'Weekly Series'!C1381)</f>
        <v>#N/A</v>
      </c>
      <c r="G1381" s="193" t="e">
        <f>IF(ISERROR($E1381),NA(),'Weekly Series'!D1381)</f>
        <v>#N/A</v>
      </c>
      <c r="H1381" s="193" t="e">
        <f>IF(ISERROR($E1381),NA(),'Weekly Series'!E1381)</f>
        <v>#N/A</v>
      </c>
      <c r="J1381" s="190">
        <f>IF(ISERROR(A1381),NA(),'Daily Series'!P1385)</f>
        <v>1297</v>
      </c>
      <c r="K1381" s="190">
        <f>IF(ISERROR(A1381),NA(),'Daily Series'!Q1385)</f>
        <v>446</v>
      </c>
      <c r="L1381" s="190">
        <f>IF(ISERROR(A1381),NA(),'Daily Series'!R1385)</f>
        <v>266</v>
      </c>
      <c r="M1381" s="193">
        <f t="shared" si="88"/>
        <v>1017.2857142857143</v>
      </c>
      <c r="N1381" s="193">
        <f t="shared" si="90"/>
        <v>331.14285714285717</v>
      </c>
      <c r="O1381" s="193">
        <f t="shared" si="89"/>
        <v>170.85714285714286</v>
      </c>
    </row>
    <row r="1382" spans="1:15" x14ac:dyDescent="0.2">
      <c r="A1382" s="189">
        <f>IF('Daily Series'!B1386=0,NA(),'Daily Series'!B1386)</f>
        <v>45667</v>
      </c>
      <c r="B1382" s="190">
        <f>IF(ISERROR(A1382),NA(),'Daily Series'!E1386)</f>
        <v>13519</v>
      </c>
      <c r="C1382" s="193">
        <f t="shared" si="87"/>
        <v>13474.142857142857</v>
      </c>
      <c r="E1382" s="189" t="e">
        <f>IF('Weekly Series'!B1382=0,NA(),'Weekly Series'!B1382)</f>
        <v>#N/A</v>
      </c>
      <c r="F1382" s="193" t="e">
        <f>IF(ISERROR($E1382),NA(),'Weekly Series'!C1382)</f>
        <v>#N/A</v>
      </c>
      <c r="G1382" s="193" t="e">
        <f>IF(ISERROR($E1382),NA(),'Weekly Series'!D1382)</f>
        <v>#N/A</v>
      </c>
      <c r="H1382" s="193" t="e">
        <f>IF(ISERROR($E1382),NA(),'Weekly Series'!E1382)</f>
        <v>#N/A</v>
      </c>
      <c r="J1382" s="190">
        <f>IF(ISERROR(A1382),NA(),'Daily Series'!P1386)</f>
        <v>1294</v>
      </c>
      <c r="K1382" s="190">
        <f>IF(ISERROR(A1382),NA(),'Daily Series'!Q1386)</f>
        <v>460</v>
      </c>
      <c r="L1382" s="190">
        <f>IF(ISERROR(A1382),NA(),'Daily Series'!R1386)</f>
        <v>251</v>
      </c>
      <c r="M1382" s="193">
        <f t="shared" si="88"/>
        <v>1025</v>
      </c>
      <c r="N1382" s="193">
        <f t="shared" si="90"/>
        <v>338.42857142857144</v>
      </c>
      <c r="O1382" s="193">
        <f t="shared" si="89"/>
        <v>175.57142857142858</v>
      </c>
    </row>
    <row r="1383" spans="1:15" x14ac:dyDescent="0.2">
      <c r="A1383" s="189">
        <f>IF('Daily Series'!B1387=0,NA(),'Daily Series'!B1387)</f>
        <v>45668</v>
      </c>
      <c r="B1383" s="190">
        <f>IF(ISERROR(A1383),NA(),'Daily Series'!E1387)</f>
        <v>13750</v>
      </c>
      <c r="C1383" s="193">
        <f t="shared" si="87"/>
        <v>13545.714285714286</v>
      </c>
      <c r="E1383" s="189" t="e">
        <f>IF('Weekly Series'!B1383=0,NA(),'Weekly Series'!B1383)</f>
        <v>#N/A</v>
      </c>
      <c r="F1383" s="193" t="e">
        <f>IF(ISERROR($E1383),NA(),'Weekly Series'!C1383)</f>
        <v>#N/A</v>
      </c>
      <c r="G1383" s="193" t="e">
        <f>IF(ISERROR($E1383),NA(),'Weekly Series'!D1383)</f>
        <v>#N/A</v>
      </c>
      <c r="H1383" s="193" t="e">
        <f>IF(ISERROR($E1383),NA(),'Weekly Series'!E1383)</f>
        <v>#N/A</v>
      </c>
      <c r="J1383" s="190">
        <f>IF(ISERROR(A1383),NA(),'Daily Series'!P1387)</f>
        <v>736</v>
      </c>
      <c r="K1383" s="190">
        <f>IF(ISERROR(A1383),NA(),'Daily Series'!Q1387)</f>
        <v>222</v>
      </c>
      <c r="L1383" s="190">
        <f>IF(ISERROR(A1383),NA(),'Daily Series'!R1387)</f>
        <v>74</v>
      </c>
      <c r="M1383" s="193">
        <f t="shared" si="88"/>
        <v>1030.4285714285713</v>
      </c>
      <c r="N1383" s="193">
        <f t="shared" si="90"/>
        <v>335.57142857142856</v>
      </c>
      <c r="O1383" s="193">
        <f t="shared" si="89"/>
        <v>172.14285714285714</v>
      </c>
    </row>
    <row r="1384" spans="1:15" x14ac:dyDescent="0.2">
      <c r="A1384" s="189">
        <f>IF('Daily Series'!B1388=0,NA(),'Daily Series'!B1388)</f>
        <v>45669</v>
      </c>
      <c r="B1384" s="190">
        <f>IF(ISERROR(A1384),NA(),'Daily Series'!E1388)</f>
        <v>13343</v>
      </c>
      <c r="C1384" s="193">
        <f t="shared" si="87"/>
        <v>13589.428571428571</v>
      </c>
      <c r="E1384" s="189" t="e">
        <f>IF('Weekly Series'!B1384=0,NA(),'Weekly Series'!B1384)</f>
        <v>#N/A</v>
      </c>
      <c r="F1384" s="193" t="e">
        <f>IF(ISERROR($E1384),NA(),'Weekly Series'!C1384)</f>
        <v>#N/A</v>
      </c>
      <c r="G1384" s="193" t="e">
        <f>IF(ISERROR($E1384),NA(),'Weekly Series'!D1384)</f>
        <v>#N/A</v>
      </c>
      <c r="H1384" s="193" t="e">
        <f>IF(ISERROR($E1384),NA(),'Weekly Series'!E1384)</f>
        <v>#N/A</v>
      </c>
      <c r="J1384" s="190">
        <f>IF(ISERROR(A1384),NA(),'Daily Series'!P1388)</f>
        <v>440</v>
      </c>
      <c r="K1384" s="190">
        <f>IF(ISERROR(A1384),NA(),'Daily Series'!Q1388)</f>
        <v>133</v>
      </c>
      <c r="L1384" s="190">
        <f>IF(ISERROR(A1384),NA(),'Daily Series'!R1388)</f>
        <v>44</v>
      </c>
      <c r="M1384" s="193">
        <f t="shared" si="88"/>
        <v>1036</v>
      </c>
      <c r="N1384" s="193">
        <f t="shared" si="90"/>
        <v>335.57142857142856</v>
      </c>
      <c r="O1384" s="193">
        <f t="shared" si="89"/>
        <v>172.85714285714286</v>
      </c>
    </row>
    <row r="1385" spans="1:15" x14ac:dyDescent="0.2">
      <c r="A1385" s="189">
        <f>IF('Daily Series'!B1389=0,NA(),'Daily Series'!B1389)</f>
        <v>45670</v>
      </c>
      <c r="B1385" s="190">
        <f>IF(ISERROR(A1385),NA(),'Daily Series'!E1389)</f>
        <v>13628</v>
      </c>
      <c r="C1385" s="193">
        <f t="shared" si="87"/>
        <v>13631</v>
      </c>
      <c r="E1385" s="189" t="e">
        <f>IF('Weekly Series'!B1385=0,NA(),'Weekly Series'!B1385)</f>
        <v>#N/A</v>
      </c>
      <c r="F1385" s="193" t="e">
        <f>IF(ISERROR($E1385),NA(),'Weekly Series'!C1385)</f>
        <v>#N/A</v>
      </c>
      <c r="G1385" s="193" t="e">
        <f>IF(ISERROR($E1385),NA(),'Weekly Series'!D1385)</f>
        <v>#N/A</v>
      </c>
      <c r="H1385" s="193" t="e">
        <f>IF(ISERROR($E1385),NA(),'Weekly Series'!E1385)</f>
        <v>#N/A</v>
      </c>
      <c r="J1385" s="190">
        <f>IF(ISERROR(A1385),NA(),'Daily Series'!P1389)</f>
        <v>923</v>
      </c>
      <c r="K1385" s="190">
        <f>IF(ISERROR(A1385),NA(),'Daily Series'!Q1389)</f>
        <v>303</v>
      </c>
      <c r="L1385" s="190">
        <f>IF(ISERROR(A1385),NA(),'Daily Series'!R1389)</f>
        <v>192</v>
      </c>
      <c r="M1385" s="193">
        <f t="shared" si="88"/>
        <v>1038.5714285714287</v>
      </c>
      <c r="N1385" s="193">
        <f t="shared" si="90"/>
        <v>339.14285714285717</v>
      </c>
      <c r="O1385" s="193">
        <f t="shared" si="89"/>
        <v>175.42857142857142</v>
      </c>
    </row>
    <row r="1386" spans="1:15" x14ac:dyDescent="0.2">
      <c r="A1386" s="189">
        <f>IF('Daily Series'!B1390=0,NA(),'Daily Series'!B1390)</f>
        <v>45671</v>
      </c>
      <c r="B1386" s="190">
        <f>IF(ISERROR(A1386),NA(),'Daily Series'!E1390)</f>
        <v>13848</v>
      </c>
      <c r="C1386" s="193">
        <f t="shared" si="87"/>
        <v>13644.142857142857</v>
      </c>
      <c r="E1386" s="189" t="e">
        <f>IF('Weekly Series'!B1386=0,NA(),'Weekly Series'!B1386)</f>
        <v>#N/A</v>
      </c>
      <c r="F1386" s="193" t="e">
        <f>IF(ISERROR($E1386),NA(),'Weekly Series'!C1386)</f>
        <v>#N/A</v>
      </c>
      <c r="G1386" s="193" t="e">
        <f>IF(ISERROR($E1386),NA(),'Weekly Series'!D1386)</f>
        <v>#N/A</v>
      </c>
      <c r="H1386" s="193" t="e">
        <f>IF(ISERROR($E1386),NA(),'Weekly Series'!E1386)</f>
        <v>#N/A</v>
      </c>
      <c r="J1386" s="190">
        <f>IF(ISERROR(A1386),NA(),'Daily Series'!P1390)</f>
        <v>1147</v>
      </c>
      <c r="K1386" s="190">
        <f>IF(ISERROR(A1386),NA(),'Daily Series'!Q1390)</f>
        <v>416</v>
      </c>
      <c r="L1386" s="190">
        <f>IF(ISERROR(A1386),NA(),'Daily Series'!R1390)</f>
        <v>222</v>
      </c>
      <c r="M1386" s="193">
        <f t="shared" si="88"/>
        <v>1027.7142857142858</v>
      </c>
      <c r="N1386" s="193">
        <f t="shared" si="90"/>
        <v>343.85714285714283</v>
      </c>
      <c r="O1386" s="193">
        <f t="shared" si="89"/>
        <v>184</v>
      </c>
    </row>
    <row r="1387" spans="1:15" x14ac:dyDescent="0.2">
      <c r="A1387" s="189">
        <f>IF('Daily Series'!B1391=0,NA(),'Daily Series'!B1391)</f>
        <v>45672</v>
      </c>
      <c r="B1387" s="190">
        <f>IF(ISERROR(A1387),NA(),'Daily Series'!E1391)</f>
        <v>14000</v>
      </c>
      <c r="C1387" s="193">
        <f t="shared" si="87"/>
        <v>13665</v>
      </c>
      <c r="E1387" s="189" t="e">
        <f>IF('Weekly Series'!B1387=0,NA(),'Weekly Series'!B1387)</f>
        <v>#N/A</v>
      </c>
      <c r="F1387" s="193" t="e">
        <f>IF(ISERROR($E1387),NA(),'Weekly Series'!C1387)</f>
        <v>#N/A</v>
      </c>
      <c r="G1387" s="193" t="e">
        <f>IF(ISERROR($E1387),NA(),'Weekly Series'!D1387)</f>
        <v>#N/A</v>
      </c>
      <c r="H1387" s="193" t="e">
        <f>IF(ISERROR($E1387),NA(),'Weekly Series'!E1387)</f>
        <v>#N/A</v>
      </c>
      <c r="J1387" s="190">
        <f>IF(ISERROR(A1387),NA(),'Daily Series'!P1391)</f>
        <v>1286</v>
      </c>
      <c r="K1387" s="190">
        <f>IF(ISERROR(A1387),NA(),'Daily Series'!Q1391)</f>
        <v>445</v>
      </c>
      <c r="L1387" s="190">
        <f>IF(ISERROR(A1387),NA(),'Daily Series'!R1391)</f>
        <v>274</v>
      </c>
      <c r="M1387" s="193">
        <f t="shared" si="88"/>
        <v>1017.5714285714286</v>
      </c>
      <c r="N1387" s="193">
        <f t="shared" si="90"/>
        <v>346.42857142857144</v>
      </c>
      <c r="O1387" s="193">
        <f t="shared" si="89"/>
        <v>189</v>
      </c>
    </row>
    <row r="1388" spans="1:15" x14ac:dyDescent="0.2">
      <c r="A1388" s="189">
        <f>IF('Daily Series'!B1392=0,NA(),'Daily Series'!B1392)</f>
        <v>45673</v>
      </c>
      <c r="B1388" s="190">
        <f>IF(ISERROR(A1388),NA(),'Daily Series'!E1392)</f>
        <v>13874</v>
      </c>
      <c r="C1388" s="193">
        <f t="shared" si="87"/>
        <v>13708.857142857143</v>
      </c>
      <c r="E1388" s="189" t="e">
        <f>IF('Weekly Series'!B1388=0,NA(),'Weekly Series'!B1388)</f>
        <v>#N/A</v>
      </c>
      <c r="F1388" s="193" t="e">
        <f>IF(ISERROR($E1388),NA(),'Weekly Series'!C1388)</f>
        <v>#N/A</v>
      </c>
      <c r="G1388" s="193" t="e">
        <f>IF(ISERROR($E1388),NA(),'Weekly Series'!D1388)</f>
        <v>#N/A</v>
      </c>
      <c r="H1388" s="193" t="e">
        <f>IF(ISERROR($E1388),NA(),'Weekly Series'!E1388)</f>
        <v>#N/A</v>
      </c>
      <c r="J1388" s="190">
        <f>IF(ISERROR(A1388),NA(),'Daily Series'!P1392)</f>
        <v>1283</v>
      </c>
      <c r="K1388" s="190">
        <f>IF(ISERROR(A1388),NA(),'Daily Series'!Q1392)</f>
        <v>413</v>
      </c>
      <c r="L1388" s="190">
        <f>IF(ISERROR(A1388),NA(),'Daily Series'!R1392)</f>
        <v>264</v>
      </c>
      <c r="M1388" s="193">
        <f t="shared" si="88"/>
        <v>1015.5714285714286</v>
      </c>
      <c r="N1388" s="193">
        <f t="shared" si="90"/>
        <v>341.71428571428572</v>
      </c>
      <c r="O1388" s="193">
        <f t="shared" si="89"/>
        <v>188.71428571428572</v>
      </c>
    </row>
    <row r="1389" spans="1:15" x14ac:dyDescent="0.2">
      <c r="A1389" s="189">
        <f>IF('Daily Series'!B1393=0,NA(),'Daily Series'!B1393)</f>
        <v>45674</v>
      </c>
      <c r="B1389" s="190">
        <f>IF(ISERROR(A1389),NA(),'Daily Series'!E1393)</f>
        <v>13794</v>
      </c>
      <c r="C1389" s="193">
        <f t="shared" si="87"/>
        <v>13748.142857142857</v>
      </c>
      <c r="E1389" s="189" t="e">
        <f>IF('Weekly Series'!B1389=0,NA(),'Weekly Series'!B1389)</f>
        <v>#N/A</v>
      </c>
      <c r="F1389" s="193" t="e">
        <f>IF(ISERROR($E1389),NA(),'Weekly Series'!C1389)</f>
        <v>#N/A</v>
      </c>
      <c r="G1389" s="193" t="e">
        <f>IF(ISERROR($E1389),NA(),'Weekly Series'!D1389)</f>
        <v>#N/A</v>
      </c>
      <c r="H1389" s="193" t="e">
        <f>IF(ISERROR($E1389),NA(),'Weekly Series'!E1389)</f>
        <v>#N/A</v>
      </c>
      <c r="J1389" s="190">
        <f>IF(ISERROR(A1389),NA(),'Daily Series'!P1393)</f>
        <v>1322</v>
      </c>
      <c r="K1389" s="190">
        <f>IF(ISERROR(A1389),NA(),'Daily Series'!Q1393)</f>
        <v>468</v>
      </c>
      <c r="L1389" s="190">
        <f>IF(ISERROR(A1389),NA(),'Daily Series'!R1393)</f>
        <v>245</v>
      </c>
      <c r="M1389" s="193">
        <f t="shared" si="88"/>
        <v>1019.5714285714286</v>
      </c>
      <c r="N1389" s="193">
        <f t="shared" si="90"/>
        <v>342.85714285714283</v>
      </c>
      <c r="O1389" s="193">
        <f t="shared" si="89"/>
        <v>187.85714285714286</v>
      </c>
    </row>
    <row r="1390" spans="1:15" x14ac:dyDescent="0.2">
      <c r="A1390" s="189">
        <f>IF('Daily Series'!B1394=0,NA(),'Daily Series'!B1394)</f>
        <v>45675</v>
      </c>
      <c r="B1390" s="190">
        <f>IF(ISERROR(A1390),NA(),'Daily Series'!E1394)</f>
        <v>13816</v>
      </c>
      <c r="C1390" s="193">
        <f t="shared" si="87"/>
        <v>13757.571428571429</v>
      </c>
      <c r="E1390" s="189" t="e">
        <f>IF('Weekly Series'!B1390=0,NA(),'Weekly Series'!B1390)</f>
        <v>#N/A</v>
      </c>
      <c r="F1390" s="193" t="e">
        <f>IF(ISERROR($E1390),NA(),'Weekly Series'!C1390)</f>
        <v>#N/A</v>
      </c>
      <c r="G1390" s="193" t="e">
        <f>IF(ISERROR($E1390),NA(),'Weekly Series'!D1390)</f>
        <v>#N/A</v>
      </c>
      <c r="H1390" s="193" t="e">
        <f>IF(ISERROR($E1390),NA(),'Weekly Series'!E1390)</f>
        <v>#N/A</v>
      </c>
      <c r="J1390" s="190">
        <f>IF(ISERROR(A1390),NA(),'Daily Series'!P1394)</f>
        <v>736</v>
      </c>
      <c r="K1390" s="190">
        <f>IF(ISERROR(A1390),NA(),'Daily Series'!Q1394)</f>
        <v>251</v>
      </c>
      <c r="L1390" s="190">
        <f>IF(ISERROR(A1390),NA(),'Daily Series'!R1394)</f>
        <v>97</v>
      </c>
      <c r="M1390" s="193">
        <f t="shared" si="88"/>
        <v>1019.5714285714286</v>
      </c>
      <c r="N1390" s="193">
        <f t="shared" si="90"/>
        <v>347</v>
      </c>
      <c r="O1390" s="193">
        <f t="shared" si="89"/>
        <v>191.14285714285714</v>
      </c>
    </row>
    <row r="1391" spans="1:15" x14ac:dyDescent="0.2">
      <c r="A1391" s="189">
        <f>IF('Daily Series'!B1395=0,NA(),'Daily Series'!B1395)</f>
        <v>45676</v>
      </c>
      <c r="B1391" s="190">
        <f>IF(ISERROR(A1391),NA(),'Daily Series'!E1395)</f>
        <v>13822</v>
      </c>
      <c r="C1391" s="193">
        <f t="shared" si="87"/>
        <v>13826</v>
      </c>
      <c r="E1391" s="189" t="e">
        <f>IF('Weekly Series'!B1391=0,NA(),'Weekly Series'!B1391)</f>
        <v>#N/A</v>
      </c>
      <c r="F1391" s="193" t="e">
        <f>IF(ISERROR($E1391),NA(),'Weekly Series'!C1391)</f>
        <v>#N/A</v>
      </c>
      <c r="G1391" s="193" t="e">
        <f>IF(ISERROR($E1391),NA(),'Weekly Series'!D1391)</f>
        <v>#N/A</v>
      </c>
      <c r="H1391" s="193" t="e">
        <f>IF(ISERROR($E1391),NA(),'Weekly Series'!E1391)</f>
        <v>#N/A</v>
      </c>
      <c r="J1391" s="190">
        <f>IF(ISERROR(A1391),NA(),'Daily Series'!P1395)</f>
        <v>415</v>
      </c>
      <c r="K1391" s="190">
        <f>IF(ISERROR(A1391),NA(),'Daily Series'!Q1395)</f>
        <v>142</v>
      </c>
      <c r="L1391" s="190">
        <f>IF(ISERROR(A1391),NA(),'Daily Series'!R1395)</f>
        <v>40</v>
      </c>
      <c r="M1391" s="193">
        <f t="shared" si="88"/>
        <v>1016</v>
      </c>
      <c r="N1391" s="193">
        <f t="shared" si="90"/>
        <v>348.28571428571428</v>
      </c>
      <c r="O1391" s="193">
        <f t="shared" si="89"/>
        <v>190.57142857142858</v>
      </c>
    </row>
    <row r="1392" spans="1:15" x14ac:dyDescent="0.2">
      <c r="A1392" s="189">
        <f>IF('Daily Series'!B1396=0,NA(),'Daily Series'!B1396)</f>
        <v>45677</v>
      </c>
      <c r="B1392" s="190">
        <f>IF(ISERROR(A1392),NA(),'Daily Series'!E1396)</f>
        <v>14209</v>
      </c>
      <c r="C1392" s="193">
        <f t="shared" si="87"/>
        <v>13909</v>
      </c>
      <c r="E1392" s="189" t="e">
        <f>IF('Weekly Series'!B1392=0,NA(),'Weekly Series'!B1392)</f>
        <v>#N/A</v>
      </c>
      <c r="F1392" s="193" t="e">
        <f>IF(ISERROR($E1392),NA(),'Weekly Series'!C1392)</f>
        <v>#N/A</v>
      </c>
      <c r="G1392" s="193" t="e">
        <f>IF(ISERROR($E1392),NA(),'Weekly Series'!D1392)</f>
        <v>#N/A</v>
      </c>
      <c r="H1392" s="193" t="e">
        <f>IF(ISERROR($E1392),NA(),'Weekly Series'!E1392)</f>
        <v>#N/A</v>
      </c>
      <c r="J1392" s="190">
        <f>IF(ISERROR(A1392),NA(),'Daily Series'!P1396)</f>
        <v>888</v>
      </c>
      <c r="K1392" s="190">
        <f>IF(ISERROR(A1392),NA(),'Daily Series'!Q1396)</f>
        <v>338</v>
      </c>
      <c r="L1392" s="190">
        <f>IF(ISERROR(A1392),NA(),'Daily Series'!R1396)</f>
        <v>176</v>
      </c>
      <c r="M1392" s="193">
        <f t="shared" si="88"/>
        <v>1011</v>
      </c>
      <c r="N1392" s="193">
        <f t="shared" si="90"/>
        <v>353.28571428571428</v>
      </c>
      <c r="O1392" s="193">
        <f t="shared" si="89"/>
        <v>188.28571428571428</v>
      </c>
    </row>
    <row r="1393" spans="1:15" x14ac:dyDescent="0.2">
      <c r="A1393" s="189">
        <f>IF('Daily Series'!B1397=0,NA(),'Daily Series'!B1397)</f>
        <v>45678</v>
      </c>
      <c r="B1393" s="190">
        <f>IF(ISERROR(A1393),NA(),'Daily Series'!E1397)</f>
        <v>14152</v>
      </c>
      <c r="C1393" s="193">
        <f t="shared" si="87"/>
        <v>13952.428571428571</v>
      </c>
      <c r="E1393" s="189" t="e">
        <f>IF('Weekly Series'!B1393=0,NA(),'Weekly Series'!B1393)</f>
        <v>#N/A</v>
      </c>
      <c r="F1393" s="193" t="e">
        <f>IF(ISERROR($E1393),NA(),'Weekly Series'!C1393)</f>
        <v>#N/A</v>
      </c>
      <c r="G1393" s="193" t="e">
        <f>IF(ISERROR($E1393),NA(),'Weekly Series'!D1393)</f>
        <v>#N/A</v>
      </c>
      <c r="H1393" s="193" t="e">
        <f>IF(ISERROR($E1393),NA(),'Weekly Series'!E1393)</f>
        <v>#N/A</v>
      </c>
      <c r="J1393" s="190">
        <f>IF(ISERROR(A1393),NA(),'Daily Series'!P1397)</f>
        <v>1236</v>
      </c>
      <c r="K1393" s="190">
        <f>IF(ISERROR(A1393),NA(),'Daily Series'!Q1397)</f>
        <v>406</v>
      </c>
      <c r="L1393" s="190">
        <f>IF(ISERROR(A1393),NA(),'Daily Series'!R1397)</f>
        <v>230</v>
      </c>
      <c r="M1393" s="193">
        <f t="shared" si="88"/>
        <v>1023.7142857142857</v>
      </c>
      <c r="N1393" s="193">
        <f t="shared" si="90"/>
        <v>351.85714285714283</v>
      </c>
      <c r="O1393" s="193">
        <f t="shared" si="89"/>
        <v>189.42857142857142</v>
      </c>
    </row>
    <row r="1394" spans="1:15" x14ac:dyDescent="0.2">
      <c r="A1394" s="189">
        <f>IF('Daily Series'!B1398=0,NA(),'Daily Series'!B1398)</f>
        <v>45679</v>
      </c>
      <c r="B1394" s="190">
        <f>IF(ISERROR(A1394),NA(),'Daily Series'!E1398)</f>
        <v>14369</v>
      </c>
      <c r="C1394" s="193">
        <f t="shared" si="87"/>
        <v>14005.142857142857</v>
      </c>
      <c r="E1394" s="189" t="e">
        <f>IF('Weekly Series'!B1394=0,NA(),'Weekly Series'!B1394)</f>
        <v>#N/A</v>
      </c>
      <c r="F1394" s="193" t="e">
        <f>IF(ISERROR($E1394),NA(),'Weekly Series'!C1394)</f>
        <v>#N/A</v>
      </c>
      <c r="G1394" s="193" t="e">
        <f>IF(ISERROR($E1394),NA(),'Weekly Series'!D1394)</f>
        <v>#N/A</v>
      </c>
      <c r="H1394" s="193" t="e">
        <f>IF(ISERROR($E1394),NA(),'Weekly Series'!E1394)</f>
        <v>#N/A</v>
      </c>
      <c r="J1394" s="190">
        <f>IF(ISERROR(A1394),NA(),'Daily Series'!P1398)</f>
        <v>1315</v>
      </c>
      <c r="K1394" s="190">
        <f>IF(ISERROR(A1394),NA(),'Daily Series'!Q1398)</f>
        <v>427</v>
      </c>
      <c r="L1394" s="190">
        <f>IF(ISERROR(A1394),NA(),'Daily Series'!R1398)</f>
        <v>250</v>
      </c>
      <c r="M1394" s="193">
        <f t="shared" si="88"/>
        <v>1027.8571428571429</v>
      </c>
      <c r="N1394" s="193">
        <f t="shared" si="90"/>
        <v>349.28571428571428</v>
      </c>
      <c r="O1394" s="193">
        <f t="shared" si="89"/>
        <v>186</v>
      </c>
    </row>
    <row r="1395" spans="1:15" x14ac:dyDescent="0.2">
      <c r="A1395" s="189">
        <f>IF('Daily Series'!B1399=0,NA(),'Daily Series'!B1399)</f>
        <v>45680</v>
      </c>
      <c r="B1395" s="190">
        <f>IF(ISERROR(A1395),NA(),'Daily Series'!E1399)</f>
        <v>14050</v>
      </c>
      <c r="C1395" s="193">
        <f t="shared" ref="C1395:C1458" si="91">AVERAGE(B1389:B1395)</f>
        <v>14030.285714285714</v>
      </c>
      <c r="E1395" s="189" t="e">
        <f>IF('Weekly Series'!B1395=0,NA(),'Weekly Series'!B1395)</f>
        <v>#N/A</v>
      </c>
      <c r="F1395" s="193" t="e">
        <f>IF(ISERROR($E1395),NA(),'Weekly Series'!C1395)</f>
        <v>#N/A</v>
      </c>
      <c r="G1395" s="193" t="e">
        <f>IF(ISERROR($E1395),NA(),'Weekly Series'!D1395)</f>
        <v>#N/A</v>
      </c>
      <c r="H1395" s="193" t="e">
        <f>IF(ISERROR($E1395),NA(),'Weekly Series'!E1395)</f>
        <v>#N/A</v>
      </c>
      <c r="J1395" s="190">
        <f>IF(ISERROR(A1395),NA(),'Daily Series'!P1399)</f>
        <v>1220</v>
      </c>
      <c r="K1395" s="190">
        <f>IF(ISERROR(A1395),NA(),'Daily Series'!Q1399)</f>
        <v>423</v>
      </c>
      <c r="L1395" s="190">
        <f>IF(ISERROR(A1395),NA(),'Daily Series'!R1399)</f>
        <v>265</v>
      </c>
      <c r="M1395" s="193">
        <f t="shared" si="88"/>
        <v>1018.8571428571429</v>
      </c>
      <c r="N1395" s="193">
        <f t="shared" si="90"/>
        <v>350.71428571428572</v>
      </c>
      <c r="O1395" s="193">
        <f t="shared" si="89"/>
        <v>186.14285714285714</v>
      </c>
    </row>
    <row r="1396" spans="1:15" x14ac:dyDescent="0.2">
      <c r="A1396" s="189">
        <f>IF('Daily Series'!B1400=0,NA(),'Daily Series'!B1400)</f>
        <v>45681</v>
      </c>
      <c r="B1396" s="190">
        <f>IF(ISERROR(A1396),NA(),'Daily Series'!E1400)</f>
        <v>13867</v>
      </c>
      <c r="C1396" s="193">
        <f t="shared" si="91"/>
        <v>14040.714285714286</v>
      </c>
      <c r="E1396" s="189" t="e">
        <f>IF('Weekly Series'!B1396=0,NA(),'Weekly Series'!B1396)</f>
        <v>#N/A</v>
      </c>
      <c r="F1396" s="193" t="e">
        <f>IF(ISERROR($E1396),NA(),'Weekly Series'!C1396)</f>
        <v>#N/A</v>
      </c>
      <c r="G1396" s="193" t="e">
        <f>IF(ISERROR($E1396),NA(),'Weekly Series'!D1396)</f>
        <v>#N/A</v>
      </c>
      <c r="H1396" s="193" t="e">
        <f>IF(ISERROR($E1396),NA(),'Weekly Series'!E1396)</f>
        <v>#N/A</v>
      </c>
      <c r="J1396" s="190">
        <f>IF(ISERROR(A1396),NA(),'Daily Series'!P1400)</f>
        <v>1305</v>
      </c>
      <c r="K1396" s="190">
        <f>IF(ISERROR(A1396),NA(),'Daily Series'!Q1400)</f>
        <v>449</v>
      </c>
      <c r="L1396" s="190">
        <f>IF(ISERROR(A1396),NA(),'Daily Series'!R1400)</f>
        <v>246</v>
      </c>
      <c r="M1396" s="193">
        <f t="shared" si="88"/>
        <v>1016.4285714285714</v>
      </c>
      <c r="N1396" s="193">
        <f t="shared" si="90"/>
        <v>348</v>
      </c>
      <c r="O1396" s="193">
        <f t="shared" si="89"/>
        <v>186.28571428571428</v>
      </c>
    </row>
    <row r="1397" spans="1:15" x14ac:dyDescent="0.2">
      <c r="A1397" s="189">
        <f>IF('Daily Series'!B1401=0,NA(),'Daily Series'!B1401)</f>
        <v>45682</v>
      </c>
      <c r="B1397" s="190">
        <f>IF(ISERROR(A1397),NA(),'Daily Series'!E1401)</f>
        <v>14108</v>
      </c>
      <c r="C1397" s="193">
        <f t="shared" si="91"/>
        <v>14082.428571428571</v>
      </c>
      <c r="E1397" s="189" t="e">
        <f>IF('Weekly Series'!B1397=0,NA(),'Weekly Series'!B1397)</f>
        <v>#N/A</v>
      </c>
      <c r="F1397" s="193" t="e">
        <f>IF(ISERROR($E1397),NA(),'Weekly Series'!C1397)</f>
        <v>#N/A</v>
      </c>
      <c r="G1397" s="193" t="e">
        <f>IF(ISERROR($E1397),NA(),'Weekly Series'!D1397)</f>
        <v>#N/A</v>
      </c>
      <c r="H1397" s="193" t="e">
        <f>IF(ISERROR($E1397),NA(),'Weekly Series'!E1397)</f>
        <v>#N/A</v>
      </c>
      <c r="J1397" s="190">
        <f>IF(ISERROR(A1397),NA(),'Daily Series'!P1401)</f>
        <v>660</v>
      </c>
      <c r="K1397" s="190">
        <f>IF(ISERROR(A1397),NA(),'Daily Series'!Q1401)</f>
        <v>217</v>
      </c>
      <c r="L1397" s="190">
        <f>IF(ISERROR(A1397),NA(),'Daily Series'!R1401)</f>
        <v>87</v>
      </c>
      <c r="M1397" s="193">
        <f t="shared" si="88"/>
        <v>1005.5714285714286</v>
      </c>
      <c r="N1397" s="193">
        <f t="shared" si="90"/>
        <v>343.14285714285717</v>
      </c>
      <c r="O1397" s="193">
        <f t="shared" si="89"/>
        <v>184.85714285714286</v>
      </c>
    </row>
    <row r="1398" spans="1:15" x14ac:dyDescent="0.2">
      <c r="A1398" s="189">
        <f>IF('Daily Series'!B1402=0,NA(),'Daily Series'!B1402)</f>
        <v>45683</v>
      </c>
      <c r="B1398" s="190">
        <f>IF(ISERROR(A1398),NA(),'Daily Series'!E1402)</f>
        <v>14205</v>
      </c>
      <c r="C1398" s="193">
        <f t="shared" si="91"/>
        <v>14137.142857142857</v>
      </c>
      <c r="E1398" s="189" t="e">
        <f>IF('Weekly Series'!B1398=0,NA(),'Weekly Series'!B1398)</f>
        <v>#N/A</v>
      </c>
      <c r="F1398" s="193" t="e">
        <f>IF(ISERROR($E1398),NA(),'Weekly Series'!C1398)</f>
        <v>#N/A</v>
      </c>
      <c r="G1398" s="193" t="e">
        <f>IF(ISERROR($E1398),NA(),'Weekly Series'!D1398)</f>
        <v>#N/A</v>
      </c>
      <c r="H1398" s="193" t="e">
        <f>IF(ISERROR($E1398),NA(),'Weekly Series'!E1398)</f>
        <v>#N/A</v>
      </c>
      <c r="J1398" s="190">
        <f>IF(ISERROR(A1398),NA(),'Daily Series'!P1402)</f>
        <v>329</v>
      </c>
      <c r="K1398" s="190">
        <f>IF(ISERROR(A1398),NA(),'Daily Series'!Q1402)</f>
        <v>135</v>
      </c>
      <c r="L1398" s="190">
        <f>IF(ISERROR(A1398),NA(),'Daily Series'!R1402)</f>
        <v>44</v>
      </c>
      <c r="M1398" s="193">
        <f t="shared" si="88"/>
        <v>993.28571428571433</v>
      </c>
      <c r="N1398" s="193">
        <f t="shared" si="90"/>
        <v>342.14285714285717</v>
      </c>
      <c r="O1398" s="193">
        <f t="shared" si="89"/>
        <v>185.42857142857142</v>
      </c>
    </row>
    <row r="1399" spans="1:15" x14ac:dyDescent="0.2">
      <c r="A1399" s="189">
        <f>IF('Daily Series'!B1403=0,NA(),'Daily Series'!B1403)</f>
        <v>45684</v>
      </c>
      <c r="B1399" s="190">
        <f>IF(ISERROR(A1399),NA(),'Daily Series'!E1403)</f>
        <v>13604</v>
      </c>
      <c r="C1399" s="193">
        <f t="shared" si="91"/>
        <v>14050.714285714286</v>
      </c>
      <c r="E1399" s="189" t="e">
        <f>IF('Weekly Series'!B1399=0,NA(),'Weekly Series'!B1399)</f>
        <v>#N/A</v>
      </c>
      <c r="F1399" s="193" t="e">
        <f>IF(ISERROR($E1399),NA(),'Weekly Series'!C1399)</f>
        <v>#N/A</v>
      </c>
      <c r="G1399" s="193" t="e">
        <f>IF(ISERROR($E1399),NA(),'Weekly Series'!D1399)</f>
        <v>#N/A</v>
      </c>
      <c r="H1399" s="193" t="e">
        <f>IF(ISERROR($E1399),NA(),'Weekly Series'!E1399)</f>
        <v>#N/A</v>
      </c>
      <c r="J1399" s="190">
        <f>IF(ISERROR(A1399),NA(),'Daily Series'!P1403)</f>
        <v>869</v>
      </c>
      <c r="K1399" s="190">
        <f>IF(ISERROR(A1399),NA(),'Daily Series'!Q1403)</f>
        <v>274</v>
      </c>
      <c r="L1399" s="190">
        <f>IF(ISERROR(A1399),NA(),'Daily Series'!R1403)</f>
        <v>190</v>
      </c>
      <c r="M1399" s="193">
        <f t="shared" si="88"/>
        <v>990.57142857142856</v>
      </c>
      <c r="N1399" s="193">
        <f t="shared" si="90"/>
        <v>333</v>
      </c>
      <c r="O1399" s="193">
        <f t="shared" si="89"/>
        <v>187.42857142857142</v>
      </c>
    </row>
    <row r="1400" spans="1:15" x14ac:dyDescent="0.2">
      <c r="A1400" s="189">
        <f>IF('Daily Series'!B1404=0,NA(),'Daily Series'!B1404)</f>
        <v>45685</v>
      </c>
      <c r="B1400" s="190">
        <f>IF(ISERROR(A1400),NA(),'Daily Series'!E1404)</f>
        <v>13795</v>
      </c>
      <c r="C1400" s="193">
        <f t="shared" si="91"/>
        <v>13999.714285714286</v>
      </c>
      <c r="E1400" s="189" t="e">
        <f>IF('Weekly Series'!B1400=0,NA(),'Weekly Series'!B1400)</f>
        <v>#N/A</v>
      </c>
      <c r="F1400" s="193" t="e">
        <f>IF(ISERROR($E1400),NA(),'Weekly Series'!C1400)</f>
        <v>#N/A</v>
      </c>
      <c r="G1400" s="193" t="e">
        <f>IF(ISERROR($E1400),NA(),'Weekly Series'!D1400)</f>
        <v>#N/A</v>
      </c>
      <c r="H1400" s="193" t="e">
        <f>IF(ISERROR($E1400),NA(),'Weekly Series'!E1400)</f>
        <v>#N/A</v>
      </c>
      <c r="J1400" s="190">
        <f>IF(ISERROR(A1400),NA(),'Daily Series'!P1404)</f>
        <v>1106</v>
      </c>
      <c r="K1400" s="190">
        <f>IF(ISERROR(A1400),NA(),'Daily Series'!Q1404)</f>
        <v>392</v>
      </c>
      <c r="L1400" s="190">
        <f>IF(ISERROR(A1400),NA(),'Daily Series'!R1404)</f>
        <v>242</v>
      </c>
      <c r="M1400" s="193">
        <f t="shared" si="88"/>
        <v>972</v>
      </c>
      <c r="N1400" s="193">
        <f t="shared" si="90"/>
        <v>331</v>
      </c>
      <c r="O1400" s="193">
        <f t="shared" si="89"/>
        <v>189.14285714285714</v>
      </c>
    </row>
    <row r="1401" spans="1:15" x14ac:dyDescent="0.2">
      <c r="A1401" s="189">
        <f>IF('Daily Series'!B1405=0,NA(),'Daily Series'!B1405)</f>
        <v>45686</v>
      </c>
      <c r="B1401" s="190">
        <f>IF(ISERROR(A1401),NA(),'Daily Series'!E1405)</f>
        <v>13835</v>
      </c>
      <c r="C1401" s="193">
        <f t="shared" si="91"/>
        <v>13923.428571428571</v>
      </c>
      <c r="E1401" s="189" t="e">
        <f>IF('Weekly Series'!B1401=0,NA(),'Weekly Series'!B1401)</f>
        <v>#N/A</v>
      </c>
      <c r="F1401" s="193" t="e">
        <f>IF(ISERROR($E1401),NA(),'Weekly Series'!C1401)</f>
        <v>#N/A</v>
      </c>
      <c r="G1401" s="193" t="e">
        <f>IF(ISERROR($E1401),NA(),'Weekly Series'!D1401)</f>
        <v>#N/A</v>
      </c>
      <c r="H1401" s="193" t="e">
        <f>IF(ISERROR($E1401),NA(),'Weekly Series'!E1401)</f>
        <v>#N/A</v>
      </c>
      <c r="J1401" s="190">
        <f>IF(ISERROR(A1401),NA(),'Daily Series'!P1405)</f>
        <v>1254</v>
      </c>
      <c r="K1401" s="190">
        <f>IF(ISERROR(A1401),NA(),'Daily Series'!Q1405)</f>
        <v>451</v>
      </c>
      <c r="L1401" s="190">
        <f>IF(ISERROR(A1401),NA(),'Daily Series'!R1405)</f>
        <v>232</v>
      </c>
      <c r="M1401" s="193">
        <f t="shared" si="88"/>
        <v>963.28571428571433</v>
      </c>
      <c r="N1401" s="193">
        <f t="shared" si="90"/>
        <v>334.42857142857144</v>
      </c>
      <c r="O1401" s="193">
        <f t="shared" si="89"/>
        <v>186.57142857142858</v>
      </c>
    </row>
    <row r="1402" spans="1:15" x14ac:dyDescent="0.2">
      <c r="A1402" s="189">
        <f>IF('Daily Series'!B1406=0,NA(),'Daily Series'!B1406)</f>
        <v>45687</v>
      </c>
      <c r="B1402" s="190">
        <f>IF(ISERROR(A1402),NA(),'Daily Series'!E1406)</f>
        <v>13796</v>
      </c>
      <c r="C1402" s="193">
        <f t="shared" si="91"/>
        <v>13887.142857142857</v>
      </c>
      <c r="E1402" s="189" t="e">
        <f>IF('Weekly Series'!B1402=0,NA(),'Weekly Series'!B1402)</f>
        <v>#N/A</v>
      </c>
      <c r="F1402" s="193" t="e">
        <f>IF(ISERROR($E1402),NA(),'Weekly Series'!C1402)</f>
        <v>#N/A</v>
      </c>
      <c r="G1402" s="193" t="e">
        <f>IF(ISERROR($E1402),NA(),'Weekly Series'!D1402)</f>
        <v>#N/A</v>
      </c>
      <c r="H1402" s="193" t="e">
        <f>IF(ISERROR($E1402),NA(),'Weekly Series'!E1402)</f>
        <v>#N/A</v>
      </c>
      <c r="J1402" s="190">
        <f>IF(ISERROR(A1402),NA(),'Daily Series'!P1406)</f>
        <v>1258</v>
      </c>
      <c r="K1402" s="190">
        <f>IF(ISERROR(A1402),NA(),'Daily Series'!Q1406)</f>
        <v>468</v>
      </c>
      <c r="L1402" s="190">
        <f>IF(ISERROR(A1402),NA(),'Daily Series'!R1406)</f>
        <v>266</v>
      </c>
      <c r="M1402" s="193">
        <f t="shared" si="88"/>
        <v>968.71428571428567</v>
      </c>
      <c r="N1402" s="193">
        <f t="shared" si="90"/>
        <v>340.85714285714283</v>
      </c>
      <c r="O1402" s="193">
        <f t="shared" si="89"/>
        <v>186.71428571428572</v>
      </c>
    </row>
    <row r="1403" spans="1:15" x14ac:dyDescent="0.2">
      <c r="A1403" s="189">
        <f>IF('Daily Series'!B1407=0,NA(),'Daily Series'!B1407)</f>
        <v>45688</v>
      </c>
      <c r="B1403" s="190">
        <f>IF(ISERROR(A1403),NA(),'Daily Series'!E1407)</f>
        <v>13866</v>
      </c>
      <c r="C1403" s="193">
        <f t="shared" si="91"/>
        <v>13887</v>
      </c>
      <c r="E1403" s="189" t="e">
        <f>IF('Weekly Series'!B1403=0,NA(),'Weekly Series'!B1403)</f>
        <v>#N/A</v>
      </c>
      <c r="F1403" s="193" t="e">
        <f>IF(ISERROR($E1403),NA(),'Weekly Series'!C1403)</f>
        <v>#N/A</v>
      </c>
      <c r="G1403" s="193" t="e">
        <f>IF(ISERROR($E1403),NA(),'Weekly Series'!D1403)</f>
        <v>#N/A</v>
      </c>
      <c r="H1403" s="193" t="e">
        <f>IF(ISERROR($E1403),NA(),'Weekly Series'!E1403)</f>
        <v>#N/A</v>
      </c>
      <c r="J1403" s="190">
        <f>IF(ISERROR(A1403),NA(),'Daily Series'!P1407)</f>
        <v>1350</v>
      </c>
      <c r="K1403" s="190">
        <f>IF(ISERROR(A1403),NA(),'Daily Series'!Q1407)</f>
        <v>399</v>
      </c>
      <c r="L1403" s="190">
        <f>IF(ISERROR(A1403),NA(),'Daily Series'!R1407)</f>
        <v>246</v>
      </c>
      <c r="M1403" s="193">
        <f t="shared" si="88"/>
        <v>975.14285714285711</v>
      </c>
      <c r="N1403" s="193">
        <f t="shared" si="90"/>
        <v>333.71428571428572</v>
      </c>
      <c r="O1403" s="193">
        <f t="shared" si="89"/>
        <v>186.71428571428572</v>
      </c>
    </row>
    <row r="1404" spans="1:15" x14ac:dyDescent="0.2">
      <c r="A1404" s="189">
        <f>IF('Daily Series'!B1408=0,NA(),'Daily Series'!B1408)</f>
        <v>45689</v>
      </c>
      <c r="B1404" s="190">
        <f>IF(ISERROR(A1404),NA(),'Daily Series'!E1408)</f>
        <v>13966</v>
      </c>
      <c r="C1404" s="193">
        <f t="shared" si="91"/>
        <v>13866.714285714286</v>
      </c>
      <c r="E1404" s="189" t="e">
        <f>IF('Weekly Series'!B1404=0,NA(),'Weekly Series'!B1404)</f>
        <v>#N/A</v>
      </c>
      <c r="F1404" s="193" t="e">
        <f>IF(ISERROR($E1404),NA(),'Weekly Series'!C1404)</f>
        <v>#N/A</v>
      </c>
      <c r="G1404" s="193" t="e">
        <f>IF(ISERROR($E1404),NA(),'Weekly Series'!D1404)</f>
        <v>#N/A</v>
      </c>
      <c r="H1404" s="193" t="e">
        <f>IF(ISERROR($E1404),NA(),'Weekly Series'!E1404)</f>
        <v>#N/A</v>
      </c>
      <c r="J1404" s="190">
        <f>IF(ISERROR(A1404),NA(),'Daily Series'!P1408)</f>
        <v>764</v>
      </c>
      <c r="K1404" s="190">
        <f>IF(ISERROR(A1404),NA(),'Daily Series'!Q1408)</f>
        <v>237</v>
      </c>
      <c r="L1404" s="190">
        <f>IF(ISERROR(A1404),NA(),'Daily Series'!R1408)</f>
        <v>92</v>
      </c>
      <c r="M1404" s="193">
        <f t="shared" si="88"/>
        <v>990</v>
      </c>
      <c r="N1404" s="193">
        <f t="shared" si="90"/>
        <v>336.57142857142856</v>
      </c>
      <c r="O1404" s="193">
        <f t="shared" si="89"/>
        <v>187.42857142857142</v>
      </c>
    </row>
    <row r="1405" spans="1:15" x14ac:dyDescent="0.2">
      <c r="A1405" s="189">
        <f>IF('Daily Series'!B1409=0,NA(),'Daily Series'!B1409)</f>
        <v>45690</v>
      </c>
      <c r="B1405" s="190">
        <f>IF(ISERROR(A1405),NA(),'Daily Series'!E1409)</f>
        <v>13716</v>
      </c>
      <c r="C1405" s="193">
        <f t="shared" si="91"/>
        <v>13796.857142857143</v>
      </c>
      <c r="E1405" s="189" t="e">
        <f>IF('Weekly Series'!B1405=0,NA(),'Weekly Series'!B1405)</f>
        <v>#N/A</v>
      </c>
      <c r="F1405" s="193" t="e">
        <f>IF(ISERROR($E1405),NA(),'Weekly Series'!C1405)</f>
        <v>#N/A</v>
      </c>
      <c r="G1405" s="193" t="e">
        <f>IF(ISERROR($E1405),NA(),'Weekly Series'!D1405)</f>
        <v>#N/A</v>
      </c>
      <c r="H1405" s="193" t="e">
        <f>IF(ISERROR($E1405),NA(),'Weekly Series'!E1405)</f>
        <v>#N/A</v>
      </c>
      <c r="J1405" s="190">
        <f>IF(ISERROR(A1405),NA(),'Daily Series'!P1409)</f>
        <v>413</v>
      </c>
      <c r="K1405" s="190">
        <f>IF(ISERROR(A1405),NA(),'Daily Series'!Q1409)</f>
        <v>143</v>
      </c>
      <c r="L1405" s="190">
        <f>IF(ISERROR(A1405),NA(),'Daily Series'!R1409)</f>
        <v>39</v>
      </c>
      <c r="M1405" s="193">
        <f t="shared" si="88"/>
        <v>1002</v>
      </c>
      <c r="N1405" s="193">
        <f t="shared" si="90"/>
        <v>337.71428571428572</v>
      </c>
      <c r="O1405" s="193">
        <f t="shared" si="89"/>
        <v>186.71428571428572</v>
      </c>
    </row>
    <row r="1406" spans="1:15" x14ac:dyDescent="0.2">
      <c r="A1406" s="189">
        <f>IF('Daily Series'!B1410=0,NA(),'Daily Series'!B1410)</f>
        <v>45691</v>
      </c>
      <c r="B1406" s="190">
        <f>IF(ISERROR(A1406),NA(),'Daily Series'!E1410)</f>
        <v>13658</v>
      </c>
      <c r="C1406" s="193">
        <f t="shared" si="91"/>
        <v>13804.571428571429</v>
      </c>
      <c r="E1406" s="189" t="e">
        <f>IF('Weekly Series'!B1406=0,NA(),'Weekly Series'!B1406)</f>
        <v>#N/A</v>
      </c>
      <c r="F1406" s="193" t="e">
        <f>IF(ISERROR($E1406),NA(),'Weekly Series'!C1406)</f>
        <v>#N/A</v>
      </c>
      <c r="G1406" s="193" t="e">
        <f>IF(ISERROR($E1406),NA(),'Weekly Series'!D1406)</f>
        <v>#N/A</v>
      </c>
      <c r="H1406" s="193" t="e">
        <f>IF(ISERROR($E1406),NA(),'Weekly Series'!E1406)</f>
        <v>#N/A</v>
      </c>
      <c r="J1406" s="190">
        <f>IF(ISERROR(A1406),NA(),'Daily Series'!P1410)</f>
        <v>887</v>
      </c>
      <c r="K1406" s="190">
        <f>IF(ISERROR(A1406),NA(),'Daily Series'!Q1410)</f>
        <v>313</v>
      </c>
      <c r="L1406" s="190">
        <f>IF(ISERROR(A1406),NA(),'Daily Series'!R1410)</f>
        <v>180</v>
      </c>
      <c r="M1406" s="193">
        <f t="shared" si="88"/>
        <v>1004.5714285714286</v>
      </c>
      <c r="N1406" s="193">
        <f t="shared" si="90"/>
        <v>343.28571428571428</v>
      </c>
      <c r="O1406" s="193">
        <f t="shared" si="89"/>
        <v>185.28571428571428</v>
      </c>
    </row>
    <row r="1407" spans="1:15" x14ac:dyDescent="0.2">
      <c r="A1407" s="189">
        <f>IF('Daily Series'!B1411=0,NA(),'Daily Series'!B1411)</f>
        <v>45692</v>
      </c>
      <c r="B1407" s="190">
        <f>IF(ISERROR(A1407),NA(),'Daily Series'!E1411)</f>
        <v>14151</v>
      </c>
      <c r="C1407" s="193">
        <f t="shared" si="91"/>
        <v>13855.428571428571</v>
      </c>
      <c r="E1407" s="189" t="e">
        <f>IF('Weekly Series'!B1407=0,NA(),'Weekly Series'!B1407)</f>
        <v>#N/A</v>
      </c>
      <c r="F1407" s="193" t="e">
        <f>IF(ISERROR($E1407),NA(),'Weekly Series'!C1407)</f>
        <v>#N/A</v>
      </c>
      <c r="G1407" s="193" t="e">
        <f>IF(ISERROR($E1407),NA(),'Weekly Series'!D1407)</f>
        <v>#N/A</v>
      </c>
      <c r="H1407" s="193" t="e">
        <f>IF(ISERROR($E1407),NA(),'Weekly Series'!E1407)</f>
        <v>#N/A</v>
      </c>
      <c r="J1407" s="190">
        <f>IF(ISERROR(A1407),NA(),'Daily Series'!P1411)</f>
        <v>1160</v>
      </c>
      <c r="K1407" s="190">
        <f>IF(ISERROR(A1407),NA(),'Daily Series'!Q1411)</f>
        <v>359</v>
      </c>
      <c r="L1407" s="190">
        <f>IF(ISERROR(A1407),NA(),'Daily Series'!R1411)</f>
        <v>219</v>
      </c>
      <c r="M1407" s="193">
        <f t="shared" si="88"/>
        <v>1012.2857142857143</v>
      </c>
      <c r="N1407" s="193">
        <f t="shared" si="90"/>
        <v>338.57142857142856</v>
      </c>
      <c r="O1407" s="193">
        <f t="shared" si="89"/>
        <v>182</v>
      </c>
    </row>
    <row r="1408" spans="1:15" x14ac:dyDescent="0.2">
      <c r="A1408" s="189">
        <f>IF('Daily Series'!B1412=0,NA(),'Daily Series'!B1412)</f>
        <v>45693</v>
      </c>
      <c r="B1408" s="190">
        <f>IF(ISERROR(A1408),NA(),'Daily Series'!E1412)</f>
        <v>14022</v>
      </c>
      <c r="C1408" s="193">
        <f t="shared" si="91"/>
        <v>13882.142857142857</v>
      </c>
      <c r="E1408" s="189" t="e">
        <f>IF('Weekly Series'!B1408=0,NA(),'Weekly Series'!B1408)</f>
        <v>#N/A</v>
      </c>
      <c r="F1408" s="193" t="e">
        <f>IF(ISERROR($E1408),NA(),'Weekly Series'!C1408)</f>
        <v>#N/A</v>
      </c>
      <c r="G1408" s="193" t="e">
        <f>IF(ISERROR($E1408),NA(),'Weekly Series'!D1408)</f>
        <v>#N/A</v>
      </c>
      <c r="H1408" s="193" t="e">
        <f>IF(ISERROR($E1408),NA(),'Weekly Series'!E1408)</f>
        <v>#N/A</v>
      </c>
      <c r="J1408" s="190">
        <f>IF(ISERROR(A1408),NA(),'Daily Series'!P1412)</f>
        <v>1305</v>
      </c>
      <c r="K1408" s="190">
        <f>IF(ISERROR(A1408),NA(),'Daily Series'!Q1412)</f>
        <v>440</v>
      </c>
      <c r="L1408" s="190">
        <f>IF(ISERROR(A1408),NA(),'Daily Series'!R1412)</f>
        <v>250</v>
      </c>
      <c r="M1408" s="193">
        <f t="shared" si="88"/>
        <v>1019.5714285714286</v>
      </c>
      <c r="N1408" s="193">
        <f t="shared" si="90"/>
        <v>337</v>
      </c>
      <c r="O1408" s="193">
        <f t="shared" si="89"/>
        <v>184.57142857142858</v>
      </c>
    </row>
    <row r="1409" spans="1:15" x14ac:dyDescent="0.2">
      <c r="A1409" s="189">
        <f>IF('Daily Series'!B1413=0,NA(),'Daily Series'!B1413)</f>
        <v>45694</v>
      </c>
      <c r="B1409" s="190">
        <f>IF(ISERROR(A1409),NA(),'Daily Series'!E1413)</f>
        <v>14035</v>
      </c>
      <c r="C1409" s="193">
        <f t="shared" si="91"/>
        <v>13916.285714285714</v>
      </c>
      <c r="E1409" s="189" t="e">
        <f>IF('Weekly Series'!B1409=0,NA(),'Weekly Series'!B1409)</f>
        <v>#N/A</v>
      </c>
      <c r="F1409" s="193" t="e">
        <f>IF(ISERROR($E1409),NA(),'Weekly Series'!C1409)</f>
        <v>#N/A</v>
      </c>
      <c r="G1409" s="193" t="e">
        <f>IF(ISERROR($E1409),NA(),'Weekly Series'!D1409)</f>
        <v>#N/A</v>
      </c>
      <c r="H1409" s="193" t="e">
        <f>IF(ISERROR($E1409),NA(),'Weekly Series'!E1409)</f>
        <v>#N/A</v>
      </c>
      <c r="J1409" s="190">
        <f>IF(ISERROR(A1409),NA(),'Daily Series'!P1413)</f>
        <v>1208</v>
      </c>
      <c r="K1409" s="190">
        <f>IF(ISERROR(A1409),NA(),'Daily Series'!Q1413)</f>
        <v>425</v>
      </c>
      <c r="L1409" s="190">
        <f>IF(ISERROR(A1409),NA(),'Daily Series'!R1413)</f>
        <v>231</v>
      </c>
      <c r="M1409" s="193">
        <f t="shared" si="88"/>
        <v>1012.4285714285714</v>
      </c>
      <c r="N1409" s="193">
        <f t="shared" si="90"/>
        <v>330.85714285714283</v>
      </c>
      <c r="O1409" s="193">
        <f t="shared" si="89"/>
        <v>179.57142857142858</v>
      </c>
    </row>
    <row r="1410" spans="1:15" x14ac:dyDescent="0.2">
      <c r="A1410" s="189">
        <f>IF('Daily Series'!B1414=0,NA(),'Daily Series'!B1414)</f>
        <v>45695</v>
      </c>
      <c r="B1410" s="190">
        <f>IF(ISERROR(A1410),NA(),'Daily Series'!E1414)</f>
        <v>14096</v>
      </c>
      <c r="C1410" s="193">
        <f t="shared" si="91"/>
        <v>13949.142857142857</v>
      </c>
      <c r="E1410" s="189" t="e">
        <f>IF('Weekly Series'!B1410=0,NA(),'Weekly Series'!B1410)</f>
        <v>#N/A</v>
      </c>
      <c r="F1410" s="193" t="e">
        <f>IF(ISERROR($E1410),NA(),'Weekly Series'!C1410)</f>
        <v>#N/A</v>
      </c>
      <c r="G1410" s="193" t="e">
        <f>IF(ISERROR($E1410),NA(),'Weekly Series'!D1410)</f>
        <v>#N/A</v>
      </c>
      <c r="H1410" s="193" t="e">
        <f>IF(ISERROR($E1410),NA(),'Weekly Series'!E1410)</f>
        <v>#N/A</v>
      </c>
      <c r="J1410" s="190">
        <f>IF(ISERROR(A1410),NA(),'Daily Series'!P1414)</f>
        <v>1327</v>
      </c>
      <c r="K1410" s="190">
        <f>IF(ISERROR(A1410),NA(),'Daily Series'!Q1414)</f>
        <v>439</v>
      </c>
      <c r="L1410" s="190">
        <f>IF(ISERROR(A1410),NA(),'Daily Series'!R1414)</f>
        <v>237</v>
      </c>
      <c r="M1410" s="193">
        <f t="shared" si="88"/>
        <v>1009.1428571428571</v>
      </c>
      <c r="N1410" s="193">
        <f t="shared" si="90"/>
        <v>336.57142857142856</v>
      </c>
      <c r="O1410" s="193">
        <f t="shared" si="89"/>
        <v>178.28571428571428</v>
      </c>
    </row>
    <row r="1411" spans="1:15" x14ac:dyDescent="0.2">
      <c r="A1411" s="189">
        <f>IF('Daily Series'!B1415=0,NA(),'Daily Series'!B1415)</f>
        <v>45696</v>
      </c>
      <c r="B1411" s="190">
        <f>IF(ISERROR(A1411),NA(),'Daily Series'!E1415)</f>
        <v>14156</v>
      </c>
      <c r="C1411" s="193">
        <f t="shared" si="91"/>
        <v>13976.285714285714</v>
      </c>
      <c r="E1411" s="189" t="e">
        <f>IF('Weekly Series'!B1411=0,NA(),'Weekly Series'!B1411)</f>
        <v>#N/A</v>
      </c>
      <c r="F1411" s="193" t="e">
        <f>IF(ISERROR($E1411),NA(),'Weekly Series'!C1411)</f>
        <v>#N/A</v>
      </c>
      <c r="G1411" s="193" t="e">
        <f>IF(ISERROR($E1411),NA(),'Weekly Series'!D1411)</f>
        <v>#N/A</v>
      </c>
      <c r="H1411" s="193" t="e">
        <f>IF(ISERROR($E1411),NA(),'Weekly Series'!E1411)</f>
        <v>#N/A</v>
      </c>
      <c r="J1411" s="190">
        <f>IF(ISERROR(A1411),NA(),'Daily Series'!P1415)</f>
        <v>735</v>
      </c>
      <c r="K1411" s="190">
        <f>IF(ISERROR(A1411),NA(),'Daily Series'!Q1415)</f>
        <v>227</v>
      </c>
      <c r="L1411" s="190">
        <f>IF(ISERROR(A1411),NA(),'Daily Series'!R1415)</f>
        <v>92</v>
      </c>
      <c r="M1411" s="193">
        <f t="shared" si="88"/>
        <v>1005</v>
      </c>
      <c r="N1411" s="193">
        <f t="shared" si="90"/>
        <v>335.14285714285717</v>
      </c>
      <c r="O1411" s="193">
        <f t="shared" si="89"/>
        <v>178.28571428571428</v>
      </c>
    </row>
    <row r="1412" spans="1:15" x14ac:dyDescent="0.2">
      <c r="A1412" s="189">
        <f>IF('Daily Series'!B1416=0,NA(),'Daily Series'!B1416)</f>
        <v>45697</v>
      </c>
      <c r="B1412" s="190">
        <f>IF(ISERROR(A1412),NA(),'Daily Series'!E1416)</f>
        <v>13980</v>
      </c>
      <c r="C1412" s="193">
        <f t="shared" si="91"/>
        <v>14014</v>
      </c>
      <c r="E1412" s="189" t="e">
        <f>IF('Weekly Series'!B1412=0,NA(),'Weekly Series'!B1412)</f>
        <v>#N/A</v>
      </c>
      <c r="F1412" s="193" t="e">
        <f>IF(ISERROR($E1412),NA(),'Weekly Series'!C1412)</f>
        <v>#N/A</v>
      </c>
      <c r="G1412" s="193" t="e">
        <f>IF(ISERROR($E1412),NA(),'Weekly Series'!D1412)</f>
        <v>#N/A</v>
      </c>
      <c r="H1412" s="193" t="e">
        <f>IF(ISERROR($E1412),NA(),'Weekly Series'!E1412)</f>
        <v>#N/A</v>
      </c>
      <c r="J1412" s="190">
        <f>IF(ISERROR(A1412),NA(),'Daily Series'!P1416)</f>
        <v>387</v>
      </c>
      <c r="K1412" s="190">
        <f>IF(ISERROR(A1412),NA(),'Daily Series'!Q1416)</f>
        <v>120</v>
      </c>
      <c r="L1412" s="190">
        <f>IF(ISERROR(A1412),NA(),'Daily Series'!R1416)</f>
        <v>47</v>
      </c>
      <c r="M1412" s="193">
        <f t="shared" si="88"/>
        <v>1001.2857142857143</v>
      </c>
      <c r="N1412" s="193">
        <f t="shared" si="90"/>
        <v>331.85714285714283</v>
      </c>
      <c r="O1412" s="193">
        <f t="shared" si="89"/>
        <v>179.42857142857142</v>
      </c>
    </row>
    <row r="1413" spans="1:15" x14ac:dyDescent="0.2">
      <c r="A1413" s="189">
        <f>IF('Daily Series'!B1417=0,NA(),'Daily Series'!B1417)</f>
        <v>45698</v>
      </c>
      <c r="B1413" s="190">
        <f>IF(ISERROR(A1413),NA(),'Daily Series'!E1417)</f>
        <v>13658</v>
      </c>
      <c r="C1413" s="193">
        <f t="shared" si="91"/>
        <v>14014</v>
      </c>
      <c r="E1413" s="189" t="e">
        <f>IF('Weekly Series'!B1413=0,NA(),'Weekly Series'!B1413)</f>
        <v>#N/A</v>
      </c>
      <c r="F1413" s="193" t="e">
        <f>IF(ISERROR($E1413),NA(),'Weekly Series'!C1413)</f>
        <v>#N/A</v>
      </c>
      <c r="G1413" s="193" t="e">
        <f>IF(ISERROR($E1413),NA(),'Weekly Series'!D1413)</f>
        <v>#N/A</v>
      </c>
      <c r="H1413" s="193" t="e">
        <f>IF(ISERROR($E1413),NA(),'Weekly Series'!E1413)</f>
        <v>#N/A</v>
      </c>
      <c r="J1413" s="190">
        <f>IF(ISERROR(A1413),NA(),'Daily Series'!P1417)</f>
        <v>864</v>
      </c>
      <c r="K1413" s="190">
        <f>IF(ISERROR(A1413),NA(),'Daily Series'!Q1417)</f>
        <v>299</v>
      </c>
      <c r="L1413" s="190">
        <f>IF(ISERROR(A1413),NA(),'Daily Series'!R1417)</f>
        <v>180</v>
      </c>
      <c r="M1413" s="193">
        <f t="shared" si="88"/>
        <v>998</v>
      </c>
      <c r="N1413" s="193">
        <f t="shared" si="90"/>
        <v>329.85714285714283</v>
      </c>
      <c r="O1413" s="193">
        <f t="shared" si="89"/>
        <v>179.42857142857142</v>
      </c>
    </row>
    <row r="1414" spans="1:15" x14ac:dyDescent="0.2">
      <c r="A1414" s="189">
        <f>IF('Daily Series'!B1418=0,NA(),'Daily Series'!B1418)</f>
        <v>45699</v>
      </c>
      <c r="B1414" s="190">
        <f>IF(ISERROR(A1414),NA(),'Daily Series'!E1418)</f>
        <v>13773</v>
      </c>
      <c r="C1414" s="193">
        <f t="shared" si="91"/>
        <v>13960</v>
      </c>
      <c r="E1414" s="189" t="e">
        <f>IF('Weekly Series'!B1414=0,NA(),'Weekly Series'!B1414)</f>
        <v>#N/A</v>
      </c>
      <c r="F1414" s="193" t="e">
        <f>IF(ISERROR($E1414),NA(),'Weekly Series'!C1414)</f>
        <v>#N/A</v>
      </c>
      <c r="G1414" s="193" t="e">
        <f>IF(ISERROR($E1414),NA(),'Weekly Series'!D1414)</f>
        <v>#N/A</v>
      </c>
      <c r="H1414" s="193" t="e">
        <f>IF(ISERROR($E1414),NA(),'Weekly Series'!E1414)</f>
        <v>#N/A</v>
      </c>
      <c r="J1414" s="190">
        <f>IF(ISERROR(A1414),NA(),'Daily Series'!P1418)</f>
        <v>1173</v>
      </c>
      <c r="K1414" s="190">
        <f>IF(ISERROR(A1414),NA(),'Daily Series'!Q1418)</f>
        <v>394</v>
      </c>
      <c r="L1414" s="190">
        <f>IF(ISERROR(A1414),NA(),'Daily Series'!R1418)</f>
        <v>225</v>
      </c>
      <c r="M1414" s="193">
        <f t="shared" si="88"/>
        <v>999.85714285714289</v>
      </c>
      <c r="N1414" s="193">
        <f t="shared" si="90"/>
        <v>334.85714285714283</v>
      </c>
      <c r="O1414" s="193">
        <f t="shared" si="89"/>
        <v>180.28571428571428</v>
      </c>
    </row>
    <row r="1415" spans="1:15" x14ac:dyDescent="0.2">
      <c r="A1415" s="189">
        <f>IF('Daily Series'!B1419=0,NA(),'Daily Series'!B1419)</f>
        <v>45700</v>
      </c>
      <c r="B1415" s="190">
        <f>IF(ISERROR(A1415),NA(),'Daily Series'!E1419)</f>
        <v>14004</v>
      </c>
      <c r="C1415" s="193">
        <f t="shared" si="91"/>
        <v>13957.428571428571</v>
      </c>
      <c r="E1415" s="189" t="e">
        <f>IF('Weekly Series'!B1415=0,NA(),'Weekly Series'!B1415)</f>
        <v>#N/A</v>
      </c>
      <c r="F1415" s="193" t="e">
        <f>IF(ISERROR($E1415),NA(),'Weekly Series'!C1415)</f>
        <v>#N/A</v>
      </c>
      <c r="G1415" s="193" t="e">
        <f>IF(ISERROR($E1415),NA(),'Weekly Series'!D1415)</f>
        <v>#N/A</v>
      </c>
      <c r="H1415" s="193" t="e">
        <f>IF(ISERROR($E1415),NA(),'Weekly Series'!E1415)</f>
        <v>#N/A</v>
      </c>
      <c r="J1415" s="190">
        <f>IF(ISERROR(A1415),NA(),'Daily Series'!P1419)</f>
        <v>1196</v>
      </c>
      <c r="K1415" s="190">
        <f>IF(ISERROR(A1415),NA(),'Daily Series'!Q1419)</f>
        <v>426</v>
      </c>
      <c r="L1415" s="190">
        <f>IF(ISERROR(A1415),NA(),'Daily Series'!R1419)</f>
        <v>217</v>
      </c>
      <c r="M1415" s="193">
        <f t="shared" si="88"/>
        <v>984.28571428571433</v>
      </c>
      <c r="N1415" s="193">
        <f t="shared" si="90"/>
        <v>332.85714285714283</v>
      </c>
      <c r="O1415" s="193">
        <f t="shared" si="89"/>
        <v>175.57142857142858</v>
      </c>
    </row>
    <row r="1416" spans="1:15" x14ac:dyDescent="0.2">
      <c r="A1416" s="189">
        <f>IF('Daily Series'!B1420=0,NA(),'Daily Series'!B1420)</f>
        <v>45701</v>
      </c>
      <c r="B1416" s="190">
        <f>IF(ISERROR(A1416),NA(),'Daily Series'!E1420)</f>
        <v>13805</v>
      </c>
      <c r="C1416" s="193">
        <f t="shared" si="91"/>
        <v>13924.571428571429</v>
      </c>
      <c r="E1416" s="189" t="e">
        <f>IF('Weekly Series'!B1416=0,NA(),'Weekly Series'!B1416)</f>
        <v>#N/A</v>
      </c>
      <c r="F1416" s="193" t="e">
        <f>IF(ISERROR($E1416),NA(),'Weekly Series'!C1416)</f>
        <v>#N/A</v>
      </c>
      <c r="G1416" s="193" t="e">
        <f>IF(ISERROR($E1416),NA(),'Weekly Series'!D1416)</f>
        <v>#N/A</v>
      </c>
      <c r="H1416" s="193" t="e">
        <f>IF(ISERROR($E1416),NA(),'Weekly Series'!E1416)</f>
        <v>#N/A</v>
      </c>
      <c r="J1416" s="190">
        <f>IF(ISERROR(A1416),NA(),'Daily Series'!P1420)</f>
        <v>1199</v>
      </c>
      <c r="K1416" s="190">
        <f>IF(ISERROR(A1416),NA(),'Daily Series'!Q1420)</f>
        <v>400</v>
      </c>
      <c r="L1416" s="190">
        <f>IF(ISERROR(A1416),NA(),'Daily Series'!R1420)</f>
        <v>226</v>
      </c>
      <c r="M1416" s="193">
        <f t="shared" si="88"/>
        <v>983</v>
      </c>
      <c r="N1416" s="193">
        <f t="shared" si="90"/>
        <v>329.28571428571428</v>
      </c>
      <c r="O1416" s="193">
        <f t="shared" si="89"/>
        <v>174.85714285714286</v>
      </c>
    </row>
    <row r="1417" spans="1:15" x14ac:dyDescent="0.2">
      <c r="A1417" s="189">
        <f>IF('Daily Series'!B1421=0,NA(),'Daily Series'!B1421)</f>
        <v>45702</v>
      </c>
      <c r="B1417" s="190">
        <f>IF(ISERROR(A1417),NA(),'Daily Series'!E1421)</f>
        <v>13678</v>
      </c>
      <c r="C1417" s="193">
        <f t="shared" si="91"/>
        <v>13864.857142857143</v>
      </c>
      <c r="E1417" s="189" t="e">
        <f>IF('Weekly Series'!B1417=0,NA(),'Weekly Series'!B1417)</f>
        <v>#N/A</v>
      </c>
      <c r="F1417" s="193" t="e">
        <f>IF(ISERROR($E1417),NA(),'Weekly Series'!C1417)</f>
        <v>#N/A</v>
      </c>
      <c r="G1417" s="193" t="e">
        <f>IF(ISERROR($E1417),NA(),'Weekly Series'!D1417)</f>
        <v>#N/A</v>
      </c>
      <c r="H1417" s="193" t="e">
        <f>IF(ISERROR($E1417),NA(),'Weekly Series'!E1417)</f>
        <v>#N/A</v>
      </c>
      <c r="J1417" s="190">
        <f>IF(ISERROR(A1417),NA(),'Daily Series'!P1421)</f>
        <v>1237</v>
      </c>
      <c r="K1417" s="190">
        <f>IF(ISERROR(A1417),NA(),'Daily Series'!Q1421)</f>
        <v>391</v>
      </c>
      <c r="L1417" s="190">
        <f>IF(ISERROR(A1417),NA(),'Daily Series'!R1421)</f>
        <v>193</v>
      </c>
      <c r="M1417" s="193">
        <f t="shared" ref="M1417:M1480" si="92">AVERAGE(J1411:J1417)</f>
        <v>970.14285714285711</v>
      </c>
      <c r="N1417" s="193">
        <f t="shared" si="90"/>
        <v>322.42857142857144</v>
      </c>
      <c r="O1417" s="193">
        <f t="shared" si="89"/>
        <v>168.57142857142858</v>
      </c>
    </row>
    <row r="1418" spans="1:15" x14ac:dyDescent="0.2">
      <c r="A1418" s="189">
        <f>IF('Daily Series'!B1422=0,NA(),'Daily Series'!B1422)</f>
        <v>45703</v>
      </c>
      <c r="B1418" s="190">
        <f>IF(ISERROR(A1418),NA(),'Daily Series'!E1422)</f>
        <v>13764</v>
      </c>
      <c r="C1418" s="193">
        <f t="shared" si="91"/>
        <v>13808.857142857143</v>
      </c>
      <c r="E1418" s="189" t="e">
        <f>IF('Weekly Series'!B1418=0,NA(),'Weekly Series'!B1418)</f>
        <v>#N/A</v>
      </c>
      <c r="F1418" s="193" t="e">
        <f>IF(ISERROR($E1418),NA(),'Weekly Series'!C1418)</f>
        <v>#N/A</v>
      </c>
      <c r="G1418" s="193" t="e">
        <f>IF(ISERROR($E1418),NA(),'Weekly Series'!D1418)</f>
        <v>#N/A</v>
      </c>
      <c r="H1418" s="193" t="e">
        <f>IF(ISERROR($E1418),NA(),'Weekly Series'!E1418)</f>
        <v>#N/A</v>
      </c>
      <c r="J1418" s="190">
        <f>IF(ISERROR(A1418),NA(),'Daily Series'!P1422)</f>
        <v>727</v>
      </c>
      <c r="K1418" s="190">
        <f>IF(ISERROR(A1418),NA(),'Daily Series'!Q1422)</f>
        <v>232</v>
      </c>
      <c r="L1418" s="190">
        <f>IF(ISERROR(A1418),NA(),'Daily Series'!R1422)</f>
        <v>77</v>
      </c>
      <c r="M1418" s="193">
        <f t="shared" si="92"/>
        <v>969</v>
      </c>
      <c r="N1418" s="193">
        <f t="shared" si="90"/>
        <v>323.14285714285717</v>
      </c>
      <c r="O1418" s="193">
        <f t="shared" ref="O1418:O1481" si="93">AVERAGE(L1412:L1418)</f>
        <v>166.42857142857142</v>
      </c>
    </row>
    <row r="1419" spans="1:15" x14ac:dyDescent="0.2">
      <c r="A1419" s="189">
        <f>IF('Daily Series'!B1423=0,NA(),'Daily Series'!B1423)</f>
        <v>45704</v>
      </c>
      <c r="B1419" s="190">
        <f>IF(ISERROR(A1419),NA(),'Daily Series'!E1423)</f>
        <v>13547</v>
      </c>
      <c r="C1419" s="193">
        <f t="shared" si="91"/>
        <v>13747</v>
      </c>
      <c r="E1419" s="189" t="e">
        <f>IF('Weekly Series'!B1419=0,NA(),'Weekly Series'!B1419)</f>
        <v>#N/A</v>
      </c>
      <c r="F1419" s="193" t="e">
        <f>IF(ISERROR($E1419),NA(),'Weekly Series'!C1419)</f>
        <v>#N/A</v>
      </c>
      <c r="G1419" s="193" t="e">
        <f>IF(ISERROR($E1419),NA(),'Weekly Series'!D1419)</f>
        <v>#N/A</v>
      </c>
      <c r="H1419" s="193" t="e">
        <f>IF(ISERROR($E1419),NA(),'Weekly Series'!E1419)</f>
        <v>#N/A</v>
      </c>
      <c r="J1419" s="190">
        <f>IF(ISERROR(A1419),NA(),'Daily Series'!P1423)</f>
        <v>383</v>
      </c>
      <c r="K1419" s="190">
        <f>IF(ISERROR(A1419),NA(),'Daily Series'!Q1423)</f>
        <v>130</v>
      </c>
      <c r="L1419" s="190">
        <f>IF(ISERROR(A1419),NA(),'Daily Series'!R1423)</f>
        <v>44</v>
      </c>
      <c r="M1419" s="193">
        <f t="shared" si="92"/>
        <v>968.42857142857144</v>
      </c>
      <c r="N1419" s="193">
        <f t="shared" si="90"/>
        <v>324.57142857142856</v>
      </c>
      <c r="O1419" s="193">
        <f t="shared" si="93"/>
        <v>166</v>
      </c>
    </row>
    <row r="1420" spans="1:15" x14ac:dyDescent="0.2">
      <c r="A1420" s="189">
        <f>IF('Daily Series'!B1424=0,NA(),'Daily Series'!B1424)</f>
        <v>45705</v>
      </c>
      <c r="B1420" s="190">
        <f>IF(ISERROR(A1420),NA(),'Daily Series'!E1424)</f>
        <v>13484</v>
      </c>
      <c r="C1420" s="193">
        <f t="shared" si="91"/>
        <v>13722.142857142857</v>
      </c>
      <c r="E1420" s="189" t="e">
        <f>IF('Weekly Series'!B1420=0,NA(),'Weekly Series'!B1420)</f>
        <v>#N/A</v>
      </c>
      <c r="F1420" s="193" t="e">
        <f>IF(ISERROR($E1420),NA(),'Weekly Series'!C1420)</f>
        <v>#N/A</v>
      </c>
      <c r="G1420" s="193" t="e">
        <f>IF(ISERROR($E1420),NA(),'Weekly Series'!D1420)</f>
        <v>#N/A</v>
      </c>
      <c r="H1420" s="193" t="e">
        <f>IF(ISERROR($E1420),NA(),'Weekly Series'!E1420)</f>
        <v>#N/A</v>
      </c>
      <c r="J1420" s="190">
        <f>IF(ISERROR(A1420),NA(),'Daily Series'!P1424)</f>
        <v>877</v>
      </c>
      <c r="K1420" s="190">
        <f>IF(ISERROR(A1420),NA(),'Daily Series'!Q1424)</f>
        <v>285</v>
      </c>
      <c r="L1420" s="190">
        <f>IF(ISERROR(A1420),NA(),'Daily Series'!R1424)</f>
        <v>186</v>
      </c>
      <c r="M1420" s="193">
        <f t="shared" si="92"/>
        <v>970.28571428571433</v>
      </c>
      <c r="N1420" s="193">
        <f t="shared" si="90"/>
        <v>322.57142857142856</v>
      </c>
      <c r="O1420" s="193">
        <f t="shared" si="93"/>
        <v>166.85714285714286</v>
      </c>
    </row>
    <row r="1421" spans="1:15" x14ac:dyDescent="0.2">
      <c r="A1421" s="189">
        <f>IF('Daily Series'!B1425=0,NA(),'Daily Series'!B1425)</f>
        <v>45706</v>
      </c>
      <c r="B1421" s="190">
        <f>IF(ISERROR(A1421),NA(),'Daily Series'!E1425)</f>
        <v>13649</v>
      </c>
      <c r="C1421" s="193">
        <f t="shared" si="91"/>
        <v>13704.428571428571</v>
      </c>
      <c r="E1421" s="189" t="e">
        <f>IF('Weekly Series'!B1421=0,NA(),'Weekly Series'!B1421)</f>
        <v>#N/A</v>
      </c>
      <c r="F1421" s="193" t="e">
        <f>IF(ISERROR($E1421),NA(),'Weekly Series'!C1421)</f>
        <v>#N/A</v>
      </c>
      <c r="G1421" s="193" t="e">
        <f>IF(ISERROR($E1421),NA(),'Weekly Series'!D1421)</f>
        <v>#N/A</v>
      </c>
      <c r="H1421" s="193" t="e">
        <f>IF(ISERROR($E1421),NA(),'Weekly Series'!E1421)</f>
        <v>#N/A</v>
      </c>
      <c r="J1421" s="190">
        <f>IF(ISERROR(A1421),NA(),'Daily Series'!P1425)</f>
        <v>1151</v>
      </c>
      <c r="K1421" s="190">
        <f>IF(ISERROR(A1421),NA(),'Daily Series'!Q1425)</f>
        <v>383</v>
      </c>
      <c r="L1421" s="190">
        <f>IF(ISERROR(A1421),NA(),'Daily Series'!R1425)</f>
        <v>217</v>
      </c>
      <c r="M1421" s="193">
        <f t="shared" si="92"/>
        <v>967.14285714285711</v>
      </c>
      <c r="N1421" s="193">
        <f t="shared" si="90"/>
        <v>321</v>
      </c>
      <c r="O1421" s="193">
        <f t="shared" si="93"/>
        <v>165.71428571428572</v>
      </c>
    </row>
    <row r="1422" spans="1:15" x14ac:dyDescent="0.2">
      <c r="A1422" s="189">
        <f>IF('Daily Series'!B1426=0,NA(),'Daily Series'!B1426)</f>
        <v>45707</v>
      </c>
      <c r="B1422" s="190">
        <f>IF(ISERROR(A1422),NA(),'Daily Series'!E1426)</f>
        <v>13722</v>
      </c>
      <c r="C1422" s="193">
        <f t="shared" si="91"/>
        <v>13664.142857142857</v>
      </c>
      <c r="E1422" s="189" t="e">
        <f>IF('Weekly Series'!B1422=0,NA(),'Weekly Series'!B1422)</f>
        <v>#N/A</v>
      </c>
      <c r="F1422" s="193" t="e">
        <f>IF(ISERROR($E1422),NA(),'Weekly Series'!C1422)</f>
        <v>#N/A</v>
      </c>
      <c r="G1422" s="193" t="e">
        <f>IF(ISERROR($E1422),NA(),'Weekly Series'!D1422)</f>
        <v>#N/A</v>
      </c>
      <c r="H1422" s="193" t="e">
        <f>IF(ISERROR($E1422),NA(),'Weekly Series'!E1422)</f>
        <v>#N/A</v>
      </c>
      <c r="J1422" s="190">
        <f>IF(ISERROR(A1422),NA(),'Daily Series'!P1426)</f>
        <v>1206</v>
      </c>
      <c r="K1422" s="190">
        <f>IF(ISERROR(A1422),NA(),'Daily Series'!Q1426)</f>
        <v>416</v>
      </c>
      <c r="L1422" s="190">
        <f>IF(ISERROR(A1422),NA(),'Daily Series'!R1426)</f>
        <v>229</v>
      </c>
      <c r="M1422" s="193">
        <f t="shared" si="92"/>
        <v>968.57142857142856</v>
      </c>
      <c r="N1422" s="193">
        <f t="shared" si="90"/>
        <v>319.57142857142856</v>
      </c>
      <c r="O1422" s="193">
        <f t="shared" si="93"/>
        <v>167.42857142857142</v>
      </c>
    </row>
    <row r="1423" spans="1:15" x14ac:dyDescent="0.2">
      <c r="A1423" s="189">
        <f>IF('Daily Series'!B1427=0,NA(),'Daily Series'!B1427)</f>
        <v>45708</v>
      </c>
      <c r="B1423" s="190">
        <f>IF(ISERROR(A1423),NA(),'Daily Series'!E1427)</f>
        <v>13525</v>
      </c>
      <c r="C1423" s="193">
        <f t="shared" si="91"/>
        <v>13624.142857142857</v>
      </c>
      <c r="E1423" s="189" t="e">
        <f>IF('Weekly Series'!B1423=0,NA(),'Weekly Series'!B1423)</f>
        <v>#N/A</v>
      </c>
      <c r="F1423" s="193" t="e">
        <f>IF(ISERROR($E1423),NA(),'Weekly Series'!C1423)</f>
        <v>#N/A</v>
      </c>
      <c r="G1423" s="193" t="e">
        <f>IF(ISERROR($E1423),NA(),'Weekly Series'!D1423)</f>
        <v>#N/A</v>
      </c>
      <c r="H1423" s="193" t="e">
        <f>IF(ISERROR($E1423),NA(),'Weekly Series'!E1423)</f>
        <v>#N/A</v>
      </c>
      <c r="J1423" s="190">
        <f>IF(ISERROR(A1423),NA(),'Daily Series'!P1427)</f>
        <v>1232</v>
      </c>
      <c r="K1423" s="190">
        <f>IF(ISERROR(A1423),NA(),'Daily Series'!Q1427)</f>
        <v>392</v>
      </c>
      <c r="L1423" s="190">
        <f>IF(ISERROR(A1423),NA(),'Daily Series'!R1427)</f>
        <v>218</v>
      </c>
      <c r="M1423" s="193">
        <f t="shared" si="92"/>
        <v>973.28571428571433</v>
      </c>
      <c r="N1423" s="193">
        <f t="shared" si="90"/>
        <v>318.42857142857144</v>
      </c>
      <c r="O1423" s="193">
        <f t="shared" si="93"/>
        <v>166.28571428571428</v>
      </c>
    </row>
    <row r="1424" spans="1:15" x14ac:dyDescent="0.2">
      <c r="A1424" s="189">
        <f>IF('Daily Series'!B1428=0,NA(),'Daily Series'!B1428)</f>
        <v>45709</v>
      </c>
      <c r="B1424" s="190">
        <f>IF(ISERROR(A1424),NA(),'Daily Series'!E1428)</f>
        <v>13368</v>
      </c>
      <c r="C1424" s="193">
        <f t="shared" si="91"/>
        <v>13579.857142857143</v>
      </c>
      <c r="E1424" s="189" t="e">
        <f>IF('Weekly Series'!B1424=0,NA(),'Weekly Series'!B1424)</f>
        <v>#N/A</v>
      </c>
      <c r="F1424" s="193" t="e">
        <f>IF(ISERROR($E1424),NA(),'Weekly Series'!C1424)</f>
        <v>#N/A</v>
      </c>
      <c r="G1424" s="193" t="e">
        <f>IF(ISERROR($E1424),NA(),'Weekly Series'!D1424)</f>
        <v>#N/A</v>
      </c>
      <c r="H1424" s="193" t="e">
        <f>IF(ISERROR($E1424),NA(),'Weekly Series'!E1424)</f>
        <v>#N/A</v>
      </c>
      <c r="J1424" s="190">
        <f>IF(ISERROR(A1424),NA(),'Daily Series'!P1428)</f>
        <v>1251</v>
      </c>
      <c r="K1424" s="190">
        <f>IF(ISERROR(A1424),NA(),'Daily Series'!Q1428)</f>
        <v>393</v>
      </c>
      <c r="L1424" s="190">
        <f>IF(ISERROR(A1424),NA(),'Daily Series'!R1428)</f>
        <v>206</v>
      </c>
      <c r="M1424" s="193">
        <f t="shared" si="92"/>
        <v>975.28571428571433</v>
      </c>
      <c r="N1424" s="193">
        <f t="shared" si="90"/>
        <v>318.71428571428572</v>
      </c>
      <c r="O1424" s="193">
        <f t="shared" si="93"/>
        <v>168.14285714285714</v>
      </c>
    </row>
    <row r="1425" spans="1:15" x14ac:dyDescent="0.2">
      <c r="A1425" s="189">
        <f>IF('Daily Series'!B1429=0,NA(),'Daily Series'!B1429)</f>
        <v>45710</v>
      </c>
      <c r="B1425" s="190">
        <f>IF(ISERROR(A1425),NA(),'Daily Series'!E1429)</f>
        <v>13505</v>
      </c>
      <c r="C1425" s="193">
        <f t="shared" si="91"/>
        <v>13542.857142857143</v>
      </c>
      <c r="E1425" s="189" t="e">
        <f>IF('Weekly Series'!B1425=0,NA(),'Weekly Series'!B1425)</f>
        <v>#N/A</v>
      </c>
      <c r="F1425" s="193" t="e">
        <f>IF(ISERROR($E1425),NA(),'Weekly Series'!C1425)</f>
        <v>#N/A</v>
      </c>
      <c r="G1425" s="193" t="e">
        <f>IF(ISERROR($E1425),NA(),'Weekly Series'!D1425)</f>
        <v>#N/A</v>
      </c>
      <c r="H1425" s="193" t="e">
        <f>IF(ISERROR($E1425),NA(),'Weekly Series'!E1425)</f>
        <v>#N/A</v>
      </c>
      <c r="J1425" s="190">
        <f>IF(ISERROR(A1425),NA(),'Daily Series'!P1429)</f>
        <v>645</v>
      </c>
      <c r="K1425" s="190">
        <f>IF(ISERROR(A1425),NA(),'Daily Series'!Q1429)</f>
        <v>255</v>
      </c>
      <c r="L1425" s="190">
        <f>IF(ISERROR(A1425),NA(),'Daily Series'!R1429)</f>
        <v>72</v>
      </c>
      <c r="M1425" s="193">
        <f t="shared" si="92"/>
        <v>963.57142857142856</v>
      </c>
      <c r="N1425" s="193">
        <f t="shared" si="90"/>
        <v>322</v>
      </c>
      <c r="O1425" s="193">
        <f t="shared" si="93"/>
        <v>167.42857142857142</v>
      </c>
    </row>
    <row r="1426" spans="1:15" x14ac:dyDescent="0.2">
      <c r="A1426" s="189">
        <f>IF('Daily Series'!B1430=0,NA(),'Daily Series'!B1430)</f>
        <v>45711</v>
      </c>
      <c r="B1426" s="190">
        <f>IF(ISERROR(A1426),NA(),'Daily Series'!E1430)</f>
        <v>13465</v>
      </c>
      <c r="C1426" s="193">
        <f t="shared" si="91"/>
        <v>13531.142857142857</v>
      </c>
      <c r="E1426" s="189" t="e">
        <f>IF('Weekly Series'!B1426=0,NA(),'Weekly Series'!B1426)</f>
        <v>#N/A</v>
      </c>
      <c r="F1426" s="193" t="e">
        <f>IF(ISERROR($E1426),NA(),'Weekly Series'!C1426)</f>
        <v>#N/A</v>
      </c>
      <c r="G1426" s="193" t="e">
        <f>IF(ISERROR($E1426),NA(),'Weekly Series'!D1426)</f>
        <v>#N/A</v>
      </c>
      <c r="H1426" s="193" t="e">
        <f>IF(ISERROR($E1426),NA(),'Weekly Series'!E1426)</f>
        <v>#N/A</v>
      </c>
      <c r="J1426" s="190">
        <f>IF(ISERROR(A1426),NA(),'Daily Series'!P1430)</f>
        <v>366</v>
      </c>
      <c r="K1426" s="190">
        <f>IF(ISERROR(A1426),NA(),'Daily Series'!Q1430)</f>
        <v>112</v>
      </c>
      <c r="L1426" s="190">
        <f>IF(ISERROR(A1426),NA(),'Daily Series'!R1430)</f>
        <v>36</v>
      </c>
      <c r="M1426" s="193">
        <f t="shared" si="92"/>
        <v>961.14285714285711</v>
      </c>
      <c r="N1426" s="193">
        <f t="shared" si="90"/>
        <v>319.42857142857144</v>
      </c>
      <c r="O1426" s="193">
        <f t="shared" si="93"/>
        <v>166.28571428571428</v>
      </c>
    </row>
    <row r="1427" spans="1:15" x14ac:dyDescent="0.2">
      <c r="A1427" s="189">
        <f>IF('Daily Series'!B1431=0,NA(),'Daily Series'!B1431)</f>
        <v>45712</v>
      </c>
      <c r="B1427" s="190">
        <f>IF(ISERROR(A1427),NA(),'Daily Series'!E1431)</f>
        <v>13270</v>
      </c>
      <c r="C1427" s="193">
        <f t="shared" si="91"/>
        <v>13500.571428571429</v>
      </c>
      <c r="E1427" s="189" t="e">
        <f>IF('Weekly Series'!B1427=0,NA(),'Weekly Series'!B1427)</f>
        <v>#N/A</v>
      </c>
      <c r="F1427" s="193" t="e">
        <f>IF(ISERROR($E1427),NA(),'Weekly Series'!C1427)</f>
        <v>#N/A</v>
      </c>
      <c r="G1427" s="193" t="e">
        <f>IF(ISERROR($E1427),NA(),'Weekly Series'!D1427)</f>
        <v>#N/A</v>
      </c>
      <c r="H1427" s="193" t="e">
        <f>IF(ISERROR($E1427),NA(),'Weekly Series'!E1427)</f>
        <v>#N/A</v>
      </c>
      <c r="J1427" s="190">
        <f>IF(ISERROR(A1427),NA(),'Daily Series'!P1431)</f>
        <v>877</v>
      </c>
      <c r="K1427" s="190">
        <f>IF(ISERROR(A1427),NA(),'Daily Series'!Q1431)</f>
        <v>307</v>
      </c>
      <c r="L1427" s="190">
        <f>IF(ISERROR(A1427),NA(),'Daily Series'!R1431)</f>
        <v>188</v>
      </c>
      <c r="M1427" s="193">
        <f t="shared" si="92"/>
        <v>961.14285714285711</v>
      </c>
      <c r="N1427" s="193">
        <f t="shared" si="90"/>
        <v>322.57142857142856</v>
      </c>
      <c r="O1427" s="193">
        <f t="shared" si="93"/>
        <v>166.57142857142858</v>
      </c>
    </row>
    <row r="1428" spans="1:15" x14ac:dyDescent="0.2">
      <c r="A1428" s="189">
        <f>IF('Daily Series'!B1432=0,NA(),'Daily Series'!B1432)</f>
        <v>45713</v>
      </c>
      <c r="B1428" s="190">
        <f>IF(ISERROR(A1428),NA(),'Daily Series'!E1432)</f>
        <v>12979</v>
      </c>
      <c r="C1428" s="193">
        <f t="shared" si="91"/>
        <v>13404.857142857143</v>
      </c>
      <c r="E1428" s="189" t="e">
        <f>IF('Weekly Series'!B1428=0,NA(),'Weekly Series'!B1428)</f>
        <v>#N/A</v>
      </c>
      <c r="F1428" s="193" t="e">
        <f>IF(ISERROR($E1428),NA(),'Weekly Series'!C1428)</f>
        <v>#N/A</v>
      </c>
      <c r="G1428" s="193" t="e">
        <f>IF(ISERROR($E1428),NA(),'Weekly Series'!D1428)</f>
        <v>#N/A</v>
      </c>
      <c r="H1428" s="193" t="e">
        <f>IF(ISERROR($E1428),NA(),'Weekly Series'!E1428)</f>
        <v>#N/A</v>
      </c>
      <c r="J1428" s="190">
        <f>IF(ISERROR(A1428),NA(),'Daily Series'!P1432)</f>
        <v>1250</v>
      </c>
      <c r="K1428" s="190">
        <f>IF(ISERROR(A1428),NA(),'Daily Series'!Q1432)</f>
        <v>379</v>
      </c>
      <c r="L1428" s="190">
        <f>IF(ISERROR(A1428),NA(),'Daily Series'!R1432)</f>
        <v>221</v>
      </c>
      <c r="M1428" s="193">
        <f t="shared" si="92"/>
        <v>975.28571428571433</v>
      </c>
      <c r="N1428" s="193">
        <f t="shared" si="90"/>
        <v>322</v>
      </c>
      <c r="O1428" s="193">
        <f t="shared" si="93"/>
        <v>167.14285714285714</v>
      </c>
    </row>
    <row r="1429" spans="1:15" x14ac:dyDescent="0.2">
      <c r="A1429" s="189">
        <f>IF('Daily Series'!B1433=0,NA(),'Daily Series'!B1433)</f>
        <v>45714</v>
      </c>
      <c r="B1429" s="190">
        <f>IF(ISERROR(A1429),NA(),'Daily Series'!E1433)</f>
        <v>13777</v>
      </c>
      <c r="C1429" s="193">
        <f t="shared" si="91"/>
        <v>13412.714285714286</v>
      </c>
      <c r="E1429" s="189" t="e">
        <f>IF('Weekly Series'!B1429=0,NA(),'Weekly Series'!B1429)</f>
        <v>#N/A</v>
      </c>
      <c r="F1429" s="193" t="e">
        <f>IF(ISERROR($E1429),NA(),'Weekly Series'!C1429)</f>
        <v>#N/A</v>
      </c>
      <c r="G1429" s="193" t="e">
        <f>IF(ISERROR($E1429),NA(),'Weekly Series'!D1429)</f>
        <v>#N/A</v>
      </c>
      <c r="H1429" s="193" t="e">
        <f>IF(ISERROR($E1429),NA(),'Weekly Series'!E1429)</f>
        <v>#N/A</v>
      </c>
      <c r="J1429" s="190">
        <f>IF(ISERROR(A1429),NA(),'Daily Series'!P1433)</f>
        <v>1256</v>
      </c>
      <c r="K1429" s="190">
        <f>IF(ISERROR(A1429),NA(),'Daily Series'!Q1433)</f>
        <v>401</v>
      </c>
      <c r="L1429" s="190">
        <f>IF(ISERROR(A1429),NA(),'Daily Series'!R1433)</f>
        <v>209</v>
      </c>
      <c r="M1429" s="193">
        <f t="shared" si="92"/>
        <v>982.42857142857144</v>
      </c>
      <c r="N1429" s="193">
        <f t="shared" si="90"/>
        <v>319.85714285714283</v>
      </c>
      <c r="O1429" s="193">
        <f t="shared" si="93"/>
        <v>164.28571428571428</v>
      </c>
    </row>
    <row r="1430" spans="1:15" x14ac:dyDescent="0.2">
      <c r="A1430" s="189">
        <f>IF('Daily Series'!B1434=0,NA(),'Daily Series'!B1434)</f>
        <v>45715</v>
      </c>
      <c r="B1430" s="190">
        <f>IF(ISERROR(A1430),NA(),'Daily Series'!E1434)</f>
        <v>13664</v>
      </c>
      <c r="C1430" s="193">
        <f t="shared" si="91"/>
        <v>13432.571428571429</v>
      </c>
      <c r="E1430" s="189" t="e">
        <f>IF('Weekly Series'!B1430=0,NA(),'Weekly Series'!B1430)</f>
        <v>#N/A</v>
      </c>
      <c r="F1430" s="193" t="e">
        <f>IF(ISERROR($E1430),NA(),'Weekly Series'!C1430)</f>
        <v>#N/A</v>
      </c>
      <c r="G1430" s="193" t="e">
        <f>IF(ISERROR($E1430),NA(),'Weekly Series'!D1430)</f>
        <v>#N/A</v>
      </c>
      <c r="H1430" s="193" t="e">
        <f>IF(ISERROR($E1430),NA(),'Weekly Series'!E1430)</f>
        <v>#N/A</v>
      </c>
      <c r="J1430" s="190">
        <f>IF(ISERROR(A1430),NA(),'Daily Series'!P1434)</f>
        <v>1247</v>
      </c>
      <c r="K1430" s="190">
        <f>IF(ISERROR(A1430),NA(),'Daily Series'!Q1434)</f>
        <v>410</v>
      </c>
      <c r="L1430" s="190">
        <f>IF(ISERROR(A1430),NA(),'Daily Series'!R1434)</f>
        <v>221</v>
      </c>
      <c r="M1430" s="193">
        <f t="shared" si="92"/>
        <v>984.57142857142856</v>
      </c>
      <c r="N1430" s="193">
        <f t="shared" si="90"/>
        <v>322.42857142857144</v>
      </c>
      <c r="O1430" s="193">
        <f t="shared" si="93"/>
        <v>164.71428571428572</v>
      </c>
    </row>
    <row r="1431" spans="1:15" x14ac:dyDescent="0.2">
      <c r="A1431" s="189">
        <f>IF('Daily Series'!B1435=0,NA(),'Daily Series'!B1435)</f>
        <v>45716</v>
      </c>
      <c r="B1431" s="190">
        <f>IF(ISERROR(A1431),NA(),'Daily Series'!E1435)</f>
        <v>13667</v>
      </c>
      <c r="C1431" s="193">
        <f t="shared" si="91"/>
        <v>13475.285714285714</v>
      </c>
      <c r="E1431" s="189" t="e">
        <f>IF('Weekly Series'!B1431=0,NA(),'Weekly Series'!B1431)</f>
        <v>#N/A</v>
      </c>
      <c r="F1431" s="193" t="e">
        <f>IF(ISERROR($E1431),NA(),'Weekly Series'!C1431)</f>
        <v>#N/A</v>
      </c>
      <c r="G1431" s="193" t="e">
        <f>IF(ISERROR($E1431),NA(),'Weekly Series'!D1431)</f>
        <v>#N/A</v>
      </c>
      <c r="H1431" s="193" t="e">
        <f>IF(ISERROR($E1431),NA(),'Weekly Series'!E1431)</f>
        <v>#N/A</v>
      </c>
      <c r="J1431" s="190">
        <f>IF(ISERROR(A1431),NA(),'Daily Series'!P1435)</f>
        <v>1286</v>
      </c>
      <c r="K1431" s="190">
        <f>IF(ISERROR(A1431),NA(),'Daily Series'!Q1435)</f>
        <v>471</v>
      </c>
      <c r="L1431" s="190">
        <f>IF(ISERROR(A1431),NA(),'Daily Series'!R1435)</f>
        <v>225</v>
      </c>
      <c r="M1431" s="193">
        <f t="shared" si="92"/>
        <v>989.57142857142856</v>
      </c>
      <c r="N1431" s="193">
        <f t="shared" si="90"/>
        <v>333.57142857142856</v>
      </c>
      <c r="O1431" s="193">
        <f t="shared" si="93"/>
        <v>167.42857142857142</v>
      </c>
    </row>
    <row r="1432" spans="1:15" x14ac:dyDescent="0.2">
      <c r="A1432" s="189">
        <f>IF('Daily Series'!B1436=0,NA(),'Daily Series'!B1436)</f>
        <v>45717</v>
      </c>
      <c r="B1432" s="190">
        <f>IF(ISERROR(A1432),NA(),'Daily Series'!E1436)</f>
        <v>13564</v>
      </c>
      <c r="C1432" s="193">
        <f t="shared" si="91"/>
        <v>13483.714285714286</v>
      </c>
      <c r="E1432" s="189" t="e">
        <f>IF('Weekly Series'!B1432=0,NA(),'Weekly Series'!B1432)</f>
        <v>#N/A</v>
      </c>
      <c r="F1432" s="193" t="e">
        <f>IF(ISERROR($E1432),NA(),'Weekly Series'!C1432)</f>
        <v>#N/A</v>
      </c>
      <c r="G1432" s="193" t="e">
        <f>IF(ISERROR($E1432),NA(),'Weekly Series'!D1432)</f>
        <v>#N/A</v>
      </c>
      <c r="H1432" s="193" t="e">
        <f>IF(ISERROR($E1432),NA(),'Weekly Series'!E1432)</f>
        <v>#N/A</v>
      </c>
      <c r="J1432" s="190">
        <f>IF(ISERROR(A1432),NA(),'Daily Series'!P1436)</f>
        <v>746</v>
      </c>
      <c r="K1432" s="190">
        <f>IF(ISERROR(A1432),NA(),'Daily Series'!Q1436)</f>
        <v>227</v>
      </c>
      <c r="L1432" s="190">
        <f>IF(ISERROR(A1432),NA(),'Daily Series'!R1436)</f>
        <v>88</v>
      </c>
      <c r="M1432" s="193">
        <f t="shared" si="92"/>
        <v>1004</v>
      </c>
      <c r="N1432" s="193">
        <f t="shared" si="90"/>
        <v>329.57142857142856</v>
      </c>
      <c r="O1432" s="193">
        <f t="shared" si="93"/>
        <v>169.71428571428572</v>
      </c>
    </row>
    <row r="1433" spans="1:15" x14ac:dyDescent="0.2">
      <c r="A1433" s="189">
        <f>IF('Daily Series'!B1437=0,NA(),'Daily Series'!B1437)</f>
        <v>45718</v>
      </c>
      <c r="B1433" s="190">
        <f>IF(ISERROR(A1433),NA(),'Daily Series'!E1437)</f>
        <v>13540</v>
      </c>
      <c r="C1433" s="193">
        <f t="shared" si="91"/>
        <v>13494.428571428571</v>
      </c>
      <c r="E1433" s="189" t="e">
        <f>IF('Weekly Series'!B1433=0,NA(),'Weekly Series'!B1433)</f>
        <v>#N/A</v>
      </c>
      <c r="F1433" s="193" t="e">
        <f>IF(ISERROR($E1433),NA(),'Weekly Series'!C1433)</f>
        <v>#N/A</v>
      </c>
      <c r="G1433" s="193" t="e">
        <f>IF(ISERROR($E1433),NA(),'Weekly Series'!D1433)</f>
        <v>#N/A</v>
      </c>
      <c r="H1433" s="193" t="e">
        <f>IF(ISERROR($E1433),NA(),'Weekly Series'!E1433)</f>
        <v>#N/A</v>
      </c>
      <c r="J1433" s="190">
        <f>IF(ISERROR(A1433),NA(),'Daily Series'!P1437)</f>
        <v>364</v>
      </c>
      <c r="K1433" s="190">
        <f>IF(ISERROR(A1433),NA(),'Daily Series'!Q1437)</f>
        <v>135</v>
      </c>
      <c r="L1433" s="190">
        <f>IF(ISERROR(A1433),NA(),'Daily Series'!R1437)</f>
        <v>22</v>
      </c>
      <c r="M1433" s="193">
        <f t="shared" si="92"/>
        <v>1003.7142857142857</v>
      </c>
      <c r="N1433" s="193">
        <f t="shared" ref="N1433:N1496" si="94">AVERAGE(K1427:K1433)</f>
        <v>332.85714285714283</v>
      </c>
      <c r="O1433" s="193">
        <f t="shared" si="93"/>
        <v>167.71428571428572</v>
      </c>
    </row>
    <row r="1434" spans="1:15" x14ac:dyDescent="0.2">
      <c r="A1434" s="189">
        <f>IF('Daily Series'!B1438=0,NA(),'Daily Series'!B1438)</f>
        <v>45719</v>
      </c>
      <c r="B1434" s="190">
        <f>IF(ISERROR(A1434),NA(),'Daily Series'!E1438)</f>
        <v>13583</v>
      </c>
      <c r="C1434" s="193">
        <f t="shared" si="91"/>
        <v>13539.142857142857</v>
      </c>
      <c r="E1434" s="189" t="e">
        <f>IF('Weekly Series'!B1434=0,NA(),'Weekly Series'!B1434)</f>
        <v>#N/A</v>
      </c>
      <c r="F1434" s="193" t="e">
        <f>IF(ISERROR($E1434),NA(),'Weekly Series'!C1434)</f>
        <v>#N/A</v>
      </c>
      <c r="G1434" s="193" t="e">
        <f>IF(ISERROR($E1434),NA(),'Weekly Series'!D1434)</f>
        <v>#N/A</v>
      </c>
      <c r="H1434" s="193" t="e">
        <f>IF(ISERROR($E1434),NA(),'Weekly Series'!E1434)</f>
        <v>#N/A</v>
      </c>
      <c r="J1434" s="190">
        <f>IF(ISERROR(A1434),NA(),'Daily Series'!P1438)</f>
        <v>891</v>
      </c>
      <c r="K1434" s="190">
        <f>IF(ISERROR(A1434),NA(),'Daily Series'!Q1438)</f>
        <v>285</v>
      </c>
      <c r="L1434" s="190">
        <f>IF(ISERROR(A1434),NA(),'Daily Series'!R1438)</f>
        <v>164</v>
      </c>
      <c r="M1434" s="193">
        <f t="shared" si="92"/>
        <v>1005.7142857142857</v>
      </c>
      <c r="N1434" s="193">
        <f t="shared" si="94"/>
        <v>329.71428571428572</v>
      </c>
      <c r="O1434" s="193">
        <f t="shared" si="93"/>
        <v>164.28571428571428</v>
      </c>
    </row>
    <row r="1435" spans="1:15" x14ac:dyDescent="0.2">
      <c r="A1435" s="189">
        <f>IF('Daily Series'!B1439=0,NA(),'Daily Series'!B1439)</f>
        <v>45720</v>
      </c>
      <c r="B1435" s="190">
        <f>IF(ISERROR(A1435),NA(),'Daily Series'!E1439)</f>
        <v>13802</v>
      </c>
      <c r="C1435" s="193">
        <f t="shared" si="91"/>
        <v>13656.714285714286</v>
      </c>
      <c r="E1435" s="189" t="e">
        <f>IF('Weekly Series'!B1435=0,NA(),'Weekly Series'!B1435)</f>
        <v>#N/A</v>
      </c>
      <c r="F1435" s="193" t="e">
        <f>IF(ISERROR($E1435),NA(),'Weekly Series'!C1435)</f>
        <v>#N/A</v>
      </c>
      <c r="G1435" s="193" t="e">
        <f>IF(ISERROR($E1435),NA(),'Weekly Series'!D1435)</f>
        <v>#N/A</v>
      </c>
      <c r="H1435" s="193" t="e">
        <f>IF(ISERROR($E1435),NA(),'Weekly Series'!E1435)</f>
        <v>#N/A</v>
      </c>
      <c r="J1435" s="190">
        <f>IF(ISERROR(A1435),NA(),'Daily Series'!P1439)</f>
        <v>1152</v>
      </c>
      <c r="K1435" s="190">
        <f>IF(ISERROR(A1435),NA(),'Daily Series'!Q1439)</f>
        <v>405</v>
      </c>
      <c r="L1435" s="190">
        <f>IF(ISERROR(A1435),NA(),'Daily Series'!R1439)</f>
        <v>218</v>
      </c>
      <c r="M1435" s="193">
        <f t="shared" si="92"/>
        <v>991.71428571428567</v>
      </c>
      <c r="N1435" s="193">
        <f t="shared" si="94"/>
        <v>333.42857142857144</v>
      </c>
      <c r="O1435" s="193">
        <f t="shared" si="93"/>
        <v>163.85714285714286</v>
      </c>
    </row>
    <row r="1436" spans="1:15" x14ac:dyDescent="0.2">
      <c r="A1436" s="189">
        <f>IF('Daily Series'!B1440=0,NA(),'Daily Series'!B1440)</f>
        <v>45721</v>
      </c>
      <c r="B1436" s="190">
        <f>IF(ISERROR(A1436),NA(),'Daily Series'!E1440)</f>
        <v>14091</v>
      </c>
      <c r="C1436" s="193">
        <f t="shared" si="91"/>
        <v>13701.571428571429</v>
      </c>
      <c r="E1436" s="189" t="e">
        <f>IF('Weekly Series'!B1436=0,NA(),'Weekly Series'!B1436)</f>
        <v>#N/A</v>
      </c>
      <c r="F1436" s="193" t="e">
        <f>IF(ISERROR($E1436),NA(),'Weekly Series'!C1436)</f>
        <v>#N/A</v>
      </c>
      <c r="G1436" s="193" t="e">
        <f>IF(ISERROR($E1436),NA(),'Weekly Series'!D1436)</f>
        <v>#N/A</v>
      </c>
      <c r="H1436" s="193" t="e">
        <f>IF(ISERROR($E1436),NA(),'Weekly Series'!E1436)</f>
        <v>#N/A</v>
      </c>
      <c r="J1436" s="190">
        <f>IF(ISERROR(A1436),NA(),'Daily Series'!P1440)</f>
        <v>1252</v>
      </c>
      <c r="K1436" s="190">
        <f>IF(ISERROR(A1436),NA(),'Daily Series'!Q1440)</f>
        <v>409</v>
      </c>
      <c r="L1436" s="190">
        <f>IF(ISERROR(A1436),NA(),'Daily Series'!R1440)</f>
        <v>196</v>
      </c>
      <c r="M1436" s="193">
        <f t="shared" si="92"/>
        <v>991.14285714285711</v>
      </c>
      <c r="N1436" s="193">
        <f t="shared" si="94"/>
        <v>334.57142857142856</v>
      </c>
      <c r="O1436" s="193">
        <f t="shared" si="93"/>
        <v>162</v>
      </c>
    </row>
    <row r="1437" spans="1:15" x14ac:dyDescent="0.2">
      <c r="A1437" s="189">
        <f>IF('Daily Series'!B1441=0,NA(),'Daily Series'!B1441)</f>
        <v>45722</v>
      </c>
      <c r="B1437" s="190">
        <f>IF(ISERROR(A1437),NA(),'Daily Series'!E1441)</f>
        <v>14071</v>
      </c>
      <c r="C1437" s="193">
        <f t="shared" si="91"/>
        <v>13759.714285714286</v>
      </c>
      <c r="E1437" s="189" t="e">
        <f>IF('Weekly Series'!B1437=0,NA(),'Weekly Series'!B1437)</f>
        <v>#N/A</v>
      </c>
      <c r="F1437" s="193" t="e">
        <f>IF(ISERROR($E1437),NA(),'Weekly Series'!C1437)</f>
        <v>#N/A</v>
      </c>
      <c r="G1437" s="193" t="e">
        <f>IF(ISERROR($E1437),NA(),'Weekly Series'!D1437)</f>
        <v>#N/A</v>
      </c>
      <c r="H1437" s="193" t="e">
        <f>IF(ISERROR($E1437),NA(),'Weekly Series'!E1437)</f>
        <v>#N/A</v>
      </c>
      <c r="J1437" s="190">
        <f>IF(ISERROR(A1437),NA(),'Daily Series'!P1441)</f>
        <v>1273</v>
      </c>
      <c r="K1437" s="190">
        <f>IF(ISERROR(A1437),NA(),'Daily Series'!Q1441)</f>
        <v>399</v>
      </c>
      <c r="L1437" s="190">
        <f>IF(ISERROR(A1437),NA(),'Daily Series'!R1441)</f>
        <v>249</v>
      </c>
      <c r="M1437" s="193">
        <f t="shared" si="92"/>
        <v>994.85714285714289</v>
      </c>
      <c r="N1437" s="193">
        <f t="shared" si="94"/>
        <v>333</v>
      </c>
      <c r="O1437" s="193">
        <f t="shared" si="93"/>
        <v>166</v>
      </c>
    </row>
    <row r="1438" spans="1:15" x14ac:dyDescent="0.2">
      <c r="A1438" s="189">
        <f>IF('Daily Series'!B1442=0,NA(),'Daily Series'!B1442)</f>
        <v>45723</v>
      </c>
      <c r="B1438" s="190">
        <f>IF(ISERROR(A1438),NA(),'Daily Series'!E1442)</f>
        <v>13862</v>
      </c>
      <c r="C1438" s="193">
        <f t="shared" si="91"/>
        <v>13787.571428571429</v>
      </c>
      <c r="E1438" s="189" t="e">
        <f>IF('Weekly Series'!B1438=0,NA(),'Weekly Series'!B1438)</f>
        <v>#N/A</v>
      </c>
      <c r="F1438" s="193" t="e">
        <f>IF(ISERROR($E1438),NA(),'Weekly Series'!C1438)</f>
        <v>#N/A</v>
      </c>
      <c r="G1438" s="193" t="e">
        <f>IF(ISERROR($E1438),NA(),'Weekly Series'!D1438)</f>
        <v>#N/A</v>
      </c>
      <c r="H1438" s="193" t="e">
        <f>IF(ISERROR($E1438),NA(),'Weekly Series'!E1438)</f>
        <v>#N/A</v>
      </c>
      <c r="J1438" s="190">
        <f>IF(ISERROR(A1438),NA(),'Daily Series'!P1442)</f>
        <v>1335</v>
      </c>
      <c r="K1438" s="190">
        <f>IF(ISERROR(A1438),NA(),'Daily Series'!Q1442)</f>
        <v>434</v>
      </c>
      <c r="L1438" s="190">
        <f>IF(ISERROR(A1438),NA(),'Daily Series'!R1442)</f>
        <v>203</v>
      </c>
      <c r="M1438" s="193">
        <f t="shared" si="92"/>
        <v>1001.8571428571429</v>
      </c>
      <c r="N1438" s="193">
        <f t="shared" si="94"/>
        <v>327.71428571428572</v>
      </c>
      <c r="O1438" s="193">
        <f t="shared" si="93"/>
        <v>162.85714285714286</v>
      </c>
    </row>
    <row r="1439" spans="1:15" x14ac:dyDescent="0.2">
      <c r="A1439" s="189">
        <f>IF('Daily Series'!B1443=0,NA(),'Daily Series'!B1443)</f>
        <v>45724</v>
      </c>
      <c r="B1439" s="190">
        <f>IF(ISERROR(A1439),NA(),'Daily Series'!E1443)</f>
        <v>13771</v>
      </c>
      <c r="C1439" s="193">
        <f t="shared" si="91"/>
        <v>13817.142857142857</v>
      </c>
      <c r="E1439" s="189" t="e">
        <f>IF('Weekly Series'!B1439=0,NA(),'Weekly Series'!B1439)</f>
        <v>#N/A</v>
      </c>
      <c r="F1439" s="193" t="e">
        <f>IF(ISERROR($E1439),NA(),'Weekly Series'!C1439)</f>
        <v>#N/A</v>
      </c>
      <c r="G1439" s="193" t="e">
        <f>IF(ISERROR($E1439),NA(),'Weekly Series'!D1439)</f>
        <v>#N/A</v>
      </c>
      <c r="H1439" s="193" t="e">
        <f>IF(ISERROR($E1439),NA(),'Weekly Series'!E1439)</f>
        <v>#N/A</v>
      </c>
      <c r="J1439" s="190">
        <f>IF(ISERROR(A1439),NA(),'Daily Series'!P1443)</f>
        <v>726</v>
      </c>
      <c r="K1439" s="190">
        <f>IF(ISERROR(A1439),NA(),'Daily Series'!Q1443)</f>
        <v>236</v>
      </c>
      <c r="L1439" s="190">
        <f>IF(ISERROR(A1439),NA(),'Daily Series'!R1443)</f>
        <v>87</v>
      </c>
      <c r="M1439" s="193">
        <f t="shared" si="92"/>
        <v>999</v>
      </c>
      <c r="N1439" s="193">
        <f t="shared" si="94"/>
        <v>329</v>
      </c>
      <c r="O1439" s="193">
        <f t="shared" si="93"/>
        <v>162.71428571428572</v>
      </c>
    </row>
    <row r="1440" spans="1:15" x14ac:dyDescent="0.2">
      <c r="A1440" s="189">
        <f>IF('Daily Series'!B1444=0,NA(),'Daily Series'!B1444)</f>
        <v>45725</v>
      </c>
      <c r="B1440" s="190">
        <f>IF(ISERROR(A1440),NA(),'Daily Series'!E1444)</f>
        <v>13761</v>
      </c>
      <c r="C1440" s="193">
        <f t="shared" si="91"/>
        <v>13848.714285714286</v>
      </c>
      <c r="E1440" s="189" t="e">
        <f>IF('Weekly Series'!B1440=0,NA(),'Weekly Series'!B1440)</f>
        <v>#N/A</v>
      </c>
      <c r="F1440" s="193" t="e">
        <f>IF(ISERROR($E1440),NA(),'Weekly Series'!C1440)</f>
        <v>#N/A</v>
      </c>
      <c r="G1440" s="193" t="e">
        <f>IF(ISERROR($E1440),NA(),'Weekly Series'!D1440)</f>
        <v>#N/A</v>
      </c>
      <c r="H1440" s="193" t="e">
        <f>IF(ISERROR($E1440),NA(),'Weekly Series'!E1440)</f>
        <v>#N/A</v>
      </c>
      <c r="J1440" s="190">
        <f>IF(ISERROR(A1440),NA(),'Daily Series'!P1444)</f>
        <v>377</v>
      </c>
      <c r="K1440" s="190">
        <f>IF(ISERROR(A1440),NA(),'Daily Series'!Q1444)</f>
        <v>128</v>
      </c>
      <c r="L1440" s="190">
        <f>IF(ISERROR(A1440),NA(),'Daily Series'!R1444)</f>
        <v>38</v>
      </c>
      <c r="M1440" s="193">
        <f t="shared" si="92"/>
        <v>1000.8571428571429</v>
      </c>
      <c r="N1440" s="193">
        <f t="shared" si="94"/>
        <v>328</v>
      </c>
      <c r="O1440" s="193">
        <f t="shared" si="93"/>
        <v>165</v>
      </c>
    </row>
    <row r="1441" spans="1:15" x14ac:dyDescent="0.2">
      <c r="A1441" s="189">
        <f>IF('Daily Series'!B1445=0,NA(),'Daily Series'!B1445)</f>
        <v>45726</v>
      </c>
      <c r="B1441" s="190">
        <f>IF(ISERROR(A1441),NA(),'Daily Series'!E1445)</f>
        <v>13825</v>
      </c>
      <c r="C1441" s="193">
        <f t="shared" si="91"/>
        <v>13883.285714285714</v>
      </c>
      <c r="E1441" s="189" t="e">
        <f>IF('Weekly Series'!B1441=0,NA(),'Weekly Series'!B1441)</f>
        <v>#N/A</v>
      </c>
      <c r="F1441" s="193" t="e">
        <f>IF(ISERROR($E1441),NA(),'Weekly Series'!C1441)</f>
        <v>#N/A</v>
      </c>
      <c r="G1441" s="193" t="e">
        <f>IF(ISERROR($E1441),NA(),'Weekly Series'!D1441)</f>
        <v>#N/A</v>
      </c>
      <c r="H1441" s="193" t="e">
        <f>IF(ISERROR($E1441),NA(),'Weekly Series'!E1441)</f>
        <v>#N/A</v>
      </c>
      <c r="J1441" s="190">
        <f>IF(ISERROR(A1441),NA(),'Daily Series'!P1445)</f>
        <v>909</v>
      </c>
      <c r="K1441" s="190">
        <f>IF(ISERROR(A1441),NA(),'Daily Series'!Q1445)</f>
        <v>286</v>
      </c>
      <c r="L1441" s="190">
        <f>IF(ISERROR(A1441),NA(),'Daily Series'!R1445)</f>
        <v>160</v>
      </c>
      <c r="M1441" s="193">
        <f t="shared" si="92"/>
        <v>1003.4285714285714</v>
      </c>
      <c r="N1441" s="193">
        <f t="shared" si="94"/>
        <v>328.14285714285717</v>
      </c>
      <c r="O1441" s="193">
        <f t="shared" si="93"/>
        <v>164.42857142857142</v>
      </c>
    </row>
    <row r="1442" spans="1:15" x14ac:dyDescent="0.2">
      <c r="A1442" s="189">
        <f>IF('Daily Series'!B1446=0,NA(),'Daily Series'!B1446)</f>
        <v>45727</v>
      </c>
      <c r="B1442" s="190">
        <f>IF(ISERROR(A1442),NA(),'Daily Series'!E1446)</f>
        <v>14050</v>
      </c>
      <c r="C1442" s="193">
        <f t="shared" si="91"/>
        <v>13918.714285714286</v>
      </c>
      <c r="E1442" s="189" t="e">
        <f>IF('Weekly Series'!B1442=0,NA(),'Weekly Series'!B1442)</f>
        <v>#N/A</v>
      </c>
      <c r="F1442" s="193" t="e">
        <f>IF(ISERROR($E1442),NA(),'Weekly Series'!C1442)</f>
        <v>#N/A</v>
      </c>
      <c r="G1442" s="193" t="e">
        <f>IF(ISERROR($E1442),NA(),'Weekly Series'!D1442)</f>
        <v>#N/A</v>
      </c>
      <c r="H1442" s="193" t="e">
        <f>IF(ISERROR($E1442),NA(),'Weekly Series'!E1442)</f>
        <v>#N/A</v>
      </c>
      <c r="J1442" s="190">
        <f>IF(ISERROR(A1442),NA(),'Daily Series'!P1446)</f>
        <v>1213</v>
      </c>
      <c r="K1442" s="190">
        <f>IF(ISERROR(A1442),NA(),'Daily Series'!Q1446)</f>
        <v>367</v>
      </c>
      <c r="L1442" s="190">
        <f>IF(ISERROR(A1442),NA(),'Daily Series'!R1446)</f>
        <v>199</v>
      </c>
      <c r="M1442" s="193">
        <f t="shared" si="92"/>
        <v>1012.1428571428571</v>
      </c>
      <c r="N1442" s="193">
        <f t="shared" si="94"/>
        <v>322.71428571428572</v>
      </c>
      <c r="O1442" s="193">
        <f t="shared" si="93"/>
        <v>161.71428571428572</v>
      </c>
    </row>
    <row r="1443" spans="1:15" x14ac:dyDescent="0.2">
      <c r="A1443" s="189">
        <f>IF('Daily Series'!B1447=0,NA(),'Daily Series'!B1447)</f>
        <v>45728</v>
      </c>
      <c r="B1443" s="190">
        <f>IF(ISERROR(A1443),NA(),'Daily Series'!E1447)</f>
        <v>14129</v>
      </c>
      <c r="C1443" s="193">
        <f t="shared" si="91"/>
        <v>13924.142857142857</v>
      </c>
      <c r="E1443" s="189" t="e">
        <f>IF('Weekly Series'!B1443=0,NA(),'Weekly Series'!B1443)</f>
        <v>#N/A</v>
      </c>
      <c r="F1443" s="193" t="e">
        <f>IF(ISERROR($E1443),NA(),'Weekly Series'!C1443)</f>
        <v>#N/A</v>
      </c>
      <c r="G1443" s="193" t="e">
        <f>IF(ISERROR($E1443),NA(),'Weekly Series'!D1443)</f>
        <v>#N/A</v>
      </c>
      <c r="H1443" s="193" t="e">
        <f>IF(ISERROR($E1443),NA(),'Weekly Series'!E1443)</f>
        <v>#N/A</v>
      </c>
      <c r="J1443" s="190">
        <f>IF(ISERROR(A1443),NA(),'Daily Series'!P1447)</f>
        <v>1328</v>
      </c>
      <c r="K1443" s="190">
        <f>IF(ISERROR(A1443),NA(),'Daily Series'!Q1447)</f>
        <v>389</v>
      </c>
      <c r="L1443" s="190">
        <f>IF(ISERROR(A1443),NA(),'Daily Series'!R1447)</f>
        <v>220</v>
      </c>
      <c r="M1443" s="193">
        <f t="shared" si="92"/>
        <v>1023</v>
      </c>
      <c r="N1443" s="193">
        <f t="shared" si="94"/>
        <v>319.85714285714283</v>
      </c>
      <c r="O1443" s="193">
        <f t="shared" si="93"/>
        <v>165.14285714285714</v>
      </c>
    </row>
    <row r="1444" spans="1:15" x14ac:dyDescent="0.2">
      <c r="A1444" s="189">
        <f>IF('Daily Series'!B1448=0,NA(),'Daily Series'!B1448)</f>
        <v>45729</v>
      </c>
      <c r="B1444" s="190">
        <f>IF(ISERROR(A1444),NA(),'Daily Series'!E1448)</f>
        <v>14074</v>
      </c>
      <c r="C1444" s="193">
        <f t="shared" si="91"/>
        <v>13924.571428571429</v>
      </c>
      <c r="E1444" s="189" t="e">
        <f>IF('Weekly Series'!B1444=0,NA(),'Weekly Series'!B1444)</f>
        <v>#N/A</v>
      </c>
      <c r="F1444" s="193" t="e">
        <f>IF(ISERROR($E1444),NA(),'Weekly Series'!C1444)</f>
        <v>#N/A</v>
      </c>
      <c r="G1444" s="193" t="e">
        <f>IF(ISERROR($E1444),NA(),'Weekly Series'!D1444)</f>
        <v>#N/A</v>
      </c>
      <c r="H1444" s="193" t="e">
        <f>IF(ISERROR($E1444),NA(),'Weekly Series'!E1444)</f>
        <v>#N/A</v>
      </c>
      <c r="J1444" s="190">
        <f>IF(ISERROR(A1444),NA(),'Daily Series'!P1448)</f>
        <v>1225</v>
      </c>
      <c r="K1444" s="190">
        <f>IF(ISERROR(A1444),NA(),'Daily Series'!Q1448)</f>
        <v>402</v>
      </c>
      <c r="L1444" s="190">
        <f>IF(ISERROR(A1444),NA(),'Daily Series'!R1448)</f>
        <v>198</v>
      </c>
      <c r="M1444" s="193">
        <f t="shared" si="92"/>
        <v>1016.1428571428571</v>
      </c>
      <c r="N1444" s="193">
        <f t="shared" si="94"/>
        <v>320.28571428571428</v>
      </c>
      <c r="O1444" s="193">
        <f t="shared" si="93"/>
        <v>157.85714285714286</v>
      </c>
    </row>
    <row r="1445" spans="1:15" x14ac:dyDescent="0.2">
      <c r="A1445" s="189">
        <f>IF('Daily Series'!B1449=0,NA(),'Daily Series'!B1449)</f>
        <v>45730</v>
      </c>
      <c r="B1445" s="190">
        <f>IF(ISERROR(A1445),NA(),'Daily Series'!E1449)</f>
        <v>13783</v>
      </c>
      <c r="C1445" s="193">
        <f t="shared" si="91"/>
        <v>13913.285714285714</v>
      </c>
      <c r="E1445" s="189" t="e">
        <f>IF('Weekly Series'!B1445=0,NA(),'Weekly Series'!B1445)</f>
        <v>#N/A</v>
      </c>
      <c r="F1445" s="193" t="e">
        <f>IF(ISERROR($E1445),NA(),'Weekly Series'!C1445)</f>
        <v>#N/A</v>
      </c>
      <c r="G1445" s="193" t="e">
        <f>IF(ISERROR($E1445),NA(),'Weekly Series'!D1445)</f>
        <v>#N/A</v>
      </c>
      <c r="H1445" s="193" t="e">
        <f>IF(ISERROR($E1445),NA(),'Weekly Series'!E1445)</f>
        <v>#N/A</v>
      </c>
      <c r="J1445" s="190">
        <f>IF(ISERROR(A1445),NA(),'Daily Series'!P1449)</f>
        <v>1363</v>
      </c>
      <c r="K1445" s="190">
        <f>IF(ISERROR(A1445),NA(),'Daily Series'!Q1449)</f>
        <v>440</v>
      </c>
      <c r="L1445" s="190">
        <f>IF(ISERROR(A1445),NA(),'Daily Series'!R1449)</f>
        <v>239</v>
      </c>
      <c r="M1445" s="193">
        <f t="shared" si="92"/>
        <v>1020.1428571428571</v>
      </c>
      <c r="N1445" s="193">
        <f t="shared" si="94"/>
        <v>321.14285714285717</v>
      </c>
      <c r="O1445" s="193">
        <f t="shared" si="93"/>
        <v>163</v>
      </c>
    </row>
    <row r="1446" spans="1:15" x14ac:dyDescent="0.2">
      <c r="A1446" s="189">
        <f>IF('Daily Series'!B1450=0,NA(),'Daily Series'!B1450)</f>
        <v>45731</v>
      </c>
      <c r="B1446" s="190">
        <f>IF(ISERROR(A1446),NA(),'Daily Series'!E1450)</f>
        <v>13673</v>
      </c>
      <c r="C1446" s="193">
        <f t="shared" si="91"/>
        <v>13899.285714285714</v>
      </c>
      <c r="E1446" s="189" t="e">
        <f>IF('Weekly Series'!B1446=0,NA(),'Weekly Series'!B1446)</f>
        <v>#N/A</v>
      </c>
      <c r="F1446" s="193" t="e">
        <f>IF(ISERROR($E1446),NA(),'Weekly Series'!C1446)</f>
        <v>#N/A</v>
      </c>
      <c r="G1446" s="193" t="e">
        <f>IF(ISERROR($E1446),NA(),'Weekly Series'!D1446)</f>
        <v>#N/A</v>
      </c>
      <c r="H1446" s="193" t="e">
        <f>IF(ISERROR($E1446),NA(),'Weekly Series'!E1446)</f>
        <v>#N/A</v>
      </c>
      <c r="J1446" s="190">
        <f>IF(ISERROR(A1446),NA(),'Daily Series'!P1450)</f>
        <v>734</v>
      </c>
      <c r="K1446" s="190">
        <f>IF(ISERROR(A1446),NA(),'Daily Series'!Q1450)</f>
        <v>243</v>
      </c>
      <c r="L1446" s="190">
        <f>IF(ISERROR(A1446),NA(),'Daily Series'!R1450)</f>
        <v>85</v>
      </c>
      <c r="M1446" s="193">
        <f t="shared" si="92"/>
        <v>1021.2857142857143</v>
      </c>
      <c r="N1446" s="193">
        <f t="shared" si="94"/>
        <v>322.14285714285717</v>
      </c>
      <c r="O1446" s="193">
        <f t="shared" si="93"/>
        <v>162.71428571428572</v>
      </c>
    </row>
    <row r="1447" spans="1:15" x14ac:dyDescent="0.2">
      <c r="A1447" s="189">
        <f>IF('Daily Series'!B1451=0,NA(),'Daily Series'!B1451)</f>
        <v>45732</v>
      </c>
      <c r="B1447" s="190">
        <f>IF(ISERROR(A1447),NA(),'Daily Series'!E1451)</f>
        <v>13529</v>
      </c>
      <c r="C1447" s="193">
        <f t="shared" si="91"/>
        <v>13866.142857142857</v>
      </c>
      <c r="E1447" s="189" t="e">
        <f>IF('Weekly Series'!B1447=0,NA(),'Weekly Series'!B1447)</f>
        <v>#N/A</v>
      </c>
      <c r="F1447" s="193" t="e">
        <f>IF(ISERROR($E1447),NA(),'Weekly Series'!C1447)</f>
        <v>#N/A</v>
      </c>
      <c r="G1447" s="193" t="e">
        <f>IF(ISERROR($E1447),NA(),'Weekly Series'!D1447)</f>
        <v>#N/A</v>
      </c>
      <c r="H1447" s="193" t="e">
        <f>IF(ISERROR($E1447),NA(),'Weekly Series'!E1447)</f>
        <v>#N/A</v>
      </c>
      <c r="J1447" s="190">
        <f>IF(ISERROR(A1447),NA(),'Daily Series'!P1451)</f>
        <v>402</v>
      </c>
      <c r="K1447" s="190">
        <f>IF(ISERROR(A1447),NA(),'Daily Series'!Q1451)</f>
        <v>131</v>
      </c>
      <c r="L1447" s="190">
        <f>IF(ISERROR(A1447),NA(),'Daily Series'!R1451)</f>
        <v>35</v>
      </c>
      <c r="M1447" s="193">
        <f t="shared" si="92"/>
        <v>1024.8571428571429</v>
      </c>
      <c r="N1447" s="193">
        <f t="shared" si="94"/>
        <v>322.57142857142856</v>
      </c>
      <c r="O1447" s="193">
        <f t="shared" si="93"/>
        <v>162.28571428571428</v>
      </c>
    </row>
    <row r="1448" spans="1:15" x14ac:dyDescent="0.2">
      <c r="A1448" s="189">
        <f>IF('Daily Series'!B1452=0,NA(),'Daily Series'!B1452)</f>
        <v>45733</v>
      </c>
      <c r="B1448" s="190">
        <f>IF(ISERROR(A1448),NA(),'Daily Series'!E1452)</f>
        <v>13327</v>
      </c>
      <c r="C1448" s="193">
        <f t="shared" si="91"/>
        <v>13795</v>
      </c>
      <c r="E1448" s="189" t="e">
        <f>IF('Weekly Series'!B1448=0,NA(),'Weekly Series'!B1448)</f>
        <v>#N/A</v>
      </c>
      <c r="F1448" s="193" t="e">
        <f>IF(ISERROR($E1448),NA(),'Weekly Series'!C1448)</f>
        <v>#N/A</v>
      </c>
      <c r="G1448" s="193" t="e">
        <f>IF(ISERROR($E1448),NA(),'Weekly Series'!D1448)</f>
        <v>#N/A</v>
      </c>
      <c r="H1448" s="193" t="e">
        <f>IF(ISERROR($E1448),NA(),'Weekly Series'!E1448)</f>
        <v>#N/A</v>
      </c>
      <c r="J1448" s="190">
        <f>IF(ISERROR(A1448),NA(),'Daily Series'!P1452)</f>
        <v>908</v>
      </c>
      <c r="K1448" s="190">
        <f>IF(ISERROR(A1448),NA(),'Daily Series'!Q1452)</f>
        <v>303</v>
      </c>
      <c r="L1448" s="190">
        <f>IF(ISERROR(A1448),NA(),'Daily Series'!R1452)</f>
        <v>166</v>
      </c>
      <c r="M1448" s="193">
        <f t="shared" si="92"/>
        <v>1024.7142857142858</v>
      </c>
      <c r="N1448" s="193">
        <f t="shared" si="94"/>
        <v>325</v>
      </c>
      <c r="O1448" s="193">
        <f t="shared" si="93"/>
        <v>163.14285714285714</v>
      </c>
    </row>
    <row r="1449" spans="1:15" x14ac:dyDescent="0.2">
      <c r="A1449" s="189">
        <f>IF('Daily Series'!B1453=0,NA(),'Daily Series'!B1453)</f>
        <v>45734</v>
      </c>
      <c r="B1449" s="190">
        <f>IF(ISERROR(A1449),NA(),'Daily Series'!E1453)</f>
        <v>13592</v>
      </c>
      <c r="C1449" s="193">
        <f t="shared" si="91"/>
        <v>13729.571428571429</v>
      </c>
      <c r="E1449" s="189" t="e">
        <f>IF('Weekly Series'!B1449=0,NA(),'Weekly Series'!B1449)</f>
        <v>#N/A</v>
      </c>
      <c r="F1449" s="193" t="e">
        <f>IF(ISERROR($E1449),NA(),'Weekly Series'!C1449)</f>
        <v>#N/A</v>
      </c>
      <c r="G1449" s="193" t="e">
        <f>IF(ISERROR($E1449),NA(),'Weekly Series'!D1449)</f>
        <v>#N/A</v>
      </c>
      <c r="H1449" s="193" t="e">
        <f>IF(ISERROR($E1449),NA(),'Weekly Series'!E1449)</f>
        <v>#N/A</v>
      </c>
      <c r="J1449" s="190">
        <f>IF(ISERROR(A1449),NA(),'Daily Series'!P1453)</f>
        <v>1204</v>
      </c>
      <c r="K1449" s="190">
        <f>IF(ISERROR(A1449),NA(),'Daily Series'!Q1453)</f>
        <v>376</v>
      </c>
      <c r="L1449" s="190">
        <f>IF(ISERROR(A1449),NA(),'Daily Series'!R1453)</f>
        <v>207</v>
      </c>
      <c r="M1449" s="193">
        <f t="shared" si="92"/>
        <v>1023.4285714285714</v>
      </c>
      <c r="N1449" s="193">
        <f t="shared" si="94"/>
        <v>326.28571428571428</v>
      </c>
      <c r="O1449" s="193">
        <f t="shared" si="93"/>
        <v>164.28571428571428</v>
      </c>
    </row>
    <row r="1450" spans="1:15" x14ac:dyDescent="0.2">
      <c r="A1450" s="189">
        <f>IF('Daily Series'!B1454=0,NA(),'Daily Series'!B1454)</f>
        <v>45735</v>
      </c>
      <c r="B1450" s="190">
        <f>IF(ISERROR(A1450),NA(),'Daily Series'!E1454)</f>
        <v>13783</v>
      </c>
      <c r="C1450" s="193">
        <f t="shared" si="91"/>
        <v>13680.142857142857</v>
      </c>
      <c r="E1450" s="189" t="e">
        <f>IF('Weekly Series'!B1450=0,NA(),'Weekly Series'!B1450)</f>
        <v>#N/A</v>
      </c>
      <c r="F1450" s="193" t="e">
        <f>IF(ISERROR($E1450),NA(),'Weekly Series'!C1450)</f>
        <v>#N/A</v>
      </c>
      <c r="G1450" s="193" t="e">
        <f>IF(ISERROR($E1450),NA(),'Weekly Series'!D1450)</f>
        <v>#N/A</v>
      </c>
      <c r="H1450" s="193" t="e">
        <f>IF(ISERROR($E1450),NA(),'Weekly Series'!E1450)</f>
        <v>#N/A</v>
      </c>
      <c r="J1450" s="190">
        <f>IF(ISERROR(A1450),NA(),'Daily Series'!P1454)</f>
        <v>1250</v>
      </c>
      <c r="K1450" s="190">
        <f>IF(ISERROR(A1450),NA(),'Daily Series'!Q1454)</f>
        <v>368</v>
      </c>
      <c r="L1450" s="190">
        <f>IF(ISERROR(A1450),NA(),'Daily Series'!R1454)</f>
        <v>203</v>
      </c>
      <c r="M1450" s="193">
        <f t="shared" si="92"/>
        <v>1012.2857142857143</v>
      </c>
      <c r="N1450" s="193">
        <f t="shared" si="94"/>
        <v>323.28571428571428</v>
      </c>
      <c r="O1450" s="193">
        <f t="shared" si="93"/>
        <v>161.85714285714286</v>
      </c>
    </row>
    <row r="1451" spans="1:15" x14ac:dyDescent="0.2">
      <c r="A1451" s="189">
        <f>IF('Daily Series'!B1455=0,NA(),'Daily Series'!B1455)</f>
        <v>45736</v>
      </c>
      <c r="B1451" s="190">
        <f>IF(ISERROR(A1451),NA(),'Daily Series'!E1455)</f>
        <v>13656</v>
      </c>
      <c r="C1451" s="193">
        <f t="shared" si="91"/>
        <v>13620.428571428571</v>
      </c>
      <c r="E1451" s="189" t="e">
        <f>IF('Weekly Series'!B1451=0,NA(),'Weekly Series'!B1451)</f>
        <v>#N/A</v>
      </c>
      <c r="F1451" s="193" t="e">
        <f>IF(ISERROR($E1451),NA(),'Weekly Series'!C1451)</f>
        <v>#N/A</v>
      </c>
      <c r="G1451" s="193" t="e">
        <f>IF(ISERROR($E1451),NA(),'Weekly Series'!D1451)</f>
        <v>#N/A</v>
      </c>
      <c r="H1451" s="193" t="e">
        <f>IF(ISERROR($E1451),NA(),'Weekly Series'!E1451)</f>
        <v>#N/A</v>
      </c>
      <c r="J1451" s="190">
        <f>IF(ISERROR(A1451),NA(),'Daily Series'!P1455)</f>
        <v>1175</v>
      </c>
      <c r="K1451" s="190">
        <f>IF(ISERROR(A1451),NA(),'Daily Series'!Q1455)</f>
        <v>443</v>
      </c>
      <c r="L1451" s="190">
        <f>IF(ISERROR(A1451),NA(),'Daily Series'!R1455)</f>
        <v>237</v>
      </c>
      <c r="M1451" s="193">
        <f t="shared" si="92"/>
        <v>1005.1428571428571</v>
      </c>
      <c r="N1451" s="193">
        <f t="shared" si="94"/>
        <v>329.14285714285717</v>
      </c>
      <c r="O1451" s="193">
        <f t="shared" si="93"/>
        <v>167.42857142857142</v>
      </c>
    </row>
    <row r="1452" spans="1:15" x14ac:dyDescent="0.2">
      <c r="A1452" s="189">
        <f>IF('Daily Series'!B1456=0,NA(),'Daily Series'!B1456)</f>
        <v>45737</v>
      </c>
      <c r="B1452" s="190">
        <f>IF(ISERROR(A1452),NA(),'Daily Series'!E1456)</f>
        <v>13409</v>
      </c>
      <c r="C1452" s="193">
        <f t="shared" si="91"/>
        <v>13567</v>
      </c>
      <c r="E1452" s="189" t="e">
        <f>IF('Weekly Series'!B1452=0,NA(),'Weekly Series'!B1452)</f>
        <v>#N/A</v>
      </c>
      <c r="F1452" s="193" t="e">
        <f>IF(ISERROR($E1452),NA(),'Weekly Series'!C1452)</f>
        <v>#N/A</v>
      </c>
      <c r="G1452" s="193" t="e">
        <f>IF(ISERROR($E1452),NA(),'Weekly Series'!D1452)</f>
        <v>#N/A</v>
      </c>
      <c r="H1452" s="193" t="e">
        <f>IF(ISERROR($E1452),NA(),'Weekly Series'!E1452)</f>
        <v>#N/A</v>
      </c>
      <c r="J1452" s="190">
        <f>IF(ISERROR(A1452),NA(),'Daily Series'!P1456)</f>
        <v>1246</v>
      </c>
      <c r="K1452" s="190">
        <f>IF(ISERROR(A1452),NA(),'Daily Series'!Q1456)</f>
        <v>375</v>
      </c>
      <c r="L1452" s="190">
        <f>IF(ISERROR(A1452),NA(),'Daily Series'!R1456)</f>
        <v>243</v>
      </c>
      <c r="M1452" s="193">
        <f t="shared" si="92"/>
        <v>988.42857142857144</v>
      </c>
      <c r="N1452" s="193">
        <f t="shared" si="94"/>
        <v>319.85714285714283</v>
      </c>
      <c r="O1452" s="193">
        <f t="shared" si="93"/>
        <v>168</v>
      </c>
    </row>
    <row r="1453" spans="1:15" x14ac:dyDescent="0.2">
      <c r="A1453" s="189">
        <f>IF('Daily Series'!B1457=0,NA(),'Daily Series'!B1457)</f>
        <v>45738</v>
      </c>
      <c r="B1453" s="190">
        <f>IF(ISERROR(A1453),NA(),'Daily Series'!E1457)</f>
        <v>13246</v>
      </c>
      <c r="C1453" s="193">
        <f t="shared" si="91"/>
        <v>13506</v>
      </c>
      <c r="E1453" s="189" t="e">
        <f>IF('Weekly Series'!B1453=0,NA(),'Weekly Series'!B1453)</f>
        <v>#N/A</v>
      </c>
      <c r="F1453" s="193" t="e">
        <f>IF(ISERROR($E1453),NA(),'Weekly Series'!C1453)</f>
        <v>#N/A</v>
      </c>
      <c r="G1453" s="193" t="e">
        <f>IF(ISERROR($E1453),NA(),'Weekly Series'!D1453)</f>
        <v>#N/A</v>
      </c>
      <c r="H1453" s="193" t="e">
        <f>IF(ISERROR($E1453),NA(),'Weekly Series'!E1453)</f>
        <v>#N/A</v>
      </c>
      <c r="J1453" s="190">
        <f>IF(ISERROR(A1453),NA(),'Daily Series'!P1457)</f>
        <v>641</v>
      </c>
      <c r="K1453" s="190">
        <f>IF(ISERROR(A1453),NA(),'Daily Series'!Q1457)</f>
        <v>219</v>
      </c>
      <c r="L1453" s="190">
        <f>IF(ISERROR(A1453),NA(),'Daily Series'!R1457)</f>
        <v>73</v>
      </c>
      <c r="M1453" s="193">
        <f t="shared" si="92"/>
        <v>975.14285714285711</v>
      </c>
      <c r="N1453" s="193">
        <f t="shared" si="94"/>
        <v>316.42857142857144</v>
      </c>
      <c r="O1453" s="193">
        <f t="shared" si="93"/>
        <v>166.28571428571428</v>
      </c>
    </row>
    <row r="1454" spans="1:15" x14ac:dyDescent="0.2">
      <c r="A1454" s="189">
        <f>IF('Daily Series'!B1458=0,NA(),'Daily Series'!B1458)</f>
        <v>45739</v>
      </c>
      <c r="B1454" s="190">
        <f>IF(ISERROR(A1454),NA(),'Daily Series'!E1458)</f>
        <v>13049</v>
      </c>
      <c r="C1454" s="193">
        <f t="shared" si="91"/>
        <v>13437.428571428571</v>
      </c>
      <c r="E1454" s="189" t="e">
        <f>IF('Weekly Series'!B1454=0,NA(),'Weekly Series'!B1454)</f>
        <v>#N/A</v>
      </c>
      <c r="F1454" s="193" t="e">
        <f>IF(ISERROR($E1454),NA(),'Weekly Series'!C1454)</f>
        <v>#N/A</v>
      </c>
      <c r="G1454" s="193" t="e">
        <f>IF(ISERROR($E1454),NA(),'Weekly Series'!D1454)</f>
        <v>#N/A</v>
      </c>
      <c r="H1454" s="193" t="e">
        <f>IF(ISERROR($E1454),NA(),'Weekly Series'!E1454)</f>
        <v>#N/A</v>
      </c>
      <c r="J1454" s="190">
        <f>IF(ISERROR(A1454),NA(),'Daily Series'!P1458)</f>
        <v>414</v>
      </c>
      <c r="K1454" s="190">
        <f>IF(ISERROR(A1454),NA(),'Daily Series'!Q1458)</f>
        <v>139</v>
      </c>
      <c r="L1454" s="190">
        <f>IF(ISERROR(A1454),NA(),'Daily Series'!R1458)</f>
        <v>35</v>
      </c>
      <c r="M1454" s="193">
        <f t="shared" si="92"/>
        <v>976.85714285714289</v>
      </c>
      <c r="N1454" s="193">
        <f t="shared" si="94"/>
        <v>317.57142857142856</v>
      </c>
      <c r="O1454" s="193">
        <f t="shared" si="93"/>
        <v>166.28571428571428</v>
      </c>
    </row>
    <row r="1455" spans="1:15" x14ac:dyDescent="0.2">
      <c r="A1455" s="189">
        <f>IF('Daily Series'!B1459=0,NA(),'Daily Series'!B1459)</f>
        <v>45740</v>
      </c>
      <c r="B1455" s="190">
        <f>IF(ISERROR(A1455),NA(),'Daily Series'!E1459)</f>
        <v>13045</v>
      </c>
      <c r="C1455" s="193">
        <f t="shared" si="91"/>
        <v>13397.142857142857</v>
      </c>
      <c r="E1455" s="189" t="e">
        <f>IF('Weekly Series'!B1455=0,NA(),'Weekly Series'!B1455)</f>
        <v>#N/A</v>
      </c>
      <c r="F1455" s="193" t="e">
        <f>IF(ISERROR($E1455),NA(),'Weekly Series'!C1455)</f>
        <v>#N/A</v>
      </c>
      <c r="G1455" s="193" t="e">
        <f>IF(ISERROR($E1455),NA(),'Weekly Series'!D1455)</f>
        <v>#N/A</v>
      </c>
      <c r="H1455" s="193" t="e">
        <f>IF(ISERROR($E1455),NA(),'Weekly Series'!E1455)</f>
        <v>#N/A</v>
      </c>
      <c r="J1455" s="190">
        <f>IF(ISERROR(A1455),NA(),'Daily Series'!P1459)</f>
        <v>888</v>
      </c>
      <c r="K1455" s="190">
        <f>IF(ISERROR(A1455),NA(),'Daily Series'!Q1459)</f>
        <v>280</v>
      </c>
      <c r="L1455" s="190">
        <f>IF(ISERROR(A1455),NA(),'Daily Series'!R1459)</f>
        <v>194</v>
      </c>
      <c r="M1455" s="193">
        <f t="shared" si="92"/>
        <v>974</v>
      </c>
      <c r="N1455" s="193">
        <f t="shared" si="94"/>
        <v>314.28571428571428</v>
      </c>
      <c r="O1455" s="193">
        <f t="shared" si="93"/>
        <v>170.28571428571428</v>
      </c>
    </row>
    <row r="1456" spans="1:15" x14ac:dyDescent="0.2">
      <c r="A1456" s="189">
        <f>IF('Daily Series'!B1460=0,NA(),'Daily Series'!B1460)</f>
        <v>45741</v>
      </c>
      <c r="B1456" s="190">
        <f>IF(ISERROR(A1456),NA(),'Daily Series'!E1460)</f>
        <v>13333</v>
      </c>
      <c r="C1456" s="193">
        <f t="shared" si="91"/>
        <v>13360.142857142857</v>
      </c>
      <c r="E1456" s="189" t="e">
        <f>IF('Weekly Series'!B1456=0,NA(),'Weekly Series'!B1456)</f>
        <v>#N/A</v>
      </c>
      <c r="F1456" s="193" t="e">
        <f>IF(ISERROR($E1456),NA(),'Weekly Series'!C1456)</f>
        <v>#N/A</v>
      </c>
      <c r="G1456" s="193" t="e">
        <f>IF(ISERROR($E1456),NA(),'Weekly Series'!D1456)</f>
        <v>#N/A</v>
      </c>
      <c r="H1456" s="193" t="e">
        <f>IF(ISERROR($E1456),NA(),'Weekly Series'!E1456)</f>
        <v>#N/A</v>
      </c>
      <c r="J1456" s="190">
        <f>IF(ISERROR(A1456),NA(),'Daily Series'!P1460)</f>
        <v>1066</v>
      </c>
      <c r="K1456" s="190">
        <f>IF(ISERROR(A1456),NA(),'Daily Series'!Q1460)</f>
        <v>403</v>
      </c>
      <c r="L1456" s="190">
        <f>IF(ISERROR(A1456),NA(),'Daily Series'!R1460)</f>
        <v>231</v>
      </c>
      <c r="M1456" s="193">
        <f t="shared" si="92"/>
        <v>954.28571428571433</v>
      </c>
      <c r="N1456" s="193">
        <f t="shared" si="94"/>
        <v>318.14285714285717</v>
      </c>
      <c r="O1456" s="193">
        <f t="shared" si="93"/>
        <v>173.71428571428572</v>
      </c>
    </row>
    <row r="1457" spans="1:15" x14ac:dyDescent="0.2">
      <c r="A1457" s="189">
        <f>IF('Daily Series'!B1461=0,NA(),'Daily Series'!B1461)</f>
        <v>45742</v>
      </c>
      <c r="B1457" s="190">
        <f>IF(ISERROR(A1457),NA(),'Daily Series'!E1461)</f>
        <v>13268</v>
      </c>
      <c r="C1457" s="193">
        <f t="shared" si="91"/>
        <v>13286.571428571429</v>
      </c>
      <c r="E1457" s="189" t="e">
        <f>IF('Weekly Series'!B1457=0,NA(),'Weekly Series'!B1457)</f>
        <v>#N/A</v>
      </c>
      <c r="F1457" s="193" t="e">
        <f>IF(ISERROR($E1457),NA(),'Weekly Series'!C1457)</f>
        <v>#N/A</v>
      </c>
      <c r="G1457" s="193" t="e">
        <f>IF(ISERROR($E1457),NA(),'Weekly Series'!D1457)</f>
        <v>#N/A</v>
      </c>
      <c r="H1457" s="193" t="e">
        <f>IF(ISERROR($E1457),NA(),'Weekly Series'!E1457)</f>
        <v>#N/A</v>
      </c>
      <c r="J1457" s="190">
        <f>IF(ISERROR(A1457),NA(),'Daily Series'!P1461)</f>
        <v>1180</v>
      </c>
      <c r="K1457" s="190">
        <f>IF(ISERROR(A1457),NA(),'Daily Series'!Q1461)</f>
        <v>402</v>
      </c>
      <c r="L1457" s="190">
        <f>IF(ISERROR(A1457),NA(),'Daily Series'!R1461)</f>
        <v>218</v>
      </c>
      <c r="M1457" s="193">
        <f t="shared" si="92"/>
        <v>944.28571428571433</v>
      </c>
      <c r="N1457" s="193">
        <f t="shared" si="94"/>
        <v>323</v>
      </c>
      <c r="O1457" s="193">
        <f t="shared" si="93"/>
        <v>175.85714285714286</v>
      </c>
    </row>
    <row r="1458" spans="1:15" x14ac:dyDescent="0.2">
      <c r="A1458" s="189">
        <f>IF('Daily Series'!B1462=0,NA(),'Daily Series'!B1462)</f>
        <v>45743</v>
      </c>
      <c r="B1458" s="190">
        <f>IF(ISERROR(A1458),NA(),'Daily Series'!E1462)</f>
        <v>13401</v>
      </c>
      <c r="C1458" s="193">
        <f t="shared" si="91"/>
        <v>13250.142857142857</v>
      </c>
      <c r="E1458" s="189" t="e">
        <f>IF('Weekly Series'!B1458=0,NA(),'Weekly Series'!B1458)</f>
        <v>#N/A</v>
      </c>
      <c r="F1458" s="193" t="e">
        <f>IF(ISERROR($E1458),NA(),'Weekly Series'!C1458)</f>
        <v>#N/A</v>
      </c>
      <c r="G1458" s="193" t="e">
        <f>IF(ISERROR($E1458),NA(),'Weekly Series'!D1458)</f>
        <v>#N/A</v>
      </c>
      <c r="H1458" s="193" t="e">
        <f>IF(ISERROR($E1458),NA(),'Weekly Series'!E1458)</f>
        <v>#N/A</v>
      </c>
      <c r="J1458" s="190">
        <f>IF(ISERROR(A1458),NA(),'Daily Series'!P1462)</f>
        <v>1191</v>
      </c>
      <c r="K1458" s="190">
        <f>IF(ISERROR(A1458),NA(),'Daily Series'!Q1462)</f>
        <v>398</v>
      </c>
      <c r="L1458" s="190">
        <f>IF(ISERROR(A1458),NA(),'Daily Series'!R1462)</f>
        <v>199</v>
      </c>
      <c r="M1458" s="193">
        <f t="shared" si="92"/>
        <v>946.57142857142856</v>
      </c>
      <c r="N1458" s="193">
        <f t="shared" si="94"/>
        <v>316.57142857142856</v>
      </c>
      <c r="O1458" s="193">
        <f t="shared" si="93"/>
        <v>170.42857142857142</v>
      </c>
    </row>
    <row r="1459" spans="1:15" x14ac:dyDescent="0.2">
      <c r="A1459" s="189">
        <f>IF('Daily Series'!B1463=0,NA(),'Daily Series'!B1463)</f>
        <v>45744</v>
      </c>
      <c r="B1459" s="190">
        <f>IF(ISERROR(A1459),NA(),'Daily Series'!E1463)</f>
        <v>13238</v>
      </c>
      <c r="C1459" s="193">
        <f t="shared" ref="C1459:C1522" si="95">AVERAGE(B1453:B1459)</f>
        <v>13225.714285714286</v>
      </c>
      <c r="E1459" s="189" t="e">
        <f>IF('Weekly Series'!B1459=0,NA(),'Weekly Series'!B1459)</f>
        <v>#N/A</v>
      </c>
      <c r="F1459" s="193" t="e">
        <f>IF(ISERROR($E1459),NA(),'Weekly Series'!C1459)</f>
        <v>#N/A</v>
      </c>
      <c r="G1459" s="193" t="e">
        <f>IF(ISERROR($E1459),NA(),'Weekly Series'!D1459)</f>
        <v>#N/A</v>
      </c>
      <c r="H1459" s="193" t="e">
        <f>IF(ISERROR($E1459),NA(),'Weekly Series'!E1459)</f>
        <v>#N/A</v>
      </c>
      <c r="J1459" s="190">
        <f>IF(ISERROR(A1459),NA(),'Daily Series'!P1463)</f>
        <v>1280</v>
      </c>
      <c r="K1459" s="190">
        <f>IF(ISERROR(A1459),NA(),'Daily Series'!Q1463)</f>
        <v>434</v>
      </c>
      <c r="L1459" s="190">
        <f>IF(ISERROR(A1459),NA(),'Daily Series'!R1463)</f>
        <v>201</v>
      </c>
      <c r="M1459" s="193">
        <f t="shared" si="92"/>
        <v>951.42857142857144</v>
      </c>
      <c r="N1459" s="193">
        <f t="shared" si="94"/>
        <v>325</v>
      </c>
      <c r="O1459" s="193">
        <f t="shared" si="93"/>
        <v>164.42857142857142</v>
      </c>
    </row>
    <row r="1460" spans="1:15" x14ac:dyDescent="0.2">
      <c r="A1460" s="189">
        <f>IF('Daily Series'!B1464=0,NA(),'Daily Series'!B1464)</f>
        <v>45745</v>
      </c>
      <c r="B1460" s="190">
        <f>IF(ISERROR(A1460),NA(),'Daily Series'!E1464)</f>
        <v>13267</v>
      </c>
      <c r="C1460" s="193">
        <f t="shared" si="95"/>
        <v>13228.714285714286</v>
      </c>
      <c r="E1460" s="189" t="e">
        <f>IF('Weekly Series'!B1460=0,NA(),'Weekly Series'!B1460)</f>
        <v>#N/A</v>
      </c>
      <c r="F1460" s="193" t="e">
        <f>IF(ISERROR($E1460),NA(),'Weekly Series'!C1460)</f>
        <v>#N/A</v>
      </c>
      <c r="G1460" s="193" t="e">
        <f>IF(ISERROR($E1460),NA(),'Weekly Series'!D1460)</f>
        <v>#N/A</v>
      </c>
      <c r="H1460" s="193" t="e">
        <f>IF(ISERROR($E1460),NA(),'Weekly Series'!E1460)</f>
        <v>#N/A</v>
      </c>
      <c r="J1460" s="190">
        <f>IF(ISERROR(A1460),NA(),'Daily Series'!P1464)</f>
        <v>674</v>
      </c>
      <c r="K1460" s="190">
        <f>IF(ISERROR(A1460),NA(),'Daily Series'!Q1464)</f>
        <v>238</v>
      </c>
      <c r="L1460" s="190">
        <f>IF(ISERROR(A1460),NA(),'Daily Series'!R1464)</f>
        <v>69</v>
      </c>
      <c r="M1460" s="193">
        <f t="shared" si="92"/>
        <v>956.14285714285711</v>
      </c>
      <c r="N1460" s="193">
        <f t="shared" si="94"/>
        <v>327.71428571428572</v>
      </c>
      <c r="O1460" s="193">
        <f t="shared" si="93"/>
        <v>163.85714285714286</v>
      </c>
    </row>
    <row r="1461" spans="1:15" x14ac:dyDescent="0.2">
      <c r="A1461" s="189">
        <f>IF('Daily Series'!B1465=0,NA(),'Daily Series'!B1465)</f>
        <v>45746</v>
      </c>
      <c r="B1461" s="190">
        <f>IF(ISERROR(A1461),NA(),'Daily Series'!E1465)</f>
        <v>13020</v>
      </c>
      <c r="C1461" s="193">
        <f t="shared" si="95"/>
        <v>13224.571428571429</v>
      </c>
      <c r="E1461" s="189" t="e">
        <f>IF('Weekly Series'!B1461=0,NA(),'Weekly Series'!B1461)</f>
        <v>#N/A</v>
      </c>
      <c r="F1461" s="193" t="e">
        <f>IF(ISERROR($E1461),NA(),'Weekly Series'!C1461)</f>
        <v>#N/A</v>
      </c>
      <c r="G1461" s="193" t="e">
        <f>IF(ISERROR($E1461),NA(),'Weekly Series'!D1461)</f>
        <v>#N/A</v>
      </c>
      <c r="H1461" s="193" t="e">
        <f>IF(ISERROR($E1461),NA(),'Weekly Series'!E1461)</f>
        <v>#N/A</v>
      </c>
      <c r="J1461" s="190">
        <f>IF(ISERROR(A1461),NA(),'Daily Series'!P1465)</f>
        <v>359</v>
      </c>
      <c r="K1461" s="190">
        <f>IF(ISERROR(A1461),NA(),'Daily Series'!Q1465)</f>
        <v>136</v>
      </c>
      <c r="L1461" s="190">
        <f>IF(ISERROR(A1461),NA(),'Daily Series'!R1465)</f>
        <v>30</v>
      </c>
      <c r="M1461" s="193">
        <f t="shared" si="92"/>
        <v>948.28571428571433</v>
      </c>
      <c r="N1461" s="193">
        <f t="shared" si="94"/>
        <v>327.28571428571428</v>
      </c>
      <c r="O1461" s="193">
        <f t="shared" si="93"/>
        <v>163.14285714285714</v>
      </c>
    </row>
    <row r="1462" spans="1:15" x14ac:dyDescent="0.2">
      <c r="A1462" s="189">
        <f>IF('Daily Series'!B1466=0,NA(),'Daily Series'!B1466)</f>
        <v>45747</v>
      </c>
      <c r="B1462" s="190">
        <f>IF(ISERROR(A1462),NA(),'Daily Series'!E1466)</f>
        <v>13259</v>
      </c>
      <c r="C1462" s="193">
        <f t="shared" si="95"/>
        <v>13255.142857142857</v>
      </c>
      <c r="E1462" s="189" t="e">
        <f>IF('Weekly Series'!B1462=0,NA(),'Weekly Series'!B1462)</f>
        <v>#N/A</v>
      </c>
      <c r="F1462" s="193" t="e">
        <f>IF(ISERROR($E1462),NA(),'Weekly Series'!C1462)</f>
        <v>#N/A</v>
      </c>
      <c r="G1462" s="193" t="e">
        <f>IF(ISERROR($E1462),NA(),'Weekly Series'!D1462)</f>
        <v>#N/A</v>
      </c>
      <c r="H1462" s="193" t="e">
        <f>IF(ISERROR($E1462),NA(),'Weekly Series'!E1462)</f>
        <v>#N/A</v>
      </c>
      <c r="J1462" s="190">
        <f>IF(ISERROR(A1462),NA(),'Daily Series'!P1466)</f>
        <v>979</v>
      </c>
      <c r="K1462" s="190">
        <f>IF(ISERROR(A1462),NA(),'Daily Series'!Q1466)</f>
        <v>309</v>
      </c>
      <c r="L1462" s="190">
        <f>IF(ISERROR(A1462),NA(),'Daily Series'!R1466)</f>
        <v>174</v>
      </c>
      <c r="M1462" s="193">
        <f t="shared" si="92"/>
        <v>961.28571428571433</v>
      </c>
      <c r="N1462" s="193">
        <f t="shared" si="94"/>
        <v>331.42857142857144</v>
      </c>
      <c r="O1462" s="193">
        <f t="shared" si="93"/>
        <v>160.28571428571428</v>
      </c>
    </row>
    <row r="1463" spans="1:15" x14ac:dyDescent="0.2">
      <c r="A1463" s="189" t="e">
        <f>IF('Daily Series'!#REF!=0,NA(),'Daily Series'!#REF!)</f>
        <v>#REF!</v>
      </c>
      <c r="B1463" s="190" t="e">
        <f>IF(ISERROR(A1463),NA(),'Daily Series'!#REF!)</f>
        <v>#N/A</v>
      </c>
      <c r="C1463" s="193" t="e">
        <f t="shared" si="95"/>
        <v>#N/A</v>
      </c>
      <c r="E1463" s="189" t="e">
        <f>IF('Weekly Series'!B1463=0,NA(),'Weekly Series'!B1463)</f>
        <v>#N/A</v>
      </c>
      <c r="F1463" s="193" t="e">
        <f>IF(ISERROR($E1463),NA(),'Weekly Series'!C1463)</f>
        <v>#N/A</v>
      </c>
      <c r="G1463" s="193" t="e">
        <f>IF(ISERROR($E1463),NA(),'Weekly Series'!D1463)</f>
        <v>#N/A</v>
      </c>
      <c r="H1463" s="193" t="e">
        <f>IF(ISERROR($E1463),NA(),'Weekly Series'!E1463)</f>
        <v>#N/A</v>
      </c>
      <c r="J1463" s="190" t="e">
        <f>IF(ISERROR(A1463),NA(),'Daily Series'!#REF!)</f>
        <v>#N/A</v>
      </c>
      <c r="K1463" s="190" t="e">
        <f>IF(ISERROR(A1463),NA(),'Daily Series'!#REF!)</f>
        <v>#N/A</v>
      </c>
      <c r="L1463" s="190" t="e">
        <f>IF(ISERROR(A1463),NA(),'Daily Series'!#REF!)</f>
        <v>#N/A</v>
      </c>
      <c r="M1463" s="193" t="e">
        <f t="shared" si="92"/>
        <v>#N/A</v>
      </c>
      <c r="N1463" s="193" t="e">
        <f t="shared" si="94"/>
        <v>#N/A</v>
      </c>
      <c r="O1463" s="193" t="e">
        <f t="shared" si="93"/>
        <v>#N/A</v>
      </c>
    </row>
    <row r="1464" spans="1:15" x14ac:dyDescent="0.2">
      <c r="A1464" s="189" t="e">
        <f>IF('Daily Series'!#REF!=0,NA(),'Daily Series'!#REF!)</f>
        <v>#REF!</v>
      </c>
      <c r="B1464" s="190" t="e">
        <f>IF(ISERROR(A1464),NA(),'Daily Series'!#REF!)</f>
        <v>#N/A</v>
      </c>
      <c r="C1464" s="193" t="e">
        <f t="shared" si="95"/>
        <v>#N/A</v>
      </c>
      <c r="E1464" s="189" t="e">
        <f>IF('Weekly Series'!B1464=0,NA(),'Weekly Series'!B1464)</f>
        <v>#N/A</v>
      </c>
      <c r="F1464" s="193" t="e">
        <f>IF(ISERROR($E1464),NA(),'Weekly Series'!C1464)</f>
        <v>#N/A</v>
      </c>
      <c r="G1464" s="193" t="e">
        <f>IF(ISERROR($E1464),NA(),'Weekly Series'!D1464)</f>
        <v>#N/A</v>
      </c>
      <c r="H1464" s="193" t="e">
        <f>IF(ISERROR($E1464),NA(),'Weekly Series'!E1464)</f>
        <v>#N/A</v>
      </c>
      <c r="J1464" s="190" t="e">
        <f>IF(ISERROR(A1464),NA(),'Daily Series'!#REF!)</f>
        <v>#N/A</v>
      </c>
      <c r="K1464" s="190" t="e">
        <f>IF(ISERROR(A1464),NA(),'Daily Series'!#REF!)</f>
        <v>#N/A</v>
      </c>
      <c r="L1464" s="190" t="e">
        <f>IF(ISERROR(A1464),NA(),'Daily Series'!#REF!)</f>
        <v>#N/A</v>
      </c>
      <c r="M1464" s="193" t="e">
        <f t="shared" si="92"/>
        <v>#N/A</v>
      </c>
      <c r="N1464" s="193" t="e">
        <f t="shared" si="94"/>
        <v>#N/A</v>
      </c>
      <c r="O1464" s="193" t="e">
        <f t="shared" si="93"/>
        <v>#N/A</v>
      </c>
    </row>
    <row r="1465" spans="1:15" x14ac:dyDescent="0.2">
      <c r="A1465" s="189" t="e">
        <f>IF('Daily Series'!#REF!=0,NA(),'Daily Series'!#REF!)</f>
        <v>#REF!</v>
      </c>
      <c r="B1465" s="190" t="e">
        <f>IF(ISERROR(A1465),NA(),'Daily Series'!#REF!)</f>
        <v>#N/A</v>
      </c>
      <c r="C1465" s="193" t="e">
        <f t="shared" si="95"/>
        <v>#N/A</v>
      </c>
      <c r="E1465" s="189" t="e">
        <f>IF('Weekly Series'!B1465=0,NA(),'Weekly Series'!B1465)</f>
        <v>#N/A</v>
      </c>
      <c r="F1465" s="193" t="e">
        <f>IF(ISERROR($E1465),NA(),'Weekly Series'!C1465)</f>
        <v>#N/A</v>
      </c>
      <c r="G1465" s="193" t="e">
        <f>IF(ISERROR($E1465),NA(),'Weekly Series'!D1465)</f>
        <v>#N/A</v>
      </c>
      <c r="H1465" s="193" t="e">
        <f>IF(ISERROR($E1465),NA(),'Weekly Series'!E1465)</f>
        <v>#N/A</v>
      </c>
      <c r="J1465" s="190" t="e">
        <f>IF(ISERROR(A1465),NA(),'Daily Series'!#REF!)</f>
        <v>#N/A</v>
      </c>
      <c r="K1465" s="190" t="e">
        <f>IF(ISERROR(A1465),NA(),'Daily Series'!#REF!)</f>
        <v>#N/A</v>
      </c>
      <c r="L1465" s="190" t="e">
        <f>IF(ISERROR(A1465),NA(),'Daily Series'!#REF!)</f>
        <v>#N/A</v>
      </c>
      <c r="M1465" s="193" t="e">
        <f t="shared" si="92"/>
        <v>#N/A</v>
      </c>
      <c r="N1465" s="193" t="e">
        <f t="shared" si="94"/>
        <v>#N/A</v>
      </c>
      <c r="O1465" s="193" t="e">
        <f t="shared" si="93"/>
        <v>#N/A</v>
      </c>
    </row>
    <row r="1466" spans="1:15" x14ac:dyDescent="0.2">
      <c r="A1466" s="189">
        <f>IF('Daily Series'!B1467=0,NA(),'Daily Series'!B1467)</f>
        <v>45748</v>
      </c>
      <c r="B1466" s="190">
        <f>IF(ISERROR(A1466),NA(),'Daily Series'!E1467)</f>
        <v>13180</v>
      </c>
      <c r="C1466" s="193" t="e">
        <f t="shared" si="95"/>
        <v>#N/A</v>
      </c>
      <c r="E1466" s="189" t="e">
        <f>IF('Weekly Series'!B1466=0,NA(),'Weekly Series'!B1466)</f>
        <v>#N/A</v>
      </c>
      <c r="F1466" s="193" t="e">
        <f>IF(ISERROR($E1466),NA(),'Weekly Series'!C1466)</f>
        <v>#N/A</v>
      </c>
      <c r="G1466" s="193" t="e">
        <f>IF(ISERROR($E1466),NA(),'Weekly Series'!D1466)</f>
        <v>#N/A</v>
      </c>
      <c r="H1466" s="193" t="e">
        <f>IF(ISERROR($E1466),NA(),'Weekly Series'!E1466)</f>
        <v>#N/A</v>
      </c>
      <c r="J1466" s="190">
        <f>IF(ISERROR(A1466),NA(),'Daily Series'!P1467)</f>
        <v>1234</v>
      </c>
      <c r="K1466" s="190">
        <f>IF(ISERROR(A1466),NA(),'Daily Series'!Q1467)</f>
        <v>399</v>
      </c>
      <c r="L1466" s="190">
        <f>IF(ISERROR(A1466),NA(),'Daily Series'!R1467)</f>
        <v>193</v>
      </c>
      <c r="M1466" s="193" t="e">
        <f t="shared" si="92"/>
        <v>#N/A</v>
      </c>
      <c r="N1466" s="193" t="e">
        <f t="shared" si="94"/>
        <v>#N/A</v>
      </c>
      <c r="O1466" s="193" t="e">
        <f t="shared" si="93"/>
        <v>#N/A</v>
      </c>
    </row>
    <row r="1467" spans="1:15" x14ac:dyDescent="0.2">
      <c r="A1467" s="189">
        <f>IF('Daily Series'!B1468=0,NA(),'Daily Series'!B1468)</f>
        <v>45749</v>
      </c>
      <c r="B1467" s="190">
        <f>IF(ISERROR(A1467),NA(),'Daily Series'!E1468)</f>
        <v>13194</v>
      </c>
      <c r="C1467" s="193" t="e">
        <f t="shared" si="95"/>
        <v>#N/A</v>
      </c>
      <c r="E1467" s="189" t="e">
        <f>IF('Weekly Series'!B1467=0,NA(),'Weekly Series'!B1467)</f>
        <v>#N/A</v>
      </c>
      <c r="F1467" s="193" t="e">
        <f>IF(ISERROR($E1467),NA(),'Weekly Series'!C1467)</f>
        <v>#N/A</v>
      </c>
      <c r="G1467" s="193" t="e">
        <f>IF(ISERROR($E1467),NA(),'Weekly Series'!D1467)</f>
        <v>#N/A</v>
      </c>
      <c r="H1467" s="193" t="e">
        <f>IF(ISERROR($E1467),NA(),'Weekly Series'!E1467)</f>
        <v>#N/A</v>
      </c>
      <c r="J1467" s="190">
        <f>IF(ISERROR(A1467),NA(),'Daily Series'!P1468)</f>
        <v>1289</v>
      </c>
      <c r="K1467" s="190">
        <f>IF(ISERROR(A1467),NA(),'Daily Series'!Q1468)</f>
        <v>426</v>
      </c>
      <c r="L1467" s="190">
        <f>IF(ISERROR(A1467),NA(),'Daily Series'!R1468)</f>
        <v>228</v>
      </c>
      <c r="M1467" s="193" t="e">
        <f t="shared" si="92"/>
        <v>#N/A</v>
      </c>
      <c r="N1467" s="193" t="e">
        <f t="shared" si="94"/>
        <v>#N/A</v>
      </c>
      <c r="O1467" s="193" t="e">
        <f t="shared" si="93"/>
        <v>#N/A</v>
      </c>
    </row>
    <row r="1468" spans="1:15" x14ac:dyDescent="0.2">
      <c r="A1468" s="189">
        <f>IF('Daily Series'!B1469=0,NA(),'Daily Series'!B1469)</f>
        <v>45750</v>
      </c>
      <c r="B1468" s="190">
        <f>IF(ISERROR(A1468),NA(),'Daily Series'!E1469)</f>
        <v>13302</v>
      </c>
      <c r="C1468" s="193" t="e">
        <f t="shared" si="95"/>
        <v>#N/A</v>
      </c>
      <c r="E1468" s="189" t="e">
        <f>IF('Weekly Series'!B1468=0,NA(),'Weekly Series'!B1468)</f>
        <v>#N/A</v>
      </c>
      <c r="F1468" s="193" t="e">
        <f>IF(ISERROR($E1468),NA(),'Weekly Series'!C1468)</f>
        <v>#N/A</v>
      </c>
      <c r="G1468" s="193" t="e">
        <f>IF(ISERROR($E1468),NA(),'Weekly Series'!D1468)</f>
        <v>#N/A</v>
      </c>
      <c r="H1468" s="193" t="e">
        <f>IF(ISERROR($E1468),NA(),'Weekly Series'!E1468)</f>
        <v>#N/A</v>
      </c>
      <c r="J1468" s="190">
        <f>IF(ISERROR(A1468),NA(),'Daily Series'!P1469)</f>
        <v>1299</v>
      </c>
      <c r="K1468" s="190">
        <f>IF(ISERROR(A1468),NA(),'Daily Series'!Q1469)</f>
        <v>413</v>
      </c>
      <c r="L1468" s="190">
        <f>IF(ISERROR(A1468),NA(),'Daily Series'!R1469)</f>
        <v>200</v>
      </c>
      <c r="M1468" s="193" t="e">
        <f t="shared" si="92"/>
        <v>#N/A</v>
      </c>
      <c r="N1468" s="193" t="e">
        <f t="shared" si="94"/>
        <v>#N/A</v>
      </c>
      <c r="O1468" s="193" t="e">
        <f t="shared" si="93"/>
        <v>#N/A</v>
      </c>
    </row>
    <row r="1469" spans="1:15" x14ac:dyDescent="0.2">
      <c r="A1469" s="189">
        <f>IF('Daily Series'!B1470=0,NA(),'Daily Series'!B1470)</f>
        <v>45751</v>
      </c>
      <c r="B1469" s="190">
        <f>IF(ISERROR(A1469),NA(),'Daily Series'!E1470)</f>
        <v>12908</v>
      </c>
      <c r="C1469" s="193" t="e">
        <f t="shared" si="95"/>
        <v>#N/A</v>
      </c>
      <c r="E1469" s="189" t="e">
        <f>IF('Weekly Series'!B1469=0,NA(),'Weekly Series'!B1469)</f>
        <v>#N/A</v>
      </c>
      <c r="F1469" s="193" t="e">
        <f>IF(ISERROR($E1469),NA(),'Weekly Series'!C1469)</f>
        <v>#N/A</v>
      </c>
      <c r="G1469" s="193" t="e">
        <f>IF(ISERROR($E1469),NA(),'Weekly Series'!D1469)</f>
        <v>#N/A</v>
      </c>
      <c r="H1469" s="193" t="e">
        <f>IF(ISERROR($E1469),NA(),'Weekly Series'!E1469)</f>
        <v>#N/A</v>
      </c>
      <c r="J1469" s="190">
        <f>IF(ISERROR(A1469),NA(),'Daily Series'!P1470)</f>
        <v>1510</v>
      </c>
      <c r="K1469" s="190">
        <f>IF(ISERROR(A1469),NA(),'Daily Series'!Q1470)</f>
        <v>425</v>
      </c>
      <c r="L1469" s="190">
        <f>IF(ISERROR(A1469),NA(),'Daily Series'!R1470)</f>
        <v>241</v>
      </c>
      <c r="M1469" s="193" t="e">
        <f t="shared" si="92"/>
        <v>#N/A</v>
      </c>
      <c r="N1469" s="193" t="e">
        <f t="shared" si="94"/>
        <v>#N/A</v>
      </c>
      <c r="O1469" s="193" t="e">
        <f t="shared" si="93"/>
        <v>#N/A</v>
      </c>
    </row>
    <row r="1470" spans="1:15" x14ac:dyDescent="0.2">
      <c r="A1470" s="189">
        <f>IF('Daily Series'!B1471=0,NA(),'Daily Series'!B1471)</f>
        <v>45752</v>
      </c>
      <c r="B1470" s="190">
        <f>IF(ISERROR(A1470),NA(),'Daily Series'!E1471)</f>
        <v>12932</v>
      </c>
      <c r="C1470" s="193" t="e">
        <f t="shared" si="95"/>
        <v>#N/A</v>
      </c>
      <c r="E1470" s="189" t="e">
        <f>IF('Weekly Series'!B1470=0,NA(),'Weekly Series'!B1470)</f>
        <v>#N/A</v>
      </c>
      <c r="F1470" s="193" t="e">
        <f>IF(ISERROR($E1470),NA(),'Weekly Series'!C1470)</f>
        <v>#N/A</v>
      </c>
      <c r="G1470" s="193" t="e">
        <f>IF(ISERROR($E1470),NA(),'Weekly Series'!D1470)</f>
        <v>#N/A</v>
      </c>
      <c r="H1470" s="193" t="e">
        <f>IF(ISERROR($E1470),NA(),'Weekly Series'!E1470)</f>
        <v>#N/A</v>
      </c>
      <c r="J1470" s="190">
        <f>IF(ISERROR(A1470),NA(),'Daily Series'!P1471)</f>
        <v>708</v>
      </c>
      <c r="K1470" s="190">
        <f>IF(ISERROR(A1470),NA(),'Daily Series'!Q1471)</f>
        <v>237</v>
      </c>
      <c r="L1470" s="190">
        <f>IF(ISERROR(A1470),NA(),'Daily Series'!R1471)</f>
        <v>82</v>
      </c>
      <c r="M1470" s="193" t="e">
        <f t="shared" si="92"/>
        <v>#N/A</v>
      </c>
      <c r="N1470" s="193" t="e">
        <f t="shared" si="94"/>
        <v>#N/A</v>
      </c>
      <c r="O1470" s="193" t="e">
        <f t="shared" si="93"/>
        <v>#N/A</v>
      </c>
    </row>
    <row r="1471" spans="1:15" x14ac:dyDescent="0.2">
      <c r="A1471" s="189">
        <f>IF('Daily Series'!B1472=0,NA(),'Daily Series'!B1472)</f>
        <v>45753</v>
      </c>
      <c r="B1471" s="190">
        <f>IF(ISERROR(A1471),NA(),'Daily Series'!E1472)</f>
        <v>12826</v>
      </c>
      <c r="C1471" s="193" t="e">
        <f t="shared" si="95"/>
        <v>#N/A</v>
      </c>
      <c r="E1471" s="189" t="e">
        <f>IF('Weekly Series'!B1471=0,NA(),'Weekly Series'!B1471)</f>
        <v>#N/A</v>
      </c>
      <c r="F1471" s="193" t="e">
        <f>IF(ISERROR($E1471),NA(),'Weekly Series'!C1471)</f>
        <v>#N/A</v>
      </c>
      <c r="G1471" s="193" t="e">
        <f>IF(ISERROR($E1471),NA(),'Weekly Series'!D1471)</f>
        <v>#N/A</v>
      </c>
      <c r="H1471" s="193" t="e">
        <f>IF(ISERROR($E1471),NA(),'Weekly Series'!E1471)</f>
        <v>#N/A</v>
      </c>
      <c r="J1471" s="190">
        <f>IF(ISERROR(A1471),NA(),'Daily Series'!P1472)</f>
        <v>439</v>
      </c>
      <c r="K1471" s="190">
        <f>IF(ISERROR(A1471),NA(),'Daily Series'!Q1472)</f>
        <v>128</v>
      </c>
      <c r="L1471" s="190">
        <f>IF(ISERROR(A1471),NA(),'Daily Series'!R1472)</f>
        <v>30</v>
      </c>
      <c r="M1471" s="193" t="e">
        <f t="shared" si="92"/>
        <v>#N/A</v>
      </c>
      <c r="N1471" s="193" t="e">
        <f t="shared" si="94"/>
        <v>#N/A</v>
      </c>
      <c r="O1471" s="193" t="e">
        <f t="shared" si="93"/>
        <v>#N/A</v>
      </c>
    </row>
    <row r="1472" spans="1:15" x14ac:dyDescent="0.2">
      <c r="A1472" s="189">
        <f>IF('Daily Series'!B1473=0,NA(),'Daily Series'!B1473)</f>
        <v>45754</v>
      </c>
      <c r="B1472" s="190">
        <f>IF(ISERROR(A1472),NA(),'Daily Series'!E1473)</f>
        <v>12756</v>
      </c>
      <c r="C1472" s="193">
        <f t="shared" si="95"/>
        <v>13014</v>
      </c>
      <c r="E1472" s="189" t="e">
        <f>IF('Weekly Series'!B1472=0,NA(),'Weekly Series'!B1472)</f>
        <v>#N/A</v>
      </c>
      <c r="F1472" s="193" t="e">
        <f>IF(ISERROR($E1472),NA(),'Weekly Series'!C1472)</f>
        <v>#N/A</v>
      </c>
      <c r="G1472" s="193" t="e">
        <f>IF(ISERROR($E1472),NA(),'Weekly Series'!D1472)</f>
        <v>#N/A</v>
      </c>
      <c r="H1472" s="193" t="e">
        <f>IF(ISERROR($E1472),NA(),'Weekly Series'!E1472)</f>
        <v>#N/A</v>
      </c>
      <c r="J1472" s="190">
        <f>IF(ISERROR(A1472),NA(),'Daily Series'!P1473)</f>
        <v>882</v>
      </c>
      <c r="K1472" s="190">
        <f>IF(ISERROR(A1472),NA(),'Daily Series'!Q1473)</f>
        <v>282</v>
      </c>
      <c r="L1472" s="190">
        <f>IF(ISERROR(A1472),NA(),'Daily Series'!R1473)</f>
        <v>149</v>
      </c>
      <c r="M1472" s="193">
        <f t="shared" si="92"/>
        <v>1051.5714285714287</v>
      </c>
      <c r="N1472" s="193">
        <f t="shared" si="94"/>
        <v>330</v>
      </c>
      <c r="O1472" s="193">
        <f t="shared" si="93"/>
        <v>160.42857142857142</v>
      </c>
    </row>
    <row r="1473" spans="1:15" x14ac:dyDescent="0.2">
      <c r="A1473" s="189">
        <f>IF('Daily Series'!B1474=0,NA(),'Daily Series'!B1474)</f>
        <v>45755</v>
      </c>
      <c r="B1473" s="190">
        <f>IF(ISERROR(A1473),NA(),'Daily Series'!E1474)</f>
        <v>12785</v>
      </c>
      <c r="C1473" s="193">
        <f t="shared" si="95"/>
        <v>12957.571428571429</v>
      </c>
      <c r="E1473" s="189" t="e">
        <f>IF('Weekly Series'!B1473=0,NA(),'Weekly Series'!B1473)</f>
        <v>#N/A</v>
      </c>
      <c r="F1473" s="193" t="e">
        <f>IF(ISERROR($E1473),NA(),'Weekly Series'!C1473)</f>
        <v>#N/A</v>
      </c>
      <c r="G1473" s="193" t="e">
        <f>IF(ISERROR($E1473),NA(),'Weekly Series'!D1473)</f>
        <v>#N/A</v>
      </c>
      <c r="H1473" s="193" t="e">
        <f>IF(ISERROR($E1473),NA(),'Weekly Series'!E1473)</f>
        <v>#N/A</v>
      </c>
      <c r="J1473" s="190">
        <f>IF(ISERROR(A1473),NA(),'Daily Series'!P1474)</f>
        <v>1211</v>
      </c>
      <c r="K1473" s="190">
        <f>IF(ISERROR(A1473),NA(),'Daily Series'!Q1474)</f>
        <v>374</v>
      </c>
      <c r="L1473" s="190">
        <f>IF(ISERROR(A1473),NA(),'Daily Series'!R1474)</f>
        <v>225</v>
      </c>
      <c r="M1473" s="193">
        <f t="shared" si="92"/>
        <v>1048.2857142857142</v>
      </c>
      <c r="N1473" s="193">
        <f t="shared" si="94"/>
        <v>326.42857142857144</v>
      </c>
      <c r="O1473" s="193">
        <f t="shared" si="93"/>
        <v>165</v>
      </c>
    </row>
    <row r="1474" spans="1:15" x14ac:dyDescent="0.2">
      <c r="A1474" s="189">
        <f>IF('Daily Series'!B1475=0,NA(),'Daily Series'!B1475)</f>
        <v>45756</v>
      </c>
      <c r="B1474" s="190">
        <f>IF(ISERROR(A1474),NA(),'Daily Series'!E1475)</f>
        <v>12638</v>
      </c>
      <c r="C1474" s="193">
        <f t="shared" si="95"/>
        <v>12878.142857142857</v>
      </c>
      <c r="E1474" s="189" t="e">
        <f>IF('Weekly Series'!B1474=0,NA(),'Weekly Series'!B1474)</f>
        <v>#N/A</v>
      </c>
      <c r="F1474" s="193" t="e">
        <f>IF(ISERROR($E1474),NA(),'Weekly Series'!C1474)</f>
        <v>#N/A</v>
      </c>
      <c r="G1474" s="193" t="e">
        <f>IF(ISERROR($E1474),NA(),'Weekly Series'!D1474)</f>
        <v>#N/A</v>
      </c>
      <c r="H1474" s="193" t="e">
        <f>IF(ISERROR($E1474),NA(),'Weekly Series'!E1474)</f>
        <v>#N/A</v>
      </c>
      <c r="J1474" s="190">
        <f>IF(ISERROR(A1474),NA(),'Daily Series'!P1475)</f>
        <v>1239</v>
      </c>
      <c r="K1474" s="190">
        <f>IF(ISERROR(A1474),NA(),'Daily Series'!Q1475)</f>
        <v>426</v>
      </c>
      <c r="L1474" s="190">
        <f>IF(ISERROR(A1474),NA(),'Daily Series'!R1475)</f>
        <v>255</v>
      </c>
      <c r="M1474" s="193">
        <f t="shared" si="92"/>
        <v>1041.1428571428571</v>
      </c>
      <c r="N1474" s="193">
        <f t="shared" si="94"/>
        <v>326.42857142857144</v>
      </c>
      <c r="O1474" s="193">
        <f t="shared" si="93"/>
        <v>168.85714285714286</v>
      </c>
    </row>
    <row r="1475" spans="1:15" x14ac:dyDescent="0.2">
      <c r="A1475" s="189">
        <f>IF('Daily Series'!B1476=0,NA(),'Daily Series'!B1476)</f>
        <v>45757</v>
      </c>
      <c r="B1475" s="190">
        <f>IF(ISERROR(A1475),NA(),'Daily Series'!E1476)</f>
        <v>12670</v>
      </c>
      <c r="C1475" s="193">
        <f t="shared" si="95"/>
        <v>12787.857142857143</v>
      </c>
      <c r="E1475" s="189" t="e">
        <f>IF('Weekly Series'!B1475=0,NA(),'Weekly Series'!B1475)</f>
        <v>#N/A</v>
      </c>
      <c r="F1475" s="193" t="e">
        <f>IF(ISERROR($E1475),NA(),'Weekly Series'!C1475)</f>
        <v>#N/A</v>
      </c>
      <c r="G1475" s="193" t="e">
        <f>IF(ISERROR($E1475),NA(),'Weekly Series'!D1475)</f>
        <v>#N/A</v>
      </c>
      <c r="H1475" s="193" t="e">
        <f>IF(ISERROR($E1475),NA(),'Weekly Series'!E1475)</f>
        <v>#N/A</v>
      </c>
      <c r="J1475" s="190">
        <f>IF(ISERROR(A1475),NA(),'Daily Series'!P1476)</f>
        <v>1299</v>
      </c>
      <c r="K1475" s="190">
        <f>IF(ISERROR(A1475),NA(),'Daily Series'!Q1476)</f>
        <v>399</v>
      </c>
      <c r="L1475" s="190">
        <f>IF(ISERROR(A1475),NA(),'Daily Series'!R1476)</f>
        <v>239</v>
      </c>
      <c r="M1475" s="193">
        <f t="shared" si="92"/>
        <v>1041.1428571428571</v>
      </c>
      <c r="N1475" s="193">
        <f t="shared" si="94"/>
        <v>324.42857142857144</v>
      </c>
      <c r="O1475" s="193">
        <f t="shared" si="93"/>
        <v>174.42857142857142</v>
      </c>
    </row>
    <row r="1476" spans="1:15" x14ac:dyDescent="0.2">
      <c r="A1476" s="189">
        <f>IF('Daily Series'!B1477=0,NA(),'Daily Series'!B1477)</f>
        <v>45758</v>
      </c>
      <c r="B1476" s="190">
        <f>IF(ISERROR(A1476),NA(),'Daily Series'!E1477)</f>
        <v>12642</v>
      </c>
      <c r="C1476" s="193">
        <f t="shared" si="95"/>
        <v>12749.857142857143</v>
      </c>
      <c r="E1476" s="189" t="e">
        <f>IF('Weekly Series'!B1476=0,NA(),'Weekly Series'!B1476)</f>
        <v>#N/A</v>
      </c>
      <c r="F1476" s="193" t="e">
        <f>IF(ISERROR($E1476),NA(),'Weekly Series'!C1476)</f>
        <v>#N/A</v>
      </c>
      <c r="G1476" s="193" t="e">
        <f>IF(ISERROR($E1476),NA(),'Weekly Series'!D1476)</f>
        <v>#N/A</v>
      </c>
      <c r="H1476" s="193" t="e">
        <f>IF(ISERROR($E1476),NA(),'Weekly Series'!E1476)</f>
        <v>#N/A</v>
      </c>
      <c r="J1476" s="190">
        <f>IF(ISERROR(A1476),NA(),'Daily Series'!P1477)</f>
        <v>1192</v>
      </c>
      <c r="K1476" s="190">
        <f>IF(ISERROR(A1476),NA(),'Daily Series'!Q1477)</f>
        <v>379</v>
      </c>
      <c r="L1476" s="190">
        <f>IF(ISERROR(A1476),NA(),'Daily Series'!R1477)</f>
        <v>201</v>
      </c>
      <c r="M1476" s="193">
        <f t="shared" si="92"/>
        <v>995.71428571428567</v>
      </c>
      <c r="N1476" s="193">
        <f t="shared" si="94"/>
        <v>317.85714285714283</v>
      </c>
      <c r="O1476" s="193">
        <f t="shared" si="93"/>
        <v>168.71428571428572</v>
      </c>
    </row>
    <row r="1477" spans="1:15" x14ac:dyDescent="0.2">
      <c r="A1477" s="189">
        <f>IF('Daily Series'!B1478=0,NA(),'Daily Series'!B1478)</f>
        <v>45759</v>
      </c>
      <c r="B1477" s="190">
        <f>IF(ISERROR(A1477),NA(),'Daily Series'!E1478)</f>
        <v>12605</v>
      </c>
      <c r="C1477" s="193">
        <f t="shared" si="95"/>
        <v>12703.142857142857</v>
      </c>
      <c r="E1477" s="189" t="e">
        <f>IF('Weekly Series'!B1477=0,NA(),'Weekly Series'!B1477)</f>
        <v>#N/A</v>
      </c>
      <c r="F1477" s="193" t="e">
        <f>IF(ISERROR($E1477),NA(),'Weekly Series'!C1477)</f>
        <v>#N/A</v>
      </c>
      <c r="G1477" s="193" t="e">
        <f>IF(ISERROR($E1477),NA(),'Weekly Series'!D1477)</f>
        <v>#N/A</v>
      </c>
      <c r="H1477" s="193" t="e">
        <f>IF(ISERROR($E1477),NA(),'Weekly Series'!E1477)</f>
        <v>#N/A</v>
      </c>
      <c r="J1477" s="190">
        <f>IF(ISERROR(A1477),NA(),'Daily Series'!P1478)</f>
        <v>729</v>
      </c>
      <c r="K1477" s="190">
        <f>IF(ISERROR(A1477),NA(),'Daily Series'!Q1478)</f>
        <v>236</v>
      </c>
      <c r="L1477" s="190">
        <f>IF(ISERROR(A1477),NA(),'Daily Series'!R1478)</f>
        <v>94</v>
      </c>
      <c r="M1477" s="193">
        <f t="shared" si="92"/>
        <v>998.71428571428567</v>
      </c>
      <c r="N1477" s="193">
        <f t="shared" si="94"/>
        <v>317.71428571428572</v>
      </c>
      <c r="O1477" s="193">
        <f t="shared" si="93"/>
        <v>170.42857142857142</v>
      </c>
    </row>
    <row r="1478" spans="1:15" x14ac:dyDescent="0.2">
      <c r="A1478" s="189">
        <f>IF('Daily Series'!B1479=0,NA(),'Daily Series'!B1479)</f>
        <v>45760</v>
      </c>
      <c r="B1478" s="190">
        <f>IF(ISERROR(A1478),NA(),'Daily Series'!E1479)</f>
        <v>12494</v>
      </c>
      <c r="C1478" s="193">
        <f t="shared" si="95"/>
        <v>12655.714285714286</v>
      </c>
      <c r="E1478" s="189" t="e">
        <f>IF('Weekly Series'!B1478=0,NA(),'Weekly Series'!B1478)</f>
        <v>#N/A</v>
      </c>
      <c r="F1478" s="193" t="e">
        <f>IF(ISERROR($E1478),NA(),'Weekly Series'!C1478)</f>
        <v>#N/A</v>
      </c>
      <c r="G1478" s="193" t="e">
        <f>IF(ISERROR($E1478),NA(),'Weekly Series'!D1478)</f>
        <v>#N/A</v>
      </c>
      <c r="H1478" s="193" t="e">
        <f>IF(ISERROR($E1478),NA(),'Weekly Series'!E1478)</f>
        <v>#N/A</v>
      </c>
      <c r="J1478" s="190">
        <f>IF(ISERROR(A1478),NA(),'Daily Series'!P1479)</f>
        <v>369</v>
      </c>
      <c r="K1478" s="190">
        <f>IF(ISERROR(A1478),NA(),'Daily Series'!Q1479)</f>
        <v>117</v>
      </c>
      <c r="L1478" s="190">
        <f>IF(ISERROR(A1478),NA(),'Daily Series'!R1479)</f>
        <v>38</v>
      </c>
      <c r="M1478" s="193">
        <f t="shared" si="92"/>
        <v>988.71428571428567</v>
      </c>
      <c r="N1478" s="193">
        <f t="shared" si="94"/>
        <v>316.14285714285717</v>
      </c>
      <c r="O1478" s="193">
        <f t="shared" si="93"/>
        <v>171.57142857142858</v>
      </c>
    </row>
    <row r="1479" spans="1:15" x14ac:dyDescent="0.2">
      <c r="A1479" s="189">
        <f>IF('Daily Series'!B1480=0,NA(),'Daily Series'!B1480)</f>
        <v>45761</v>
      </c>
      <c r="B1479" s="190">
        <f>IF(ISERROR(A1479),NA(),'Daily Series'!E1480)</f>
        <v>12367</v>
      </c>
      <c r="C1479" s="193">
        <f t="shared" si="95"/>
        <v>12600.142857142857</v>
      </c>
      <c r="E1479" s="189" t="e">
        <f>IF('Weekly Series'!B1479=0,NA(),'Weekly Series'!B1479)</f>
        <v>#N/A</v>
      </c>
      <c r="F1479" s="193" t="e">
        <f>IF(ISERROR($E1479),NA(),'Weekly Series'!C1479)</f>
        <v>#N/A</v>
      </c>
      <c r="G1479" s="193" t="e">
        <f>IF(ISERROR($E1479),NA(),'Weekly Series'!D1479)</f>
        <v>#N/A</v>
      </c>
      <c r="H1479" s="193" t="e">
        <f>IF(ISERROR($E1479),NA(),'Weekly Series'!E1479)</f>
        <v>#N/A</v>
      </c>
      <c r="J1479" s="190">
        <f>IF(ISERROR(A1479),NA(),'Daily Series'!P1480)</f>
        <v>939</v>
      </c>
      <c r="K1479" s="190">
        <f>IF(ISERROR(A1479),NA(),'Daily Series'!Q1480)</f>
        <v>298</v>
      </c>
      <c r="L1479" s="190">
        <f>IF(ISERROR(A1479),NA(),'Daily Series'!R1480)</f>
        <v>185</v>
      </c>
      <c r="M1479" s="193">
        <f t="shared" si="92"/>
        <v>996.85714285714289</v>
      </c>
      <c r="N1479" s="193">
        <f t="shared" si="94"/>
        <v>318.42857142857144</v>
      </c>
      <c r="O1479" s="193">
        <f t="shared" si="93"/>
        <v>176.71428571428572</v>
      </c>
    </row>
    <row r="1480" spans="1:15" x14ac:dyDescent="0.2">
      <c r="A1480" s="189">
        <f>IF('Daily Series'!B1481=0,NA(),'Daily Series'!B1481)</f>
        <v>45762</v>
      </c>
      <c r="B1480" s="190">
        <f>IF(ISERROR(A1480),NA(),'Daily Series'!E1481)</f>
        <v>12599</v>
      </c>
      <c r="C1480" s="193">
        <f t="shared" si="95"/>
        <v>12573.571428571429</v>
      </c>
      <c r="E1480" s="189" t="e">
        <f>IF('Weekly Series'!B1480=0,NA(),'Weekly Series'!B1480)</f>
        <v>#N/A</v>
      </c>
      <c r="F1480" s="193" t="e">
        <f>IF(ISERROR($E1480),NA(),'Weekly Series'!C1480)</f>
        <v>#N/A</v>
      </c>
      <c r="G1480" s="193" t="e">
        <f>IF(ISERROR($E1480),NA(),'Weekly Series'!D1480)</f>
        <v>#N/A</v>
      </c>
      <c r="H1480" s="193" t="e">
        <f>IF(ISERROR($E1480),NA(),'Weekly Series'!E1480)</f>
        <v>#N/A</v>
      </c>
      <c r="J1480" s="190">
        <f>IF(ISERROR(A1480),NA(),'Daily Series'!P1481)</f>
        <v>1101</v>
      </c>
      <c r="K1480" s="190">
        <f>IF(ISERROR(A1480),NA(),'Daily Series'!Q1481)</f>
        <v>389</v>
      </c>
      <c r="L1480" s="190">
        <f>IF(ISERROR(A1480),NA(),'Daily Series'!R1481)</f>
        <v>239</v>
      </c>
      <c r="M1480" s="193">
        <f t="shared" si="92"/>
        <v>981.14285714285711</v>
      </c>
      <c r="N1480" s="193">
        <f t="shared" si="94"/>
        <v>320.57142857142856</v>
      </c>
      <c r="O1480" s="193">
        <f t="shared" si="93"/>
        <v>178.71428571428572</v>
      </c>
    </row>
    <row r="1481" spans="1:15" x14ac:dyDescent="0.2">
      <c r="A1481" s="189">
        <f>IF('Daily Series'!B1482=0,NA(),'Daily Series'!B1482)</f>
        <v>45763</v>
      </c>
      <c r="B1481" s="190">
        <f>IF(ISERROR(A1481),NA(),'Daily Series'!E1482)</f>
        <v>12606</v>
      </c>
      <c r="C1481" s="193">
        <f t="shared" si="95"/>
        <v>12569</v>
      </c>
      <c r="E1481" s="189" t="e">
        <f>IF('Weekly Series'!B1481=0,NA(),'Weekly Series'!B1481)</f>
        <v>#N/A</v>
      </c>
      <c r="F1481" s="193" t="e">
        <f>IF(ISERROR($E1481),NA(),'Weekly Series'!C1481)</f>
        <v>#N/A</v>
      </c>
      <c r="G1481" s="193" t="e">
        <f>IF(ISERROR($E1481),NA(),'Weekly Series'!D1481)</f>
        <v>#N/A</v>
      </c>
      <c r="H1481" s="193" t="e">
        <f>IF(ISERROR($E1481),NA(),'Weekly Series'!E1481)</f>
        <v>#N/A</v>
      </c>
      <c r="J1481" s="190">
        <f>IF(ISERROR(A1481),NA(),'Daily Series'!P1482)</f>
        <v>1311</v>
      </c>
      <c r="K1481" s="190">
        <f>IF(ISERROR(A1481),NA(),'Daily Series'!Q1482)</f>
        <v>391</v>
      </c>
      <c r="L1481" s="190">
        <f>IF(ISERROR(A1481),NA(),'Daily Series'!R1482)</f>
        <v>224</v>
      </c>
      <c r="M1481" s="193">
        <f t="shared" ref="M1481:M1544" si="96">AVERAGE(J1475:J1481)</f>
        <v>991.42857142857144</v>
      </c>
      <c r="N1481" s="193">
        <f t="shared" si="94"/>
        <v>315.57142857142856</v>
      </c>
      <c r="O1481" s="193">
        <f t="shared" si="93"/>
        <v>174.28571428571428</v>
      </c>
    </row>
    <row r="1482" spans="1:15" x14ac:dyDescent="0.2">
      <c r="A1482" s="189">
        <f>IF('Daily Series'!B1483=0,NA(),'Daily Series'!B1483)</f>
        <v>45764</v>
      </c>
      <c r="B1482" s="190">
        <f>IF(ISERROR(A1482),NA(),'Daily Series'!E1483)</f>
        <v>12338</v>
      </c>
      <c r="C1482" s="193">
        <f t="shared" si="95"/>
        <v>12521.571428571429</v>
      </c>
      <c r="E1482" s="189" t="e">
        <f>IF('Weekly Series'!B1482=0,NA(),'Weekly Series'!B1482)</f>
        <v>#N/A</v>
      </c>
      <c r="F1482" s="193" t="e">
        <f>IF(ISERROR($E1482),NA(),'Weekly Series'!C1482)</f>
        <v>#N/A</v>
      </c>
      <c r="G1482" s="193" t="e">
        <f>IF(ISERROR($E1482),NA(),'Weekly Series'!D1482)</f>
        <v>#N/A</v>
      </c>
      <c r="H1482" s="193" t="e">
        <f>IF(ISERROR($E1482),NA(),'Weekly Series'!E1482)</f>
        <v>#N/A</v>
      </c>
      <c r="J1482" s="190">
        <f>IF(ISERROR(A1482),NA(),'Daily Series'!P1483)</f>
        <v>1425</v>
      </c>
      <c r="K1482" s="190">
        <f>IF(ISERROR(A1482),NA(),'Daily Series'!Q1483)</f>
        <v>482</v>
      </c>
      <c r="L1482" s="190">
        <f>IF(ISERROR(A1482),NA(),'Daily Series'!R1483)</f>
        <v>262</v>
      </c>
      <c r="M1482" s="193">
        <f t="shared" si="96"/>
        <v>1009.4285714285714</v>
      </c>
      <c r="N1482" s="193">
        <f t="shared" si="94"/>
        <v>327.42857142857144</v>
      </c>
      <c r="O1482" s="193">
        <f t="shared" ref="O1482:O1545" si="97">AVERAGE(L1476:L1482)</f>
        <v>177.57142857142858</v>
      </c>
    </row>
    <row r="1483" spans="1:15" x14ac:dyDescent="0.2">
      <c r="A1483" s="189">
        <f>IF('Daily Series'!B1484=0,NA(),'Daily Series'!B1484)</f>
        <v>45765</v>
      </c>
      <c r="B1483" s="190">
        <f>IF(ISERROR(A1483),NA(),'Daily Series'!E1484)</f>
        <v>11899</v>
      </c>
      <c r="C1483" s="193">
        <f t="shared" si="95"/>
        <v>12415.428571428571</v>
      </c>
      <c r="E1483" s="189" t="e">
        <f>IF('Weekly Series'!B1483=0,NA(),'Weekly Series'!B1483)</f>
        <v>#N/A</v>
      </c>
      <c r="F1483" s="193" t="e">
        <f>IF(ISERROR($E1483),NA(),'Weekly Series'!C1483)</f>
        <v>#N/A</v>
      </c>
      <c r="G1483" s="193" t="e">
        <f>IF(ISERROR($E1483),NA(),'Weekly Series'!D1483)</f>
        <v>#N/A</v>
      </c>
      <c r="H1483" s="193" t="e">
        <f>IF(ISERROR($E1483),NA(),'Weekly Series'!E1483)</f>
        <v>#N/A</v>
      </c>
      <c r="J1483" s="190">
        <f>IF(ISERROR(A1483),NA(),'Daily Series'!P1484)</f>
        <v>996</v>
      </c>
      <c r="K1483" s="190">
        <f>IF(ISERROR(A1483),NA(),'Daily Series'!Q1484)</f>
        <v>342</v>
      </c>
      <c r="L1483" s="190">
        <f>IF(ISERROR(A1483),NA(),'Daily Series'!R1484)</f>
        <v>174</v>
      </c>
      <c r="M1483" s="193">
        <f t="shared" si="96"/>
        <v>981.42857142857144</v>
      </c>
      <c r="N1483" s="193">
        <f t="shared" si="94"/>
        <v>322.14285714285717</v>
      </c>
      <c r="O1483" s="193">
        <f t="shared" si="97"/>
        <v>173.71428571428572</v>
      </c>
    </row>
    <row r="1484" spans="1:15" x14ac:dyDescent="0.2">
      <c r="A1484" s="189">
        <f>IF('Daily Series'!B1485=0,NA(),'Daily Series'!B1485)</f>
        <v>45766</v>
      </c>
      <c r="B1484" s="190">
        <f>IF(ISERROR(A1484),NA(),'Daily Series'!E1485)</f>
        <v>11775</v>
      </c>
      <c r="C1484" s="193">
        <f t="shared" si="95"/>
        <v>12296.857142857143</v>
      </c>
      <c r="E1484" s="189" t="e">
        <f>IF('Weekly Series'!B1484=0,NA(),'Weekly Series'!B1484)</f>
        <v>#N/A</v>
      </c>
      <c r="F1484" s="193" t="e">
        <f>IF(ISERROR($E1484),NA(),'Weekly Series'!C1484)</f>
        <v>#N/A</v>
      </c>
      <c r="G1484" s="193" t="e">
        <f>IF(ISERROR($E1484),NA(),'Weekly Series'!D1484)</f>
        <v>#N/A</v>
      </c>
      <c r="H1484" s="193" t="e">
        <f>IF(ISERROR($E1484),NA(),'Weekly Series'!E1484)</f>
        <v>#N/A</v>
      </c>
      <c r="J1484" s="190">
        <f>IF(ISERROR(A1484),NA(),'Daily Series'!P1485)</f>
        <v>529</v>
      </c>
      <c r="K1484" s="190">
        <f>IF(ISERROR(A1484),NA(),'Daily Series'!Q1485)</f>
        <v>198</v>
      </c>
      <c r="L1484" s="190">
        <f>IF(ISERROR(A1484),NA(),'Daily Series'!R1485)</f>
        <v>61</v>
      </c>
      <c r="M1484" s="193">
        <f t="shared" si="96"/>
        <v>952.85714285714289</v>
      </c>
      <c r="N1484" s="193">
        <f t="shared" si="94"/>
        <v>316.71428571428572</v>
      </c>
      <c r="O1484" s="193">
        <f t="shared" si="97"/>
        <v>169</v>
      </c>
    </row>
    <row r="1485" spans="1:15" x14ac:dyDescent="0.2">
      <c r="A1485" s="189">
        <f>IF('Daily Series'!B1486=0,NA(),'Daily Series'!B1486)</f>
        <v>45767</v>
      </c>
      <c r="B1485" s="190">
        <f>IF(ISERROR(A1485),NA(),'Daily Series'!E1486)</f>
        <v>11807</v>
      </c>
      <c r="C1485" s="193">
        <f t="shared" si="95"/>
        <v>12198.714285714286</v>
      </c>
      <c r="E1485" s="189" t="e">
        <f>IF('Weekly Series'!B1485=0,NA(),'Weekly Series'!B1485)</f>
        <v>#N/A</v>
      </c>
      <c r="F1485" s="193" t="e">
        <f>IF(ISERROR($E1485),NA(),'Weekly Series'!C1485)</f>
        <v>#N/A</v>
      </c>
      <c r="G1485" s="193" t="e">
        <f>IF(ISERROR($E1485),NA(),'Weekly Series'!D1485)</f>
        <v>#N/A</v>
      </c>
      <c r="H1485" s="193" t="e">
        <f>IF(ISERROR($E1485),NA(),'Weekly Series'!E1485)</f>
        <v>#N/A</v>
      </c>
      <c r="J1485" s="190">
        <f>IF(ISERROR(A1485),NA(),'Daily Series'!P1486)</f>
        <v>336</v>
      </c>
      <c r="K1485" s="190">
        <f>IF(ISERROR(A1485),NA(),'Daily Series'!Q1486)</f>
        <v>124</v>
      </c>
      <c r="L1485" s="190">
        <f>IF(ISERROR(A1485),NA(),'Daily Series'!R1486)</f>
        <v>33</v>
      </c>
      <c r="M1485" s="193">
        <f t="shared" si="96"/>
        <v>948.14285714285711</v>
      </c>
      <c r="N1485" s="193">
        <f t="shared" si="94"/>
        <v>317.71428571428572</v>
      </c>
      <c r="O1485" s="193">
        <f t="shared" si="97"/>
        <v>168.28571428571428</v>
      </c>
    </row>
    <row r="1486" spans="1:15" x14ac:dyDescent="0.2">
      <c r="A1486" s="189">
        <f>IF('Daily Series'!B1487=0,NA(),'Daily Series'!B1487)</f>
        <v>45768</v>
      </c>
      <c r="B1486" s="190">
        <f>IF(ISERROR(A1486),NA(),'Daily Series'!E1487)</f>
        <v>11755</v>
      </c>
      <c r="C1486" s="193">
        <f t="shared" si="95"/>
        <v>12111.285714285714</v>
      </c>
      <c r="E1486" s="189" t="e">
        <f>IF('Weekly Series'!B1486=0,NA(),'Weekly Series'!B1486)</f>
        <v>#N/A</v>
      </c>
      <c r="F1486" s="193" t="e">
        <f>IF(ISERROR($E1486),NA(),'Weekly Series'!C1486)</f>
        <v>#N/A</v>
      </c>
      <c r="G1486" s="193" t="e">
        <f>IF(ISERROR($E1486),NA(),'Weekly Series'!D1486)</f>
        <v>#N/A</v>
      </c>
      <c r="H1486" s="193" t="e">
        <f>IF(ISERROR($E1486),NA(),'Weekly Series'!E1486)</f>
        <v>#N/A</v>
      </c>
      <c r="J1486" s="190">
        <f>IF(ISERROR(A1486),NA(),'Daily Series'!P1487)</f>
        <v>368</v>
      </c>
      <c r="K1486" s="190">
        <f>IF(ISERROR(A1486),NA(),'Daily Series'!Q1487)</f>
        <v>117</v>
      </c>
      <c r="L1486" s="190">
        <f>IF(ISERROR(A1486),NA(),'Daily Series'!R1487)</f>
        <v>53</v>
      </c>
      <c r="M1486" s="193">
        <f t="shared" si="96"/>
        <v>866.57142857142856</v>
      </c>
      <c r="N1486" s="193">
        <f t="shared" si="94"/>
        <v>291.85714285714283</v>
      </c>
      <c r="O1486" s="193">
        <f t="shared" si="97"/>
        <v>149.42857142857142</v>
      </c>
    </row>
    <row r="1487" spans="1:15" x14ac:dyDescent="0.2">
      <c r="A1487" s="189">
        <f>IF('Daily Series'!B1488=0,NA(),'Daily Series'!B1488)</f>
        <v>45769</v>
      </c>
      <c r="B1487" s="190">
        <f>IF(ISERROR(A1487),NA(),'Daily Series'!E1488)</f>
        <v>12086</v>
      </c>
      <c r="C1487" s="193">
        <f t="shared" si="95"/>
        <v>12038</v>
      </c>
      <c r="E1487" s="189" t="e">
        <f>IF('Weekly Series'!B1487=0,NA(),'Weekly Series'!B1487)</f>
        <v>#N/A</v>
      </c>
      <c r="F1487" s="193" t="e">
        <f>IF(ISERROR($E1487),NA(),'Weekly Series'!C1487)</f>
        <v>#N/A</v>
      </c>
      <c r="G1487" s="193" t="e">
        <f>IF(ISERROR($E1487),NA(),'Weekly Series'!D1487)</f>
        <v>#N/A</v>
      </c>
      <c r="H1487" s="193" t="e">
        <f>IF(ISERROR($E1487),NA(),'Weekly Series'!E1487)</f>
        <v>#N/A</v>
      </c>
      <c r="J1487" s="190">
        <f>IF(ISERROR(A1487),NA(),'Daily Series'!P1488)</f>
        <v>846</v>
      </c>
      <c r="K1487" s="190">
        <f>IF(ISERROR(A1487),NA(),'Daily Series'!Q1488)</f>
        <v>258</v>
      </c>
      <c r="L1487" s="190">
        <f>IF(ISERROR(A1487),NA(),'Daily Series'!R1488)</f>
        <v>126</v>
      </c>
      <c r="M1487" s="193">
        <f t="shared" si="96"/>
        <v>830.14285714285711</v>
      </c>
      <c r="N1487" s="193">
        <f t="shared" si="94"/>
        <v>273.14285714285717</v>
      </c>
      <c r="O1487" s="193">
        <f t="shared" si="97"/>
        <v>133.28571428571428</v>
      </c>
    </row>
    <row r="1488" spans="1:15" x14ac:dyDescent="0.2">
      <c r="A1488" s="189">
        <f>IF('Daily Series'!B1489=0,NA(),'Daily Series'!B1489)</f>
        <v>45770</v>
      </c>
      <c r="B1488" s="190">
        <f>IF(ISERROR(A1488),NA(),'Daily Series'!E1489)</f>
        <v>12745</v>
      </c>
      <c r="C1488" s="193">
        <f t="shared" si="95"/>
        <v>12057.857142857143</v>
      </c>
      <c r="E1488" s="189" t="e">
        <f>IF('Weekly Series'!B1488=0,NA(),'Weekly Series'!B1488)</f>
        <v>#N/A</v>
      </c>
      <c r="F1488" s="193" t="e">
        <f>IF(ISERROR($E1488),NA(),'Weekly Series'!C1488)</f>
        <v>#N/A</v>
      </c>
      <c r="G1488" s="193" t="e">
        <f>IF(ISERROR($E1488),NA(),'Weekly Series'!D1488)</f>
        <v>#N/A</v>
      </c>
      <c r="H1488" s="193" t="e">
        <f>IF(ISERROR($E1488),NA(),'Weekly Series'!E1488)</f>
        <v>#N/A</v>
      </c>
      <c r="J1488" s="190">
        <f>IF(ISERROR(A1488),NA(),'Daily Series'!P1489)</f>
        <v>1114</v>
      </c>
      <c r="K1488" s="190">
        <f>IF(ISERROR(A1488),NA(),'Daily Series'!Q1489)</f>
        <v>366</v>
      </c>
      <c r="L1488" s="190">
        <f>IF(ISERROR(A1488),NA(),'Daily Series'!R1489)</f>
        <v>191</v>
      </c>
      <c r="M1488" s="193">
        <f t="shared" si="96"/>
        <v>802</v>
      </c>
      <c r="N1488" s="193">
        <f t="shared" si="94"/>
        <v>269.57142857142856</v>
      </c>
      <c r="O1488" s="193">
        <f t="shared" si="97"/>
        <v>128.57142857142858</v>
      </c>
    </row>
    <row r="1489" spans="1:15" x14ac:dyDescent="0.2">
      <c r="A1489" s="189">
        <f>IF('Daily Series'!B1490=0,NA(),'Daily Series'!B1490)</f>
        <v>45771</v>
      </c>
      <c r="B1489" s="190">
        <f>IF(ISERROR(A1489),NA(),'Daily Series'!E1490)</f>
        <v>13561</v>
      </c>
      <c r="C1489" s="193">
        <f t="shared" si="95"/>
        <v>12232.571428571429</v>
      </c>
      <c r="E1489" s="189" t="e">
        <f>IF('Weekly Series'!B1489=0,NA(),'Weekly Series'!B1489)</f>
        <v>#N/A</v>
      </c>
      <c r="F1489" s="193" t="e">
        <f>IF(ISERROR($E1489),NA(),'Weekly Series'!C1489)</f>
        <v>#N/A</v>
      </c>
      <c r="G1489" s="193" t="e">
        <f>IF(ISERROR($E1489),NA(),'Weekly Series'!D1489)</f>
        <v>#N/A</v>
      </c>
      <c r="H1489" s="193" t="e">
        <f>IF(ISERROR($E1489),NA(),'Weekly Series'!E1489)</f>
        <v>#N/A</v>
      </c>
      <c r="J1489" s="190">
        <f>IF(ISERROR(A1489),NA(),'Daily Series'!P1490)</f>
        <v>1246</v>
      </c>
      <c r="K1489" s="190">
        <f>IF(ISERROR(A1489),NA(),'Daily Series'!Q1490)</f>
        <v>362</v>
      </c>
      <c r="L1489" s="190">
        <f>IF(ISERROR(A1489),NA(),'Daily Series'!R1490)</f>
        <v>227</v>
      </c>
      <c r="M1489" s="193">
        <f t="shared" si="96"/>
        <v>776.42857142857144</v>
      </c>
      <c r="N1489" s="193">
        <f t="shared" si="94"/>
        <v>252.42857142857142</v>
      </c>
      <c r="O1489" s="193">
        <f t="shared" si="97"/>
        <v>123.57142857142857</v>
      </c>
    </row>
    <row r="1490" spans="1:15" x14ac:dyDescent="0.2">
      <c r="A1490" s="189">
        <f>IF('Daily Series'!B1491=0,NA(),'Daily Series'!B1491)</f>
        <v>45772</v>
      </c>
      <c r="B1490" s="190">
        <f>IF(ISERROR(A1490),NA(),'Daily Series'!E1491)</f>
        <v>13291</v>
      </c>
      <c r="C1490" s="193">
        <f t="shared" si="95"/>
        <v>12431.428571428571</v>
      </c>
      <c r="E1490" s="189" t="e">
        <f>IF('Weekly Series'!B1490=0,NA(),'Weekly Series'!B1490)</f>
        <v>#N/A</v>
      </c>
      <c r="F1490" s="193" t="e">
        <f>IF(ISERROR($E1490),NA(),'Weekly Series'!C1490)</f>
        <v>#N/A</v>
      </c>
      <c r="G1490" s="193" t="e">
        <f>IF(ISERROR($E1490),NA(),'Weekly Series'!D1490)</f>
        <v>#N/A</v>
      </c>
      <c r="H1490" s="193" t="e">
        <f>IF(ISERROR($E1490),NA(),'Weekly Series'!E1490)</f>
        <v>#N/A</v>
      </c>
      <c r="J1490" s="190">
        <f>IF(ISERROR(A1490),NA(),'Daily Series'!P1491)</f>
        <v>1357</v>
      </c>
      <c r="K1490" s="190">
        <f>IF(ISERROR(A1490),NA(),'Daily Series'!Q1491)</f>
        <v>425</v>
      </c>
      <c r="L1490" s="190">
        <f>IF(ISERROR(A1490),NA(),'Daily Series'!R1491)</f>
        <v>218</v>
      </c>
      <c r="M1490" s="193">
        <f t="shared" si="96"/>
        <v>828</v>
      </c>
      <c r="N1490" s="193">
        <f t="shared" si="94"/>
        <v>264.28571428571428</v>
      </c>
      <c r="O1490" s="193">
        <f t="shared" si="97"/>
        <v>129.85714285714286</v>
      </c>
    </row>
    <row r="1491" spans="1:15" x14ac:dyDescent="0.2">
      <c r="A1491" s="189">
        <f>IF('Daily Series'!B1492=0,NA(),'Daily Series'!B1492)</f>
        <v>45773</v>
      </c>
      <c r="B1491" s="190">
        <f>IF(ISERROR(A1491),NA(),'Daily Series'!E1492)</f>
        <v>13275</v>
      </c>
      <c r="C1491" s="193">
        <f t="shared" si="95"/>
        <v>12645.714285714286</v>
      </c>
      <c r="E1491" s="189" t="e">
        <f>IF('Weekly Series'!B1491=0,NA(),'Weekly Series'!B1491)</f>
        <v>#N/A</v>
      </c>
      <c r="F1491" s="193" t="e">
        <f>IF(ISERROR($E1491),NA(),'Weekly Series'!C1491)</f>
        <v>#N/A</v>
      </c>
      <c r="G1491" s="193" t="e">
        <f>IF(ISERROR($E1491),NA(),'Weekly Series'!D1491)</f>
        <v>#N/A</v>
      </c>
      <c r="H1491" s="193" t="e">
        <f>IF(ISERROR($E1491),NA(),'Weekly Series'!E1491)</f>
        <v>#N/A</v>
      </c>
      <c r="J1491" s="190">
        <f>IF(ISERROR(A1491),NA(),'Daily Series'!P1492)</f>
        <v>754</v>
      </c>
      <c r="K1491" s="190">
        <f>IF(ISERROR(A1491),NA(),'Daily Series'!Q1492)</f>
        <v>259</v>
      </c>
      <c r="L1491" s="190">
        <f>IF(ISERROR(A1491),NA(),'Daily Series'!R1492)</f>
        <v>80</v>
      </c>
      <c r="M1491" s="193">
        <f t="shared" si="96"/>
        <v>860.14285714285711</v>
      </c>
      <c r="N1491" s="193">
        <f t="shared" si="94"/>
        <v>273</v>
      </c>
      <c r="O1491" s="193">
        <f t="shared" si="97"/>
        <v>132.57142857142858</v>
      </c>
    </row>
    <row r="1492" spans="1:15" x14ac:dyDescent="0.2">
      <c r="A1492" s="189">
        <f>IF('Daily Series'!B1493=0,NA(),'Daily Series'!B1493)</f>
        <v>45774</v>
      </c>
      <c r="B1492" s="190">
        <f>IF(ISERROR(A1492),NA(),'Daily Series'!E1493)</f>
        <v>13205</v>
      </c>
      <c r="C1492" s="193">
        <f t="shared" si="95"/>
        <v>12845.428571428571</v>
      </c>
      <c r="E1492" s="189" t="e">
        <f>IF('Weekly Series'!B1492=0,NA(),'Weekly Series'!B1492)</f>
        <v>#N/A</v>
      </c>
      <c r="F1492" s="193" t="e">
        <f>IF(ISERROR($E1492),NA(),'Weekly Series'!C1492)</f>
        <v>#N/A</v>
      </c>
      <c r="G1492" s="193" t="e">
        <f>IF(ISERROR($E1492),NA(),'Weekly Series'!D1492)</f>
        <v>#N/A</v>
      </c>
      <c r="H1492" s="193" t="e">
        <f>IF(ISERROR($E1492),NA(),'Weekly Series'!E1492)</f>
        <v>#N/A</v>
      </c>
      <c r="J1492" s="190">
        <f>IF(ISERROR(A1492),NA(),'Daily Series'!P1493)</f>
        <v>436</v>
      </c>
      <c r="K1492" s="190">
        <f>IF(ISERROR(A1492),NA(),'Daily Series'!Q1493)</f>
        <v>158</v>
      </c>
      <c r="L1492" s="190">
        <f>IF(ISERROR(A1492),NA(),'Daily Series'!R1493)</f>
        <v>33</v>
      </c>
      <c r="M1492" s="193">
        <f t="shared" si="96"/>
        <v>874.42857142857144</v>
      </c>
      <c r="N1492" s="193">
        <f t="shared" si="94"/>
        <v>277.85714285714283</v>
      </c>
      <c r="O1492" s="193">
        <f t="shared" si="97"/>
        <v>132.57142857142858</v>
      </c>
    </row>
    <row r="1493" spans="1:15" x14ac:dyDescent="0.2">
      <c r="A1493" s="189">
        <f>IF('Daily Series'!B1494=0,NA(),'Daily Series'!B1494)</f>
        <v>45775</v>
      </c>
      <c r="B1493" s="190">
        <f>IF(ISERROR(A1493),NA(),'Daily Series'!E1494)</f>
        <v>13238</v>
      </c>
      <c r="C1493" s="193">
        <f t="shared" si="95"/>
        <v>13057.285714285714</v>
      </c>
      <c r="E1493" s="189" t="e">
        <f>IF('Weekly Series'!B1493=0,NA(),'Weekly Series'!B1493)</f>
        <v>#N/A</v>
      </c>
      <c r="F1493" s="193" t="e">
        <f>IF(ISERROR($E1493),NA(),'Weekly Series'!C1493)</f>
        <v>#N/A</v>
      </c>
      <c r="G1493" s="193" t="e">
        <f>IF(ISERROR($E1493),NA(),'Weekly Series'!D1493)</f>
        <v>#N/A</v>
      </c>
      <c r="H1493" s="193" t="e">
        <f>IF(ISERROR($E1493),NA(),'Weekly Series'!E1493)</f>
        <v>#N/A</v>
      </c>
      <c r="J1493" s="190">
        <f>IF(ISERROR(A1493),NA(),'Daily Series'!P1494)</f>
        <v>876</v>
      </c>
      <c r="K1493" s="190">
        <f>IF(ISERROR(A1493),NA(),'Daily Series'!Q1494)</f>
        <v>281</v>
      </c>
      <c r="L1493" s="190">
        <f>IF(ISERROR(A1493),NA(),'Daily Series'!R1494)</f>
        <v>167</v>
      </c>
      <c r="M1493" s="193">
        <f t="shared" si="96"/>
        <v>947</v>
      </c>
      <c r="N1493" s="193">
        <f t="shared" si="94"/>
        <v>301.28571428571428</v>
      </c>
      <c r="O1493" s="193">
        <f t="shared" si="97"/>
        <v>148.85714285714286</v>
      </c>
    </row>
    <row r="1494" spans="1:15" x14ac:dyDescent="0.2">
      <c r="A1494" s="189">
        <f>IF('Daily Series'!B1495=0,NA(),'Daily Series'!B1495)</f>
        <v>45776</v>
      </c>
      <c r="B1494" s="190">
        <f>IF(ISERROR(A1494),NA(),'Daily Series'!E1495)</f>
        <v>13392</v>
      </c>
      <c r="C1494" s="193">
        <f t="shared" si="95"/>
        <v>13243.857142857143</v>
      </c>
      <c r="E1494" s="189" t="e">
        <f>IF('Weekly Series'!B1494=0,NA(),'Weekly Series'!B1494)</f>
        <v>#N/A</v>
      </c>
      <c r="F1494" s="193" t="e">
        <f>IF(ISERROR($E1494),NA(),'Weekly Series'!C1494)</f>
        <v>#N/A</v>
      </c>
      <c r="G1494" s="193" t="e">
        <f>IF(ISERROR($E1494),NA(),'Weekly Series'!D1494)</f>
        <v>#N/A</v>
      </c>
      <c r="H1494" s="193" t="e">
        <f>IF(ISERROR($E1494),NA(),'Weekly Series'!E1494)</f>
        <v>#N/A</v>
      </c>
      <c r="J1494" s="190">
        <f>IF(ISERROR(A1494),NA(),'Daily Series'!P1495)</f>
        <v>1206</v>
      </c>
      <c r="K1494" s="190">
        <f>IF(ISERROR(A1494),NA(),'Daily Series'!Q1495)</f>
        <v>429</v>
      </c>
      <c r="L1494" s="190">
        <f>IF(ISERROR(A1494),NA(),'Daily Series'!R1495)</f>
        <v>198</v>
      </c>
      <c r="M1494" s="193">
        <f t="shared" si="96"/>
        <v>998.42857142857144</v>
      </c>
      <c r="N1494" s="193">
        <f t="shared" si="94"/>
        <v>325.71428571428572</v>
      </c>
      <c r="O1494" s="193">
        <f t="shared" si="97"/>
        <v>159.14285714285714</v>
      </c>
    </row>
    <row r="1495" spans="1:15" x14ac:dyDescent="0.2">
      <c r="A1495" s="189" t="e">
        <f>IF('Daily Series'!#REF!=0,NA(),'Daily Series'!#REF!)</f>
        <v>#REF!</v>
      </c>
      <c r="B1495" s="190" t="e">
        <f>IF(ISERROR(A1495),NA(),'Daily Series'!#REF!)</f>
        <v>#N/A</v>
      </c>
      <c r="C1495" s="193" t="e">
        <f t="shared" si="95"/>
        <v>#N/A</v>
      </c>
      <c r="E1495" s="189" t="e">
        <f>IF('Weekly Series'!B1495=0,NA(),'Weekly Series'!B1495)</f>
        <v>#N/A</v>
      </c>
      <c r="F1495" s="193" t="e">
        <f>IF(ISERROR($E1495),NA(),'Weekly Series'!C1495)</f>
        <v>#N/A</v>
      </c>
      <c r="G1495" s="193" t="e">
        <f>IF(ISERROR($E1495),NA(),'Weekly Series'!D1495)</f>
        <v>#N/A</v>
      </c>
      <c r="H1495" s="193" t="e">
        <f>IF(ISERROR($E1495),NA(),'Weekly Series'!E1495)</f>
        <v>#N/A</v>
      </c>
      <c r="J1495" s="190" t="e">
        <f>IF(ISERROR(A1495),NA(),'Daily Series'!#REF!)</f>
        <v>#N/A</v>
      </c>
      <c r="K1495" s="190" t="e">
        <f>IF(ISERROR(A1495),NA(),'Daily Series'!#REF!)</f>
        <v>#N/A</v>
      </c>
      <c r="L1495" s="190" t="e">
        <f>IF(ISERROR(A1495),NA(),'Daily Series'!#REF!)</f>
        <v>#N/A</v>
      </c>
      <c r="M1495" s="193" t="e">
        <f t="shared" si="96"/>
        <v>#N/A</v>
      </c>
      <c r="N1495" s="193" t="e">
        <f t="shared" si="94"/>
        <v>#N/A</v>
      </c>
      <c r="O1495" s="193" t="e">
        <f t="shared" si="97"/>
        <v>#N/A</v>
      </c>
    </row>
    <row r="1496" spans="1:15" x14ac:dyDescent="0.2">
      <c r="A1496" s="189">
        <f>IF('Daily Series'!B1496=0,NA(),'Daily Series'!B1496)</f>
        <v>45777</v>
      </c>
      <c r="B1496" s="190">
        <f>IF(ISERROR(A1496),NA(),'Daily Series'!E1496)</f>
        <v>13335</v>
      </c>
      <c r="C1496" s="193" t="e">
        <f t="shared" si="95"/>
        <v>#N/A</v>
      </c>
      <c r="E1496" s="189" t="e">
        <f>IF('Weekly Series'!B1496=0,NA(),'Weekly Series'!B1496)</f>
        <v>#N/A</v>
      </c>
      <c r="F1496" s="193" t="e">
        <f>IF(ISERROR($E1496),NA(),'Weekly Series'!C1496)</f>
        <v>#N/A</v>
      </c>
      <c r="G1496" s="193" t="e">
        <f>IF(ISERROR($E1496),NA(),'Weekly Series'!D1496)</f>
        <v>#N/A</v>
      </c>
      <c r="H1496" s="193" t="e">
        <f>IF(ISERROR($E1496),NA(),'Weekly Series'!E1496)</f>
        <v>#N/A</v>
      </c>
      <c r="J1496" s="190">
        <f>IF(ISERROR(A1496),NA(),'Daily Series'!P1496)</f>
        <v>1292</v>
      </c>
      <c r="K1496" s="190">
        <f>IF(ISERROR(A1496),NA(),'Daily Series'!Q1496)</f>
        <v>440</v>
      </c>
      <c r="L1496" s="190">
        <f>IF(ISERROR(A1496),NA(),'Daily Series'!R1496)</f>
        <v>223</v>
      </c>
      <c r="M1496" s="193" t="e">
        <f t="shared" si="96"/>
        <v>#N/A</v>
      </c>
      <c r="N1496" s="193" t="e">
        <f t="shared" si="94"/>
        <v>#N/A</v>
      </c>
      <c r="O1496" s="193" t="e">
        <f t="shared" si="97"/>
        <v>#N/A</v>
      </c>
    </row>
    <row r="1497" spans="1:15" x14ac:dyDescent="0.2">
      <c r="A1497" s="189" t="e">
        <f>IF('Daily Series'!B1497=0,NA(),'Daily Series'!B1497)</f>
        <v>#N/A</v>
      </c>
      <c r="B1497" s="190" t="e">
        <f>IF(ISERROR(A1497),NA(),'Daily Series'!E1497)</f>
        <v>#N/A</v>
      </c>
      <c r="C1497" s="193" t="e">
        <f t="shared" si="95"/>
        <v>#N/A</v>
      </c>
      <c r="E1497" s="189" t="e">
        <f>IF('Weekly Series'!B1497=0,NA(),'Weekly Series'!B1497)</f>
        <v>#N/A</v>
      </c>
      <c r="F1497" s="193" t="e">
        <f>IF(ISERROR($E1497),NA(),'Weekly Series'!C1497)</f>
        <v>#N/A</v>
      </c>
      <c r="G1497" s="193" t="e">
        <f>IF(ISERROR($E1497),NA(),'Weekly Series'!D1497)</f>
        <v>#N/A</v>
      </c>
      <c r="H1497" s="193" t="e">
        <f>IF(ISERROR($E1497),NA(),'Weekly Series'!E1497)</f>
        <v>#N/A</v>
      </c>
      <c r="J1497" s="190" t="e">
        <f>IF(ISERROR(A1497),NA(),'Daily Series'!P1497)</f>
        <v>#N/A</v>
      </c>
      <c r="K1497" s="190" t="e">
        <f>IF(ISERROR(A1497),NA(),'Daily Series'!Q1497)</f>
        <v>#N/A</v>
      </c>
      <c r="L1497" s="190" t="e">
        <f>IF(ISERROR(A1497),NA(),'Daily Series'!R1497)</f>
        <v>#N/A</v>
      </c>
      <c r="M1497" s="193" t="e">
        <f t="shared" si="96"/>
        <v>#N/A</v>
      </c>
      <c r="N1497" s="193" t="e">
        <f t="shared" ref="N1497:N1560" si="98">AVERAGE(K1491:K1497)</f>
        <v>#N/A</v>
      </c>
      <c r="O1497" s="193" t="e">
        <f t="shared" si="97"/>
        <v>#N/A</v>
      </c>
    </row>
    <row r="1498" spans="1:15" x14ac:dyDescent="0.2">
      <c r="A1498" s="189" t="e">
        <f>IF('Daily Series'!B1498=0,NA(),'Daily Series'!B1498)</f>
        <v>#N/A</v>
      </c>
      <c r="B1498" s="190" t="e">
        <f>IF(ISERROR(A1498),NA(),'Daily Series'!E1498)</f>
        <v>#N/A</v>
      </c>
      <c r="C1498" s="193" t="e">
        <f t="shared" si="95"/>
        <v>#N/A</v>
      </c>
      <c r="E1498" s="189" t="e">
        <f>IF('Weekly Series'!B1498=0,NA(),'Weekly Series'!B1498)</f>
        <v>#N/A</v>
      </c>
      <c r="F1498" s="193" t="e">
        <f>IF(ISERROR($E1498),NA(),'Weekly Series'!C1498)</f>
        <v>#N/A</v>
      </c>
      <c r="G1498" s="193" t="e">
        <f>IF(ISERROR($E1498),NA(),'Weekly Series'!D1498)</f>
        <v>#N/A</v>
      </c>
      <c r="H1498" s="193" t="e">
        <f>IF(ISERROR($E1498),NA(),'Weekly Series'!E1498)</f>
        <v>#N/A</v>
      </c>
      <c r="J1498" s="190" t="e">
        <f>IF(ISERROR(A1498),NA(),'Daily Series'!P1498)</f>
        <v>#N/A</v>
      </c>
      <c r="K1498" s="190" t="e">
        <f>IF(ISERROR(A1498),NA(),'Daily Series'!Q1498)</f>
        <v>#N/A</v>
      </c>
      <c r="L1498" s="190" t="e">
        <f>IF(ISERROR(A1498),NA(),'Daily Series'!R1498)</f>
        <v>#N/A</v>
      </c>
      <c r="M1498" s="193" t="e">
        <f t="shared" si="96"/>
        <v>#N/A</v>
      </c>
      <c r="N1498" s="193" t="e">
        <f t="shared" si="98"/>
        <v>#N/A</v>
      </c>
      <c r="O1498" s="193" t="e">
        <f t="shared" si="97"/>
        <v>#N/A</v>
      </c>
    </row>
    <row r="1499" spans="1:15" x14ac:dyDescent="0.2">
      <c r="A1499" s="189" t="e">
        <f>IF('Daily Series'!B1499=0,NA(),'Daily Series'!B1499)</f>
        <v>#N/A</v>
      </c>
      <c r="B1499" s="190" t="e">
        <f>IF(ISERROR(A1499),NA(),'Daily Series'!E1499)</f>
        <v>#N/A</v>
      </c>
      <c r="C1499" s="193" t="e">
        <f t="shared" si="95"/>
        <v>#N/A</v>
      </c>
      <c r="E1499" s="189" t="e">
        <f>IF('Weekly Series'!B1499=0,NA(),'Weekly Series'!B1499)</f>
        <v>#N/A</v>
      </c>
      <c r="F1499" s="193" t="e">
        <f>IF(ISERROR($E1499),NA(),'Weekly Series'!C1499)</f>
        <v>#N/A</v>
      </c>
      <c r="G1499" s="193" t="e">
        <f>IF(ISERROR($E1499),NA(),'Weekly Series'!D1499)</f>
        <v>#N/A</v>
      </c>
      <c r="H1499" s="193" t="e">
        <f>IF(ISERROR($E1499),NA(),'Weekly Series'!E1499)</f>
        <v>#N/A</v>
      </c>
      <c r="J1499" s="190" t="e">
        <f>IF(ISERROR(A1499),NA(),'Daily Series'!P1499)</f>
        <v>#N/A</v>
      </c>
      <c r="K1499" s="190" t="e">
        <f>IF(ISERROR(A1499),NA(),'Daily Series'!Q1499)</f>
        <v>#N/A</v>
      </c>
      <c r="L1499" s="190" t="e">
        <f>IF(ISERROR(A1499),NA(),'Daily Series'!R1499)</f>
        <v>#N/A</v>
      </c>
      <c r="M1499" s="193" t="e">
        <f t="shared" si="96"/>
        <v>#N/A</v>
      </c>
      <c r="N1499" s="193" t="e">
        <f t="shared" si="98"/>
        <v>#N/A</v>
      </c>
      <c r="O1499" s="193" t="e">
        <f t="shared" si="97"/>
        <v>#N/A</v>
      </c>
    </row>
    <row r="1500" spans="1:15" x14ac:dyDescent="0.2">
      <c r="A1500" s="189" t="e">
        <f>IF('Daily Series'!B1500=0,NA(),'Daily Series'!B1500)</f>
        <v>#N/A</v>
      </c>
      <c r="B1500" s="190" t="e">
        <f>IF(ISERROR(A1500),NA(),'Daily Series'!E1500)</f>
        <v>#N/A</v>
      </c>
      <c r="C1500" s="193" t="e">
        <f t="shared" si="95"/>
        <v>#N/A</v>
      </c>
      <c r="E1500" s="189" t="e">
        <f>IF('Weekly Series'!B1500=0,NA(),'Weekly Series'!B1500)</f>
        <v>#N/A</v>
      </c>
      <c r="F1500" s="193" t="e">
        <f>IF(ISERROR($E1500),NA(),'Weekly Series'!C1500)</f>
        <v>#N/A</v>
      </c>
      <c r="G1500" s="193" t="e">
        <f>IF(ISERROR($E1500),NA(),'Weekly Series'!D1500)</f>
        <v>#N/A</v>
      </c>
      <c r="H1500" s="193" t="e">
        <f>IF(ISERROR($E1500),NA(),'Weekly Series'!E1500)</f>
        <v>#N/A</v>
      </c>
      <c r="J1500" s="190" t="e">
        <f>IF(ISERROR(A1500),NA(),'Daily Series'!P1500)</f>
        <v>#N/A</v>
      </c>
      <c r="K1500" s="190" t="e">
        <f>IF(ISERROR(A1500),NA(),'Daily Series'!Q1500)</f>
        <v>#N/A</v>
      </c>
      <c r="L1500" s="190" t="e">
        <f>IF(ISERROR(A1500),NA(),'Daily Series'!R1500)</f>
        <v>#N/A</v>
      </c>
      <c r="M1500" s="193" t="e">
        <f t="shared" si="96"/>
        <v>#N/A</v>
      </c>
      <c r="N1500" s="193" t="e">
        <f t="shared" si="98"/>
        <v>#N/A</v>
      </c>
      <c r="O1500" s="193" t="e">
        <f t="shared" si="97"/>
        <v>#N/A</v>
      </c>
    </row>
    <row r="1501" spans="1:15" x14ac:dyDescent="0.2">
      <c r="A1501" s="189" t="e">
        <f>IF('Daily Series'!B1501=0,NA(),'Daily Series'!B1501)</f>
        <v>#N/A</v>
      </c>
      <c r="B1501" s="190" t="e">
        <f>IF(ISERROR(A1501),NA(),'Daily Series'!E1501)</f>
        <v>#N/A</v>
      </c>
      <c r="C1501" s="193" t="e">
        <f t="shared" si="95"/>
        <v>#N/A</v>
      </c>
      <c r="E1501" s="189" t="e">
        <f>IF('Weekly Series'!B1501=0,NA(),'Weekly Series'!B1501)</f>
        <v>#N/A</v>
      </c>
      <c r="F1501" s="193" t="e">
        <f>IF(ISERROR($E1501),NA(),'Weekly Series'!C1501)</f>
        <v>#N/A</v>
      </c>
      <c r="G1501" s="193" t="e">
        <f>IF(ISERROR($E1501),NA(),'Weekly Series'!D1501)</f>
        <v>#N/A</v>
      </c>
      <c r="H1501" s="193" t="e">
        <f>IF(ISERROR($E1501),NA(),'Weekly Series'!E1501)</f>
        <v>#N/A</v>
      </c>
      <c r="J1501" s="190" t="e">
        <f>IF(ISERROR(A1501),NA(),'Daily Series'!P1501)</f>
        <v>#N/A</v>
      </c>
      <c r="K1501" s="190" t="e">
        <f>IF(ISERROR(A1501),NA(),'Daily Series'!Q1501)</f>
        <v>#N/A</v>
      </c>
      <c r="L1501" s="190" t="e">
        <f>IF(ISERROR(A1501),NA(),'Daily Series'!R1501)</f>
        <v>#N/A</v>
      </c>
      <c r="M1501" s="193" t="e">
        <f t="shared" si="96"/>
        <v>#N/A</v>
      </c>
      <c r="N1501" s="193" t="e">
        <f t="shared" si="98"/>
        <v>#N/A</v>
      </c>
      <c r="O1501" s="193" t="e">
        <f t="shared" si="97"/>
        <v>#N/A</v>
      </c>
    </row>
    <row r="1502" spans="1:15" x14ac:dyDescent="0.2">
      <c r="A1502" s="189" t="e">
        <f>IF('Daily Series'!B1502=0,NA(),'Daily Series'!B1502)</f>
        <v>#N/A</v>
      </c>
      <c r="B1502" s="190" t="e">
        <f>IF(ISERROR(A1502),NA(),'Daily Series'!E1502)</f>
        <v>#N/A</v>
      </c>
      <c r="C1502" s="193" t="e">
        <f t="shared" si="95"/>
        <v>#N/A</v>
      </c>
      <c r="E1502" s="189" t="e">
        <f>IF('Weekly Series'!B1502=0,NA(),'Weekly Series'!B1502)</f>
        <v>#N/A</v>
      </c>
      <c r="F1502" s="193" t="e">
        <f>IF(ISERROR($E1502),NA(),'Weekly Series'!C1502)</f>
        <v>#N/A</v>
      </c>
      <c r="G1502" s="193" t="e">
        <f>IF(ISERROR($E1502),NA(),'Weekly Series'!D1502)</f>
        <v>#N/A</v>
      </c>
      <c r="H1502" s="193" t="e">
        <f>IF(ISERROR($E1502),NA(),'Weekly Series'!E1502)</f>
        <v>#N/A</v>
      </c>
      <c r="J1502" s="190" t="e">
        <f>IF(ISERROR(A1502),NA(),'Daily Series'!P1502)</f>
        <v>#N/A</v>
      </c>
      <c r="K1502" s="190" t="e">
        <f>IF(ISERROR(A1502),NA(),'Daily Series'!Q1502)</f>
        <v>#N/A</v>
      </c>
      <c r="L1502" s="190" t="e">
        <f>IF(ISERROR(A1502),NA(),'Daily Series'!R1502)</f>
        <v>#N/A</v>
      </c>
      <c r="M1502" s="193" t="e">
        <f t="shared" si="96"/>
        <v>#N/A</v>
      </c>
      <c r="N1502" s="193" t="e">
        <f t="shared" si="98"/>
        <v>#N/A</v>
      </c>
      <c r="O1502" s="193" t="e">
        <f t="shared" si="97"/>
        <v>#N/A</v>
      </c>
    </row>
    <row r="1503" spans="1:15" x14ac:dyDescent="0.2">
      <c r="A1503" s="189" t="e">
        <f>IF('Daily Series'!B1503=0,NA(),'Daily Series'!B1503)</f>
        <v>#N/A</v>
      </c>
      <c r="B1503" s="190" t="e">
        <f>IF(ISERROR(A1503),NA(),'Daily Series'!E1503)</f>
        <v>#N/A</v>
      </c>
      <c r="C1503" s="193" t="e">
        <f t="shared" si="95"/>
        <v>#N/A</v>
      </c>
      <c r="E1503" s="189" t="e">
        <f>IF('Weekly Series'!B1503=0,NA(),'Weekly Series'!B1503)</f>
        <v>#N/A</v>
      </c>
      <c r="F1503" s="193" t="e">
        <f>IF(ISERROR($E1503),NA(),'Weekly Series'!C1503)</f>
        <v>#N/A</v>
      </c>
      <c r="G1503" s="193" t="e">
        <f>IF(ISERROR($E1503),NA(),'Weekly Series'!D1503)</f>
        <v>#N/A</v>
      </c>
      <c r="H1503" s="193" t="e">
        <f>IF(ISERROR($E1503),NA(),'Weekly Series'!E1503)</f>
        <v>#N/A</v>
      </c>
      <c r="J1503" s="190" t="e">
        <f>IF(ISERROR(A1503),NA(),'Daily Series'!P1503)</f>
        <v>#N/A</v>
      </c>
      <c r="K1503" s="190" t="e">
        <f>IF(ISERROR(A1503),NA(),'Daily Series'!Q1503)</f>
        <v>#N/A</v>
      </c>
      <c r="L1503" s="190" t="e">
        <f>IF(ISERROR(A1503),NA(),'Daily Series'!R1503)</f>
        <v>#N/A</v>
      </c>
      <c r="M1503" s="193" t="e">
        <f t="shared" si="96"/>
        <v>#N/A</v>
      </c>
      <c r="N1503" s="193" t="e">
        <f t="shared" si="98"/>
        <v>#N/A</v>
      </c>
      <c r="O1503" s="193" t="e">
        <f t="shared" si="97"/>
        <v>#N/A</v>
      </c>
    </row>
    <row r="1504" spans="1:15" x14ac:dyDescent="0.2">
      <c r="A1504" s="189" t="e">
        <f>IF('Daily Series'!B1504=0,NA(),'Daily Series'!B1504)</f>
        <v>#N/A</v>
      </c>
      <c r="B1504" s="190" t="e">
        <f>IF(ISERROR(A1504),NA(),'Daily Series'!E1504)</f>
        <v>#N/A</v>
      </c>
      <c r="C1504" s="193" t="e">
        <f t="shared" si="95"/>
        <v>#N/A</v>
      </c>
      <c r="E1504" s="189" t="e">
        <f>IF('Weekly Series'!B1504=0,NA(),'Weekly Series'!B1504)</f>
        <v>#N/A</v>
      </c>
      <c r="F1504" s="193" t="e">
        <f>IF(ISERROR($E1504),NA(),'Weekly Series'!C1504)</f>
        <v>#N/A</v>
      </c>
      <c r="G1504" s="193" t="e">
        <f>IF(ISERROR($E1504),NA(),'Weekly Series'!D1504)</f>
        <v>#N/A</v>
      </c>
      <c r="H1504" s="193" t="e">
        <f>IF(ISERROR($E1504),NA(),'Weekly Series'!E1504)</f>
        <v>#N/A</v>
      </c>
      <c r="J1504" s="190" t="e">
        <f>IF(ISERROR(A1504),NA(),'Daily Series'!P1504)</f>
        <v>#N/A</v>
      </c>
      <c r="K1504" s="190" t="e">
        <f>IF(ISERROR(A1504),NA(),'Daily Series'!Q1504)</f>
        <v>#N/A</v>
      </c>
      <c r="L1504" s="190" t="e">
        <f>IF(ISERROR(A1504),NA(),'Daily Series'!R1504)</f>
        <v>#N/A</v>
      </c>
      <c r="M1504" s="193" t="e">
        <f t="shared" si="96"/>
        <v>#N/A</v>
      </c>
      <c r="N1504" s="193" t="e">
        <f t="shared" si="98"/>
        <v>#N/A</v>
      </c>
      <c r="O1504" s="193" t="e">
        <f t="shared" si="97"/>
        <v>#N/A</v>
      </c>
    </row>
    <row r="1505" spans="1:15" x14ac:dyDescent="0.2">
      <c r="A1505" s="189" t="e">
        <f>IF('Daily Series'!B1505=0,NA(),'Daily Series'!B1505)</f>
        <v>#N/A</v>
      </c>
      <c r="B1505" s="190" t="e">
        <f>IF(ISERROR(A1505),NA(),'Daily Series'!E1505)</f>
        <v>#N/A</v>
      </c>
      <c r="C1505" s="193" t="e">
        <f t="shared" si="95"/>
        <v>#N/A</v>
      </c>
      <c r="E1505" s="189" t="e">
        <f>IF('Weekly Series'!B1505=0,NA(),'Weekly Series'!B1505)</f>
        <v>#N/A</v>
      </c>
      <c r="F1505" s="193" t="e">
        <f>IF(ISERROR($E1505),NA(),'Weekly Series'!C1505)</f>
        <v>#N/A</v>
      </c>
      <c r="G1505" s="193" t="e">
        <f>IF(ISERROR($E1505),NA(),'Weekly Series'!D1505)</f>
        <v>#N/A</v>
      </c>
      <c r="H1505" s="193" t="e">
        <f>IF(ISERROR($E1505),NA(),'Weekly Series'!E1505)</f>
        <v>#N/A</v>
      </c>
      <c r="J1505" s="190" t="e">
        <f>IF(ISERROR(A1505),NA(),'Daily Series'!P1505)</f>
        <v>#N/A</v>
      </c>
      <c r="K1505" s="190" t="e">
        <f>IF(ISERROR(A1505),NA(),'Daily Series'!Q1505)</f>
        <v>#N/A</v>
      </c>
      <c r="L1505" s="190" t="e">
        <f>IF(ISERROR(A1505),NA(),'Daily Series'!R1505)</f>
        <v>#N/A</v>
      </c>
      <c r="M1505" s="193" t="e">
        <f t="shared" si="96"/>
        <v>#N/A</v>
      </c>
      <c r="N1505" s="193" t="e">
        <f t="shared" si="98"/>
        <v>#N/A</v>
      </c>
      <c r="O1505" s="193" t="e">
        <f t="shared" si="97"/>
        <v>#N/A</v>
      </c>
    </row>
    <row r="1506" spans="1:15" x14ac:dyDescent="0.2">
      <c r="A1506" s="189" t="e">
        <f>IF('Daily Series'!B1506=0,NA(),'Daily Series'!B1506)</f>
        <v>#N/A</v>
      </c>
      <c r="B1506" s="190" t="e">
        <f>IF(ISERROR(A1506),NA(),'Daily Series'!E1506)</f>
        <v>#N/A</v>
      </c>
      <c r="C1506" s="193" t="e">
        <f t="shared" si="95"/>
        <v>#N/A</v>
      </c>
      <c r="E1506" s="189" t="e">
        <f>IF('Weekly Series'!B1506=0,NA(),'Weekly Series'!B1506)</f>
        <v>#N/A</v>
      </c>
      <c r="F1506" s="193" t="e">
        <f>IF(ISERROR($E1506),NA(),'Weekly Series'!C1506)</f>
        <v>#N/A</v>
      </c>
      <c r="G1506" s="193" t="e">
        <f>IF(ISERROR($E1506),NA(),'Weekly Series'!D1506)</f>
        <v>#N/A</v>
      </c>
      <c r="H1506" s="193" t="e">
        <f>IF(ISERROR($E1506),NA(),'Weekly Series'!E1506)</f>
        <v>#N/A</v>
      </c>
      <c r="J1506" s="190" t="e">
        <f>IF(ISERROR(A1506),NA(),'Daily Series'!P1506)</f>
        <v>#N/A</v>
      </c>
      <c r="K1506" s="190" t="e">
        <f>IF(ISERROR(A1506),NA(),'Daily Series'!Q1506)</f>
        <v>#N/A</v>
      </c>
      <c r="L1506" s="190" t="e">
        <f>IF(ISERROR(A1506),NA(),'Daily Series'!R1506)</f>
        <v>#N/A</v>
      </c>
      <c r="M1506" s="193" t="e">
        <f t="shared" si="96"/>
        <v>#N/A</v>
      </c>
      <c r="N1506" s="193" t="e">
        <f t="shared" si="98"/>
        <v>#N/A</v>
      </c>
      <c r="O1506" s="193" t="e">
        <f t="shared" si="97"/>
        <v>#N/A</v>
      </c>
    </row>
    <row r="1507" spans="1:15" x14ac:dyDescent="0.2">
      <c r="A1507" s="189" t="e">
        <f>IF('Daily Series'!B1507=0,NA(),'Daily Series'!B1507)</f>
        <v>#N/A</v>
      </c>
      <c r="B1507" s="190" t="e">
        <f>IF(ISERROR(A1507),NA(),'Daily Series'!E1507)</f>
        <v>#N/A</v>
      </c>
      <c r="C1507" s="193" t="e">
        <f t="shared" si="95"/>
        <v>#N/A</v>
      </c>
      <c r="E1507" s="189" t="e">
        <f>IF('Weekly Series'!B1507=0,NA(),'Weekly Series'!B1507)</f>
        <v>#N/A</v>
      </c>
      <c r="F1507" s="193" t="e">
        <f>IF(ISERROR($E1507),NA(),'Weekly Series'!C1507)</f>
        <v>#N/A</v>
      </c>
      <c r="G1507" s="193" t="e">
        <f>IF(ISERROR($E1507),NA(),'Weekly Series'!D1507)</f>
        <v>#N/A</v>
      </c>
      <c r="H1507" s="193" t="e">
        <f>IF(ISERROR($E1507),NA(),'Weekly Series'!E1507)</f>
        <v>#N/A</v>
      </c>
      <c r="J1507" s="190" t="e">
        <f>IF(ISERROR(A1507),NA(),'Daily Series'!P1507)</f>
        <v>#N/A</v>
      </c>
      <c r="K1507" s="190" t="e">
        <f>IF(ISERROR(A1507),NA(),'Daily Series'!Q1507)</f>
        <v>#N/A</v>
      </c>
      <c r="L1507" s="190" t="e">
        <f>IF(ISERROR(A1507),NA(),'Daily Series'!R1507)</f>
        <v>#N/A</v>
      </c>
      <c r="M1507" s="193" t="e">
        <f t="shared" si="96"/>
        <v>#N/A</v>
      </c>
      <c r="N1507" s="193" t="e">
        <f t="shared" si="98"/>
        <v>#N/A</v>
      </c>
      <c r="O1507" s="193" t="e">
        <f t="shared" si="97"/>
        <v>#N/A</v>
      </c>
    </row>
    <row r="1508" spans="1:15" x14ac:dyDescent="0.2">
      <c r="A1508" s="189" t="e">
        <f>IF('Daily Series'!B1508=0,NA(),'Daily Series'!B1508)</f>
        <v>#N/A</v>
      </c>
      <c r="B1508" s="190" t="e">
        <f>IF(ISERROR(A1508),NA(),'Daily Series'!E1508)</f>
        <v>#N/A</v>
      </c>
      <c r="C1508" s="193" t="e">
        <f t="shared" si="95"/>
        <v>#N/A</v>
      </c>
      <c r="E1508" s="189" t="e">
        <f>IF('Weekly Series'!B1508=0,NA(),'Weekly Series'!B1508)</f>
        <v>#N/A</v>
      </c>
      <c r="F1508" s="193" t="e">
        <f>IF(ISERROR($E1508),NA(),'Weekly Series'!C1508)</f>
        <v>#N/A</v>
      </c>
      <c r="G1508" s="193" t="e">
        <f>IF(ISERROR($E1508),NA(),'Weekly Series'!D1508)</f>
        <v>#N/A</v>
      </c>
      <c r="H1508" s="193" t="e">
        <f>IF(ISERROR($E1508),NA(),'Weekly Series'!E1508)</f>
        <v>#N/A</v>
      </c>
      <c r="J1508" s="190" t="e">
        <f>IF(ISERROR(A1508),NA(),'Daily Series'!P1508)</f>
        <v>#N/A</v>
      </c>
      <c r="K1508" s="190" t="e">
        <f>IF(ISERROR(A1508),NA(),'Daily Series'!Q1508)</f>
        <v>#N/A</v>
      </c>
      <c r="L1508" s="190" t="e">
        <f>IF(ISERROR(A1508),NA(),'Daily Series'!R1508)</f>
        <v>#N/A</v>
      </c>
      <c r="M1508" s="193" t="e">
        <f t="shared" si="96"/>
        <v>#N/A</v>
      </c>
      <c r="N1508" s="193" t="e">
        <f t="shared" si="98"/>
        <v>#N/A</v>
      </c>
      <c r="O1508" s="193" t="e">
        <f t="shared" si="97"/>
        <v>#N/A</v>
      </c>
    </row>
    <row r="1509" spans="1:15" x14ac:dyDescent="0.2">
      <c r="A1509" s="189" t="e">
        <f>IF('Daily Series'!B1509=0,NA(),'Daily Series'!B1509)</f>
        <v>#N/A</v>
      </c>
      <c r="B1509" s="190" t="e">
        <f>IF(ISERROR(A1509),NA(),'Daily Series'!E1509)</f>
        <v>#N/A</v>
      </c>
      <c r="C1509" s="193" t="e">
        <f t="shared" si="95"/>
        <v>#N/A</v>
      </c>
      <c r="E1509" s="189" t="e">
        <f>IF('Weekly Series'!B1509=0,NA(),'Weekly Series'!B1509)</f>
        <v>#N/A</v>
      </c>
      <c r="F1509" s="193" t="e">
        <f>IF(ISERROR($E1509),NA(),'Weekly Series'!C1509)</f>
        <v>#N/A</v>
      </c>
      <c r="G1509" s="193" t="e">
        <f>IF(ISERROR($E1509),NA(),'Weekly Series'!D1509)</f>
        <v>#N/A</v>
      </c>
      <c r="H1509" s="193" t="e">
        <f>IF(ISERROR($E1509),NA(),'Weekly Series'!E1509)</f>
        <v>#N/A</v>
      </c>
      <c r="J1509" s="190" t="e">
        <f>IF(ISERROR(A1509),NA(),'Daily Series'!P1509)</f>
        <v>#N/A</v>
      </c>
      <c r="K1509" s="190" t="e">
        <f>IF(ISERROR(A1509),NA(),'Daily Series'!Q1509)</f>
        <v>#N/A</v>
      </c>
      <c r="L1509" s="190" t="e">
        <f>IF(ISERROR(A1509),NA(),'Daily Series'!R1509)</f>
        <v>#N/A</v>
      </c>
      <c r="M1509" s="193" t="e">
        <f t="shared" si="96"/>
        <v>#N/A</v>
      </c>
      <c r="N1509" s="193" t="e">
        <f t="shared" si="98"/>
        <v>#N/A</v>
      </c>
      <c r="O1509" s="193" t="e">
        <f t="shared" si="97"/>
        <v>#N/A</v>
      </c>
    </row>
    <row r="1510" spans="1:15" x14ac:dyDescent="0.2">
      <c r="A1510" s="189" t="e">
        <f>IF('Daily Series'!B1510=0,NA(),'Daily Series'!B1510)</f>
        <v>#N/A</v>
      </c>
      <c r="B1510" s="190" t="e">
        <f>IF(ISERROR(A1510),NA(),'Daily Series'!E1510)</f>
        <v>#N/A</v>
      </c>
      <c r="C1510" s="193" t="e">
        <f t="shared" si="95"/>
        <v>#N/A</v>
      </c>
      <c r="E1510" s="189" t="e">
        <f>IF('Weekly Series'!B1510=0,NA(),'Weekly Series'!B1510)</f>
        <v>#N/A</v>
      </c>
      <c r="F1510" s="193" t="e">
        <f>IF(ISERROR($E1510),NA(),'Weekly Series'!C1510)</f>
        <v>#N/A</v>
      </c>
      <c r="G1510" s="193" t="e">
        <f>IF(ISERROR($E1510),NA(),'Weekly Series'!D1510)</f>
        <v>#N/A</v>
      </c>
      <c r="H1510" s="193" t="e">
        <f>IF(ISERROR($E1510),NA(),'Weekly Series'!E1510)</f>
        <v>#N/A</v>
      </c>
      <c r="J1510" s="190" t="e">
        <f>IF(ISERROR(A1510),NA(),'Daily Series'!P1510)</f>
        <v>#N/A</v>
      </c>
      <c r="K1510" s="190" t="e">
        <f>IF(ISERROR(A1510),NA(),'Daily Series'!Q1510)</f>
        <v>#N/A</v>
      </c>
      <c r="L1510" s="190" t="e">
        <f>IF(ISERROR(A1510),NA(),'Daily Series'!R1510)</f>
        <v>#N/A</v>
      </c>
      <c r="M1510" s="193" t="e">
        <f t="shared" si="96"/>
        <v>#N/A</v>
      </c>
      <c r="N1510" s="193" t="e">
        <f t="shared" si="98"/>
        <v>#N/A</v>
      </c>
      <c r="O1510" s="193" t="e">
        <f t="shared" si="97"/>
        <v>#N/A</v>
      </c>
    </row>
    <row r="1511" spans="1:15" x14ac:dyDescent="0.2">
      <c r="A1511" s="189" t="e">
        <f>IF('Daily Series'!B1511=0,NA(),'Daily Series'!B1511)</f>
        <v>#N/A</v>
      </c>
      <c r="B1511" s="190" t="e">
        <f>IF(ISERROR(A1511),NA(),'Daily Series'!E1511)</f>
        <v>#N/A</v>
      </c>
      <c r="C1511" s="193" t="e">
        <f t="shared" si="95"/>
        <v>#N/A</v>
      </c>
      <c r="E1511" s="189" t="e">
        <f>IF('Weekly Series'!B1511=0,NA(),'Weekly Series'!B1511)</f>
        <v>#N/A</v>
      </c>
      <c r="F1511" s="193" t="e">
        <f>IF(ISERROR($E1511),NA(),'Weekly Series'!C1511)</f>
        <v>#N/A</v>
      </c>
      <c r="G1511" s="193" t="e">
        <f>IF(ISERROR($E1511),NA(),'Weekly Series'!D1511)</f>
        <v>#N/A</v>
      </c>
      <c r="H1511" s="193" t="e">
        <f>IF(ISERROR($E1511),NA(),'Weekly Series'!E1511)</f>
        <v>#N/A</v>
      </c>
      <c r="J1511" s="190" t="e">
        <f>IF(ISERROR(A1511),NA(),'Daily Series'!P1511)</f>
        <v>#N/A</v>
      </c>
      <c r="K1511" s="190" t="e">
        <f>IF(ISERROR(A1511),NA(),'Daily Series'!Q1511)</f>
        <v>#N/A</v>
      </c>
      <c r="L1511" s="190" t="e">
        <f>IF(ISERROR(A1511),NA(),'Daily Series'!R1511)</f>
        <v>#N/A</v>
      </c>
      <c r="M1511" s="193" t="e">
        <f t="shared" si="96"/>
        <v>#N/A</v>
      </c>
      <c r="N1511" s="193" t="e">
        <f t="shared" si="98"/>
        <v>#N/A</v>
      </c>
      <c r="O1511" s="193" t="e">
        <f t="shared" si="97"/>
        <v>#N/A</v>
      </c>
    </row>
    <row r="1512" spans="1:15" x14ac:dyDescent="0.2">
      <c r="A1512" s="189" t="e">
        <f>IF('Daily Series'!B1512=0,NA(),'Daily Series'!B1512)</f>
        <v>#N/A</v>
      </c>
      <c r="B1512" s="190" t="e">
        <f>IF(ISERROR(A1512),NA(),'Daily Series'!E1512)</f>
        <v>#N/A</v>
      </c>
      <c r="C1512" s="193" t="e">
        <f t="shared" si="95"/>
        <v>#N/A</v>
      </c>
      <c r="E1512" s="189" t="e">
        <f>IF('Weekly Series'!B1512=0,NA(),'Weekly Series'!B1512)</f>
        <v>#N/A</v>
      </c>
      <c r="F1512" s="193" t="e">
        <f>IF(ISERROR($E1512),NA(),'Weekly Series'!C1512)</f>
        <v>#N/A</v>
      </c>
      <c r="G1512" s="193" t="e">
        <f>IF(ISERROR($E1512),NA(),'Weekly Series'!D1512)</f>
        <v>#N/A</v>
      </c>
      <c r="H1512" s="193" t="e">
        <f>IF(ISERROR($E1512),NA(),'Weekly Series'!E1512)</f>
        <v>#N/A</v>
      </c>
      <c r="J1512" s="190" t="e">
        <f>IF(ISERROR(A1512),NA(),'Daily Series'!P1512)</f>
        <v>#N/A</v>
      </c>
      <c r="K1512" s="190" t="e">
        <f>IF(ISERROR(A1512),NA(),'Daily Series'!Q1512)</f>
        <v>#N/A</v>
      </c>
      <c r="L1512" s="190" t="e">
        <f>IF(ISERROR(A1512),NA(),'Daily Series'!R1512)</f>
        <v>#N/A</v>
      </c>
      <c r="M1512" s="193" t="e">
        <f t="shared" si="96"/>
        <v>#N/A</v>
      </c>
      <c r="N1512" s="193" t="e">
        <f t="shared" si="98"/>
        <v>#N/A</v>
      </c>
      <c r="O1512" s="193" t="e">
        <f t="shared" si="97"/>
        <v>#N/A</v>
      </c>
    </row>
    <row r="1513" spans="1:15" x14ac:dyDescent="0.2">
      <c r="A1513" s="189" t="e">
        <f>IF('Daily Series'!B1513=0,NA(),'Daily Series'!B1513)</f>
        <v>#N/A</v>
      </c>
      <c r="B1513" s="190" t="e">
        <f>IF(ISERROR(A1513),NA(),'Daily Series'!E1513)</f>
        <v>#N/A</v>
      </c>
      <c r="C1513" s="193" t="e">
        <f t="shared" si="95"/>
        <v>#N/A</v>
      </c>
      <c r="E1513" s="189" t="e">
        <f>IF('Weekly Series'!B1513=0,NA(),'Weekly Series'!B1513)</f>
        <v>#N/A</v>
      </c>
      <c r="F1513" s="193" t="e">
        <f>IF(ISERROR($E1513),NA(),'Weekly Series'!C1513)</f>
        <v>#N/A</v>
      </c>
      <c r="G1513" s="193" t="e">
        <f>IF(ISERROR($E1513),NA(),'Weekly Series'!D1513)</f>
        <v>#N/A</v>
      </c>
      <c r="H1513" s="193" t="e">
        <f>IF(ISERROR($E1513),NA(),'Weekly Series'!E1513)</f>
        <v>#N/A</v>
      </c>
      <c r="J1513" s="190" t="e">
        <f>IF(ISERROR(A1513),NA(),'Daily Series'!P1513)</f>
        <v>#N/A</v>
      </c>
      <c r="K1513" s="190" t="e">
        <f>IF(ISERROR(A1513),NA(),'Daily Series'!Q1513)</f>
        <v>#N/A</v>
      </c>
      <c r="L1513" s="190" t="e">
        <f>IF(ISERROR(A1513),NA(),'Daily Series'!R1513)</f>
        <v>#N/A</v>
      </c>
      <c r="M1513" s="193" t="e">
        <f t="shared" si="96"/>
        <v>#N/A</v>
      </c>
      <c r="N1513" s="193" t="e">
        <f t="shared" si="98"/>
        <v>#N/A</v>
      </c>
      <c r="O1513" s="193" t="e">
        <f t="shared" si="97"/>
        <v>#N/A</v>
      </c>
    </row>
    <row r="1514" spans="1:15" x14ac:dyDescent="0.2">
      <c r="A1514" s="189" t="e">
        <f>IF('Daily Series'!B1514=0,NA(),'Daily Series'!B1514)</f>
        <v>#N/A</v>
      </c>
      <c r="B1514" s="190" t="e">
        <f>IF(ISERROR(A1514),NA(),'Daily Series'!E1514)</f>
        <v>#N/A</v>
      </c>
      <c r="C1514" s="193" t="e">
        <f t="shared" si="95"/>
        <v>#N/A</v>
      </c>
      <c r="E1514" s="189" t="e">
        <f>IF('Weekly Series'!B1514=0,NA(),'Weekly Series'!B1514)</f>
        <v>#N/A</v>
      </c>
      <c r="F1514" s="193" t="e">
        <f>IF(ISERROR($E1514),NA(),'Weekly Series'!C1514)</f>
        <v>#N/A</v>
      </c>
      <c r="G1514" s="193" t="e">
        <f>IF(ISERROR($E1514),NA(),'Weekly Series'!D1514)</f>
        <v>#N/A</v>
      </c>
      <c r="H1514" s="193" t="e">
        <f>IF(ISERROR($E1514),NA(),'Weekly Series'!E1514)</f>
        <v>#N/A</v>
      </c>
      <c r="J1514" s="190" t="e">
        <f>IF(ISERROR(A1514),NA(),'Daily Series'!P1514)</f>
        <v>#N/A</v>
      </c>
      <c r="K1514" s="190" t="e">
        <f>IF(ISERROR(A1514),NA(),'Daily Series'!Q1514)</f>
        <v>#N/A</v>
      </c>
      <c r="L1514" s="190" t="e">
        <f>IF(ISERROR(A1514),NA(),'Daily Series'!R1514)</f>
        <v>#N/A</v>
      </c>
      <c r="M1514" s="193" t="e">
        <f t="shared" si="96"/>
        <v>#N/A</v>
      </c>
      <c r="N1514" s="193" t="e">
        <f t="shared" si="98"/>
        <v>#N/A</v>
      </c>
      <c r="O1514" s="193" t="e">
        <f t="shared" si="97"/>
        <v>#N/A</v>
      </c>
    </row>
    <row r="1515" spans="1:15" x14ac:dyDescent="0.2">
      <c r="A1515" s="189" t="e">
        <f>IF('Daily Series'!B1515=0,NA(),'Daily Series'!B1515)</f>
        <v>#N/A</v>
      </c>
      <c r="B1515" s="190" t="e">
        <f>IF(ISERROR(A1515),NA(),'Daily Series'!E1515)</f>
        <v>#N/A</v>
      </c>
      <c r="C1515" s="193" t="e">
        <f t="shared" si="95"/>
        <v>#N/A</v>
      </c>
      <c r="E1515" s="189" t="e">
        <f>IF('Weekly Series'!B1515=0,NA(),'Weekly Series'!B1515)</f>
        <v>#N/A</v>
      </c>
      <c r="F1515" s="193" t="e">
        <f>IF(ISERROR($E1515),NA(),'Weekly Series'!C1515)</f>
        <v>#N/A</v>
      </c>
      <c r="G1515" s="193" t="e">
        <f>IF(ISERROR($E1515),NA(),'Weekly Series'!D1515)</f>
        <v>#N/A</v>
      </c>
      <c r="H1515" s="193" t="e">
        <f>IF(ISERROR($E1515),NA(),'Weekly Series'!E1515)</f>
        <v>#N/A</v>
      </c>
      <c r="J1515" s="190" t="e">
        <f>IF(ISERROR(A1515),NA(),'Daily Series'!P1515)</f>
        <v>#N/A</v>
      </c>
      <c r="K1515" s="190" t="e">
        <f>IF(ISERROR(A1515),NA(),'Daily Series'!Q1515)</f>
        <v>#N/A</v>
      </c>
      <c r="L1515" s="190" t="e">
        <f>IF(ISERROR(A1515),NA(),'Daily Series'!R1515)</f>
        <v>#N/A</v>
      </c>
      <c r="M1515" s="193" t="e">
        <f t="shared" si="96"/>
        <v>#N/A</v>
      </c>
      <c r="N1515" s="193" t="e">
        <f t="shared" si="98"/>
        <v>#N/A</v>
      </c>
      <c r="O1515" s="193" t="e">
        <f t="shared" si="97"/>
        <v>#N/A</v>
      </c>
    </row>
    <row r="1516" spans="1:15" x14ac:dyDescent="0.2">
      <c r="A1516" s="189" t="e">
        <f>IF('Daily Series'!B1516=0,NA(),'Daily Series'!B1516)</f>
        <v>#N/A</v>
      </c>
      <c r="B1516" s="190" t="e">
        <f>IF(ISERROR(A1516),NA(),'Daily Series'!E1516)</f>
        <v>#N/A</v>
      </c>
      <c r="C1516" s="193" t="e">
        <f t="shared" si="95"/>
        <v>#N/A</v>
      </c>
      <c r="E1516" s="189" t="e">
        <f>IF('Weekly Series'!B1516=0,NA(),'Weekly Series'!B1516)</f>
        <v>#N/A</v>
      </c>
      <c r="F1516" s="193" t="e">
        <f>IF(ISERROR($E1516),NA(),'Weekly Series'!C1516)</f>
        <v>#N/A</v>
      </c>
      <c r="G1516" s="193" t="e">
        <f>IF(ISERROR($E1516),NA(),'Weekly Series'!D1516)</f>
        <v>#N/A</v>
      </c>
      <c r="H1516" s="193" t="e">
        <f>IF(ISERROR($E1516),NA(),'Weekly Series'!E1516)</f>
        <v>#N/A</v>
      </c>
      <c r="J1516" s="190" t="e">
        <f>IF(ISERROR(A1516),NA(),'Daily Series'!P1516)</f>
        <v>#N/A</v>
      </c>
      <c r="K1516" s="190" t="e">
        <f>IF(ISERROR(A1516),NA(),'Daily Series'!Q1516)</f>
        <v>#N/A</v>
      </c>
      <c r="L1516" s="190" t="e">
        <f>IF(ISERROR(A1516),NA(),'Daily Series'!R1516)</f>
        <v>#N/A</v>
      </c>
      <c r="M1516" s="193" t="e">
        <f t="shared" si="96"/>
        <v>#N/A</v>
      </c>
      <c r="N1516" s="193" t="e">
        <f t="shared" si="98"/>
        <v>#N/A</v>
      </c>
      <c r="O1516" s="193" t="e">
        <f t="shared" si="97"/>
        <v>#N/A</v>
      </c>
    </row>
    <row r="1517" spans="1:15" x14ac:dyDescent="0.2">
      <c r="A1517" s="189" t="e">
        <f>IF('Daily Series'!B1517=0,NA(),'Daily Series'!B1517)</f>
        <v>#N/A</v>
      </c>
      <c r="B1517" s="190" t="e">
        <f>IF(ISERROR(A1517),NA(),'Daily Series'!E1517)</f>
        <v>#N/A</v>
      </c>
      <c r="C1517" s="193" t="e">
        <f t="shared" si="95"/>
        <v>#N/A</v>
      </c>
      <c r="E1517" s="189" t="e">
        <f>IF('Weekly Series'!B1517=0,NA(),'Weekly Series'!B1517)</f>
        <v>#N/A</v>
      </c>
      <c r="F1517" s="193" t="e">
        <f>IF(ISERROR($E1517),NA(),'Weekly Series'!C1517)</f>
        <v>#N/A</v>
      </c>
      <c r="G1517" s="193" t="e">
        <f>IF(ISERROR($E1517),NA(),'Weekly Series'!D1517)</f>
        <v>#N/A</v>
      </c>
      <c r="H1517" s="193" t="e">
        <f>IF(ISERROR($E1517),NA(),'Weekly Series'!E1517)</f>
        <v>#N/A</v>
      </c>
      <c r="J1517" s="190" t="e">
        <f>IF(ISERROR(A1517),NA(),'Daily Series'!P1517)</f>
        <v>#N/A</v>
      </c>
      <c r="K1517" s="190" t="e">
        <f>IF(ISERROR(A1517),NA(),'Daily Series'!Q1517)</f>
        <v>#N/A</v>
      </c>
      <c r="L1517" s="190" t="e">
        <f>IF(ISERROR(A1517),NA(),'Daily Series'!R1517)</f>
        <v>#N/A</v>
      </c>
      <c r="M1517" s="193" t="e">
        <f t="shared" si="96"/>
        <v>#N/A</v>
      </c>
      <c r="N1517" s="193" t="e">
        <f t="shared" si="98"/>
        <v>#N/A</v>
      </c>
      <c r="O1517" s="193" t="e">
        <f t="shared" si="97"/>
        <v>#N/A</v>
      </c>
    </row>
    <row r="1518" spans="1:15" x14ac:dyDescent="0.2">
      <c r="A1518" s="189" t="e">
        <f>IF('Daily Series'!B1518=0,NA(),'Daily Series'!B1518)</f>
        <v>#N/A</v>
      </c>
      <c r="B1518" s="190" t="e">
        <f>IF(ISERROR(A1518),NA(),'Daily Series'!E1518)</f>
        <v>#N/A</v>
      </c>
      <c r="C1518" s="193" t="e">
        <f t="shared" si="95"/>
        <v>#N/A</v>
      </c>
      <c r="E1518" s="189" t="e">
        <f>IF('Weekly Series'!B1518=0,NA(),'Weekly Series'!B1518)</f>
        <v>#N/A</v>
      </c>
      <c r="F1518" s="193" t="e">
        <f>IF(ISERROR($E1518),NA(),'Weekly Series'!C1518)</f>
        <v>#N/A</v>
      </c>
      <c r="G1518" s="193" t="e">
        <f>IF(ISERROR($E1518),NA(),'Weekly Series'!D1518)</f>
        <v>#N/A</v>
      </c>
      <c r="H1518" s="193" t="e">
        <f>IF(ISERROR($E1518),NA(),'Weekly Series'!E1518)</f>
        <v>#N/A</v>
      </c>
      <c r="J1518" s="190" t="e">
        <f>IF(ISERROR(A1518),NA(),'Daily Series'!P1518)</f>
        <v>#N/A</v>
      </c>
      <c r="K1518" s="190" t="e">
        <f>IF(ISERROR(A1518),NA(),'Daily Series'!Q1518)</f>
        <v>#N/A</v>
      </c>
      <c r="L1518" s="190" t="e">
        <f>IF(ISERROR(A1518),NA(),'Daily Series'!R1518)</f>
        <v>#N/A</v>
      </c>
      <c r="M1518" s="193" t="e">
        <f t="shared" si="96"/>
        <v>#N/A</v>
      </c>
      <c r="N1518" s="193" t="e">
        <f t="shared" si="98"/>
        <v>#N/A</v>
      </c>
      <c r="O1518" s="193" t="e">
        <f t="shared" si="97"/>
        <v>#N/A</v>
      </c>
    </row>
    <row r="1519" spans="1:15" x14ac:dyDescent="0.2">
      <c r="A1519" s="189" t="e">
        <f>IF('Daily Series'!B1519=0,NA(),'Daily Series'!B1519)</f>
        <v>#N/A</v>
      </c>
      <c r="B1519" s="190" t="e">
        <f>IF(ISERROR(A1519),NA(),'Daily Series'!E1519)</f>
        <v>#N/A</v>
      </c>
      <c r="C1519" s="193" t="e">
        <f t="shared" si="95"/>
        <v>#N/A</v>
      </c>
      <c r="E1519" s="189" t="e">
        <f>IF('Weekly Series'!B1519=0,NA(),'Weekly Series'!B1519)</f>
        <v>#N/A</v>
      </c>
      <c r="F1519" s="193" t="e">
        <f>IF(ISERROR($E1519),NA(),'Weekly Series'!C1519)</f>
        <v>#N/A</v>
      </c>
      <c r="G1519" s="193" t="e">
        <f>IF(ISERROR($E1519),NA(),'Weekly Series'!D1519)</f>
        <v>#N/A</v>
      </c>
      <c r="H1519" s="193" t="e">
        <f>IF(ISERROR($E1519),NA(),'Weekly Series'!E1519)</f>
        <v>#N/A</v>
      </c>
      <c r="J1519" s="190" t="e">
        <f>IF(ISERROR(A1519),NA(),'Daily Series'!P1519)</f>
        <v>#N/A</v>
      </c>
      <c r="K1519" s="190" t="e">
        <f>IF(ISERROR(A1519),NA(),'Daily Series'!Q1519)</f>
        <v>#N/A</v>
      </c>
      <c r="L1519" s="190" t="e">
        <f>IF(ISERROR(A1519),NA(),'Daily Series'!R1519)</f>
        <v>#N/A</v>
      </c>
      <c r="M1519" s="193" t="e">
        <f t="shared" si="96"/>
        <v>#N/A</v>
      </c>
      <c r="N1519" s="193" t="e">
        <f t="shared" si="98"/>
        <v>#N/A</v>
      </c>
      <c r="O1519" s="193" t="e">
        <f t="shared" si="97"/>
        <v>#N/A</v>
      </c>
    </row>
    <row r="1520" spans="1:15" x14ac:dyDescent="0.2">
      <c r="A1520" s="189" t="e">
        <f>IF('Daily Series'!B1520=0,NA(),'Daily Series'!B1520)</f>
        <v>#N/A</v>
      </c>
      <c r="B1520" s="190" t="e">
        <f>IF(ISERROR(A1520),NA(),'Daily Series'!E1520)</f>
        <v>#N/A</v>
      </c>
      <c r="C1520" s="193" t="e">
        <f t="shared" si="95"/>
        <v>#N/A</v>
      </c>
      <c r="E1520" s="189" t="e">
        <f>IF('Weekly Series'!B1520=0,NA(),'Weekly Series'!B1520)</f>
        <v>#N/A</v>
      </c>
      <c r="F1520" s="193" t="e">
        <f>IF(ISERROR($E1520),NA(),'Weekly Series'!C1520)</f>
        <v>#N/A</v>
      </c>
      <c r="G1520" s="193" t="e">
        <f>IF(ISERROR($E1520),NA(),'Weekly Series'!D1520)</f>
        <v>#N/A</v>
      </c>
      <c r="H1520" s="193" t="e">
        <f>IF(ISERROR($E1520),NA(),'Weekly Series'!E1520)</f>
        <v>#N/A</v>
      </c>
      <c r="J1520" s="190" t="e">
        <f>IF(ISERROR(A1520),NA(),'Daily Series'!P1520)</f>
        <v>#N/A</v>
      </c>
      <c r="K1520" s="190" t="e">
        <f>IF(ISERROR(A1520),NA(),'Daily Series'!Q1520)</f>
        <v>#N/A</v>
      </c>
      <c r="L1520" s="190" t="e">
        <f>IF(ISERROR(A1520),NA(),'Daily Series'!R1520)</f>
        <v>#N/A</v>
      </c>
      <c r="M1520" s="193" t="e">
        <f t="shared" si="96"/>
        <v>#N/A</v>
      </c>
      <c r="N1520" s="193" t="e">
        <f t="shared" si="98"/>
        <v>#N/A</v>
      </c>
      <c r="O1520" s="193" t="e">
        <f t="shared" si="97"/>
        <v>#N/A</v>
      </c>
    </row>
    <row r="1521" spans="1:15" x14ac:dyDescent="0.2">
      <c r="A1521" s="189" t="e">
        <f>IF('Daily Series'!B1521=0,NA(),'Daily Series'!B1521)</f>
        <v>#N/A</v>
      </c>
      <c r="B1521" s="190" t="e">
        <f>IF(ISERROR(A1521),NA(),'Daily Series'!E1521)</f>
        <v>#N/A</v>
      </c>
      <c r="C1521" s="193" t="e">
        <f t="shared" si="95"/>
        <v>#N/A</v>
      </c>
      <c r="E1521" s="189" t="e">
        <f>IF('Weekly Series'!B1521=0,NA(),'Weekly Series'!B1521)</f>
        <v>#N/A</v>
      </c>
      <c r="F1521" s="193" t="e">
        <f>IF(ISERROR($E1521),NA(),'Weekly Series'!C1521)</f>
        <v>#N/A</v>
      </c>
      <c r="G1521" s="193" t="e">
        <f>IF(ISERROR($E1521),NA(),'Weekly Series'!D1521)</f>
        <v>#N/A</v>
      </c>
      <c r="H1521" s="193" t="e">
        <f>IF(ISERROR($E1521),NA(),'Weekly Series'!E1521)</f>
        <v>#N/A</v>
      </c>
      <c r="J1521" s="190" t="e">
        <f>IF(ISERROR(A1521),NA(),'Daily Series'!P1521)</f>
        <v>#N/A</v>
      </c>
      <c r="K1521" s="190" t="e">
        <f>IF(ISERROR(A1521),NA(),'Daily Series'!Q1521)</f>
        <v>#N/A</v>
      </c>
      <c r="L1521" s="190" t="e">
        <f>IF(ISERROR(A1521),NA(),'Daily Series'!R1521)</f>
        <v>#N/A</v>
      </c>
      <c r="M1521" s="193" t="e">
        <f t="shared" si="96"/>
        <v>#N/A</v>
      </c>
      <c r="N1521" s="193" t="e">
        <f t="shared" si="98"/>
        <v>#N/A</v>
      </c>
      <c r="O1521" s="193" t="e">
        <f t="shared" si="97"/>
        <v>#N/A</v>
      </c>
    </row>
    <row r="1522" spans="1:15" x14ac:dyDescent="0.2">
      <c r="A1522" s="189" t="e">
        <f>IF('Daily Series'!B1522=0,NA(),'Daily Series'!B1522)</f>
        <v>#N/A</v>
      </c>
      <c r="B1522" s="190" t="e">
        <f>IF(ISERROR(A1522),NA(),'Daily Series'!E1522)</f>
        <v>#N/A</v>
      </c>
      <c r="C1522" s="193" t="e">
        <f t="shared" si="95"/>
        <v>#N/A</v>
      </c>
      <c r="E1522" s="189" t="e">
        <f>IF('Weekly Series'!B1522=0,NA(),'Weekly Series'!B1522)</f>
        <v>#N/A</v>
      </c>
      <c r="F1522" s="193" t="e">
        <f>IF(ISERROR($E1522),NA(),'Weekly Series'!C1522)</f>
        <v>#N/A</v>
      </c>
      <c r="G1522" s="193" t="e">
        <f>IF(ISERROR($E1522),NA(),'Weekly Series'!D1522)</f>
        <v>#N/A</v>
      </c>
      <c r="H1522" s="193" t="e">
        <f>IF(ISERROR($E1522),NA(),'Weekly Series'!E1522)</f>
        <v>#N/A</v>
      </c>
      <c r="J1522" s="190" t="e">
        <f>IF(ISERROR(A1522),NA(),'Daily Series'!P1522)</f>
        <v>#N/A</v>
      </c>
      <c r="K1522" s="190" t="e">
        <f>IF(ISERROR(A1522),NA(),'Daily Series'!Q1522)</f>
        <v>#N/A</v>
      </c>
      <c r="L1522" s="190" t="e">
        <f>IF(ISERROR(A1522),NA(),'Daily Series'!R1522)</f>
        <v>#N/A</v>
      </c>
      <c r="M1522" s="193" t="e">
        <f t="shared" si="96"/>
        <v>#N/A</v>
      </c>
      <c r="N1522" s="193" t="e">
        <f t="shared" si="98"/>
        <v>#N/A</v>
      </c>
      <c r="O1522" s="193" t="e">
        <f t="shared" si="97"/>
        <v>#N/A</v>
      </c>
    </row>
    <row r="1523" spans="1:15" x14ac:dyDescent="0.2">
      <c r="A1523" s="189" t="e">
        <f>IF('Daily Series'!B1523=0,NA(),'Daily Series'!B1523)</f>
        <v>#N/A</v>
      </c>
      <c r="B1523" s="190" t="e">
        <f>IF(ISERROR(A1523),NA(),'Daily Series'!E1523)</f>
        <v>#N/A</v>
      </c>
      <c r="C1523" s="193" t="e">
        <f t="shared" ref="C1523:C1586" si="99">AVERAGE(B1517:B1523)</f>
        <v>#N/A</v>
      </c>
      <c r="E1523" s="189" t="e">
        <f>IF('Weekly Series'!B1523=0,NA(),'Weekly Series'!B1523)</f>
        <v>#N/A</v>
      </c>
      <c r="F1523" s="193" t="e">
        <f>IF(ISERROR($E1523),NA(),'Weekly Series'!C1523)</f>
        <v>#N/A</v>
      </c>
      <c r="G1523" s="193" t="e">
        <f>IF(ISERROR($E1523),NA(),'Weekly Series'!D1523)</f>
        <v>#N/A</v>
      </c>
      <c r="H1523" s="193" t="e">
        <f>IF(ISERROR($E1523),NA(),'Weekly Series'!E1523)</f>
        <v>#N/A</v>
      </c>
      <c r="J1523" s="190" t="e">
        <f>IF(ISERROR(A1523),NA(),'Daily Series'!P1523)</f>
        <v>#N/A</v>
      </c>
      <c r="K1523" s="190" t="e">
        <f>IF(ISERROR(A1523),NA(),'Daily Series'!Q1523)</f>
        <v>#N/A</v>
      </c>
      <c r="L1523" s="190" t="e">
        <f>IF(ISERROR(A1523),NA(),'Daily Series'!R1523)</f>
        <v>#N/A</v>
      </c>
      <c r="M1523" s="193" t="e">
        <f t="shared" si="96"/>
        <v>#N/A</v>
      </c>
      <c r="N1523" s="193" t="e">
        <f t="shared" si="98"/>
        <v>#N/A</v>
      </c>
      <c r="O1523" s="193" t="e">
        <f t="shared" si="97"/>
        <v>#N/A</v>
      </c>
    </row>
    <row r="1524" spans="1:15" x14ac:dyDescent="0.2">
      <c r="A1524" s="189" t="e">
        <f>IF('Daily Series'!B1524=0,NA(),'Daily Series'!B1524)</f>
        <v>#N/A</v>
      </c>
      <c r="B1524" s="190" t="e">
        <f>IF(ISERROR(A1524),NA(),'Daily Series'!E1524)</f>
        <v>#N/A</v>
      </c>
      <c r="C1524" s="193" t="e">
        <f t="shared" si="99"/>
        <v>#N/A</v>
      </c>
      <c r="E1524" s="189" t="e">
        <f>IF('Weekly Series'!B1524=0,NA(),'Weekly Series'!B1524)</f>
        <v>#N/A</v>
      </c>
      <c r="F1524" s="193" t="e">
        <f>IF(ISERROR($E1524),NA(),'Weekly Series'!C1524)</f>
        <v>#N/A</v>
      </c>
      <c r="G1524" s="193" t="e">
        <f>IF(ISERROR($E1524),NA(),'Weekly Series'!D1524)</f>
        <v>#N/A</v>
      </c>
      <c r="H1524" s="193" t="e">
        <f>IF(ISERROR($E1524),NA(),'Weekly Series'!E1524)</f>
        <v>#N/A</v>
      </c>
      <c r="J1524" s="190" t="e">
        <f>IF(ISERROR(A1524),NA(),'Daily Series'!P1524)</f>
        <v>#N/A</v>
      </c>
      <c r="K1524" s="190" t="e">
        <f>IF(ISERROR(A1524),NA(),'Daily Series'!Q1524)</f>
        <v>#N/A</v>
      </c>
      <c r="L1524" s="190" t="e">
        <f>IF(ISERROR(A1524),NA(),'Daily Series'!R1524)</f>
        <v>#N/A</v>
      </c>
      <c r="M1524" s="193" t="e">
        <f t="shared" si="96"/>
        <v>#N/A</v>
      </c>
      <c r="N1524" s="193" t="e">
        <f t="shared" si="98"/>
        <v>#N/A</v>
      </c>
      <c r="O1524" s="193" t="e">
        <f t="shared" si="97"/>
        <v>#N/A</v>
      </c>
    </row>
    <row r="1525" spans="1:15" x14ac:dyDescent="0.2">
      <c r="A1525" s="189" t="e">
        <f>IF('Daily Series'!B1525=0,NA(),'Daily Series'!B1525)</f>
        <v>#N/A</v>
      </c>
      <c r="B1525" s="190" t="e">
        <f>IF(ISERROR(A1525),NA(),'Daily Series'!E1525)</f>
        <v>#N/A</v>
      </c>
      <c r="C1525" s="193" t="e">
        <f t="shared" si="99"/>
        <v>#N/A</v>
      </c>
      <c r="E1525" s="189" t="e">
        <f>IF('Weekly Series'!B1525=0,NA(),'Weekly Series'!B1525)</f>
        <v>#N/A</v>
      </c>
      <c r="F1525" s="193" t="e">
        <f>IF(ISERROR($E1525),NA(),'Weekly Series'!C1525)</f>
        <v>#N/A</v>
      </c>
      <c r="G1525" s="193" t="e">
        <f>IF(ISERROR($E1525),NA(),'Weekly Series'!D1525)</f>
        <v>#N/A</v>
      </c>
      <c r="H1525" s="193" t="e">
        <f>IF(ISERROR($E1525),NA(),'Weekly Series'!E1525)</f>
        <v>#N/A</v>
      </c>
      <c r="J1525" s="190" t="e">
        <f>IF(ISERROR(A1525),NA(),'Daily Series'!P1525)</f>
        <v>#N/A</v>
      </c>
      <c r="K1525" s="190" t="e">
        <f>IF(ISERROR(A1525),NA(),'Daily Series'!Q1525)</f>
        <v>#N/A</v>
      </c>
      <c r="L1525" s="190" t="e">
        <f>IF(ISERROR(A1525),NA(),'Daily Series'!R1525)</f>
        <v>#N/A</v>
      </c>
      <c r="M1525" s="193" t="e">
        <f t="shared" si="96"/>
        <v>#N/A</v>
      </c>
      <c r="N1525" s="193" t="e">
        <f t="shared" si="98"/>
        <v>#N/A</v>
      </c>
      <c r="O1525" s="193" t="e">
        <f t="shared" si="97"/>
        <v>#N/A</v>
      </c>
    </row>
    <row r="1526" spans="1:15" x14ac:dyDescent="0.2">
      <c r="A1526" s="189" t="e">
        <f>IF('Daily Series'!B1526=0,NA(),'Daily Series'!B1526)</f>
        <v>#N/A</v>
      </c>
      <c r="B1526" s="190" t="e">
        <f>IF(ISERROR(A1526),NA(),'Daily Series'!E1526)</f>
        <v>#N/A</v>
      </c>
      <c r="C1526" s="193" t="e">
        <f t="shared" si="99"/>
        <v>#N/A</v>
      </c>
      <c r="E1526" s="189" t="e">
        <f>IF('Weekly Series'!B1526=0,NA(),'Weekly Series'!B1526)</f>
        <v>#N/A</v>
      </c>
      <c r="F1526" s="193" t="e">
        <f>IF(ISERROR($E1526),NA(),'Weekly Series'!C1526)</f>
        <v>#N/A</v>
      </c>
      <c r="G1526" s="193" t="e">
        <f>IF(ISERROR($E1526),NA(),'Weekly Series'!D1526)</f>
        <v>#N/A</v>
      </c>
      <c r="H1526" s="193" t="e">
        <f>IF(ISERROR($E1526),NA(),'Weekly Series'!E1526)</f>
        <v>#N/A</v>
      </c>
      <c r="J1526" s="190" t="e">
        <f>IF(ISERROR(A1526),NA(),'Daily Series'!P1526)</f>
        <v>#N/A</v>
      </c>
      <c r="K1526" s="190" t="e">
        <f>IF(ISERROR(A1526),NA(),'Daily Series'!Q1526)</f>
        <v>#N/A</v>
      </c>
      <c r="L1526" s="190" t="e">
        <f>IF(ISERROR(A1526),NA(),'Daily Series'!R1526)</f>
        <v>#N/A</v>
      </c>
      <c r="M1526" s="193" t="e">
        <f t="shared" si="96"/>
        <v>#N/A</v>
      </c>
      <c r="N1526" s="193" t="e">
        <f t="shared" si="98"/>
        <v>#N/A</v>
      </c>
      <c r="O1526" s="193" t="e">
        <f t="shared" si="97"/>
        <v>#N/A</v>
      </c>
    </row>
    <row r="1527" spans="1:15" x14ac:dyDescent="0.2">
      <c r="A1527" s="189" t="e">
        <f>IF('Daily Series'!B1527=0,NA(),'Daily Series'!B1527)</f>
        <v>#N/A</v>
      </c>
      <c r="B1527" s="190" t="e">
        <f>IF(ISERROR(A1527),NA(),'Daily Series'!E1527)</f>
        <v>#N/A</v>
      </c>
      <c r="C1527" s="193" t="e">
        <f t="shared" si="99"/>
        <v>#N/A</v>
      </c>
      <c r="E1527" s="189" t="e">
        <f>IF('Weekly Series'!B1527=0,NA(),'Weekly Series'!B1527)</f>
        <v>#N/A</v>
      </c>
      <c r="F1527" s="193" t="e">
        <f>IF(ISERROR($E1527),NA(),'Weekly Series'!C1527)</f>
        <v>#N/A</v>
      </c>
      <c r="G1527" s="193" t="e">
        <f>IF(ISERROR($E1527),NA(),'Weekly Series'!D1527)</f>
        <v>#N/A</v>
      </c>
      <c r="H1527" s="193" t="e">
        <f>IF(ISERROR($E1527),NA(),'Weekly Series'!E1527)</f>
        <v>#N/A</v>
      </c>
      <c r="J1527" s="190" t="e">
        <f>IF(ISERROR(A1527),NA(),'Daily Series'!P1527)</f>
        <v>#N/A</v>
      </c>
      <c r="K1527" s="190" t="e">
        <f>IF(ISERROR(A1527),NA(),'Daily Series'!Q1527)</f>
        <v>#N/A</v>
      </c>
      <c r="L1527" s="190" t="e">
        <f>IF(ISERROR(A1527),NA(),'Daily Series'!R1527)</f>
        <v>#N/A</v>
      </c>
      <c r="M1527" s="193" t="e">
        <f t="shared" si="96"/>
        <v>#N/A</v>
      </c>
      <c r="N1527" s="193" t="e">
        <f t="shared" si="98"/>
        <v>#N/A</v>
      </c>
      <c r="O1527" s="193" t="e">
        <f t="shared" si="97"/>
        <v>#N/A</v>
      </c>
    </row>
    <row r="1528" spans="1:15" x14ac:dyDescent="0.2">
      <c r="A1528" s="189" t="e">
        <f>IF('Daily Series'!B1528=0,NA(),'Daily Series'!B1528)</f>
        <v>#N/A</v>
      </c>
      <c r="B1528" s="190" t="e">
        <f>IF(ISERROR(A1528),NA(),'Daily Series'!E1528)</f>
        <v>#N/A</v>
      </c>
      <c r="C1528" s="193" t="e">
        <f t="shared" si="99"/>
        <v>#N/A</v>
      </c>
      <c r="E1528" s="189" t="e">
        <f>IF('Weekly Series'!B1528=0,NA(),'Weekly Series'!B1528)</f>
        <v>#N/A</v>
      </c>
      <c r="F1528" s="193" t="e">
        <f>IF(ISERROR($E1528),NA(),'Weekly Series'!C1528)</f>
        <v>#N/A</v>
      </c>
      <c r="G1528" s="193" t="e">
        <f>IF(ISERROR($E1528),NA(),'Weekly Series'!D1528)</f>
        <v>#N/A</v>
      </c>
      <c r="H1528" s="193" t="e">
        <f>IF(ISERROR($E1528),NA(),'Weekly Series'!E1528)</f>
        <v>#N/A</v>
      </c>
      <c r="J1528" s="190" t="e">
        <f>IF(ISERROR(A1528),NA(),'Daily Series'!P1528)</f>
        <v>#N/A</v>
      </c>
      <c r="K1528" s="190" t="e">
        <f>IF(ISERROR(A1528),NA(),'Daily Series'!Q1528)</f>
        <v>#N/A</v>
      </c>
      <c r="L1528" s="190" t="e">
        <f>IF(ISERROR(A1528),NA(),'Daily Series'!R1528)</f>
        <v>#N/A</v>
      </c>
      <c r="M1528" s="193" t="e">
        <f t="shared" si="96"/>
        <v>#N/A</v>
      </c>
      <c r="N1528" s="193" t="e">
        <f t="shared" si="98"/>
        <v>#N/A</v>
      </c>
      <c r="O1528" s="193" t="e">
        <f t="shared" si="97"/>
        <v>#N/A</v>
      </c>
    </row>
    <row r="1529" spans="1:15" x14ac:dyDescent="0.2">
      <c r="A1529" s="189" t="e">
        <f>IF('Daily Series'!B1529=0,NA(),'Daily Series'!B1529)</f>
        <v>#N/A</v>
      </c>
      <c r="B1529" s="190" t="e">
        <f>IF(ISERROR(A1529),NA(),'Daily Series'!E1529)</f>
        <v>#N/A</v>
      </c>
      <c r="C1529" s="193" t="e">
        <f t="shared" si="99"/>
        <v>#N/A</v>
      </c>
      <c r="E1529" s="189" t="e">
        <f>IF('Weekly Series'!B1529=0,NA(),'Weekly Series'!B1529)</f>
        <v>#N/A</v>
      </c>
      <c r="F1529" s="193" t="e">
        <f>IF(ISERROR($E1529),NA(),'Weekly Series'!C1529)</f>
        <v>#N/A</v>
      </c>
      <c r="G1529" s="193" t="e">
        <f>IF(ISERROR($E1529),NA(),'Weekly Series'!D1529)</f>
        <v>#N/A</v>
      </c>
      <c r="H1529" s="193" t="e">
        <f>IF(ISERROR($E1529),NA(),'Weekly Series'!E1529)</f>
        <v>#N/A</v>
      </c>
      <c r="J1529" s="190" t="e">
        <f>IF(ISERROR(A1529),NA(),'Daily Series'!P1529)</f>
        <v>#N/A</v>
      </c>
      <c r="K1529" s="190" t="e">
        <f>IF(ISERROR(A1529),NA(),'Daily Series'!Q1529)</f>
        <v>#N/A</v>
      </c>
      <c r="L1529" s="190" t="e">
        <f>IF(ISERROR(A1529),NA(),'Daily Series'!R1529)</f>
        <v>#N/A</v>
      </c>
      <c r="M1529" s="193" t="e">
        <f t="shared" si="96"/>
        <v>#N/A</v>
      </c>
      <c r="N1529" s="193" t="e">
        <f t="shared" si="98"/>
        <v>#N/A</v>
      </c>
      <c r="O1529" s="193" t="e">
        <f t="shared" si="97"/>
        <v>#N/A</v>
      </c>
    </row>
    <row r="1530" spans="1:15" x14ac:dyDescent="0.2">
      <c r="A1530" s="189" t="e">
        <f>IF('Daily Series'!B1530=0,NA(),'Daily Series'!B1530)</f>
        <v>#N/A</v>
      </c>
      <c r="B1530" s="190" t="e">
        <f>IF(ISERROR(A1530),NA(),'Daily Series'!E1530)</f>
        <v>#N/A</v>
      </c>
      <c r="C1530" s="193" t="e">
        <f t="shared" si="99"/>
        <v>#N/A</v>
      </c>
      <c r="E1530" s="189" t="e">
        <f>IF('Weekly Series'!B1530=0,NA(),'Weekly Series'!B1530)</f>
        <v>#N/A</v>
      </c>
      <c r="F1530" s="193" t="e">
        <f>IF(ISERROR($E1530),NA(),'Weekly Series'!C1530)</f>
        <v>#N/A</v>
      </c>
      <c r="G1530" s="193" t="e">
        <f>IF(ISERROR($E1530),NA(),'Weekly Series'!D1530)</f>
        <v>#N/A</v>
      </c>
      <c r="H1530" s="193" t="e">
        <f>IF(ISERROR($E1530),NA(),'Weekly Series'!E1530)</f>
        <v>#N/A</v>
      </c>
      <c r="J1530" s="190" t="e">
        <f>IF(ISERROR(A1530),NA(),'Daily Series'!P1530)</f>
        <v>#N/A</v>
      </c>
      <c r="K1530" s="190" t="e">
        <f>IF(ISERROR(A1530),NA(),'Daily Series'!Q1530)</f>
        <v>#N/A</v>
      </c>
      <c r="L1530" s="190" t="e">
        <f>IF(ISERROR(A1530),NA(),'Daily Series'!R1530)</f>
        <v>#N/A</v>
      </c>
      <c r="M1530" s="193" t="e">
        <f t="shared" si="96"/>
        <v>#N/A</v>
      </c>
      <c r="N1530" s="193" t="e">
        <f t="shared" si="98"/>
        <v>#N/A</v>
      </c>
      <c r="O1530" s="193" t="e">
        <f t="shared" si="97"/>
        <v>#N/A</v>
      </c>
    </row>
    <row r="1531" spans="1:15" x14ac:dyDescent="0.2">
      <c r="A1531" s="189" t="e">
        <f>IF('Daily Series'!B1531=0,NA(),'Daily Series'!B1531)</f>
        <v>#N/A</v>
      </c>
      <c r="B1531" s="190" t="e">
        <f>IF(ISERROR(A1531),NA(),'Daily Series'!E1531)</f>
        <v>#N/A</v>
      </c>
      <c r="C1531" s="193" t="e">
        <f t="shared" si="99"/>
        <v>#N/A</v>
      </c>
      <c r="E1531" s="189" t="e">
        <f>IF('Weekly Series'!B1531=0,NA(),'Weekly Series'!B1531)</f>
        <v>#N/A</v>
      </c>
      <c r="F1531" s="193" t="e">
        <f>IF(ISERROR($E1531),NA(),'Weekly Series'!C1531)</f>
        <v>#N/A</v>
      </c>
      <c r="G1531" s="193" t="e">
        <f>IF(ISERROR($E1531),NA(),'Weekly Series'!D1531)</f>
        <v>#N/A</v>
      </c>
      <c r="H1531" s="193" t="e">
        <f>IF(ISERROR($E1531),NA(),'Weekly Series'!E1531)</f>
        <v>#N/A</v>
      </c>
      <c r="J1531" s="190" t="e">
        <f>IF(ISERROR(A1531),NA(),'Daily Series'!P1531)</f>
        <v>#N/A</v>
      </c>
      <c r="K1531" s="190" t="e">
        <f>IF(ISERROR(A1531),NA(),'Daily Series'!Q1531)</f>
        <v>#N/A</v>
      </c>
      <c r="L1531" s="190" t="e">
        <f>IF(ISERROR(A1531),NA(),'Daily Series'!R1531)</f>
        <v>#N/A</v>
      </c>
      <c r="M1531" s="193" t="e">
        <f t="shared" si="96"/>
        <v>#N/A</v>
      </c>
      <c r="N1531" s="193" t="e">
        <f t="shared" si="98"/>
        <v>#N/A</v>
      </c>
      <c r="O1531" s="193" t="e">
        <f t="shared" si="97"/>
        <v>#N/A</v>
      </c>
    </row>
    <row r="1532" spans="1:15" x14ac:dyDescent="0.2">
      <c r="A1532" s="189" t="e">
        <f>IF('Daily Series'!B1532=0,NA(),'Daily Series'!B1532)</f>
        <v>#N/A</v>
      </c>
      <c r="B1532" s="190" t="e">
        <f>IF(ISERROR(A1532),NA(),'Daily Series'!E1532)</f>
        <v>#N/A</v>
      </c>
      <c r="C1532" s="193" t="e">
        <f t="shared" si="99"/>
        <v>#N/A</v>
      </c>
      <c r="E1532" s="189" t="e">
        <f>IF('Weekly Series'!B1532=0,NA(),'Weekly Series'!B1532)</f>
        <v>#N/A</v>
      </c>
      <c r="F1532" s="193" t="e">
        <f>IF(ISERROR($E1532),NA(),'Weekly Series'!C1532)</f>
        <v>#N/A</v>
      </c>
      <c r="G1532" s="193" t="e">
        <f>IF(ISERROR($E1532),NA(),'Weekly Series'!D1532)</f>
        <v>#N/A</v>
      </c>
      <c r="H1532" s="193" t="e">
        <f>IF(ISERROR($E1532),NA(),'Weekly Series'!E1532)</f>
        <v>#N/A</v>
      </c>
      <c r="J1532" s="190" t="e">
        <f>IF(ISERROR(A1532),NA(),'Daily Series'!P1532)</f>
        <v>#N/A</v>
      </c>
      <c r="K1532" s="190" t="e">
        <f>IF(ISERROR(A1532),NA(),'Daily Series'!Q1532)</f>
        <v>#N/A</v>
      </c>
      <c r="L1532" s="190" t="e">
        <f>IF(ISERROR(A1532),NA(),'Daily Series'!R1532)</f>
        <v>#N/A</v>
      </c>
      <c r="M1532" s="193" t="e">
        <f t="shared" si="96"/>
        <v>#N/A</v>
      </c>
      <c r="N1532" s="193" t="e">
        <f t="shared" si="98"/>
        <v>#N/A</v>
      </c>
      <c r="O1532" s="193" t="e">
        <f t="shared" si="97"/>
        <v>#N/A</v>
      </c>
    </row>
    <row r="1533" spans="1:15" x14ac:dyDescent="0.2">
      <c r="A1533" s="189" t="e">
        <f>IF('Daily Series'!B1533=0,NA(),'Daily Series'!B1533)</f>
        <v>#N/A</v>
      </c>
      <c r="B1533" s="190" t="e">
        <f>IF(ISERROR(A1533),NA(),'Daily Series'!E1533)</f>
        <v>#N/A</v>
      </c>
      <c r="C1533" s="193" t="e">
        <f t="shared" si="99"/>
        <v>#N/A</v>
      </c>
      <c r="E1533" s="189" t="e">
        <f>IF('Weekly Series'!B1533=0,NA(),'Weekly Series'!B1533)</f>
        <v>#N/A</v>
      </c>
      <c r="F1533" s="193" t="e">
        <f>IF(ISERROR($E1533),NA(),'Weekly Series'!C1533)</f>
        <v>#N/A</v>
      </c>
      <c r="G1533" s="193" t="e">
        <f>IF(ISERROR($E1533),NA(),'Weekly Series'!D1533)</f>
        <v>#N/A</v>
      </c>
      <c r="H1533" s="193" t="e">
        <f>IF(ISERROR($E1533),NA(),'Weekly Series'!E1533)</f>
        <v>#N/A</v>
      </c>
      <c r="J1533" s="190" t="e">
        <f>IF(ISERROR(A1533),NA(),'Daily Series'!P1533)</f>
        <v>#N/A</v>
      </c>
      <c r="K1533" s="190" t="e">
        <f>IF(ISERROR(A1533),NA(),'Daily Series'!Q1533)</f>
        <v>#N/A</v>
      </c>
      <c r="L1533" s="190" t="e">
        <f>IF(ISERROR(A1533),NA(),'Daily Series'!R1533)</f>
        <v>#N/A</v>
      </c>
      <c r="M1533" s="193" t="e">
        <f t="shared" si="96"/>
        <v>#N/A</v>
      </c>
      <c r="N1533" s="193" t="e">
        <f t="shared" si="98"/>
        <v>#N/A</v>
      </c>
      <c r="O1533" s="193" t="e">
        <f t="shared" si="97"/>
        <v>#N/A</v>
      </c>
    </row>
    <row r="1534" spans="1:15" x14ac:dyDescent="0.2">
      <c r="A1534" s="189" t="e">
        <f>IF('Daily Series'!B1534=0,NA(),'Daily Series'!B1534)</f>
        <v>#N/A</v>
      </c>
      <c r="B1534" s="190" t="e">
        <f>IF(ISERROR(A1534),NA(),'Daily Series'!E1534)</f>
        <v>#N/A</v>
      </c>
      <c r="C1534" s="193" t="e">
        <f t="shared" si="99"/>
        <v>#N/A</v>
      </c>
      <c r="E1534" s="189" t="e">
        <f>IF('Weekly Series'!B1534=0,NA(),'Weekly Series'!B1534)</f>
        <v>#N/A</v>
      </c>
      <c r="F1534" s="193" t="e">
        <f>IF(ISERROR($E1534),NA(),'Weekly Series'!C1534)</f>
        <v>#N/A</v>
      </c>
      <c r="G1534" s="193" t="e">
        <f>IF(ISERROR($E1534),NA(),'Weekly Series'!D1534)</f>
        <v>#N/A</v>
      </c>
      <c r="H1534" s="193" t="e">
        <f>IF(ISERROR($E1534),NA(),'Weekly Series'!E1534)</f>
        <v>#N/A</v>
      </c>
      <c r="J1534" s="190" t="e">
        <f>IF(ISERROR(A1534),NA(),'Daily Series'!P1534)</f>
        <v>#N/A</v>
      </c>
      <c r="K1534" s="190" t="e">
        <f>IF(ISERROR(A1534),NA(),'Daily Series'!Q1534)</f>
        <v>#N/A</v>
      </c>
      <c r="L1534" s="190" t="e">
        <f>IF(ISERROR(A1534),NA(),'Daily Series'!R1534)</f>
        <v>#N/A</v>
      </c>
      <c r="M1534" s="193" t="e">
        <f t="shared" si="96"/>
        <v>#N/A</v>
      </c>
      <c r="N1534" s="193" t="e">
        <f t="shared" si="98"/>
        <v>#N/A</v>
      </c>
      <c r="O1534" s="193" t="e">
        <f t="shared" si="97"/>
        <v>#N/A</v>
      </c>
    </row>
    <row r="1535" spans="1:15" x14ac:dyDescent="0.2">
      <c r="A1535" s="189" t="e">
        <f>IF('Daily Series'!B1535=0,NA(),'Daily Series'!B1535)</f>
        <v>#N/A</v>
      </c>
      <c r="B1535" s="190" t="e">
        <f>IF(ISERROR(A1535),NA(),'Daily Series'!E1535)</f>
        <v>#N/A</v>
      </c>
      <c r="C1535" s="193" t="e">
        <f t="shared" si="99"/>
        <v>#N/A</v>
      </c>
      <c r="E1535" s="189" t="e">
        <f>IF('Weekly Series'!B1535=0,NA(),'Weekly Series'!B1535)</f>
        <v>#N/A</v>
      </c>
      <c r="F1535" s="193" t="e">
        <f>IF(ISERROR($E1535),NA(),'Weekly Series'!C1535)</f>
        <v>#N/A</v>
      </c>
      <c r="G1535" s="193" t="e">
        <f>IF(ISERROR($E1535),NA(),'Weekly Series'!D1535)</f>
        <v>#N/A</v>
      </c>
      <c r="H1535" s="193" t="e">
        <f>IF(ISERROR($E1535),NA(),'Weekly Series'!E1535)</f>
        <v>#N/A</v>
      </c>
      <c r="J1535" s="190" t="e">
        <f>IF(ISERROR(A1535),NA(),'Daily Series'!P1535)</f>
        <v>#N/A</v>
      </c>
      <c r="K1535" s="190" t="e">
        <f>IF(ISERROR(A1535),NA(),'Daily Series'!Q1535)</f>
        <v>#N/A</v>
      </c>
      <c r="L1535" s="190" t="e">
        <f>IF(ISERROR(A1535),NA(),'Daily Series'!R1535)</f>
        <v>#N/A</v>
      </c>
      <c r="M1535" s="193" t="e">
        <f t="shared" si="96"/>
        <v>#N/A</v>
      </c>
      <c r="N1535" s="193" t="e">
        <f t="shared" si="98"/>
        <v>#N/A</v>
      </c>
      <c r="O1535" s="193" t="e">
        <f t="shared" si="97"/>
        <v>#N/A</v>
      </c>
    </row>
    <row r="1536" spans="1:15" x14ac:dyDescent="0.2">
      <c r="A1536" s="189" t="e">
        <f>IF('Daily Series'!B1536=0,NA(),'Daily Series'!B1536)</f>
        <v>#N/A</v>
      </c>
      <c r="B1536" s="190" t="e">
        <f>IF(ISERROR(A1536),NA(),'Daily Series'!E1536)</f>
        <v>#N/A</v>
      </c>
      <c r="C1536" s="193" t="e">
        <f t="shared" si="99"/>
        <v>#N/A</v>
      </c>
      <c r="E1536" s="189" t="e">
        <f>IF('Weekly Series'!B1536=0,NA(),'Weekly Series'!B1536)</f>
        <v>#N/A</v>
      </c>
      <c r="F1536" s="193" t="e">
        <f>IF(ISERROR($E1536),NA(),'Weekly Series'!C1536)</f>
        <v>#N/A</v>
      </c>
      <c r="G1536" s="193" t="e">
        <f>IF(ISERROR($E1536),NA(),'Weekly Series'!D1536)</f>
        <v>#N/A</v>
      </c>
      <c r="H1536" s="193" t="e">
        <f>IF(ISERROR($E1536),NA(),'Weekly Series'!E1536)</f>
        <v>#N/A</v>
      </c>
      <c r="J1536" s="190" t="e">
        <f>IF(ISERROR(A1536),NA(),'Daily Series'!P1536)</f>
        <v>#N/A</v>
      </c>
      <c r="K1536" s="190" t="e">
        <f>IF(ISERROR(A1536),NA(),'Daily Series'!Q1536)</f>
        <v>#N/A</v>
      </c>
      <c r="L1536" s="190" t="e">
        <f>IF(ISERROR(A1536),NA(),'Daily Series'!R1536)</f>
        <v>#N/A</v>
      </c>
      <c r="M1536" s="193" t="e">
        <f t="shared" si="96"/>
        <v>#N/A</v>
      </c>
      <c r="N1536" s="193" t="e">
        <f t="shared" si="98"/>
        <v>#N/A</v>
      </c>
      <c r="O1536" s="193" t="e">
        <f t="shared" si="97"/>
        <v>#N/A</v>
      </c>
    </row>
    <row r="1537" spans="1:15" x14ac:dyDescent="0.2">
      <c r="A1537" s="189" t="e">
        <f>IF('Daily Series'!B1537=0,NA(),'Daily Series'!B1537)</f>
        <v>#N/A</v>
      </c>
      <c r="B1537" s="190" t="e">
        <f>IF(ISERROR(A1537),NA(),'Daily Series'!E1537)</f>
        <v>#N/A</v>
      </c>
      <c r="C1537" s="193" t="e">
        <f t="shared" si="99"/>
        <v>#N/A</v>
      </c>
      <c r="E1537" s="189" t="e">
        <f>IF('Weekly Series'!B1537=0,NA(),'Weekly Series'!B1537)</f>
        <v>#N/A</v>
      </c>
      <c r="F1537" s="193" t="e">
        <f>IF(ISERROR($E1537),NA(),'Weekly Series'!C1537)</f>
        <v>#N/A</v>
      </c>
      <c r="G1537" s="193" t="e">
        <f>IF(ISERROR($E1537),NA(),'Weekly Series'!D1537)</f>
        <v>#N/A</v>
      </c>
      <c r="H1537" s="193" t="e">
        <f>IF(ISERROR($E1537),NA(),'Weekly Series'!E1537)</f>
        <v>#N/A</v>
      </c>
      <c r="J1537" s="190" t="e">
        <f>IF(ISERROR(A1537),NA(),'Daily Series'!P1537)</f>
        <v>#N/A</v>
      </c>
      <c r="K1537" s="190" t="e">
        <f>IF(ISERROR(A1537),NA(),'Daily Series'!Q1537)</f>
        <v>#N/A</v>
      </c>
      <c r="L1537" s="190" t="e">
        <f>IF(ISERROR(A1537),NA(),'Daily Series'!R1537)</f>
        <v>#N/A</v>
      </c>
      <c r="M1537" s="193" t="e">
        <f t="shared" si="96"/>
        <v>#N/A</v>
      </c>
      <c r="N1537" s="193" t="e">
        <f t="shared" si="98"/>
        <v>#N/A</v>
      </c>
      <c r="O1537" s="193" t="e">
        <f t="shared" si="97"/>
        <v>#N/A</v>
      </c>
    </row>
    <row r="1538" spans="1:15" x14ac:dyDescent="0.2">
      <c r="A1538" s="189" t="e">
        <f>IF('Daily Series'!B1538=0,NA(),'Daily Series'!B1538)</f>
        <v>#N/A</v>
      </c>
      <c r="B1538" s="190" t="e">
        <f>IF(ISERROR(A1538),NA(),'Daily Series'!E1538)</f>
        <v>#N/A</v>
      </c>
      <c r="C1538" s="193" t="e">
        <f t="shared" si="99"/>
        <v>#N/A</v>
      </c>
      <c r="E1538" s="189" t="e">
        <f>IF('Weekly Series'!B1538=0,NA(),'Weekly Series'!B1538)</f>
        <v>#N/A</v>
      </c>
      <c r="F1538" s="193" t="e">
        <f>IF(ISERROR($E1538),NA(),'Weekly Series'!C1538)</f>
        <v>#N/A</v>
      </c>
      <c r="G1538" s="193" t="e">
        <f>IF(ISERROR($E1538),NA(),'Weekly Series'!D1538)</f>
        <v>#N/A</v>
      </c>
      <c r="H1538" s="193" t="e">
        <f>IF(ISERROR($E1538),NA(),'Weekly Series'!E1538)</f>
        <v>#N/A</v>
      </c>
      <c r="J1538" s="190" t="e">
        <f>IF(ISERROR(A1538),NA(),'Daily Series'!P1538)</f>
        <v>#N/A</v>
      </c>
      <c r="K1538" s="190" t="e">
        <f>IF(ISERROR(A1538),NA(),'Daily Series'!Q1538)</f>
        <v>#N/A</v>
      </c>
      <c r="L1538" s="190" t="e">
        <f>IF(ISERROR(A1538),NA(),'Daily Series'!R1538)</f>
        <v>#N/A</v>
      </c>
      <c r="M1538" s="193" t="e">
        <f t="shared" si="96"/>
        <v>#N/A</v>
      </c>
      <c r="N1538" s="193" t="e">
        <f t="shared" si="98"/>
        <v>#N/A</v>
      </c>
      <c r="O1538" s="193" t="e">
        <f t="shared" si="97"/>
        <v>#N/A</v>
      </c>
    </row>
    <row r="1539" spans="1:15" x14ac:dyDescent="0.2">
      <c r="A1539" s="189" t="e">
        <f>IF('Daily Series'!B1539=0,NA(),'Daily Series'!B1539)</f>
        <v>#N/A</v>
      </c>
      <c r="B1539" s="190" t="e">
        <f>IF(ISERROR(A1539),NA(),'Daily Series'!E1539)</f>
        <v>#N/A</v>
      </c>
      <c r="C1539" s="193" t="e">
        <f t="shared" si="99"/>
        <v>#N/A</v>
      </c>
      <c r="E1539" s="189" t="e">
        <f>IF('Weekly Series'!B1539=0,NA(),'Weekly Series'!B1539)</f>
        <v>#N/A</v>
      </c>
      <c r="F1539" s="193" t="e">
        <f>IF(ISERROR($E1539),NA(),'Weekly Series'!C1539)</f>
        <v>#N/A</v>
      </c>
      <c r="G1539" s="193" t="e">
        <f>IF(ISERROR($E1539),NA(),'Weekly Series'!D1539)</f>
        <v>#N/A</v>
      </c>
      <c r="H1539" s="193" t="e">
        <f>IF(ISERROR($E1539),NA(),'Weekly Series'!E1539)</f>
        <v>#N/A</v>
      </c>
      <c r="J1539" s="190" t="e">
        <f>IF(ISERROR(A1539),NA(),'Daily Series'!P1539)</f>
        <v>#N/A</v>
      </c>
      <c r="K1539" s="190" t="e">
        <f>IF(ISERROR(A1539),NA(),'Daily Series'!Q1539)</f>
        <v>#N/A</v>
      </c>
      <c r="L1539" s="190" t="e">
        <f>IF(ISERROR(A1539),NA(),'Daily Series'!R1539)</f>
        <v>#N/A</v>
      </c>
      <c r="M1539" s="193" t="e">
        <f t="shared" si="96"/>
        <v>#N/A</v>
      </c>
      <c r="N1539" s="193" t="e">
        <f t="shared" si="98"/>
        <v>#N/A</v>
      </c>
      <c r="O1539" s="193" t="e">
        <f t="shared" si="97"/>
        <v>#N/A</v>
      </c>
    </row>
    <row r="1540" spans="1:15" x14ac:dyDescent="0.2">
      <c r="A1540" s="189" t="e">
        <f>IF('Daily Series'!B1540=0,NA(),'Daily Series'!B1540)</f>
        <v>#N/A</v>
      </c>
      <c r="B1540" s="190" t="e">
        <f>IF(ISERROR(A1540),NA(),'Daily Series'!E1540)</f>
        <v>#N/A</v>
      </c>
      <c r="C1540" s="193" t="e">
        <f t="shared" si="99"/>
        <v>#N/A</v>
      </c>
      <c r="E1540" s="189" t="e">
        <f>IF('Weekly Series'!B1540=0,NA(),'Weekly Series'!B1540)</f>
        <v>#N/A</v>
      </c>
      <c r="F1540" s="193" t="e">
        <f>IF(ISERROR($E1540),NA(),'Weekly Series'!C1540)</f>
        <v>#N/A</v>
      </c>
      <c r="G1540" s="193" t="e">
        <f>IF(ISERROR($E1540),NA(),'Weekly Series'!D1540)</f>
        <v>#N/A</v>
      </c>
      <c r="H1540" s="193" t="e">
        <f>IF(ISERROR($E1540),NA(),'Weekly Series'!E1540)</f>
        <v>#N/A</v>
      </c>
      <c r="J1540" s="190" t="e">
        <f>IF(ISERROR(A1540),NA(),'Daily Series'!P1540)</f>
        <v>#N/A</v>
      </c>
      <c r="K1540" s="190" t="e">
        <f>IF(ISERROR(A1540),NA(),'Daily Series'!Q1540)</f>
        <v>#N/A</v>
      </c>
      <c r="L1540" s="190" t="e">
        <f>IF(ISERROR(A1540),NA(),'Daily Series'!R1540)</f>
        <v>#N/A</v>
      </c>
      <c r="M1540" s="193" t="e">
        <f t="shared" si="96"/>
        <v>#N/A</v>
      </c>
      <c r="N1540" s="193" t="e">
        <f t="shared" si="98"/>
        <v>#N/A</v>
      </c>
      <c r="O1540" s="193" t="e">
        <f t="shared" si="97"/>
        <v>#N/A</v>
      </c>
    </row>
    <row r="1541" spans="1:15" x14ac:dyDescent="0.2">
      <c r="A1541" s="189" t="e">
        <f>IF('Daily Series'!B1541=0,NA(),'Daily Series'!B1541)</f>
        <v>#N/A</v>
      </c>
      <c r="B1541" s="190" t="e">
        <f>IF(ISERROR(A1541),NA(),'Daily Series'!E1541)</f>
        <v>#N/A</v>
      </c>
      <c r="C1541" s="193" t="e">
        <f t="shared" si="99"/>
        <v>#N/A</v>
      </c>
      <c r="E1541" s="189" t="e">
        <f>IF('Weekly Series'!B1541=0,NA(),'Weekly Series'!B1541)</f>
        <v>#N/A</v>
      </c>
      <c r="F1541" s="193" t="e">
        <f>IF(ISERROR($E1541),NA(),'Weekly Series'!C1541)</f>
        <v>#N/A</v>
      </c>
      <c r="G1541" s="193" t="e">
        <f>IF(ISERROR($E1541),NA(),'Weekly Series'!D1541)</f>
        <v>#N/A</v>
      </c>
      <c r="H1541" s="193" t="e">
        <f>IF(ISERROR($E1541),NA(),'Weekly Series'!E1541)</f>
        <v>#N/A</v>
      </c>
      <c r="J1541" s="190" t="e">
        <f>IF(ISERROR(A1541),NA(),'Daily Series'!P1541)</f>
        <v>#N/A</v>
      </c>
      <c r="K1541" s="190" t="e">
        <f>IF(ISERROR(A1541),NA(),'Daily Series'!Q1541)</f>
        <v>#N/A</v>
      </c>
      <c r="L1541" s="190" t="e">
        <f>IF(ISERROR(A1541),NA(),'Daily Series'!R1541)</f>
        <v>#N/A</v>
      </c>
      <c r="M1541" s="193" t="e">
        <f t="shared" si="96"/>
        <v>#N/A</v>
      </c>
      <c r="N1541" s="193" t="e">
        <f t="shared" si="98"/>
        <v>#N/A</v>
      </c>
      <c r="O1541" s="193" t="e">
        <f t="shared" si="97"/>
        <v>#N/A</v>
      </c>
    </row>
    <row r="1542" spans="1:15" x14ac:dyDescent="0.2">
      <c r="A1542" s="189" t="e">
        <f>IF('Daily Series'!B1542=0,NA(),'Daily Series'!B1542)</f>
        <v>#N/A</v>
      </c>
      <c r="B1542" s="190" t="e">
        <f>IF(ISERROR(A1542),NA(),'Daily Series'!E1542)</f>
        <v>#N/A</v>
      </c>
      <c r="C1542" s="193" t="e">
        <f t="shared" si="99"/>
        <v>#N/A</v>
      </c>
      <c r="E1542" s="189" t="e">
        <f>IF('Weekly Series'!B1542=0,NA(),'Weekly Series'!B1542)</f>
        <v>#N/A</v>
      </c>
      <c r="F1542" s="193" t="e">
        <f>IF(ISERROR($E1542),NA(),'Weekly Series'!C1542)</f>
        <v>#N/A</v>
      </c>
      <c r="G1542" s="193" t="e">
        <f>IF(ISERROR($E1542),NA(),'Weekly Series'!D1542)</f>
        <v>#N/A</v>
      </c>
      <c r="H1542" s="193" t="e">
        <f>IF(ISERROR($E1542),NA(),'Weekly Series'!E1542)</f>
        <v>#N/A</v>
      </c>
      <c r="J1542" s="190" t="e">
        <f>IF(ISERROR(A1542),NA(),'Daily Series'!P1542)</f>
        <v>#N/A</v>
      </c>
      <c r="K1542" s="190" t="e">
        <f>IF(ISERROR(A1542),NA(),'Daily Series'!Q1542)</f>
        <v>#N/A</v>
      </c>
      <c r="L1542" s="190" t="e">
        <f>IF(ISERROR(A1542),NA(),'Daily Series'!R1542)</f>
        <v>#N/A</v>
      </c>
      <c r="M1542" s="193" t="e">
        <f t="shared" si="96"/>
        <v>#N/A</v>
      </c>
      <c r="N1542" s="193" t="e">
        <f t="shared" si="98"/>
        <v>#N/A</v>
      </c>
      <c r="O1542" s="193" t="e">
        <f t="shared" si="97"/>
        <v>#N/A</v>
      </c>
    </row>
    <row r="1543" spans="1:15" x14ac:dyDescent="0.2">
      <c r="A1543" s="189" t="e">
        <f>IF('Daily Series'!B1543=0,NA(),'Daily Series'!B1543)</f>
        <v>#N/A</v>
      </c>
      <c r="B1543" s="190" t="e">
        <f>IF(ISERROR(A1543),NA(),'Daily Series'!E1543)</f>
        <v>#N/A</v>
      </c>
      <c r="C1543" s="193" t="e">
        <f t="shared" si="99"/>
        <v>#N/A</v>
      </c>
      <c r="E1543" s="189" t="e">
        <f>IF('Weekly Series'!B1543=0,NA(),'Weekly Series'!B1543)</f>
        <v>#N/A</v>
      </c>
      <c r="F1543" s="193" t="e">
        <f>IF(ISERROR($E1543),NA(),'Weekly Series'!C1543)</f>
        <v>#N/A</v>
      </c>
      <c r="G1543" s="193" t="e">
        <f>IF(ISERROR($E1543),NA(),'Weekly Series'!D1543)</f>
        <v>#N/A</v>
      </c>
      <c r="H1543" s="193" t="e">
        <f>IF(ISERROR($E1543),NA(),'Weekly Series'!E1543)</f>
        <v>#N/A</v>
      </c>
      <c r="J1543" s="190" t="e">
        <f>IF(ISERROR(A1543),NA(),'Daily Series'!P1543)</f>
        <v>#N/A</v>
      </c>
      <c r="K1543" s="190" t="e">
        <f>IF(ISERROR(A1543),NA(),'Daily Series'!Q1543)</f>
        <v>#N/A</v>
      </c>
      <c r="L1543" s="190" t="e">
        <f>IF(ISERROR(A1543),NA(),'Daily Series'!R1543)</f>
        <v>#N/A</v>
      </c>
      <c r="M1543" s="193" t="e">
        <f t="shared" si="96"/>
        <v>#N/A</v>
      </c>
      <c r="N1543" s="193" t="e">
        <f t="shared" si="98"/>
        <v>#N/A</v>
      </c>
      <c r="O1543" s="193" t="e">
        <f t="shared" si="97"/>
        <v>#N/A</v>
      </c>
    </row>
    <row r="1544" spans="1:15" x14ac:dyDescent="0.2">
      <c r="A1544" s="189" t="e">
        <f>IF('Daily Series'!B1544=0,NA(),'Daily Series'!B1544)</f>
        <v>#N/A</v>
      </c>
      <c r="B1544" s="190" t="e">
        <f>IF(ISERROR(A1544),NA(),'Daily Series'!E1544)</f>
        <v>#N/A</v>
      </c>
      <c r="C1544" s="193" t="e">
        <f t="shared" si="99"/>
        <v>#N/A</v>
      </c>
      <c r="E1544" s="189" t="e">
        <f>IF('Weekly Series'!B1544=0,NA(),'Weekly Series'!B1544)</f>
        <v>#N/A</v>
      </c>
      <c r="F1544" s="193" t="e">
        <f>IF(ISERROR($E1544),NA(),'Weekly Series'!C1544)</f>
        <v>#N/A</v>
      </c>
      <c r="G1544" s="193" t="e">
        <f>IF(ISERROR($E1544),NA(),'Weekly Series'!D1544)</f>
        <v>#N/A</v>
      </c>
      <c r="H1544" s="193" t="e">
        <f>IF(ISERROR($E1544),NA(),'Weekly Series'!E1544)</f>
        <v>#N/A</v>
      </c>
      <c r="J1544" s="190" t="e">
        <f>IF(ISERROR(A1544),NA(),'Daily Series'!P1544)</f>
        <v>#N/A</v>
      </c>
      <c r="K1544" s="190" t="e">
        <f>IF(ISERROR(A1544),NA(),'Daily Series'!Q1544)</f>
        <v>#N/A</v>
      </c>
      <c r="L1544" s="190" t="e">
        <f>IF(ISERROR(A1544),NA(),'Daily Series'!R1544)</f>
        <v>#N/A</v>
      </c>
      <c r="M1544" s="193" t="e">
        <f t="shared" si="96"/>
        <v>#N/A</v>
      </c>
      <c r="N1544" s="193" t="e">
        <f t="shared" si="98"/>
        <v>#N/A</v>
      </c>
      <c r="O1544" s="193" t="e">
        <f t="shared" si="97"/>
        <v>#N/A</v>
      </c>
    </row>
    <row r="1545" spans="1:15" x14ac:dyDescent="0.2">
      <c r="A1545" s="189" t="e">
        <f>IF('Daily Series'!B1545=0,NA(),'Daily Series'!B1545)</f>
        <v>#N/A</v>
      </c>
      <c r="B1545" s="190" t="e">
        <f>IF(ISERROR(A1545),NA(),'Daily Series'!E1545)</f>
        <v>#N/A</v>
      </c>
      <c r="C1545" s="193" t="e">
        <f t="shared" si="99"/>
        <v>#N/A</v>
      </c>
      <c r="E1545" s="189" t="e">
        <f>IF('Weekly Series'!B1545=0,NA(),'Weekly Series'!B1545)</f>
        <v>#N/A</v>
      </c>
      <c r="F1545" s="193" t="e">
        <f>IF(ISERROR($E1545),NA(),'Weekly Series'!C1545)</f>
        <v>#N/A</v>
      </c>
      <c r="G1545" s="193" t="e">
        <f>IF(ISERROR($E1545),NA(),'Weekly Series'!D1545)</f>
        <v>#N/A</v>
      </c>
      <c r="H1545" s="193" t="e">
        <f>IF(ISERROR($E1545),NA(),'Weekly Series'!E1545)</f>
        <v>#N/A</v>
      </c>
      <c r="J1545" s="190" t="e">
        <f>IF(ISERROR(A1545),NA(),'Daily Series'!P1545)</f>
        <v>#N/A</v>
      </c>
      <c r="K1545" s="190" t="e">
        <f>IF(ISERROR(A1545),NA(),'Daily Series'!Q1545)</f>
        <v>#N/A</v>
      </c>
      <c r="L1545" s="190" t="e">
        <f>IF(ISERROR(A1545),NA(),'Daily Series'!R1545)</f>
        <v>#N/A</v>
      </c>
      <c r="M1545" s="193" t="e">
        <f t="shared" ref="M1545:M1600" si="100">AVERAGE(J1539:J1545)</f>
        <v>#N/A</v>
      </c>
      <c r="N1545" s="193" t="e">
        <f t="shared" si="98"/>
        <v>#N/A</v>
      </c>
      <c r="O1545" s="193" t="e">
        <f t="shared" si="97"/>
        <v>#N/A</v>
      </c>
    </row>
    <row r="1546" spans="1:15" x14ac:dyDescent="0.2">
      <c r="A1546" s="189" t="e">
        <f>IF('Daily Series'!B1546=0,NA(),'Daily Series'!B1546)</f>
        <v>#N/A</v>
      </c>
      <c r="B1546" s="190" t="e">
        <f>IF(ISERROR(A1546),NA(),'Daily Series'!E1546)</f>
        <v>#N/A</v>
      </c>
      <c r="C1546" s="193" t="e">
        <f t="shared" si="99"/>
        <v>#N/A</v>
      </c>
      <c r="E1546" s="189" t="e">
        <f>IF('Weekly Series'!B1546=0,NA(),'Weekly Series'!B1546)</f>
        <v>#N/A</v>
      </c>
      <c r="F1546" s="193" t="e">
        <f>IF(ISERROR($E1546),NA(),'Weekly Series'!C1546)</f>
        <v>#N/A</v>
      </c>
      <c r="G1546" s="193" t="e">
        <f>IF(ISERROR($E1546),NA(),'Weekly Series'!D1546)</f>
        <v>#N/A</v>
      </c>
      <c r="H1546" s="193" t="e">
        <f>IF(ISERROR($E1546),NA(),'Weekly Series'!E1546)</f>
        <v>#N/A</v>
      </c>
      <c r="J1546" s="190" t="e">
        <f>IF(ISERROR(A1546),NA(),'Daily Series'!P1546)</f>
        <v>#N/A</v>
      </c>
      <c r="K1546" s="190" t="e">
        <f>IF(ISERROR(A1546),NA(),'Daily Series'!Q1546)</f>
        <v>#N/A</v>
      </c>
      <c r="L1546" s="190" t="e">
        <f>IF(ISERROR(A1546),NA(),'Daily Series'!R1546)</f>
        <v>#N/A</v>
      </c>
      <c r="M1546" s="193" t="e">
        <f t="shared" si="100"/>
        <v>#N/A</v>
      </c>
      <c r="N1546" s="193" t="e">
        <f t="shared" si="98"/>
        <v>#N/A</v>
      </c>
      <c r="O1546" s="193" t="e">
        <f t="shared" ref="O1546:O1600" si="101">AVERAGE(L1540:L1546)</f>
        <v>#N/A</v>
      </c>
    </row>
    <row r="1547" spans="1:15" x14ac:dyDescent="0.2">
      <c r="A1547" s="189" t="e">
        <f>IF('Daily Series'!B1547=0,NA(),'Daily Series'!B1547)</f>
        <v>#N/A</v>
      </c>
      <c r="B1547" s="190" t="e">
        <f>IF(ISERROR(A1547),NA(),'Daily Series'!E1547)</f>
        <v>#N/A</v>
      </c>
      <c r="C1547" s="193" t="e">
        <f t="shared" si="99"/>
        <v>#N/A</v>
      </c>
      <c r="E1547" s="189" t="e">
        <f>IF('Weekly Series'!B1547=0,NA(),'Weekly Series'!B1547)</f>
        <v>#N/A</v>
      </c>
      <c r="F1547" s="193" t="e">
        <f>IF(ISERROR($E1547),NA(),'Weekly Series'!C1547)</f>
        <v>#N/A</v>
      </c>
      <c r="G1547" s="193" t="e">
        <f>IF(ISERROR($E1547),NA(),'Weekly Series'!D1547)</f>
        <v>#N/A</v>
      </c>
      <c r="H1547" s="193" t="e">
        <f>IF(ISERROR($E1547),NA(),'Weekly Series'!E1547)</f>
        <v>#N/A</v>
      </c>
      <c r="J1547" s="190" t="e">
        <f>IF(ISERROR(A1547),NA(),'Daily Series'!P1547)</f>
        <v>#N/A</v>
      </c>
      <c r="K1547" s="190" t="e">
        <f>IF(ISERROR(A1547),NA(),'Daily Series'!Q1547)</f>
        <v>#N/A</v>
      </c>
      <c r="L1547" s="190" t="e">
        <f>IF(ISERROR(A1547),NA(),'Daily Series'!R1547)</f>
        <v>#N/A</v>
      </c>
      <c r="M1547" s="193" t="e">
        <f t="shared" si="100"/>
        <v>#N/A</v>
      </c>
      <c r="N1547" s="193" t="e">
        <f t="shared" si="98"/>
        <v>#N/A</v>
      </c>
      <c r="O1547" s="193" t="e">
        <f t="shared" si="101"/>
        <v>#N/A</v>
      </c>
    </row>
    <row r="1548" spans="1:15" x14ac:dyDescent="0.2">
      <c r="A1548" s="189" t="e">
        <f>IF('Daily Series'!B1548=0,NA(),'Daily Series'!B1548)</f>
        <v>#N/A</v>
      </c>
      <c r="B1548" s="190" t="e">
        <f>IF(ISERROR(A1548),NA(),'Daily Series'!E1548)</f>
        <v>#N/A</v>
      </c>
      <c r="C1548" s="193" t="e">
        <f t="shared" si="99"/>
        <v>#N/A</v>
      </c>
      <c r="E1548" s="189" t="e">
        <f>IF('Weekly Series'!B1548=0,NA(),'Weekly Series'!B1548)</f>
        <v>#N/A</v>
      </c>
      <c r="F1548" s="193" t="e">
        <f>IF(ISERROR($E1548),NA(),'Weekly Series'!C1548)</f>
        <v>#N/A</v>
      </c>
      <c r="G1548" s="193" t="e">
        <f>IF(ISERROR($E1548),NA(),'Weekly Series'!D1548)</f>
        <v>#N/A</v>
      </c>
      <c r="H1548" s="193" t="e">
        <f>IF(ISERROR($E1548),NA(),'Weekly Series'!E1548)</f>
        <v>#N/A</v>
      </c>
      <c r="J1548" s="190" t="e">
        <f>IF(ISERROR(A1548),NA(),'Daily Series'!P1548)</f>
        <v>#N/A</v>
      </c>
      <c r="K1548" s="190" t="e">
        <f>IF(ISERROR(A1548),NA(),'Daily Series'!Q1548)</f>
        <v>#N/A</v>
      </c>
      <c r="L1548" s="190" t="e">
        <f>IF(ISERROR(A1548),NA(),'Daily Series'!R1548)</f>
        <v>#N/A</v>
      </c>
      <c r="M1548" s="193" t="e">
        <f t="shared" si="100"/>
        <v>#N/A</v>
      </c>
      <c r="N1548" s="193" t="e">
        <f t="shared" si="98"/>
        <v>#N/A</v>
      </c>
      <c r="O1548" s="193" t="e">
        <f t="shared" si="101"/>
        <v>#N/A</v>
      </c>
    </row>
    <row r="1549" spans="1:15" x14ac:dyDescent="0.2">
      <c r="A1549" s="189" t="e">
        <f>IF('Daily Series'!B1549=0,NA(),'Daily Series'!B1549)</f>
        <v>#N/A</v>
      </c>
      <c r="B1549" s="190" t="e">
        <f>IF(ISERROR(A1549),NA(),'Daily Series'!E1549)</f>
        <v>#N/A</v>
      </c>
      <c r="C1549" s="193" t="e">
        <f t="shared" si="99"/>
        <v>#N/A</v>
      </c>
      <c r="E1549" s="189" t="e">
        <f>IF('Weekly Series'!B1549=0,NA(),'Weekly Series'!B1549)</f>
        <v>#N/A</v>
      </c>
      <c r="F1549" s="193" t="e">
        <f>IF(ISERROR($E1549),NA(),'Weekly Series'!C1549)</f>
        <v>#N/A</v>
      </c>
      <c r="G1549" s="193" t="e">
        <f>IF(ISERROR($E1549),NA(),'Weekly Series'!D1549)</f>
        <v>#N/A</v>
      </c>
      <c r="H1549" s="193" t="e">
        <f>IF(ISERROR($E1549),NA(),'Weekly Series'!E1549)</f>
        <v>#N/A</v>
      </c>
      <c r="J1549" s="190" t="e">
        <f>IF(ISERROR(A1549),NA(),'Daily Series'!P1549)</f>
        <v>#N/A</v>
      </c>
      <c r="K1549" s="190" t="e">
        <f>IF(ISERROR(A1549),NA(),'Daily Series'!Q1549)</f>
        <v>#N/A</v>
      </c>
      <c r="L1549" s="190" t="e">
        <f>IF(ISERROR(A1549),NA(),'Daily Series'!R1549)</f>
        <v>#N/A</v>
      </c>
      <c r="M1549" s="193" t="e">
        <f t="shared" si="100"/>
        <v>#N/A</v>
      </c>
      <c r="N1549" s="193" t="e">
        <f t="shared" si="98"/>
        <v>#N/A</v>
      </c>
      <c r="O1549" s="193" t="e">
        <f t="shared" si="101"/>
        <v>#N/A</v>
      </c>
    </row>
    <row r="1550" spans="1:15" x14ac:dyDescent="0.2">
      <c r="A1550" s="189" t="e">
        <f>IF('Daily Series'!B1550=0,NA(),'Daily Series'!B1550)</f>
        <v>#N/A</v>
      </c>
      <c r="B1550" s="190" t="e">
        <f>IF(ISERROR(A1550),NA(),'Daily Series'!E1550)</f>
        <v>#N/A</v>
      </c>
      <c r="C1550" s="193" t="e">
        <f t="shared" si="99"/>
        <v>#N/A</v>
      </c>
      <c r="E1550" s="189" t="e">
        <f>IF('Weekly Series'!B1550=0,NA(),'Weekly Series'!B1550)</f>
        <v>#N/A</v>
      </c>
      <c r="F1550" s="193" t="e">
        <f>IF(ISERROR($E1550),NA(),'Weekly Series'!C1550)</f>
        <v>#N/A</v>
      </c>
      <c r="G1550" s="193" t="e">
        <f>IF(ISERROR($E1550),NA(),'Weekly Series'!D1550)</f>
        <v>#N/A</v>
      </c>
      <c r="H1550" s="193" t="e">
        <f>IF(ISERROR($E1550),NA(),'Weekly Series'!E1550)</f>
        <v>#N/A</v>
      </c>
      <c r="J1550" s="190" t="e">
        <f>IF(ISERROR(A1550),NA(),'Daily Series'!P1550)</f>
        <v>#N/A</v>
      </c>
      <c r="K1550" s="190" t="e">
        <f>IF(ISERROR(A1550),NA(),'Daily Series'!Q1550)</f>
        <v>#N/A</v>
      </c>
      <c r="L1550" s="190" t="e">
        <f>IF(ISERROR(A1550),NA(),'Daily Series'!R1550)</f>
        <v>#N/A</v>
      </c>
      <c r="M1550" s="193" t="e">
        <f t="shared" si="100"/>
        <v>#N/A</v>
      </c>
      <c r="N1550" s="193" t="e">
        <f t="shared" si="98"/>
        <v>#N/A</v>
      </c>
      <c r="O1550" s="193" t="e">
        <f t="shared" si="101"/>
        <v>#N/A</v>
      </c>
    </row>
    <row r="1551" spans="1:15" x14ac:dyDescent="0.2">
      <c r="A1551" s="189" t="e">
        <f>IF('Daily Series'!B1551=0,NA(),'Daily Series'!B1551)</f>
        <v>#N/A</v>
      </c>
      <c r="B1551" s="190" t="e">
        <f>IF(ISERROR(A1551),NA(),'Daily Series'!E1551)</f>
        <v>#N/A</v>
      </c>
      <c r="C1551" s="193" t="e">
        <f t="shared" si="99"/>
        <v>#N/A</v>
      </c>
      <c r="E1551" s="189" t="e">
        <f>IF('Weekly Series'!B1551=0,NA(),'Weekly Series'!B1551)</f>
        <v>#N/A</v>
      </c>
      <c r="F1551" s="193" t="e">
        <f>IF(ISERROR($E1551),NA(),'Weekly Series'!C1551)</f>
        <v>#N/A</v>
      </c>
      <c r="G1551" s="193" t="e">
        <f>IF(ISERROR($E1551),NA(),'Weekly Series'!D1551)</f>
        <v>#N/A</v>
      </c>
      <c r="H1551" s="193" t="e">
        <f>IF(ISERROR($E1551),NA(),'Weekly Series'!E1551)</f>
        <v>#N/A</v>
      </c>
      <c r="J1551" s="190" t="e">
        <f>IF(ISERROR(A1551),NA(),'Daily Series'!P1551)</f>
        <v>#N/A</v>
      </c>
      <c r="K1551" s="190" t="e">
        <f>IF(ISERROR(A1551),NA(),'Daily Series'!Q1551)</f>
        <v>#N/A</v>
      </c>
      <c r="L1551" s="190" t="e">
        <f>IF(ISERROR(A1551),NA(),'Daily Series'!R1551)</f>
        <v>#N/A</v>
      </c>
      <c r="M1551" s="193" t="e">
        <f t="shared" si="100"/>
        <v>#N/A</v>
      </c>
      <c r="N1551" s="193" t="e">
        <f t="shared" si="98"/>
        <v>#N/A</v>
      </c>
      <c r="O1551" s="193" t="e">
        <f t="shared" si="101"/>
        <v>#N/A</v>
      </c>
    </row>
    <row r="1552" spans="1:15" x14ac:dyDescent="0.2">
      <c r="A1552" s="189" t="e">
        <f>IF('Daily Series'!B1552=0,NA(),'Daily Series'!B1552)</f>
        <v>#N/A</v>
      </c>
      <c r="B1552" s="190" t="e">
        <f>IF(ISERROR(A1552),NA(),'Daily Series'!E1552)</f>
        <v>#N/A</v>
      </c>
      <c r="C1552" s="193" t="e">
        <f t="shared" si="99"/>
        <v>#N/A</v>
      </c>
      <c r="E1552" s="189" t="e">
        <f>IF('Weekly Series'!B1552=0,NA(),'Weekly Series'!B1552)</f>
        <v>#N/A</v>
      </c>
      <c r="F1552" s="193" t="e">
        <f>IF(ISERROR($E1552),NA(),'Weekly Series'!C1552)</f>
        <v>#N/A</v>
      </c>
      <c r="G1552" s="193" t="e">
        <f>IF(ISERROR($E1552),NA(),'Weekly Series'!D1552)</f>
        <v>#N/A</v>
      </c>
      <c r="H1552" s="193" t="e">
        <f>IF(ISERROR($E1552),NA(),'Weekly Series'!E1552)</f>
        <v>#N/A</v>
      </c>
      <c r="J1552" s="190" t="e">
        <f>IF(ISERROR(A1552),NA(),'Daily Series'!P1552)</f>
        <v>#N/A</v>
      </c>
      <c r="K1552" s="190" t="e">
        <f>IF(ISERROR(A1552),NA(),'Daily Series'!Q1552)</f>
        <v>#N/A</v>
      </c>
      <c r="L1552" s="190" t="e">
        <f>IF(ISERROR(A1552),NA(),'Daily Series'!R1552)</f>
        <v>#N/A</v>
      </c>
      <c r="M1552" s="193" t="e">
        <f t="shared" si="100"/>
        <v>#N/A</v>
      </c>
      <c r="N1552" s="193" t="e">
        <f t="shared" si="98"/>
        <v>#N/A</v>
      </c>
      <c r="O1552" s="193" t="e">
        <f t="shared" si="101"/>
        <v>#N/A</v>
      </c>
    </row>
    <row r="1553" spans="1:15" x14ac:dyDescent="0.2">
      <c r="A1553" s="189" t="e">
        <f>IF('Daily Series'!B1553=0,NA(),'Daily Series'!B1553)</f>
        <v>#N/A</v>
      </c>
      <c r="B1553" s="190" t="e">
        <f>IF(ISERROR(A1553),NA(),'Daily Series'!E1553)</f>
        <v>#N/A</v>
      </c>
      <c r="C1553" s="193" t="e">
        <f t="shared" si="99"/>
        <v>#N/A</v>
      </c>
      <c r="E1553" s="189" t="e">
        <f>IF('Weekly Series'!B1553=0,NA(),'Weekly Series'!B1553)</f>
        <v>#N/A</v>
      </c>
      <c r="F1553" s="193" t="e">
        <f>IF(ISERROR($E1553),NA(),'Weekly Series'!C1553)</f>
        <v>#N/A</v>
      </c>
      <c r="G1553" s="193" t="e">
        <f>IF(ISERROR($E1553),NA(),'Weekly Series'!D1553)</f>
        <v>#N/A</v>
      </c>
      <c r="H1553" s="193" t="e">
        <f>IF(ISERROR($E1553),NA(),'Weekly Series'!E1553)</f>
        <v>#N/A</v>
      </c>
      <c r="J1553" s="190" t="e">
        <f>IF(ISERROR(A1553),NA(),'Daily Series'!P1553)</f>
        <v>#N/A</v>
      </c>
      <c r="K1553" s="190" t="e">
        <f>IF(ISERROR(A1553),NA(),'Daily Series'!Q1553)</f>
        <v>#N/A</v>
      </c>
      <c r="L1553" s="190" t="e">
        <f>IF(ISERROR(A1553),NA(),'Daily Series'!R1553)</f>
        <v>#N/A</v>
      </c>
      <c r="M1553" s="193" t="e">
        <f t="shared" si="100"/>
        <v>#N/A</v>
      </c>
      <c r="N1553" s="193" t="e">
        <f t="shared" si="98"/>
        <v>#N/A</v>
      </c>
      <c r="O1553" s="193" t="e">
        <f t="shared" si="101"/>
        <v>#N/A</v>
      </c>
    </row>
    <row r="1554" spans="1:15" x14ac:dyDescent="0.2">
      <c r="A1554" s="189" t="e">
        <f>IF('Daily Series'!B1554=0,NA(),'Daily Series'!B1554)</f>
        <v>#N/A</v>
      </c>
      <c r="B1554" s="190" t="e">
        <f>IF(ISERROR(A1554),NA(),'Daily Series'!E1554)</f>
        <v>#N/A</v>
      </c>
      <c r="C1554" s="193" t="e">
        <f t="shared" si="99"/>
        <v>#N/A</v>
      </c>
      <c r="E1554" s="189" t="e">
        <f>IF('Weekly Series'!B1554=0,NA(),'Weekly Series'!B1554)</f>
        <v>#N/A</v>
      </c>
      <c r="F1554" s="193" t="e">
        <f>IF(ISERROR($E1554),NA(),'Weekly Series'!C1554)</f>
        <v>#N/A</v>
      </c>
      <c r="G1554" s="193" t="e">
        <f>IF(ISERROR($E1554),NA(),'Weekly Series'!D1554)</f>
        <v>#N/A</v>
      </c>
      <c r="H1554" s="193" t="e">
        <f>IF(ISERROR($E1554),NA(),'Weekly Series'!E1554)</f>
        <v>#N/A</v>
      </c>
      <c r="J1554" s="190" t="e">
        <f>IF(ISERROR(A1554),NA(),'Daily Series'!P1554)</f>
        <v>#N/A</v>
      </c>
      <c r="K1554" s="190" t="e">
        <f>IF(ISERROR(A1554),NA(),'Daily Series'!Q1554)</f>
        <v>#N/A</v>
      </c>
      <c r="L1554" s="190" t="e">
        <f>IF(ISERROR(A1554),NA(),'Daily Series'!R1554)</f>
        <v>#N/A</v>
      </c>
      <c r="M1554" s="193" t="e">
        <f t="shared" si="100"/>
        <v>#N/A</v>
      </c>
      <c r="N1554" s="193" t="e">
        <f t="shared" si="98"/>
        <v>#N/A</v>
      </c>
      <c r="O1554" s="193" t="e">
        <f t="shared" si="101"/>
        <v>#N/A</v>
      </c>
    </row>
    <row r="1555" spans="1:15" x14ac:dyDescent="0.2">
      <c r="A1555" s="189" t="e">
        <f>IF('Daily Series'!B1555=0,NA(),'Daily Series'!B1555)</f>
        <v>#N/A</v>
      </c>
      <c r="B1555" s="190" t="e">
        <f>IF(ISERROR(A1555),NA(),'Daily Series'!E1555)</f>
        <v>#N/A</v>
      </c>
      <c r="C1555" s="193" t="e">
        <f t="shared" si="99"/>
        <v>#N/A</v>
      </c>
      <c r="E1555" s="189" t="e">
        <f>IF('Weekly Series'!B1555=0,NA(),'Weekly Series'!B1555)</f>
        <v>#N/A</v>
      </c>
      <c r="F1555" s="193" t="e">
        <f>IF(ISERROR($E1555),NA(),'Weekly Series'!C1555)</f>
        <v>#N/A</v>
      </c>
      <c r="G1555" s="193" t="e">
        <f>IF(ISERROR($E1555),NA(),'Weekly Series'!D1555)</f>
        <v>#N/A</v>
      </c>
      <c r="H1555" s="193" t="e">
        <f>IF(ISERROR($E1555),NA(),'Weekly Series'!E1555)</f>
        <v>#N/A</v>
      </c>
      <c r="J1555" s="190" t="e">
        <f>IF(ISERROR(A1555),NA(),'Daily Series'!P1555)</f>
        <v>#N/A</v>
      </c>
      <c r="K1555" s="190" t="e">
        <f>IF(ISERROR(A1555),NA(),'Daily Series'!Q1555)</f>
        <v>#N/A</v>
      </c>
      <c r="L1555" s="190" t="e">
        <f>IF(ISERROR(A1555),NA(),'Daily Series'!R1555)</f>
        <v>#N/A</v>
      </c>
      <c r="M1555" s="193" t="e">
        <f t="shared" si="100"/>
        <v>#N/A</v>
      </c>
      <c r="N1555" s="193" t="e">
        <f t="shared" si="98"/>
        <v>#N/A</v>
      </c>
      <c r="O1555" s="193" t="e">
        <f t="shared" si="101"/>
        <v>#N/A</v>
      </c>
    </row>
    <row r="1556" spans="1:15" x14ac:dyDescent="0.2">
      <c r="A1556" s="189" t="e">
        <f>IF('Daily Series'!B1556=0,NA(),'Daily Series'!B1556)</f>
        <v>#N/A</v>
      </c>
      <c r="B1556" s="190" t="e">
        <f>IF(ISERROR(A1556),NA(),'Daily Series'!E1556)</f>
        <v>#N/A</v>
      </c>
      <c r="C1556" s="193" t="e">
        <f t="shared" si="99"/>
        <v>#N/A</v>
      </c>
      <c r="E1556" s="189" t="e">
        <f>IF('Weekly Series'!B1556=0,NA(),'Weekly Series'!B1556)</f>
        <v>#N/A</v>
      </c>
      <c r="F1556" s="193" t="e">
        <f>IF(ISERROR($E1556),NA(),'Weekly Series'!C1556)</f>
        <v>#N/A</v>
      </c>
      <c r="G1556" s="193" t="e">
        <f>IF(ISERROR($E1556),NA(),'Weekly Series'!D1556)</f>
        <v>#N/A</v>
      </c>
      <c r="H1556" s="193" t="e">
        <f>IF(ISERROR($E1556),NA(),'Weekly Series'!E1556)</f>
        <v>#N/A</v>
      </c>
      <c r="J1556" s="190" t="e">
        <f>IF(ISERROR(A1556),NA(),'Daily Series'!P1556)</f>
        <v>#N/A</v>
      </c>
      <c r="K1556" s="190" t="e">
        <f>IF(ISERROR(A1556),NA(),'Daily Series'!Q1556)</f>
        <v>#N/A</v>
      </c>
      <c r="L1556" s="190" t="e">
        <f>IF(ISERROR(A1556),NA(),'Daily Series'!R1556)</f>
        <v>#N/A</v>
      </c>
      <c r="M1556" s="193" t="e">
        <f t="shared" si="100"/>
        <v>#N/A</v>
      </c>
      <c r="N1556" s="193" t="e">
        <f t="shared" si="98"/>
        <v>#N/A</v>
      </c>
      <c r="O1556" s="193" t="e">
        <f t="shared" si="101"/>
        <v>#N/A</v>
      </c>
    </row>
    <row r="1557" spans="1:15" x14ac:dyDescent="0.2">
      <c r="A1557" s="189" t="e">
        <f>IF('Daily Series'!B1557=0,NA(),'Daily Series'!B1557)</f>
        <v>#N/A</v>
      </c>
      <c r="B1557" s="190" t="e">
        <f>IF(ISERROR(A1557),NA(),'Daily Series'!E1557)</f>
        <v>#N/A</v>
      </c>
      <c r="C1557" s="193" t="e">
        <f t="shared" si="99"/>
        <v>#N/A</v>
      </c>
      <c r="E1557" s="189" t="e">
        <f>IF('Weekly Series'!B1557=0,NA(),'Weekly Series'!B1557)</f>
        <v>#N/A</v>
      </c>
      <c r="F1557" s="193" t="e">
        <f>IF(ISERROR($E1557),NA(),'Weekly Series'!C1557)</f>
        <v>#N/A</v>
      </c>
      <c r="G1557" s="193" t="e">
        <f>IF(ISERROR($E1557),NA(),'Weekly Series'!D1557)</f>
        <v>#N/A</v>
      </c>
      <c r="H1557" s="193" t="e">
        <f>IF(ISERROR($E1557),NA(),'Weekly Series'!E1557)</f>
        <v>#N/A</v>
      </c>
      <c r="J1557" s="190" t="e">
        <f>IF(ISERROR(A1557),NA(),'Daily Series'!P1557)</f>
        <v>#N/A</v>
      </c>
      <c r="K1557" s="190" t="e">
        <f>IF(ISERROR(A1557),NA(),'Daily Series'!Q1557)</f>
        <v>#N/A</v>
      </c>
      <c r="L1557" s="190" t="e">
        <f>IF(ISERROR(A1557),NA(),'Daily Series'!R1557)</f>
        <v>#N/A</v>
      </c>
      <c r="M1557" s="193" t="e">
        <f t="shared" si="100"/>
        <v>#N/A</v>
      </c>
      <c r="N1557" s="193" t="e">
        <f t="shared" si="98"/>
        <v>#N/A</v>
      </c>
      <c r="O1557" s="193" t="e">
        <f t="shared" si="101"/>
        <v>#N/A</v>
      </c>
    </row>
    <row r="1558" spans="1:15" x14ac:dyDescent="0.2">
      <c r="A1558" s="189" t="e">
        <f>IF('Daily Series'!B1558=0,NA(),'Daily Series'!B1558)</f>
        <v>#N/A</v>
      </c>
      <c r="B1558" s="190" t="e">
        <f>IF(ISERROR(A1558),NA(),'Daily Series'!E1558)</f>
        <v>#N/A</v>
      </c>
      <c r="C1558" s="193" t="e">
        <f t="shared" si="99"/>
        <v>#N/A</v>
      </c>
      <c r="E1558" s="189" t="e">
        <f>IF('Weekly Series'!B1558=0,NA(),'Weekly Series'!B1558)</f>
        <v>#N/A</v>
      </c>
      <c r="F1558" s="193" t="e">
        <f>IF(ISERROR($E1558),NA(),'Weekly Series'!C1558)</f>
        <v>#N/A</v>
      </c>
      <c r="G1558" s="193" t="e">
        <f>IF(ISERROR($E1558),NA(),'Weekly Series'!D1558)</f>
        <v>#N/A</v>
      </c>
      <c r="H1558" s="193" t="e">
        <f>IF(ISERROR($E1558),NA(),'Weekly Series'!E1558)</f>
        <v>#N/A</v>
      </c>
      <c r="J1558" s="190" t="e">
        <f>IF(ISERROR(A1558),NA(),'Daily Series'!P1558)</f>
        <v>#N/A</v>
      </c>
      <c r="K1558" s="190" t="e">
        <f>IF(ISERROR(A1558),NA(),'Daily Series'!Q1558)</f>
        <v>#N/A</v>
      </c>
      <c r="L1558" s="190" t="e">
        <f>IF(ISERROR(A1558),NA(),'Daily Series'!R1558)</f>
        <v>#N/A</v>
      </c>
      <c r="M1558" s="193" t="e">
        <f t="shared" si="100"/>
        <v>#N/A</v>
      </c>
      <c r="N1558" s="193" t="e">
        <f t="shared" si="98"/>
        <v>#N/A</v>
      </c>
      <c r="O1558" s="193" t="e">
        <f t="shared" si="101"/>
        <v>#N/A</v>
      </c>
    </row>
    <row r="1559" spans="1:15" x14ac:dyDescent="0.2">
      <c r="A1559" s="189" t="e">
        <f>IF('Daily Series'!B1559=0,NA(),'Daily Series'!B1559)</f>
        <v>#N/A</v>
      </c>
      <c r="B1559" s="190" t="e">
        <f>IF(ISERROR(A1559),NA(),'Daily Series'!E1559)</f>
        <v>#N/A</v>
      </c>
      <c r="C1559" s="193" t="e">
        <f t="shared" si="99"/>
        <v>#N/A</v>
      </c>
      <c r="E1559" s="189" t="e">
        <f>IF('Weekly Series'!B1559=0,NA(),'Weekly Series'!B1559)</f>
        <v>#N/A</v>
      </c>
      <c r="F1559" s="193" t="e">
        <f>IF(ISERROR($E1559),NA(),'Weekly Series'!C1559)</f>
        <v>#N/A</v>
      </c>
      <c r="G1559" s="193" t="e">
        <f>IF(ISERROR($E1559),NA(),'Weekly Series'!D1559)</f>
        <v>#N/A</v>
      </c>
      <c r="H1559" s="193" t="e">
        <f>IF(ISERROR($E1559),NA(),'Weekly Series'!E1559)</f>
        <v>#N/A</v>
      </c>
      <c r="J1559" s="190" t="e">
        <f>IF(ISERROR(A1559),NA(),'Daily Series'!P1559)</f>
        <v>#N/A</v>
      </c>
      <c r="K1559" s="190" t="e">
        <f>IF(ISERROR(A1559),NA(),'Daily Series'!Q1559)</f>
        <v>#N/A</v>
      </c>
      <c r="L1559" s="190" t="e">
        <f>IF(ISERROR(A1559),NA(),'Daily Series'!R1559)</f>
        <v>#N/A</v>
      </c>
      <c r="M1559" s="193" t="e">
        <f t="shared" si="100"/>
        <v>#N/A</v>
      </c>
      <c r="N1559" s="193" t="e">
        <f t="shared" si="98"/>
        <v>#N/A</v>
      </c>
      <c r="O1559" s="193" t="e">
        <f t="shared" si="101"/>
        <v>#N/A</v>
      </c>
    </row>
    <row r="1560" spans="1:15" x14ac:dyDescent="0.2">
      <c r="A1560" s="189" t="e">
        <f>IF('Daily Series'!B1560=0,NA(),'Daily Series'!B1560)</f>
        <v>#N/A</v>
      </c>
      <c r="B1560" s="190" t="e">
        <f>IF(ISERROR(A1560),NA(),'Daily Series'!E1560)</f>
        <v>#N/A</v>
      </c>
      <c r="C1560" s="193" t="e">
        <f t="shared" si="99"/>
        <v>#N/A</v>
      </c>
      <c r="E1560" s="189" t="e">
        <f>IF('Weekly Series'!B1560=0,NA(),'Weekly Series'!B1560)</f>
        <v>#N/A</v>
      </c>
      <c r="F1560" s="193" t="e">
        <f>IF(ISERROR($E1560),NA(),'Weekly Series'!C1560)</f>
        <v>#N/A</v>
      </c>
      <c r="G1560" s="193" t="e">
        <f>IF(ISERROR($E1560),NA(),'Weekly Series'!D1560)</f>
        <v>#N/A</v>
      </c>
      <c r="H1560" s="193" t="e">
        <f>IF(ISERROR($E1560),NA(),'Weekly Series'!E1560)</f>
        <v>#N/A</v>
      </c>
      <c r="J1560" s="190" t="e">
        <f>IF(ISERROR(A1560),NA(),'Daily Series'!P1560)</f>
        <v>#N/A</v>
      </c>
      <c r="K1560" s="190" t="e">
        <f>IF(ISERROR(A1560),NA(),'Daily Series'!Q1560)</f>
        <v>#N/A</v>
      </c>
      <c r="L1560" s="190" t="e">
        <f>IF(ISERROR(A1560),NA(),'Daily Series'!R1560)</f>
        <v>#N/A</v>
      </c>
      <c r="M1560" s="193" t="e">
        <f t="shared" si="100"/>
        <v>#N/A</v>
      </c>
      <c r="N1560" s="193" t="e">
        <f t="shared" si="98"/>
        <v>#N/A</v>
      </c>
      <c r="O1560" s="193" t="e">
        <f t="shared" si="101"/>
        <v>#N/A</v>
      </c>
    </row>
    <row r="1561" spans="1:15" x14ac:dyDescent="0.2">
      <c r="A1561" s="189" t="e">
        <f>IF('Daily Series'!B1561=0,NA(),'Daily Series'!B1561)</f>
        <v>#N/A</v>
      </c>
      <c r="B1561" s="190" t="e">
        <f>IF(ISERROR(A1561),NA(),'Daily Series'!E1561)</f>
        <v>#N/A</v>
      </c>
      <c r="C1561" s="193" t="e">
        <f t="shared" si="99"/>
        <v>#N/A</v>
      </c>
      <c r="E1561" s="189" t="e">
        <f>IF('Weekly Series'!B1561=0,NA(),'Weekly Series'!B1561)</f>
        <v>#N/A</v>
      </c>
      <c r="F1561" s="193" t="e">
        <f>IF(ISERROR($E1561),NA(),'Weekly Series'!C1561)</f>
        <v>#N/A</v>
      </c>
      <c r="G1561" s="193" t="e">
        <f>IF(ISERROR($E1561),NA(),'Weekly Series'!D1561)</f>
        <v>#N/A</v>
      </c>
      <c r="H1561" s="193" t="e">
        <f>IF(ISERROR($E1561),NA(),'Weekly Series'!E1561)</f>
        <v>#N/A</v>
      </c>
      <c r="J1561" s="190" t="e">
        <f>IF(ISERROR(A1561),NA(),'Daily Series'!P1561)</f>
        <v>#N/A</v>
      </c>
      <c r="K1561" s="190" t="e">
        <f>IF(ISERROR(A1561),NA(),'Daily Series'!Q1561)</f>
        <v>#N/A</v>
      </c>
      <c r="L1561" s="190" t="e">
        <f>IF(ISERROR(A1561),NA(),'Daily Series'!R1561)</f>
        <v>#N/A</v>
      </c>
      <c r="M1561" s="193" t="e">
        <f t="shared" si="100"/>
        <v>#N/A</v>
      </c>
      <c r="N1561" s="193" t="e">
        <f t="shared" ref="N1561:N1600" si="102">AVERAGE(K1555:K1561)</f>
        <v>#N/A</v>
      </c>
      <c r="O1561" s="193" t="e">
        <f t="shared" si="101"/>
        <v>#N/A</v>
      </c>
    </row>
    <row r="1562" spans="1:15" x14ac:dyDescent="0.2">
      <c r="A1562" s="189" t="e">
        <f>IF('Daily Series'!B1562=0,NA(),'Daily Series'!B1562)</f>
        <v>#N/A</v>
      </c>
      <c r="B1562" s="190" t="e">
        <f>IF(ISERROR(A1562),NA(),'Daily Series'!E1562)</f>
        <v>#N/A</v>
      </c>
      <c r="C1562" s="193" t="e">
        <f t="shared" si="99"/>
        <v>#N/A</v>
      </c>
      <c r="E1562" s="189" t="e">
        <f>IF('Weekly Series'!B1562=0,NA(),'Weekly Series'!B1562)</f>
        <v>#N/A</v>
      </c>
      <c r="F1562" s="193" t="e">
        <f>IF(ISERROR($E1562),NA(),'Weekly Series'!C1562)</f>
        <v>#N/A</v>
      </c>
      <c r="G1562" s="193" t="e">
        <f>IF(ISERROR($E1562),NA(),'Weekly Series'!D1562)</f>
        <v>#N/A</v>
      </c>
      <c r="H1562" s="193" t="e">
        <f>IF(ISERROR($E1562),NA(),'Weekly Series'!E1562)</f>
        <v>#N/A</v>
      </c>
      <c r="J1562" s="190" t="e">
        <f>IF(ISERROR(A1562),NA(),'Daily Series'!P1562)</f>
        <v>#N/A</v>
      </c>
      <c r="K1562" s="190" t="e">
        <f>IF(ISERROR(A1562),NA(),'Daily Series'!Q1562)</f>
        <v>#N/A</v>
      </c>
      <c r="L1562" s="190" t="e">
        <f>IF(ISERROR(A1562),NA(),'Daily Series'!R1562)</f>
        <v>#N/A</v>
      </c>
      <c r="M1562" s="193" t="e">
        <f t="shared" si="100"/>
        <v>#N/A</v>
      </c>
      <c r="N1562" s="193" t="e">
        <f t="shared" si="102"/>
        <v>#N/A</v>
      </c>
      <c r="O1562" s="193" t="e">
        <f t="shared" si="101"/>
        <v>#N/A</v>
      </c>
    </row>
    <row r="1563" spans="1:15" x14ac:dyDescent="0.2">
      <c r="A1563" s="189" t="e">
        <f>IF('Daily Series'!B1563=0,NA(),'Daily Series'!B1563)</f>
        <v>#N/A</v>
      </c>
      <c r="B1563" s="190" t="e">
        <f>IF(ISERROR(A1563),NA(),'Daily Series'!E1563)</f>
        <v>#N/A</v>
      </c>
      <c r="C1563" s="193" t="e">
        <f t="shared" si="99"/>
        <v>#N/A</v>
      </c>
      <c r="E1563" s="189" t="e">
        <f>IF('Weekly Series'!B1563=0,NA(),'Weekly Series'!B1563)</f>
        <v>#N/A</v>
      </c>
      <c r="F1563" s="193" t="e">
        <f>IF(ISERROR($E1563),NA(),'Weekly Series'!C1563)</f>
        <v>#N/A</v>
      </c>
      <c r="G1563" s="193" t="e">
        <f>IF(ISERROR($E1563),NA(),'Weekly Series'!D1563)</f>
        <v>#N/A</v>
      </c>
      <c r="H1563" s="193" t="e">
        <f>IF(ISERROR($E1563),NA(),'Weekly Series'!E1563)</f>
        <v>#N/A</v>
      </c>
      <c r="J1563" s="190" t="e">
        <f>IF(ISERROR(A1563),NA(),'Daily Series'!P1563)</f>
        <v>#N/A</v>
      </c>
      <c r="K1563" s="190" t="e">
        <f>IF(ISERROR(A1563),NA(),'Daily Series'!Q1563)</f>
        <v>#N/A</v>
      </c>
      <c r="L1563" s="190" t="e">
        <f>IF(ISERROR(A1563),NA(),'Daily Series'!R1563)</f>
        <v>#N/A</v>
      </c>
      <c r="M1563" s="193" t="e">
        <f t="shared" si="100"/>
        <v>#N/A</v>
      </c>
      <c r="N1563" s="193" t="e">
        <f t="shared" si="102"/>
        <v>#N/A</v>
      </c>
      <c r="O1563" s="193" t="e">
        <f t="shared" si="101"/>
        <v>#N/A</v>
      </c>
    </row>
    <row r="1564" spans="1:15" x14ac:dyDescent="0.2">
      <c r="A1564" s="189" t="e">
        <f>IF('Daily Series'!B1564=0,NA(),'Daily Series'!B1564)</f>
        <v>#N/A</v>
      </c>
      <c r="B1564" s="190" t="e">
        <f>IF(ISERROR(A1564),NA(),'Daily Series'!E1564)</f>
        <v>#N/A</v>
      </c>
      <c r="C1564" s="193" t="e">
        <f t="shared" si="99"/>
        <v>#N/A</v>
      </c>
      <c r="E1564" s="189" t="e">
        <f>IF('Weekly Series'!B1564=0,NA(),'Weekly Series'!B1564)</f>
        <v>#N/A</v>
      </c>
      <c r="F1564" s="193" t="e">
        <f>IF(ISERROR($E1564),NA(),'Weekly Series'!C1564)</f>
        <v>#N/A</v>
      </c>
      <c r="G1564" s="193" t="e">
        <f>IF(ISERROR($E1564),NA(),'Weekly Series'!D1564)</f>
        <v>#N/A</v>
      </c>
      <c r="H1564" s="193" t="e">
        <f>IF(ISERROR($E1564),NA(),'Weekly Series'!E1564)</f>
        <v>#N/A</v>
      </c>
      <c r="J1564" s="190" t="e">
        <f>IF(ISERROR(A1564),NA(),'Daily Series'!P1564)</f>
        <v>#N/A</v>
      </c>
      <c r="K1564" s="190" t="e">
        <f>IF(ISERROR(A1564),NA(),'Daily Series'!Q1564)</f>
        <v>#N/A</v>
      </c>
      <c r="L1564" s="190" t="e">
        <f>IF(ISERROR(A1564),NA(),'Daily Series'!R1564)</f>
        <v>#N/A</v>
      </c>
      <c r="M1564" s="193" t="e">
        <f t="shared" si="100"/>
        <v>#N/A</v>
      </c>
      <c r="N1564" s="193" t="e">
        <f t="shared" si="102"/>
        <v>#N/A</v>
      </c>
      <c r="O1564" s="193" t="e">
        <f t="shared" si="101"/>
        <v>#N/A</v>
      </c>
    </row>
    <row r="1565" spans="1:15" x14ac:dyDescent="0.2">
      <c r="A1565" s="189" t="e">
        <f>IF('Daily Series'!B1565=0,NA(),'Daily Series'!B1565)</f>
        <v>#N/A</v>
      </c>
      <c r="B1565" s="190" t="e">
        <f>IF(ISERROR(A1565),NA(),'Daily Series'!E1565)</f>
        <v>#N/A</v>
      </c>
      <c r="C1565" s="193" t="e">
        <f t="shared" si="99"/>
        <v>#N/A</v>
      </c>
      <c r="E1565" s="189" t="e">
        <f>IF('Weekly Series'!B1565=0,NA(),'Weekly Series'!B1565)</f>
        <v>#N/A</v>
      </c>
      <c r="F1565" s="193" t="e">
        <f>IF(ISERROR($E1565),NA(),'Weekly Series'!C1565)</f>
        <v>#N/A</v>
      </c>
      <c r="G1565" s="193" t="e">
        <f>IF(ISERROR($E1565),NA(),'Weekly Series'!D1565)</f>
        <v>#N/A</v>
      </c>
      <c r="H1565" s="193" t="e">
        <f>IF(ISERROR($E1565),NA(),'Weekly Series'!E1565)</f>
        <v>#N/A</v>
      </c>
      <c r="J1565" s="190" t="e">
        <f>IF(ISERROR(A1565),NA(),'Daily Series'!P1565)</f>
        <v>#N/A</v>
      </c>
      <c r="K1565" s="190" t="e">
        <f>IF(ISERROR(A1565),NA(),'Daily Series'!Q1565)</f>
        <v>#N/A</v>
      </c>
      <c r="L1565" s="190" t="e">
        <f>IF(ISERROR(A1565),NA(),'Daily Series'!R1565)</f>
        <v>#N/A</v>
      </c>
      <c r="M1565" s="193" t="e">
        <f t="shared" si="100"/>
        <v>#N/A</v>
      </c>
      <c r="N1565" s="193" t="e">
        <f t="shared" si="102"/>
        <v>#N/A</v>
      </c>
      <c r="O1565" s="193" t="e">
        <f t="shared" si="101"/>
        <v>#N/A</v>
      </c>
    </row>
    <row r="1566" spans="1:15" x14ac:dyDescent="0.2">
      <c r="A1566" s="189" t="e">
        <f>IF('Daily Series'!B1566=0,NA(),'Daily Series'!B1566)</f>
        <v>#N/A</v>
      </c>
      <c r="B1566" s="190" t="e">
        <f>IF(ISERROR(A1566),NA(),'Daily Series'!E1566)</f>
        <v>#N/A</v>
      </c>
      <c r="C1566" s="193" t="e">
        <f t="shared" si="99"/>
        <v>#N/A</v>
      </c>
      <c r="E1566" s="189" t="e">
        <f>IF('Weekly Series'!B1566=0,NA(),'Weekly Series'!B1566)</f>
        <v>#N/A</v>
      </c>
      <c r="F1566" s="193" t="e">
        <f>IF(ISERROR($E1566),NA(),'Weekly Series'!C1566)</f>
        <v>#N/A</v>
      </c>
      <c r="G1566" s="193" t="e">
        <f>IF(ISERROR($E1566),NA(),'Weekly Series'!D1566)</f>
        <v>#N/A</v>
      </c>
      <c r="H1566" s="193" t="e">
        <f>IF(ISERROR($E1566),NA(),'Weekly Series'!E1566)</f>
        <v>#N/A</v>
      </c>
      <c r="J1566" s="190" t="e">
        <f>IF(ISERROR(A1566),NA(),'Daily Series'!P1566)</f>
        <v>#N/A</v>
      </c>
      <c r="K1566" s="190" t="e">
        <f>IF(ISERROR(A1566),NA(),'Daily Series'!Q1566)</f>
        <v>#N/A</v>
      </c>
      <c r="L1566" s="190" t="e">
        <f>IF(ISERROR(A1566),NA(),'Daily Series'!R1566)</f>
        <v>#N/A</v>
      </c>
      <c r="M1566" s="193" t="e">
        <f t="shared" si="100"/>
        <v>#N/A</v>
      </c>
      <c r="N1566" s="193" t="e">
        <f t="shared" si="102"/>
        <v>#N/A</v>
      </c>
      <c r="O1566" s="193" t="e">
        <f t="shared" si="101"/>
        <v>#N/A</v>
      </c>
    </row>
    <row r="1567" spans="1:15" x14ac:dyDescent="0.2">
      <c r="A1567" s="189" t="e">
        <f>IF('Daily Series'!B1567=0,NA(),'Daily Series'!B1567)</f>
        <v>#N/A</v>
      </c>
      <c r="B1567" s="190" t="e">
        <f>IF(ISERROR(A1567),NA(),'Daily Series'!E1567)</f>
        <v>#N/A</v>
      </c>
      <c r="C1567" s="193" t="e">
        <f t="shared" si="99"/>
        <v>#N/A</v>
      </c>
      <c r="E1567" s="189" t="e">
        <f>IF('Weekly Series'!B1567=0,NA(),'Weekly Series'!B1567)</f>
        <v>#N/A</v>
      </c>
      <c r="F1567" s="193" t="e">
        <f>IF(ISERROR($E1567),NA(),'Weekly Series'!C1567)</f>
        <v>#N/A</v>
      </c>
      <c r="G1567" s="193" t="e">
        <f>IF(ISERROR($E1567),NA(),'Weekly Series'!D1567)</f>
        <v>#N/A</v>
      </c>
      <c r="H1567" s="193" t="e">
        <f>IF(ISERROR($E1567),NA(),'Weekly Series'!E1567)</f>
        <v>#N/A</v>
      </c>
      <c r="J1567" s="190" t="e">
        <f>IF(ISERROR(A1567),NA(),'Daily Series'!P1567)</f>
        <v>#N/A</v>
      </c>
      <c r="K1567" s="190" t="e">
        <f>IF(ISERROR(A1567),NA(),'Daily Series'!Q1567)</f>
        <v>#N/A</v>
      </c>
      <c r="L1567" s="190" t="e">
        <f>IF(ISERROR(A1567),NA(),'Daily Series'!R1567)</f>
        <v>#N/A</v>
      </c>
      <c r="M1567" s="193" t="e">
        <f t="shared" si="100"/>
        <v>#N/A</v>
      </c>
      <c r="N1567" s="193" t="e">
        <f t="shared" si="102"/>
        <v>#N/A</v>
      </c>
      <c r="O1567" s="193" t="e">
        <f t="shared" si="101"/>
        <v>#N/A</v>
      </c>
    </row>
    <row r="1568" spans="1:15" x14ac:dyDescent="0.2">
      <c r="A1568" s="189" t="e">
        <f>IF('Daily Series'!B1568=0,NA(),'Daily Series'!B1568)</f>
        <v>#N/A</v>
      </c>
      <c r="B1568" s="190" t="e">
        <f>IF(ISERROR(A1568),NA(),'Daily Series'!E1568)</f>
        <v>#N/A</v>
      </c>
      <c r="C1568" s="193" t="e">
        <f t="shared" si="99"/>
        <v>#N/A</v>
      </c>
      <c r="E1568" s="189" t="e">
        <f>IF('Weekly Series'!B1568=0,NA(),'Weekly Series'!B1568)</f>
        <v>#N/A</v>
      </c>
      <c r="F1568" s="193" t="e">
        <f>IF(ISERROR($E1568),NA(),'Weekly Series'!C1568)</f>
        <v>#N/A</v>
      </c>
      <c r="G1568" s="193" t="e">
        <f>IF(ISERROR($E1568),NA(),'Weekly Series'!D1568)</f>
        <v>#N/A</v>
      </c>
      <c r="H1568" s="193" t="e">
        <f>IF(ISERROR($E1568),NA(),'Weekly Series'!E1568)</f>
        <v>#N/A</v>
      </c>
      <c r="J1568" s="190" t="e">
        <f>IF(ISERROR(A1568),NA(),'Daily Series'!P1568)</f>
        <v>#N/A</v>
      </c>
      <c r="K1568" s="190" t="e">
        <f>IF(ISERROR(A1568),NA(),'Daily Series'!Q1568)</f>
        <v>#N/A</v>
      </c>
      <c r="L1568" s="190" t="e">
        <f>IF(ISERROR(A1568),NA(),'Daily Series'!R1568)</f>
        <v>#N/A</v>
      </c>
      <c r="M1568" s="193" t="e">
        <f t="shared" si="100"/>
        <v>#N/A</v>
      </c>
      <c r="N1568" s="193" t="e">
        <f t="shared" si="102"/>
        <v>#N/A</v>
      </c>
      <c r="O1568" s="193" t="e">
        <f t="shared" si="101"/>
        <v>#N/A</v>
      </c>
    </row>
    <row r="1569" spans="1:15" x14ac:dyDescent="0.2">
      <c r="A1569" s="189" t="e">
        <f>IF('Daily Series'!B1569=0,NA(),'Daily Series'!B1569)</f>
        <v>#N/A</v>
      </c>
      <c r="B1569" s="190" t="e">
        <f>IF(ISERROR(A1569),NA(),'Daily Series'!E1569)</f>
        <v>#N/A</v>
      </c>
      <c r="C1569" s="193" t="e">
        <f t="shared" si="99"/>
        <v>#N/A</v>
      </c>
      <c r="E1569" s="189" t="e">
        <f>IF('Weekly Series'!B1569=0,NA(),'Weekly Series'!B1569)</f>
        <v>#N/A</v>
      </c>
      <c r="F1569" s="193" t="e">
        <f>IF(ISERROR($E1569),NA(),'Weekly Series'!C1569)</f>
        <v>#N/A</v>
      </c>
      <c r="G1569" s="193" t="e">
        <f>IF(ISERROR($E1569),NA(),'Weekly Series'!D1569)</f>
        <v>#N/A</v>
      </c>
      <c r="H1569" s="193" t="e">
        <f>IF(ISERROR($E1569),NA(),'Weekly Series'!E1569)</f>
        <v>#N/A</v>
      </c>
      <c r="J1569" s="190" t="e">
        <f>IF(ISERROR(A1569),NA(),'Daily Series'!P1569)</f>
        <v>#N/A</v>
      </c>
      <c r="K1569" s="190" t="e">
        <f>IF(ISERROR(A1569),NA(),'Daily Series'!Q1569)</f>
        <v>#N/A</v>
      </c>
      <c r="L1569" s="190" t="e">
        <f>IF(ISERROR(A1569),NA(),'Daily Series'!R1569)</f>
        <v>#N/A</v>
      </c>
      <c r="M1569" s="193" t="e">
        <f t="shared" si="100"/>
        <v>#N/A</v>
      </c>
      <c r="N1569" s="193" t="e">
        <f t="shared" si="102"/>
        <v>#N/A</v>
      </c>
      <c r="O1569" s="193" t="e">
        <f t="shared" si="101"/>
        <v>#N/A</v>
      </c>
    </row>
    <row r="1570" spans="1:15" x14ac:dyDescent="0.2">
      <c r="A1570" s="189" t="e">
        <f>IF('Daily Series'!B1570=0,NA(),'Daily Series'!B1570)</f>
        <v>#N/A</v>
      </c>
      <c r="B1570" s="190" t="e">
        <f>IF(ISERROR(A1570),NA(),'Daily Series'!E1570)</f>
        <v>#N/A</v>
      </c>
      <c r="C1570" s="193" t="e">
        <f t="shared" si="99"/>
        <v>#N/A</v>
      </c>
      <c r="E1570" s="189" t="e">
        <f>IF('Weekly Series'!B1570=0,NA(),'Weekly Series'!B1570)</f>
        <v>#N/A</v>
      </c>
      <c r="F1570" s="193" t="e">
        <f>IF(ISERROR($E1570),NA(),'Weekly Series'!C1570)</f>
        <v>#N/A</v>
      </c>
      <c r="G1570" s="193" t="e">
        <f>IF(ISERROR($E1570),NA(),'Weekly Series'!D1570)</f>
        <v>#N/A</v>
      </c>
      <c r="H1570" s="193" t="e">
        <f>IF(ISERROR($E1570),NA(),'Weekly Series'!E1570)</f>
        <v>#N/A</v>
      </c>
      <c r="J1570" s="190" t="e">
        <f>IF(ISERROR(A1570),NA(),'Daily Series'!P1570)</f>
        <v>#N/A</v>
      </c>
      <c r="K1570" s="190" t="e">
        <f>IF(ISERROR(A1570),NA(),'Daily Series'!Q1570)</f>
        <v>#N/A</v>
      </c>
      <c r="L1570" s="190" t="e">
        <f>IF(ISERROR(A1570),NA(),'Daily Series'!R1570)</f>
        <v>#N/A</v>
      </c>
      <c r="M1570" s="193" t="e">
        <f t="shared" si="100"/>
        <v>#N/A</v>
      </c>
      <c r="N1570" s="193" t="e">
        <f t="shared" si="102"/>
        <v>#N/A</v>
      </c>
      <c r="O1570" s="193" t="e">
        <f t="shared" si="101"/>
        <v>#N/A</v>
      </c>
    </row>
    <row r="1571" spans="1:15" x14ac:dyDescent="0.2">
      <c r="A1571" s="189" t="e">
        <f>IF('Daily Series'!B1571=0,NA(),'Daily Series'!B1571)</f>
        <v>#N/A</v>
      </c>
      <c r="B1571" s="190" t="e">
        <f>IF(ISERROR(A1571),NA(),'Daily Series'!E1571)</f>
        <v>#N/A</v>
      </c>
      <c r="C1571" s="193" t="e">
        <f t="shared" si="99"/>
        <v>#N/A</v>
      </c>
      <c r="E1571" s="189" t="e">
        <f>IF('Weekly Series'!B1571=0,NA(),'Weekly Series'!B1571)</f>
        <v>#N/A</v>
      </c>
      <c r="F1571" s="193" t="e">
        <f>IF(ISERROR($E1571),NA(),'Weekly Series'!C1571)</f>
        <v>#N/A</v>
      </c>
      <c r="G1571" s="193" t="e">
        <f>IF(ISERROR($E1571),NA(),'Weekly Series'!D1571)</f>
        <v>#N/A</v>
      </c>
      <c r="H1571" s="193" t="e">
        <f>IF(ISERROR($E1571),NA(),'Weekly Series'!E1571)</f>
        <v>#N/A</v>
      </c>
      <c r="J1571" s="190" t="e">
        <f>IF(ISERROR(A1571),NA(),'Daily Series'!P1571)</f>
        <v>#N/A</v>
      </c>
      <c r="K1571" s="190" t="e">
        <f>IF(ISERROR(A1571),NA(),'Daily Series'!Q1571)</f>
        <v>#N/A</v>
      </c>
      <c r="L1571" s="190" t="e">
        <f>IF(ISERROR(A1571),NA(),'Daily Series'!R1571)</f>
        <v>#N/A</v>
      </c>
      <c r="M1571" s="193" t="e">
        <f t="shared" si="100"/>
        <v>#N/A</v>
      </c>
      <c r="N1571" s="193" t="e">
        <f t="shared" si="102"/>
        <v>#N/A</v>
      </c>
      <c r="O1571" s="193" t="e">
        <f t="shared" si="101"/>
        <v>#N/A</v>
      </c>
    </row>
    <row r="1572" spans="1:15" x14ac:dyDescent="0.2">
      <c r="A1572" s="189" t="e">
        <f>IF('Daily Series'!B1572=0,NA(),'Daily Series'!B1572)</f>
        <v>#N/A</v>
      </c>
      <c r="B1572" s="190" t="e">
        <f>IF(ISERROR(A1572),NA(),'Daily Series'!E1572)</f>
        <v>#N/A</v>
      </c>
      <c r="C1572" s="193" t="e">
        <f t="shared" si="99"/>
        <v>#N/A</v>
      </c>
      <c r="E1572" s="189" t="e">
        <f>IF('Weekly Series'!B1572=0,NA(),'Weekly Series'!B1572)</f>
        <v>#N/A</v>
      </c>
      <c r="F1572" s="193" t="e">
        <f>IF(ISERROR($E1572),NA(),'Weekly Series'!C1572)</f>
        <v>#N/A</v>
      </c>
      <c r="G1572" s="193" t="e">
        <f>IF(ISERROR($E1572),NA(),'Weekly Series'!D1572)</f>
        <v>#N/A</v>
      </c>
      <c r="H1572" s="193" t="e">
        <f>IF(ISERROR($E1572),NA(),'Weekly Series'!E1572)</f>
        <v>#N/A</v>
      </c>
      <c r="J1572" s="190" t="e">
        <f>IF(ISERROR(A1572),NA(),'Daily Series'!P1572)</f>
        <v>#N/A</v>
      </c>
      <c r="K1572" s="190" t="e">
        <f>IF(ISERROR(A1572),NA(),'Daily Series'!Q1572)</f>
        <v>#N/A</v>
      </c>
      <c r="L1572" s="190" t="e">
        <f>IF(ISERROR(A1572),NA(),'Daily Series'!R1572)</f>
        <v>#N/A</v>
      </c>
      <c r="M1572" s="193" t="e">
        <f t="shared" si="100"/>
        <v>#N/A</v>
      </c>
      <c r="N1572" s="193" t="e">
        <f t="shared" si="102"/>
        <v>#N/A</v>
      </c>
      <c r="O1572" s="193" t="e">
        <f t="shared" si="101"/>
        <v>#N/A</v>
      </c>
    </row>
    <row r="1573" spans="1:15" x14ac:dyDescent="0.2">
      <c r="A1573" s="189" t="e">
        <f>IF('Daily Series'!B1573=0,NA(),'Daily Series'!B1573)</f>
        <v>#N/A</v>
      </c>
      <c r="B1573" s="190" t="e">
        <f>IF(ISERROR(A1573),NA(),'Daily Series'!E1573)</f>
        <v>#N/A</v>
      </c>
      <c r="C1573" s="193" t="e">
        <f t="shared" si="99"/>
        <v>#N/A</v>
      </c>
      <c r="E1573" s="189" t="e">
        <f>IF('Weekly Series'!B1573=0,NA(),'Weekly Series'!B1573)</f>
        <v>#N/A</v>
      </c>
      <c r="F1573" s="193" t="e">
        <f>IF(ISERROR($E1573),NA(),'Weekly Series'!C1573)</f>
        <v>#N/A</v>
      </c>
      <c r="G1573" s="193" t="e">
        <f>IF(ISERROR($E1573),NA(),'Weekly Series'!D1573)</f>
        <v>#N/A</v>
      </c>
      <c r="H1573" s="193" t="e">
        <f>IF(ISERROR($E1573),NA(),'Weekly Series'!E1573)</f>
        <v>#N/A</v>
      </c>
      <c r="J1573" s="190" t="e">
        <f>IF(ISERROR(A1573),NA(),'Daily Series'!P1573)</f>
        <v>#N/A</v>
      </c>
      <c r="K1573" s="190" t="e">
        <f>IF(ISERROR(A1573),NA(),'Daily Series'!Q1573)</f>
        <v>#N/A</v>
      </c>
      <c r="L1573" s="190" t="e">
        <f>IF(ISERROR(A1573),NA(),'Daily Series'!R1573)</f>
        <v>#N/A</v>
      </c>
      <c r="M1573" s="193" t="e">
        <f t="shared" si="100"/>
        <v>#N/A</v>
      </c>
      <c r="N1573" s="193" t="e">
        <f t="shared" si="102"/>
        <v>#N/A</v>
      </c>
      <c r="O1573" s="193" t="e">
        <f t="shared" si="101"/>
        <v>#N/A</v>
      </c>
    </row>
    <row r="1574" spans="1:15" x14ac:dyDescent="0.2">
      <c r="A1574" s="189" t="e">
        <f>IF('Daily Series'!B1574=0,NA(),'Daily Series'!B1574)</f>
        <v>#N/A</v>
      </c>
      <c r="B1574" s="190" t="e">
        <f>IF(ISERROR(A1574),NA(),'Daily Series'!E1574)</f>
        <v>#N/A</v>
      </c>
      <c r="C1574" s="193" t="e">
        <f t="shared" si="99"/>
        <v>#N/A</v>
      </c>
      <c r="E1574" s="189" t="e">
        <f>IF('Weekly Series'!B1574=0,NA(),'Weekly Series'!B1574)</f>
        <v>#N/A</v>
      </c>
      <c r="F1574" s="193" t="e">
        <f>IF(ISERROR($E1574),NA(),'Weekly Series'!C1574)</f>
        <v>#N/A</v>
      </c>
      <c r="G1574" s="193" t="e">
        <f>IF(ISERROR($E1574),NA(),'Weekly Series'!D1574)</f>
        <v>#N/A</v>
      </c>
      <c r="H1574" s="193" t="e">
        <f>IF(ISERROR($E1574),NA(),'Weekly Series'!E1574)</f>
        <v>#N/A</v>
      </c>
      <c r="J1574" s="190" t="e">
        <f>IF(ISERROR(A1574),NA(),'Daily Series'!P1574)</f>
        <v>#N/A</v>
      </c>
      <c r="K1574" s="190" t="e">
        <f>IF(ISERROR(A1574),NA(),'Daily Series'!Q1574)</f>
        <v>#N/A</v>
      </c>
      <c r="L1574" s="190" t="e">
        <f>IF(ISERROR(A1574),NA(),'Daily Series'!R1574)</f>
        <v>#N/A</v>
      </c>
      <c r="M1574" s="193" t="e">
        <f t="shared" si="100"/>
        <v>#N/A</v>
      </c>
      <c r="N1574" s="193" t="e">
        <f t="shared" si="102"/>
        <v>#N/A</v>
      </c>
      <c r="O1574" s="193" t="e">
        <f t="shared" si="101"/>
        <v>#N/A</v>
      </c>
    </row>
    <row r="1575" spans="1:15" x14ac:dyDescent="0.2">
      <c r="A1575" s="189" t="e">
        <f>IF('Daily Series'!B1575=0,NA(),'Daily Series'!B1575)</f>
        <v>#N/A</v>
      </c>
      <c r="B1575" s="190" t="e">
        <f>IF(ISERROR(A1575),NA(),'Daily Series'!E1575)</f>
        <v>#N/A</v>
      </c>
      <c r="C1575" s="193" t="e">
        <f t="shared" si="99"/>
        <v>#N/A</v>
      </c>
      <c r="E1575" s="189" t="e">
        <f>IF('Weekly Series'!B1575=0,NA(),'Weekly Series'!B1575)</f>
        <v>#N/A</v>
      </c>
      <c r="F1575" s="193" t="e">
        <f>IF(ISERROR($E1575),NA(),'Weekly Series'!C1575)</f>
        <v>#N/A</v>
      </c>
      <c r="G1575" s="193" t="e">
        <f>IF(ISERROR($E1575),NA(),'Weekly Series'!D1575)</f>
        <v>#N/A</v>
      </c>
      <c r="H1575" s="193" t="e">
        <f>IF(ISERROR($E1575),NA(),'Weekly Series'!E1575)</f>
        <v>#N/A</v>
      </c>
      <c r="J1575" s="190" t="e">
        <f>IF(ISERROR(A1575),NA(),'Daily Series'!P1575)</f>
        <v>#N/A</v>
      </c>
      <c r="K1575" s="190" t="e">
        <f>IF(ISERROR(A1575),NA(),'Daily Series'!Q1575)</f>
        <v>#N/A</v>
      </c>
      <c r="L1575" s="190" t="e">
        <f>IF(ISERROR(A1575),NA(),'Daily Series'!R1575)</f>
        <v>#N/A</v>
      </c>
      <c r="M1575" s="193" t="e">
        <f t="shared" si="100"/>
        <v>#N/A</v>
      </c>
      <c r="N1575" s="193" t="e">
        <f t="shared" si="102"/>
        <v>#N/A</v>
      </c>
      <c r="O1575" s="193" t="e">
        <f t="shared" si="101"/>
        <v>#N/A</v>
      </c>
    </row>
    <row r="1576" spans="1:15" x14ac:dyDescent="0.2">
      <c r="A1576" s="189" t="e">
        <f>IF('Daily Series'!B1576=0,NA(),'Daily Series'!B1576)</f>
        <v>#N/A</v>
      </c>
      <c r="B1576" s="190" t="e">
        <f>IF(ISERROR(A1576),NA(),'Daily Series'!E1576)</f>
        <v>#N/A</v>
      </c>
      <c r="C1576" s="193" t="e">
        <f t="shared" si="99"/>
        <v>#N/A</v>
      </c>
      <c r="E1576" s="189" t="e">
        <f>IF('Weekly Series'!B1576=0,NA(),'Weekly Series'!B1576)</f>
        <v>#N/A</v>
      </c>
      <c r="F1576" s="193" t="e">
        <f>IF(ISERROR($E1576),NA(),'Weekly Series'!C1576)</f>
        <v>#N/A</v>
      </c>
      <c r="G1576" s="193" t="e">
        <f>IF(ISERROR($E1576),NA(),'Weekly Series'!D1576)</f>
        <v>#N/A</v>
      </c>
      <c r="H1576" s="193" t="e">
        <f>IF(ISERROR($E1576),NA(),'Weekly Series'!E1576)</f>
        <v>#N/A</v>
      </c>
      <c r="J1576" s="190" t="e">
        <f>IF(ISERROR(A1576),NA(),'Daily Series'!P1576)</f>
        <v>#N/A</v>
      </c>
      <c r="K1576" s="190" t="e">
        <f>IF(ISERROR(A1576),NA(),'Daily Series'!Q1576)</f>
        <v>#N/A</v>
      </c>
      <c r="L1576" s="190" t="e">
        <f>IF(ISERROR(A1576),NA(),'Daily Series'!R1576)</f>
        <v>#N/A</v>
      </c>
      <c r="M1576" s="193" t="e">
        <f t="shared" si="100"/>
        <v>#N/A</v>
      </c>
      <c r="N1576" s="193" t="e">
        <f t="shared" si="102"/>
        <v>#N/A</v>
      </c>
      <c r="O1576" s="193" t="e">
        <f t="shared" si="101"/>
        <v>#N/A</v>
      </c>
    </row>
    <row r="1577" spans="1:15" x14ac:dyDescent="0.2">
      <c r="A1577" s="189" t="e">
        <f>IF('Daily Series'!B1577=0,NA(),'Daily Series'!B1577)</f>
        <v>#N/A</v>
      </c>
      <c r="B1577" s="190" t="e">
        <f>IF(ISERROR(A1577),NA(),'Daily Series'!E1577)</f>
        <v>#N/A</v>
      </c>
      <c r="C1577" s="193" t="e">
        <f t="shared" si="99"/>
        <v>#N/A</v>
      </c>
      <c r="E1577" s="189" t="e">
        <f>IF('Weekly Series'!B1577=0,NA(),'Weekly Series'!B1577)</f>
        <v>#N/A</v>
      </c>
      <c r="F1577" s="193" t="e">
        <f>IF(ISERROR($E1577),NA(),'Weekly Series'!C1577)</f>
        <v>#N/A</v>
      </c>
      <c r="G1577" s="193" t="e">
        <f>IF(ISERROR($E1577),NA(),'Weekly Series'!D1577)</f>
        <v>#N/A</v>
      </c>
      <c r="H1577" s="193" t="e">
        <f>IF(ISERROR($E1577),NA(),'Weekly Series'!E1577)</f>
        <v>#N/A</v>
      </c>
      <c r="J1577" s="190" t="e">
        <f>IF(ISERROR(A1577),NA(),'Daily Series'!P1577)</f>
        <v>#N/A</v>
      </c>
      <c r="K1577" s="190" t="e">
        <f>IF(ISERROR(A1577),NA(),'Daily Series'!Q1577)</f>
        <v>#N/A</v>
      </c>
      <c r="L1577" s="190" t="e">
        <f>IF(ISERROR(A1577),NA(),'Daily Series'!R1577)</f>
        <v>#N/A</v>
      </c>
      <c r="M1577" s="193" t="e">
        <f t="shared" si="100"/>
        <v>#N/A</v>
      </c>
      <c r="N1577" s="193" t="e">
        <f t="shared" si="102"/>
        <v>#N/A</v>
      </c>
      <c r="O1577" s="193" t="e">
        <f t="shared" si="101"/>
        <v>#N/A</v>
      </c>
    </row>
    <row r="1578" spans="1:15" x14ac:dyDescent="0.2">
      <c r="A1578" s="189" t="e">
        <f>IF('Daily Series'!B1578=0,NA(),'Daily Series'!B1578)</f>
        <v>#N/A</v>
      </c>
      <c r="B1578" s="190" t="e">
        <f>IF(ISERROR(A1578),NA(),'Daily Series'!E1578)</f>
        <v>#N/A</v>
      </c>
      <c r="C1578" s="193" t="e">
        <f t="shared" si="99"/>
        <v>#N/A</v>
      </c>
      <c r="E1578" s="189" t="e">
        <f>IF('Weekly Series'!B1578=0,NA(),'Weekly Series'!B1578)</f>
        <v>#N/A</v>
      </c>
      <c r="F1578" s="193" t="e">
        <f>IF(ISERROR($E1578),NA(),'Weekly Series'!C1578)</f>
        <v>#N/A</v>
      </c>
      <c r="G1578" s="193" t="e">
        <f>IF(ISERROR($E1578),NA(),'Weekly Series'!D1578)</f>
        <v>#N/A</v>
      </c>
      <c r="H1578" s="193" t="e">
        <f>IF(ISERROR($E1578),NA(),'Weekly Series'!E1578)</f>
        <v>#N/A</v>
      </c>
      <c r="J1578" s="190" t="e">
        <f>IF(ISERROR(A1578),NA(),'Daily Series'!P1578)</f>
        <v>#N/A</v>
      </c>
      <c r="K1578" s="190" t="e">
        <f>IF(ISERROR(A1578),NA(),'Daily Series'!Q1578)</f>
        <v>#N/A</v>
      </c>
      <c r="L1578" s="190" t="e">
        <f>IF(ISERROR(A1578),NA(),'Daily Series'!R1578)</f>
        <v>#N/A</v>
      </c>
      <c r="M1578" s="193" t="e">
        <f t="shared" si="100"/>
        <v>#N/A</v>
      </c>
      <c r="N1578" s="193" t="e">
        <f t="shared" si="102"/>
        <v>#N/A</v>
      </c>
      <c r="O1578" s="193" t="e">
        <f t="shared" si="101"/>
        <v>#N/A</v>
      </c>
    </row>
    <row r="1579" spans="1:15" x14ac:dyDescent="0.2">
      <c r="A1579" s="189" t="e">
        <f>IF('Daily Series'!B1579=0,NA(),'Daily Series'!B1579)</f>
        <v>#N/A</v>
      </c>
      <c r="B1579" s="190" t="e">
        <f>IF(ISERROR(A1579),NA(),'Daily Series'!E1579)</f>
        <v>#N/A</v>
      </c>
      <c r="C1579" s="193" t="e">
        <f t="shared" si="99"/>
        <v>#N/A</v>
      </c>
      <c r="E1579" s="189" t="e">
        <f>IF('Weekly Series'!B1579=0,NA(),'Weekly Series'!B1579)</f>
        <v>#N/A</v>
      </c>
      <c r="F1579" s="193" t="e">
        <f>IF(ISERROR($E1579),NA(),'Weekly Series'!C1579)</f>
        <v>#N/A</v>
      </c>
      <c r="G1579" s="193" t="e">
        <f>IF(ISERROR($E1579),NA(),'Weekly Series'!D1579)</f>
        <v>#N/A</v>
      </c>
      <c r="H1579" s="193" t="e">
        <f>IF(ISERROR($E1579),NA(),'Weekly Series'!E1579)</f>
        <v>#N/A</v>
      </c>
      <c r="J1579" s="190" t="e">
        <f>IF(ISERROR(A1579),NA(),'Daily Series'!P1579)</f>
        <v>#N/A</v>
      </c>
      <c r="K1579" s="190" t="e">
        <f>IF(ISERROR(A1579),NA(),'Daily Series'!Q1579)</f>
        <v>#N/A</v>
      </c>
      <c r="L1579" s="190" t="e">
        <f>IF(ISERROR(A1579),NA(),'Daily Series'!R1579)</f>
        <v>#N/A</v>
      </c>
      <c r="M1579" s="193" t="e">
        <f t="shared" si="100"/>
        <v>#N/A</v>
      </c>
      <c r="N1579" s="193" t="e">
        <f t="shared" si="102"/>
        <v>#N/A</v>
      </c>
      <c r="O1579" s="193" t="e">
        <f t="shared" si="101"/>
        <v>#N/A</v>
      </c>
    </row>
    <row r="1580" spans="1:15" x14ac:dyDescent="0.2">
      <c r="A1580" s="189" t="e">
        <f>IF('Daily Series'!B1580=0,NA(),'Daily Series'!B1580)</f>
        <v>#N/A</v>
      </c>
      <c r="B1580" s="190" t="e">
        <f>IF(ISERROR(A1580),NA(),'Daily Series'!E1580)</f>
        <v>#N/A</v>
      </c>
      <c r="C1580" s="193" t="e">
        <f t="shared" si="99"/>
        <v>#N/A</v>
      </c>
      <c r="E1580" s="189" t="e">
        <f>IF('Weekly Series'!B1580=0,NA(),'Weekly Series'!B1580)</f>
        <v>#N/A</v>
      </c>
      <c r="F1580" s="193" t="e">
        <f>IF(ISERROR($E1580),NA(),'Weekly Series'!C1580)</f>
        <v>#N/A</v>
      </c>
      <c r="G1580" s="193" t="e">
        <f>IF(ISERROR($E1580),NA(),'Weekly Series'!D1580)</f>
        <v>#N/A</v>
      </c>
      <c r="H1580" s="193" t="e">
        <f>IF(ISERROR($E1580),NA(),'Weekly Series'!E1580)</f>
        <v>#N/A</v>
      </c>
      <c r="J1580" s="190" t="e">
        <f>IF(ISERROR(A1580),NA(),'Daily Series'!P1580)</f>
        <v>#N/A</v>
      </c>
      <c r="K1580" s="190" t="e">
        <f>IF(ISERROR(A1580),NA(),'Daily Series'!Q1580)</f>
        <v>#N/A</v>
      </c>
      <c r="L1580" s="190" t="e">
        <f>IF(ISERROR(A1580),NA(),'Daily Series'!R1580)</f>
        <v>#N/A</v>
      </c>
      <c r="M1580" s="193" t="e">
        <f t="shared" si="100"/>
        <v>#N/A</v>
      </c>
      <c r="N1580" s="193" t="e">
        <f t="shared" si="102"/>
        <v>#N/A</v>
      </c>
      <c r="O1580" s="193" t="e">
        <f t="shared" si="101"/>
        <v>#N/A</v>
      </c>
    </row>
    <row r="1581" spans="1:15" x14ac:dyDescent="0.2">
      <c r="A1581" s="189" t="e">
        <f>IF('Daily Series'!B1581=0,NA(),'Daily Series'!B1581)</f>
        <v>#N/A</v>
      </c>
      <c r="B1581" s="190" t="e">
        <f>IF(ISERROR(A1581),NA(),'Daily Series'!E1581)</f>
        <v>#N/A</v>
      </c>
      <c r="C1581" s="193" t="e">
        <f t="shared" si="99"/>
        <v>#N/A</v>
      </c>
      <c r="E1581" s="189" t="e">
        <f>IF('Weekly Series'!B1581=0,NA(),'Weekly Series'!B1581)</f>
        <v>#N/A</v>
      </c>
      <c r="F1581" s="193" t="e">
        <f>IF(ISERROR($E1581),NA(),'Weekly Series'!C1581)</f>
        <v>#N/A</v>
      </c>
      <c r="G1581" s="193" t="e">
        <f>IF(ISERROR($E1581),NA(),'Weekly Series'!D1581)</f>
        <v>#N/A</v>
      </c>
      <c r="H1581" s="193" t="e">
        <f>IF(ISERROR($E1581),NA(),'Weekly Series'!E1581)</f>
        <v>#N/A</v>
      </c>
      <c r="J1581" s="190" t="e">
        <f>IF(ISERROR(A1581),NA(),'Daily Series'!P1581)</f>
        <v>#N/A</v>
      </c>
      <c r="K1581" s="190" t="e">
        <f>IF(ISERROR(A1581),NA(),'Daily Series'!Q1581)</f>
        <v>#N/A</v>
      </c>
      <c r="L1581" s="190" t="e">
        <f>IF(ISERROR(A1581),NA(),'Daily Series'!R1581)</f>
        <v>#N/A</v>
      </c>
      <c r="M1581" s="193" t="e">
        <f t="shared" si="100"/>
        <v>#N/A</v>
      </c>
      <c r="N1581" s="193" t="e">
        <f t="shared" si="102"/>
        <v>#N/A</v>
      </c>
      <c r="O1581" s="193" t="e">
        <f t="shared" si="101"/>
        <v>#N/A</v>
      </c>
    </row>
    <row r="1582" spans="1:15" x14ac:dyDescent="0.2">
      <c r="A1582" s="189" t="e">
        <f>IF('Daily Series'!B1582=0,NA(),'Daily Series'!B1582)</f>
        <v>#N/A</v>
      </c>
      <c r="B1582" s="190" t="e">
        <f>IF(ISERROR(A1582),NA(),'Daily Series'!E1582)</f>
        <v>#N/A</v>
      </c>
      <c r="C1582" s="193" t="e">
        <f t="shared" si="99"/>
        <v>#N/A</v>
      </c>
      <c r="E1582" s="189" t="e">
        <f>IF('Weekly Series'!B1582=0,NA(),'Weekly Series'!B1582)</f>
        <v>#N/A</v>
      </c>
      <c r="F1582" s="193" t="e">
        <f>IF(ISERROR($E1582),NA(),'Weekly Series'!C1582)</f>
        <v>#N/A</v>
      </c>
      <c r="G1582" s="193" t="e">
        <f>IF(ISERROR($E1582),NA(),'Weekly Series'!D1582)</f>
        <v>#N/A</v>
      </c>
      <c r="H1582" s="193" t="e">
        <f>IF(ISERROR($E1582),NA(),'Weekly Series'!E1582)</f>
        <v>#N/A</v>
      </c>
      <c r="J1582" s="190" t="e">
        <f>IF(ISERROR(A1582),NA(),'Daily Series'!P1582)</f>
        <v>#N/A</v>
      </c>
      <c r="K1582" s="190" t="e">
        <f>IF(ISERROR(A1582),NA(),'Daily Series'!Q1582)</f>
        <v>#N/A</v>
      </c>
      <c r="L1582" s="190" t="e">
        <f>IF(ISERROR(A1582),NA(),'Daily Series'!R1582)</f>
        <v>#N/A</v>
      </c>
      <c r="M1582" s="193" t="e">
        <f t="shared" si="100"/>
        <v>#N/A</v>
      </c>
      <c r="N1582" s="193" t="e">
        <f t="shared" si="102"/>
        <v>#N/A</v>
      </c>
      <c r="O1582" s="193" t="e">
        <f t="shared" si="101"/>
        <v>#N/A</v>
      </c>
    </row>
    <row r="1583" spans="1:15" x14ac:dyDescent="0.2">
      <c r="A1583" s="189" t="e">
        <f>IF('Daily Series'!B1583=0,NA(),'Daily Series'!B1583)</f>
        <v>#N/A</v>
      </c>
      <c r="B1583" s="190" t="e">
        <f>IF(ISERROR(A1583),NA(),'Daily Series'!E1583)</f>
        <v>#N/A</v>
      </c>
      <c r="C1583" s="193" t="e">
        <f t="shared" si="99"/>
        <v>#N/A</v>
      </c>
      <c r="E1583" s="189" t="e">
        <f>IF('Weekly Series'!B1583=0,NA(),'Weekly Series'!B1583)</f>
        <v>#N/A</v>
      </c>
      <c r="F1583" s="193" t="e">
        <f>IF(ISERROR($E1583),NA(),'Weekly Series'!C1583)</f>
        <v>#N/A</v>
      </c>
      <c r="G1583" s="193" t="e">
        <f>IF(ISERROR($E1583),NA(),'Weekly Series'!D1583)</f>
        <v>#N/A</v>
      </c>
      <c r="H1583" s="193" t="e">
        <f>IF(ISERROR($E1583),NA(),'Weekly Series'!E1583)</f>
        <v>#N/A</v>
      </c>
      <c r="J1583" s="190" t="e">
        <f>IF(ISERROR(A1583),NA(),'Daily Series'!P1583)</f>
        <v>#N/A</v>
      </c>
      <c r="K1583" s="190" t="e">
        <f>IF(ISERROR(A1583),NA(),'Daily Series'!Q1583)</f>
        <v>#N/A</v>
      </c>
      <c r="L1583" s="190" t="e">
        <f>IF(ISERROR(A1583),NA(),'Daily Series'!R1583)</f>
        <v>#N/A</v>
      </c>
      <c r="M1583" s="193" t="e">
        <f t="shared" si="100"/>
        <v>#N/A</v>
      </c>
      <c r="N1583" s="193" t="e">
        <f t="shared" si="102"/>
        <v>#N/A</v>
      </c>
      <c r="O1583" s="193" t="e">
        <f t="shared" si="101"/>
        <v>#N/A</v>
      </c>
    </row>
    <row r="1584" spans="1:15" x14ac:dyDescent="0.2">
      <c r="A1584" s="189" t="e">
        <f>IF('Daily Series'!B1584=0,NA(),'Daily Series'!B1584)</f>
        <v>#N/A</v>
      </c>
      <c r="B1584" s="190" t="e">
        <f>IF(ISERROR(A1584),NA(),'Daily Series'!E1584)</f>
        <v>#N/A</v>
      </c>
      <c r="C1584" s="193" t="e">
        <f t="shared" si="99"/>
        <v>#N/A</v>
      </c>
      <c r="E1584" s="189" t="e">
        <f>IF('Weekly Series'!B1584=0,NA(),'Weekly Series'!B1584)</f>
        <v>#N/A</v>
      </c>
      <c r="F1584" s="193" t="e">
        <f>IF(ISERROR($E1584),NA(),'Weekly Series'!C1584)</f>
        <v>#N/A</v>
      </c>
      <c r="G1584" s="193" t="e">
        <f>IF(ISERROR($E1584),NA(),'Weekly Series'!D1584)</f>
        <v>#N/A</v>
      </c>
      <c r="H1584" s="193" t="e">
        <f>IF(ISERROR($E1584),NA(),'Weekly Series'!E1584)</f>
        <v>#N/A</v>
      </c>
      <c r="J1584" s="190" t="e">
        <f>IF(ISERROR(A1584),NA(),'Daily Series'!P1584)</f>
        <v>#N/A</v>
      </c>
      <c r="K1584" s="190" t="e">
        <f>IF(ISERROR(A1584),NA(),'Daily Series'!Q1584)</f>
        <v>#N/A</v>
      </c>
      <c r="L1584" s="190" t="e">
        <f>IF(ISERROR(A1584),NA(),'Daily Series'!R1584)</f>
        <v>#N/A</v>
      </c>
      <c r="M1584" s="193" t="e">
        <f t="shared" si="100"/>
        <v>#N/A</v>
      </c>
      <c r="N1584" s="193" t="e">
        <f t="shared" si="102"/>
        <v>#N/A</v>
      </c>
      <c r="O1584" s="193" t="e">
        <f t="shared" si="101"/>
        <v>#N/A</v>
      </c>
    </row>
    <row r="1585" spans="1:15" x14ac:dyDescent="0.2">
      <c r="A1585" s="189" t="e">
        <f>IF('Daily Series'!B1585=0,NA(),'Daily Series'!B1585)</f>
        <v>#N/A</v>
      </c>
      <c r="B1585" s="190" t="e">
        <f>IF(ISERROR(A1585),NA(),'Daily Series'!E1585)</f>
        <v>#N/A</v>
      </c>
      <c r="C1585" s="193" t="e">
        <f t="shared" si="99"/>
        <v>#N/A</v>
      </c>
      <c r="E1585" s="189" t="e">
        <f>IF('Weekly Series'!B1585=0,NA(),'Weekly Series'!B1585)</f>
        <v>#N/A</v>
      </c>
      <c r="F1585" s="193" t="e">
        <f>IF(ISERROR($E1585),NA(),'Weekly Series'!C1585)</f>
        <v>#N/A</v>
      </c>
      <c r="G1585" s="193" t="e">
        <f>IF(ISERROR($E1585),NA(),'Weekly Series'!D1585)</f>
        <v>#N/A</v>
      </c>
      <c r="H1585" s="193" t="e">
        <f>IF(ISERROR($E1585),NA(),'Weekly Series'!E1585)</f>
        <v>#N/A</v>
      </c>
      <c r="J1585" s="190" t="e">
        <f>IF(ISERROR(A1585),NA(),'Daily Series'!P1585)</f>
        <v>#N/A</v>
      </c>
      <c r="K1585" s="190" t="e">
        <f>IF(ISERROR(A1585),NA(),'Daily Series'!Q1585)</f>
        <v>#N/A</v>
      </c>
      <c r="L1585" s="190" t="e">
        <f>IF(ISERROR(A1585),NA(),'Daily Series'!R1585)</f>
        <v>#N/A</v>
      </c>
      <c r="M1585" s="193" t="e">
        <f t="shared" si="100"/>
        <v>#N/A</v>
      </c>
      <c r="N1585" s="193" t="e">
        <f t="shared" si="102"/>
        <v>#N/A</v>
      </c>
      <c r="O1585" s="193" t="e">
        <f t="shared" si="101"/>
        <v>#N/A</v>
      </c>
    </row>
    <row r="1586" spans="1:15" x14ac:dyDescent="0.2">
      <c r="A1586" s="189" t="e">
        <f>IF('Daily Series'!B1586=0,NA(),'Daily Series'!B1586)</f>
        <v>#N/A</v>
      </c>
      <c r="B1586" s="190" t="e">
        <f>IF(ISERROR(A1586),NA(),'Daily Series'!E1586)</f>
        <v>#N/A</v>
      </c>
      <c r="C1586" s="193" t="e">
        <f t="shared" si="99"/>
        <v>#N/A</v>
      </c>
      <c r="E1586" s="189" t="e">
        <f>IF('Weekly Series'!B1586=0,NA(),'Weekly Series'!B1586)</f>
        <v>#N/A</v>
      </c>
      <c r="F1586" s="193" t="e">
        <f>IF(ISERROR($E1586),NA(),'Weekly Series'!C1586)</f>
        <v>#N/A</v>
      </c>
      <c r="G1586" s="193" t="e">
        <f>IF(ISERROR($E1586),NA(),'Weekly Series'!D1586)</f>
        <v>#N/A</v>
      </c>
      <c r="H1586" s="193" t="e">
        <f>IF(ISERROR($E1586),NA(),'Weekly Series'!E1586)</f>
        <v>#N/A</v>
      </c>
      <c r="J1586" s="190" t="e">
        <f>IF(ISERROR(A1586),NA(),'Daily Series'!P1586)</f>
        <v>#N/A</v>
      </c>
      <c r="K1586" s="190" t="e">
        <f>IF(ISERROR(A1586),NA(),'Daily Series'!Q1586)</f>
        <v>#N/A</v>
      </c>
      <c r="L1586" s="190" t="e">
        <f>IF(ISERROR(A1586),NA(),'Daily Series'!R1586)</f>
        <v>#N/A</v>
      </c>
      <c r="M1586" s="193" t="e">
        <f t="shared" si="100"/>
        <v>#N/A</v>
      </c>
      <c r="N1586" s="193" t="e">
        <f t="shared" si="102"/>
        <v>#N/A</v>
      </c>
      <c r="O1586" s="193" t="e">
        <f t="shared" si="101"/>
        <v>#N/A</v>
      </c>
    </row>
    <row r="1587" spans="1:15" x14ac:dyDescent="0.2">
      <c r="A1587" s="189" t="e">
        <f>IF('Daily Series'!B1587=0,NA(),'Daily Series'!B1587)</f>
        <v>#N/A</v>
      </c>
      <c r="B1587" s="190" t="e">
        <f>IF(ISERROR(A1587),NA(),'Daily Series'!E1587)</f>
        <v>#N/A</v>
      </c>
      <c r="C1587" s="193" t="e">
        <f t="shared" ref="C1587:C1600" si="103">AVERAGE(B1581:B1587)</f>
        <v>#N/A</v>
      </c>
      <c r="E1587" s="189" t="e">
        <f>IF('Weekly Series'!B1587=0,NA(),'Weekly Series'!B1587)</f>
        <v>#N/A</v>
      </c>
      <c r="F1587" s="193" t="e">
        <f>IF(ISERROR($E1587),NA(),'Weekly Series'!C1587)</f>
        <v>#N/A</v>
      </c>
      <c r="G1587" s="193" t="e">
        <f>IF(ISERROR($E1587),NA(),'Weekly Series'!D1587)</f>
        <v>#N/A</v>
      </c>
      <c r="H1587" s="193" t="e">
        <f>IF(ISERROR($E1587),NA(),'Weekly Series'!E1587)</f>
        <v>#N/A</v>
      </c>
      <c r="J1587" s="190" t="e">
        <f>IF(ISERROR(A1587),NA(),'Daily Series'!P1587)</f>
        <v>#N/A</v>
      </c>
      <c r="K1587" s="190" t="e">
        <f>IF(ISERROR(A1587),NA(),'Daily Series'!Q1587)</f>
        <v>#N/A</v>
      </c>
      <c r="L1587" s="190" t="e">
        <f>IF(ISERROR(A1587),NA(),'Daily Series'!R1587)</f>
        <v>#N/A</v>
      </c>
      <c r="M1587" s="193" t="e">
        <f t="shared" si="100"/>
        <v>#N/A</v>
      </c>
      <c r="N1587" s="193" t="e">
        <f t="shared" si="102"/>
        <v>#N/A</v>
      </c>
      <c r="O1587" s="193" t="e">
        <f t="shared" si="101"/>
        <v>#N/A</v>
      </c>
    </row>
    <row r="1588" spans="1:15" x14ac:dyDescent="0.2">
      <c r="A1588" s="189" t="e">
        <f>IF('Daily Series'!B1588=0,NA(),'Daily Series'!B1588)</f>
        <v>#N/A</v>
      </c>
      <c r="B1588" s="190" t="e">
        <f>IF(ISERROR(A1588),NA(),'Daily Series'!E1588)</f>
        <v>#N/A</v>
      </c>
      <c r="C1588" s="193" t="e">
        <f t="shared" si="103"/>
        <v>#N/A</v>
      </c>
      <c r="E1588" s="189" t="e">
        <f>IF('Weekly Series'!B1588=0,NA(),'Weekly Series'!B1588)</f>
        <v>#N/A</v>
      </c>
      <c r="F1588" s="193" t="e">
        <f>IF(ISERROR($E1588),NA(),'Weekly Series'!C1588)</f>
        <v>#N/A</v>
      </c>
      <c r="G1588" s="193" t="e">
        <f>IF(ISERROR($E1588),NA(),'Weekly Series'!D1588)</f>
        <v>#N/A</v>
      </c>
      <c r="H1588" s="193" t="e">
        <f>IF(ISERROR($E1588),NA(),'Weekly Series'!E1588)</f>
        <v>#N/A</v>
      </c>
      <c r="J1588" s="190" t="e">
        <f>IF(ISERROR(A1588),NA(),'Daily Series'!P1588)</f>
        <v>#N/A</v>
      </c>
      <c r="K1588" s="190" t="e">
        <f>IF(ISERROR(A1588),NA(),'Daily Series'!Q1588)</f>
        <v>#N/A</v>
      </c>
      <c r="L1588" s="190" t="e">
        <f>IF(ISERROR(A1588),NA(),'Daily Series'!R1588)</f>
        <v>#N/A</v>
      </c>
      <c r="M1588" s="193" t="e">
        <f t="shared" si="100"/>
        <v>#N/A</v>
      </c>
      <c r="N1588" s="193" t="e">
        <f t="shared" si="102"/>
        <v>#N/A</v>
      </c>
      <c r="O1588" s="193" t="e">
        <f t="shared" si="101"/>
        <v>#N/A</v>
      </c>
    </row>
    <row r="1589" spans="1:15" x14ac:dyDescent="0.2">
      <c r="A1589" s="189" t="e">
        <f>IF('Daily Series'!B1589=0,NA(),'Daily Series'!B1589)</f>
        <v>#N/A</v>
      </c>
      <c r="B1589" s="190" t="e">
        <f>IF(ISERROR(A1589),NA(),'Daily Series'!E1589)</f>
        <v>#N/A</v>
      </c>
      <c r="C1589" s="193" t="e">
        <f t="shared" si="103"/>
        <v>#N/A</v>
      </c>
      <c r="E1589" s="189" t="e">
        <f>IF('Weekly Series'!B1589=0,NA(),'Weekly Series'!B1589)</f>
        <v>#N/A</v>
      </c>
      <c r="F1589" s="193" t="e">
        <f>IF(ISERROR($E1589),NA(),'Weekly Series'!C1589)</f>
        <v>#N/A</v>
      </c>
      <c r="G1589" s="193" t="e">
        <f>IF(ISERROR($E1589),NA(),'Weekly Series'!D1589)</f>
        <v>#N/A</v>
      </c>
      <c r="H1589" s="193" t="e">
        <f>IF(ISERROR($E1589),NA(),'Weekly Series'!E1589)</f>
        <v>#N/A</v>
      </c>
      <c r="J1589" s="190" t="e">
        <f>IF(ISERROR(A1589),NA(),'Daily Series'!P1589)</f>
        <v>#N/A</v>
      </c>
      <c r="K1589" s="190" t="e">
        <f>IF(ISERROR(A1589),NA(),'Daily Series'!Q1589)</f>
        <v>#N/A</v>
      </c>
      <c r="L1589" s="190" t="e">
        <f>IF(ISERROR(A1589),NA(),'Daily Series'!R1589)</f>
        <v>#N/A</v>
      </c>
      <c r="M1589" s="193" t="e">
        <f t="shared" si="100"/>
        <v>#N/A</v>
      </c>
      <c r="N1589" s="193" t="e">
        <f t="shared" si="102"/>
        <v>#N/A</v>
      </c>
      <c r="O1589" s="193" t="e">
        <f t="shared" si="101"/>
        <v>#N/A</v>
      </c>
    </row>
    <row r="1590" spans="1:15" x14ac:dyDescent="0.2">
      <c r="A1590" s="189" t="e">
        <f>IF('Daily Series'!B1590=0,NA(),'Daily Series'!B1590)</f>
        <v>#N/A</v>
      </c>
      <c r="B1590" s="190" t="e">
        <f>IF(ISERROR(A1590),NA(),'Daily Series'!E1590)</f>
        <v>#N/A</v>
      </c>
      <c r="C1590" s="193" t="e">
        <f t="shared" si="103"/>
        <v>#N/A</v>
      </c>
      <c r="E1590" s="189" t="e">
        <f>IF('Weekly Series'!B1590=0,NA(),'Weekly Series'!B1590)</f>
        <v>#N/A</v>
      </c>
      <c r="F1590" s="193" t="e">
        <f>IF(ISERROR($E1590),NA(),'Weekly Series'!C1590)</f>
        <v>#N/A</v>
      </c>
      <c r="G1590" s="193" t="e">
        <f>IF(ISERROR($E1590),NA(),'Weekly Series'!D1590)</f>
        <v>#N/A</v>
      </c>
      <c r="H1590" s="193" t="e">
        <f>IF(ISERROR($E1590),NA(),'Weekly Series'!E1590)</f>
        <v>#N/A</v>
      </c>
      <c r="J1590" s="190" t="e">
        <f>IF(ISERROR(A1590),NA(),'Daily Series'!P1590)</f>
        <v>#N/A</v>
      </c>
      <c r="K1590" s="190" t="e">
        <f>IF(ISERROR(A1590),NA(),'Daily Series'!Q1590)</f>
        <v>#N/A</v>
      </c>
      <c r="L1590" s="190" t="e">
        <f>IF(ISERROR(A1590),NA(),'Daily Series'!R1590)</f>
        <v>#N/A</v>
      </c>
      <c r="M1590" s="193" t="e">
        <f t="shared" si="100"/>
        <v>#N/A</v>
      </c>
      <c r="N1590" s="193" t="e">
        <f t="shared" si="102"/>
        <v>#N/A</v>
      </c>
      <c r="O1590" s="193" t="e">
        <f t="shared" si="101"/>
        <v>#N/A</v>
      </c>
    </row>
    <row r="1591" spans="1:15" x14ac:dyDescent="0.2">
      <c r="A1591" s="189" t="e">
        <f>IF('Daily Series'!B1591=0,NA(),'Daily Series'!B1591)</f>
        <v>#N/A</v>
      </c>
      <c r="B1591" s="190" t="e">
        <f>IF(ISERROR(A1591),NA(),'Daily Series'!E1591)</f>
        <v>#N/A</v>
      </c>
      <c r="C1591" s="193" t="e">
        <f t="shared" si="103"/>
        <v>#N/A</v>
      </c>
      <c r="E1591" s="189" t="e">
        <f>IF('Weekly Series'!B1591=0,NA(),'Weekly Series'!B1591)</f>
        <v>#N/A</v>
      </c>
      <c r="F1591" s="193" t="e">
        <f>IF(ISERROR($E1591),NA(),'Weekly Series'!C1591)</f>
        <v>#N/A</v>
      </c>
      <c r="G1591" s="193" t="e">
        <f>IF(ISERROR($E1591),NA(),'Weekly Series'!D1591)</f>
        <v>#N/A</v>
      </c>
      <c r="H1591" s="193" t="e">
        <f>IF(ISERROR($E1591),NA(),'Weekly Series'!E1591)</f>
        <v>#N/A</v>
      </c>
      <c r="J1591" s="190" t="e">
        <f>IF(ISERROR(A1591),NA(),'Daily Series'!P1591)</f>
        <v>#N/A</v>
      </c>
      <c r="K1591" s="190" t="e">
        <f>IF(ISERROR(A1591),NA(),'Daily Series'!Q1591)</f>
        <v>#N/A</v>
      </c>
      <c r="L1591" s="190" t="e">
        <f>IF(ISERROR(A1591),NA(),'Daily Series'!R1591)</f>
        <v>#N/A</v>
      </c>
      <c r="M1591" s="193" t="e">
        <f t="shared" si="100"/>
        <v>#N/A</v>
      </c>
      <c r="N1591" s="193" t="e">
        <f t="shared" si="102"/>
        <v>#N/A</v>
      </c>
      <c r="O1591" s="193" t="e">
        <f t="shared" si="101"/>
        <v>#N/A</v>
      </c>
    </row>
    <row r="1592" spans="1:15" x14ac:dyDescent="0.2">
      <c r="A1592" s="189" t="e">
        <f>IF('Daily Series'!B1592=0,NA(),'Daily Series'!B1592)</f>
        <v>#N/A</v>
      </c>
      <c r="B1592" s="190" t="e">
        <f>IF(ISERROR(A1592),NA(),'Daily Series'!E1592)</f>
        <v>#N/A</v>
      </c>
      <c r="C1592" s="193" t="e">
        <f t="shared" si="103"/>
        <v>#N/A</v>
      </c>
      <c r="E1592" s="189" t="e">
        <f>IF('Weekly Series'!B1592=0,NA(),'Weekly Series'!B1592)</f>
        <v>#N/A</v>
      </c>
      <c r="F1592" s="193" t="e">
        <f>IF(ISERROR($E1592),NA(),'Weekly Series'!C1592)</f>
        <v>#N/A</v>
      </c>
      <c r="G1592" s="193" t="e">
        <f>IF(ISERROR($E1592),NA(),'Weekly Series'!D1592)</f>
        <v>#N/A</v>
      </c>
      <c r="H1592" s="193" t="e">
        <f>IF(ISERROR($E1592),NA(),'Weekly Series'!E1592)</f>
        <v>#N/A</v>
      </c>
      <c r="J1592" s="190" t="e">
        <f>IF(ISERROR(A1592),NA(),'Daily Series'!P1592)</f>
        <v>#N/A</v>
      </c>
      <c r="K1592" s="190" t="e">
        <f>IF(ISERROR(A1592),NA(),'Daily Series'!Q1592)</f>
        <v>#N/A</v>
      </c>
      <c r="L1592" s="190" t="e">
        <f>IF(ISERROR(A1592),NA(),'Daily Series'!R1592)</f>
        <v>#N/A</v>
      </c>
      <c r="M1592" s="193" t="e">
        <f t="shared" si="100"/>
        <v>#N/A</v>
      </c>
      <c r="N1592" s="193" t="e">
        <f t="shared" si="102"/>
        <v>#N/A</v>
      </c>
      <c r="O1592" s="193" t="e">
        <f t="shared" si="101"/>
        <v>#N/A</v>
      </c>
    </row>
    <row r="1593" spans="1:15" x14ac:dyDescent="0.2">
      <c r="A1593" s="189" t="e">
        <f>IF('Daily Series'!B1593=0,NA(),'Daily Series'!B1593)</f>
        <v>#N/A</v>
      </c>
      <c r="B1593" s="190" t="e">
        <f>IF(ISERROR(A1593),NA(),'Daily Series'!E1593)</f>
        <v>#N/A</v>
      </c>
      <c r="C1593" s="193" t="e">
        <f t="shared" si="103"/>
        <v>#N/A</v>
      </c>
      <c r="E1593" s="189" t="e">
        <f>IF('Weekly Series'!B1593=0,NA(),'Weekly Series'!B1593)</f>
        <v>#N/A</v>
      </c>
      <c r="F1593" s="193" t="e">
        <f>IF(ISERROR($E1593),NA(),'Weekly Series'!C1593)</f>
        <v>#N/A</v>
      </c>
      <c r="G1593" s="193" t="e">
        <f>IF(ISERROR($E1593),NA(),'Weekly Series'!D1593)</f>
        <v>#N/A</v>
      </c>
      <c r="H1593" s="193" t="e">
        <f>IF(ISERROR($E1593),NA(),'Weekly Series'!E1593)</f>
        <v>#N/A</v>
      </c>
      <c r="J1593" s="190" t="e">
        <f>IF(ISERROR(A1593),NA(),'Daily Series'!P1593)</f>
        <v>#N/A</v>
      </c>
      <c r="K1593" s="190" t="e">
        <f>IF(ISERROR(A1593),NA(),'Daily Series'!Q1593)</f>
        <v>#N/A</v>
      </c>
      <c r="L1593" s="190" t="e">
        <f>IF(ISERROR(A1593),NA(),'Daily Series'!R1593)</f>
        <v>#N/A</v>
      </c>
      <c r="M1593" s="193" t="e">
        <f t="shared" si="100"/>
        <v>#N/A</v>
      </c>
      <c r="N1593" s="193" t="e">
        <f t="shared" si="102"/>
        <v>#N/A</v>
      </c>
      <c r="O1593" s="193" t="e">
        <f t="shared" si="101"/>
        <v>#N/A</v>
      </c>
    </row>
    <row r="1594" spans="1:15" x14ac:dyDescent="0.2">
      <c r="A1594" s="189" t="e">
        <f>IF('Daily Series'!B1594=0,NA(),'Daily Series'!B1594)</f>
        <v>#N/A</v>
      </c>
      <c r="B1594" s="190" t="e">
        <f>IF(ISERROR(A1594),NA(),'Daily Series'!E1594)</f>
        <v>#N/A</v>
      </c>
      <c r="C1594" s="193" t="e">
        <f t="shared" si="103"/>
        <v>#N/A</v>
      </c>
      <c r="E1594" s="189" t="e">
        <f>IF('Weekly Series'!B1594=0,NA(),'Weekly Series'!B1594)</f>
        <v>#N/A</v>
      </c>
      <c r="F1594" s="193" t="e">
        <f>IF(ISERROR($E1594),NA(),'Weekly Series'!C1594)</f>
        <v>#N/A</v>
      </c>
      <c r="G1594" s="193" t="e">
        <f>IF(ISERROR($E1594),NA(),'Weekly Series'!D1594)</f>
        <v>#N/A</v>
      </c>
      <c r="H1594" s="193" t="e">
        <f>IF(ISERROR($E1594),NA(),'Weekly Series'!E1594)</f>
        <v>#N/A</v>
      </c>
      <c r="J1594" s="190" t="e">
        <f>IF(ISERROR(A1594),NA(),'Daily Series'!P1594)</f>
        <v>#N/A</v>
      </c>
      <c r="K1594" s="190" t="e">
        <f>IF(ISERROR(A1594),NA(),'Daily Series'!Q1594)</f>
        <v>#N/A</v>
      </c>
      <c r="L1594" s="190" t="e">
        <f>IF(ISERROR(A1594),NA(),'Daily Series'!R1594)</f>
        <v>#N/A</v>
      </c>
      <c r="M1594" s="193" t="e">
        <f t="shared" si="100"/>
        <v>#N/A</v>
      </c>
      <c r="N1594" s="193" t="e">
        <f t="shared" si="102"/>
        <v>#N/A</v>
      </c>
      <c r="O1594" s="193" t="e">
        <f t="shared" si="101"/>
        <v>#N/A</v>
      </c>
    </row>
    <row r="1595" spans="1:15" x14ac:dyDescent="0.2">
      <c r="A1595" s="189" t="e">
        <f>IF('Daily Series'!B1595=0,NA(),'Daily Series'!B1595)</f>
        <v>#N/A</v>
      </c>
      <c r="B1595" s="190" t="e">
        <f>IF(ISERROR(A1595),NA(),'Daily Series'!E1595)</f>
        <v>#N/A</v>
      </c>
      <c r="C1595" s="193" t="e">
        <f t="shared" si="103"/>
        <v>#N/A</v>
      </c>
      <c r="E1595" s="189" t="e">
        <f>IF('Weekly Series'!B1595=0,NA(),'Weekly Series'!B1595)</f>
        <v>#N/A</v>
      </c>
      <c r="F1595" s="193" t="e">
        <f>IF(ISERROR($E1595),NA(),'Weekly Series'!C1595)</f>
        <v>#N/A</v>
      </c>
      <c r="G1595" s="193" t="e">
        <f>IF(ISERROR($E1595),NA(),'Weekly Series'!D1595)</f>
        <v>#N/A</v>
      </c>
      <c r="H1595" s="193" t="e">
        <f>IF(ISERROR($E1595),NA(),'Weekly Series'!E1595)</f>
        <v>#N/A</v>
      </c>
      <c r="J1595" s="190" t="e">
        <f>IF(ISERROR(A1595),NA(),'Daily Series'!P1595)</f>
        <v>#N/A</v>
      </c>
      <c r="K1595" s="190" t="e">
        <f>IF(ISERROR(A1595),NA(),'Daily Series'!Q1595)</f>
        <v>#N/A</v>
      </c>
      <c r="L1595" s="190" t="e">
        <f>IF(ISERROR(A1595),NA(),'Daily Series'!R1595)</f>
        <v>#N/A</v>
      </c>
      <c r="M1595" s="193" t="e">
        <f t="shared" si="100"/>
        <v>#N/A</v>
      </c>
      <c r="N1595" s="193" t="e">
        <f t="shared" si="102"/>
        <v>#N/A</v>
      </c>
      <c r="O1595" s="193" t="e">
        <f t="shared" si="101"/>
        <v>#N/A</v>
      </c>
    </row>
    <row r="1596" spans="1:15" x14ac:dyDescent="0.2">
      <c r="A1596" s="189" t="e">
        <f>IF('Daily Series'!B1596=0,NA(),'Daily Series'!B1596)</f>
        <v>#N/A</v>
      </c>
      <c r="B1596" s="190" t="e">
        <f>IF(ISERROR(A1596),NA(),'Daily Series'!E1596)</f>
        <v>#N/A</v>
      </c>
      <c r="C1596" s="193" t="e">
        <f t="shared" si="103"/>
        <v>#N/A</v>
      </c>
      <c r="E1596" s="189" t="e">
        <f>IF('Weekly Series'!B1596=0,NA(),'Weekly Series'!B1596)</f>
        <v>#N/A</v>
      </c>
      <c r="F1596" s="193" t="e">
        <f>IF(ISERROR($E1596),NA(),'Weekly Series'!C1596)</f>
        <v>#N/A</v>
      </c>
      <c r="G1596" s="193" t="e">
        <f>IF(ISERROR($E1596),NA(),'Weekly Series'!D1596)</f>
        <v>#N/A</v>
      </c>
      <c r="H1596" s="193" t="e">
        <f>IF(ISERROR($E1596),NA(),'Weekly Series'!E1596)</f>
        <v>#N/A</v>
      </c>
      <c r="J1596" s="190" t="e">
        <f>IF(ISERROR(A1596),NA(),'Daily Series'!P1596)</f>
        <v>#N/A</v>
      </c>
      <c r="K1596" s="190" t="e">
        <f>IF(ISERROR(A1596),NA(),'Daily Series'!Q1596)</f>
        <v>#N/A</v>
      </c>
      <c r="L1596" s="190" t="e">
        <f>IF(ISERROR(A1596),NA(),'Daily Series'!R1596)</f>
        <v>#N/A</v>
      </c>
      <c r="M1596" s="193" t="e">
        <f t="shared" si="100"/>
        <v>#N/A</v>
      </c>
      <c r="N1596" s="193" t="e">
        <f t="shared" si="102"/>
        <v>#N/A</v>
      </c>
      <c r="O1596" s="193" t="e">
        <f t="shared" si="101"/>
        <v>#N/A</v>
      </c>
    </row>
    <row r="1597" spans="1:15" x14ac:dyDescent="0.2">
      <c r="A1597" s="189" t="e">
        <f>IF('Daily Series'!B1597=0,NA(),'Daily Series'!B1597)</f>
        <v>#N/A</v>
      </c>
      <c r="B1597" s="190" t="e">
        <f>IF(ISERROR(A1597),NA(),'Daily Series'!E1597)</f>
        <v>#N/A</v>
      </c>
      <c r="C1597" s="193" t="e">
        <f t="shared" si="103"/>
        <v>#N/A</v>
      </c>
      <c r="E1597" s="189" t="e">
        <f>IF('Weekly Series'!B1597=0,NA(),'Weekly Series'!B1597)</f>
        <v>#N/A</v>
      </c>
      <c r="F1597" s="193" t="e">
        <f>IF(ISERROR($E1597),NA(),'Weekly Series'!C1597)</f>
        <v>#N/A</v>
      </c>
      <c r="G1597" s="193" t="e">
        <f>IF(ISERROR($E1597),NA(),'Weekly Series'!D1597)</f>
        <v>#N/A</v>
      </c>
      <c r="H1597" s="193" t="e">
        <f>IF(ISERROR($E1597),NA(),'Weekly Series'!E1597)</f>
        <v>#N/A</v>
      </c>
      <c r="J1597" s="190" t="e">
        <f>IF(ISERROR(A1597),NA(),'Daily Series'!P1597)</f>
        <v>#N/A</v>
      </c>
      <c r="K1597" s="190" t="e">
        <f>IF(ISERROR(A1597),NA(),'Daily Series'!Q1597)</f>
        <v>#N/A</v>
      </c>
      <c r="L1597" s="190" t="e">
        <f>IF(ISERROR(A1597),NA(),'Daily Series'!R1597)</f>
        <v>#N/A</v>
      </c>
      <c r="M1597" s="193" t="e">
        <f t="shared" si="100"/>
        <v>#N/A</v>
      </c>
      <c r="N1597" s="193" t="e">
        <f t="shared" si="102"/>
        <v>#N/A</v>
      </c>
      <c r="O1597" s="193" t="e">
        <f t="shared" si="101"/>
        <v>#N/A</v>
      </c>
    </row>
    <row r="1598" spans="1:15" x14ac:dyDescent="0.2">
      <c r="A1598" s="189" t="e">
        <f>IF('Daily Series'!B1598=0,NA(),'Daily Series'!B1598)</f>
        <v>#N/A</v>
      </c>
      <c r="B1598" s="190" t="e">
        <f>IF(ISERROR(A1598),NA(),'Daily Series'!E1598)</f>
        <v>#N/A</v>
      </c>
      <c r="C1598" s="193" t="e">
        <f t="shared" si="103"/>
        <v>#N/A</v>
      </c>
      <c r="E1598" s="189" t="e">
        <f>IF('Weekly Series'!B1598=0,NA(),'Weekly Series'!B1598)</f>
        <v>#N/A</v>
      </c>
      <c r="F1598" s="193" t="e">
        <f>IF(ISERROR($E1598),NA(),'Weekly Series'!C1598)</f>
        <v>#N/A</v>
      </c>
      <c r="G1598" s="193" t="e">
        <f>IF(ISERROR($E1598),NA(),'Weekly Series'!D1598)</f>
        <v>#N/A</v>
      </c>
      <c r="H1598" s="193" t="e">
        <f>IF(ISERROR($E1598),NA(),'Weekly Series'!E1598)</f>
        <v>#N/A</v>
      </c>
      <c r="J1598" s="190" t="e">
        <f>IF(ISERROR(A1598),NA(),'Daily Series'!P1598)</f>
        <v>#N/A</v>
      </c>
      <c r="K1598" s="190" t="e">
        <f>IF(ISERROR(A1598),NA(),'Daily Series'!Q1598)</f>
        <v>#N/A</v>
      </c>
      <c r="L1598" s="190" t="e">
        <f>IF(ISERROR(A1598),NA(),'Daily Series'!R1598)</f>
        <v>#N/A</v>
      </c>
      <c r="M1598" s="193" t="e">
        <f t="shared" si="100"/>
        <v>#N/A</v>
      </c>
      <c r="N1598" s="193" t="e">
        <f t="shared" si="102"/>
        <v>#N/A</v>
      </c>
      <c r="O1598" s="193" t="e">
        <f t="shared" si="101"/>
        <v>#N/A</v>
      </c>
    </row>
    <row r="1599" spans="1:15" x14ac:dyDescent="0.2">
      <c r="A1599" s="189" t="e">
        <f>IF('Daily Series'!B1599=0,NA(),'Daily Series'!B1599)</f>
        <v>#N/A</v>
      </c>
      <c r="B1599" s="190" t="e">
        <f>IF(ISERROR(A1599),NA(),'Daily Series'!E1599)</f>
        <v>#N/A</v>
      </c>
      <c r="C1599" s="193" t="e">
        <f t="shared" si="103"/>
        <v>#N/A</v>
      </c>
      <c r="E1599" s="189" t="e">
        <f>IF('Weekly Series'!B1599=0,NA(),'Weekly Series'!B1599)</f>
        <v>#N/A</v>
      </c>
      <c r="F1599" s="193" t="e">
        <f>IF(ISERROR($E1599),NA(),'Weekly Series'!C1599)</f>
        <v>#N/A</v>
      </c>
      <c r="G1599" s="193" t="e">
        <f>IF(ISERROR($E1599),NA(),'Weekly Series'!D1599)</f>
        <v>#N/A</v>
      </c>
      <c r="H1599" s="193" t="e">
        <f>IF(ISERROR($E1599),NA(),'Weekly Series'!E1599)</f>
        <v>#N/A</v>
      </c>
      <c r="J1599" s="190" t="e">
        <f>IF(ISERROR(A1599),NA(),'Daily Series'!P1599)</f>
        <v>#N/A</v>
      </c>
      <c r="K1599" s="190" t="e">
        <f>IF(ISERROR(A1599),NA(),'Daily Series'!Q1599)</f>
        <v>#N/A</v>
      </c>
      <c r="L1599" s="190" t="e">
        <f>IF(ISERROR(A1599),NA(),'Daily Series'!R1599)</f>
        <v>#N/A</v>
      </c>
      <c r="M1599" s="193" t="e">
        <f t="shared" si="100"/>
        <v>#N/A</v>
      </c>
      <c r="N1599" s="193" t="e">
        <f t="shared" si="102"/>
        <v>#N/A</v>
      </c>
      <c r="O1599" s="193" t="e">
        <f t="shared" si="101"/>
        <v>#N/A</v>
      </c>
    </row>
    <row r="1600" spans="1:15" x14ac:dyDescent="0.2">
      <c r="A1600" s="189" t="e">
        <f>IF('Daily Series'!B1600=0,NA(),'Daily Series'!B1600)</f>
        <v>#N/A</v>
      </c>
      <c r="B1600" s="190" t="e">
        <f>IF(ISERROR(A1600),NA(),'Daily Series'!E1600)</f>
        <v>#N/A</v>
      </c>
      <c r="C1600" s="193" t="e">
        <f t="shared" si="103"/>
        <v>#N/A</v>
      </c>
      <c r="E1600" s="189" t="e">
        <f>IF('Weekly Series'!B1600=0,NA(),'Weekly Series'!B1600)</f>
        <v>#N/A</v>
      </c>
      <c r="F1600" s="193" t="e">
        <f>IF(ISERROR($E1600),NA(),'Weekly Series'!C1600)</f>
        <v>#N/A</v>
      </c>
      <c r="G1600" s="193" t="e">
        <f>IF(ISERROR($E1600),NA(),'Weekly Series'!D1600)</f>
        <v>#N/A</v>
      </c>
      <c r="H1600" s="193" t="e">
        <f>IF(ISERROR($E1600),NA(),'Weekly Series'!E1600)</f>
        <v>#N/A</v>
      </c>
      <c r="J1600" s="190" t="e">
        <f>IF(ISERROR(A1600),NA(),'Daily Series'!P1600)</f>
        <v>#N/A</v>
      </c>
      <c r="K1600" s="190" t="e">
        <f>IF(ISERROR(A1600),NA(),'Daily Series'!Q1600)</f>
        <v>#N/A</v>
      </c>
      <c r="L1600" s="190" t="e">
        <f>IF(ISERROR(A1600),NA(),'Daily Series'!R1600)</f>
        <v>#N/A</v>
      </c>
      <c r="M1600" s="193" t="e">
        <f t="shared" si="100"/>
        <v>#N/A</v>
      </c>
      <c r="N1600" s="193" t="e">
        <f t="shared" si="102"/>
        <v>#N/A</v>
      </c>
      <c r="O1600" s="193" t="e">
        <f t="shared" si="101"/>
        <v>#N/A</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f83c923-06a6-4c9e-9884-ea6621a9e94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95D65E-EAE7-4F56-BAF6-4572B877F950}">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customXml/itemProps2.xml><?xml version="1.0" encoding="utf-8"?>
<ds:datastoreItem xmlns:ds="http://schemas.openxmlformats.org/officeDocument/2006/customXml" ds:itemID="{A1810F08-D2FF-4286-9290-EB95C2A8DE3E}">
  <ds:schemaRefs>
    <ds:schemaRef ds:uri="http://schemas.microsoft.com/sharepoint/v3/contenttype/forms"/>
  </ds:schemaRefs>
</ds:datastoreItem>
</file>

<file path=customXml/itemProps3.xml><?xml version="1.0" encoding="utf-8"?>
<ds:datastoreItem xmlns:ds="http://schemas.openxmlformats.org/officeDocument/2006/customXml" ds:itemID="{24E9FD62-D434-4CB5-8632-F4DB75175A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Table 2 - Previous month</vt:lpstr>
      <vt:lpstr>Table 3 - Previous month</vt:lpstr>
      <vt:lpstr>Table 4 - Previous month</vt:lpstr>
      <vt:lpstr>Table 5 - Previous month</vt:lpstr>
      <vt:lpstr>Comparison - Table 2</vt:lpstr>
      <vt:lpstr>Comparison - Table 3</vt:lpstr>
      <vt:lpstr>Comparison - Table 4</vt:lpstr>
      <vt:lpstr>Comparison - Table 5</vt:lpstr>
      <vt:lpstr>Cover Sheet</vt:lpstr>
      <vt:lpstr>Contents</vt:lpstr>
      <vt:lpstr>Daily Series</vt:lpstr>
      <vt:lpstr>Weekly Series</vt:lpstr>
      <vt:lpstr>Text - Superstats Word document</vt:lpstr>
      <vt:lpstr>Charts - Board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Backhouse, Clare</dc:creator>
  <cp:keywords/>
  <dc:description/>
  <cp:lastModifiedBy>MOLONEY, Michael (NHS ENGLAND)</cp:lastModifiedBy>
  <cp:revision/>
  <dcterms:created xsi:type="dcterms:W3CDTF">2020-03-18T12:25:07Z</dcterms:created>
  <dcterms:modified xsi:type="dcterms:W3CDTF">2025-05-13T08:37:58Z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y fmtid="{D5CDD505-2E9C-101B-9397-08002B2CF9AE}" pid="4" name="_ExtendedDescription">
    <vt:lpwstr/>
  </property>
  <property fmtid="{D5CDD505-2E9C-101B-9397-08002B2CF9AE}" pid="5" name="Order">
    <vt:lpwstr>109613600.000000</vt:lpwstr>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TriggerFlowInfo">
    <vt:lpwstr/>
  </property>
  <property fmtid="{D5CDD505-2E9C-101B-9397-08002B2CF9AE}" pid="10" name="xd_Signature">
    <vt:lpwstr/>
  </property>
</Properties>
</file>